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-105" yWindow="-105" windowWidth="23250" windowHeight="1257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P000!$A$1:$AP$759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28" i="1"/>
  <c r="H128" s="1"/>
  <c r="J128" s="1"/>
  <c r="FS128" i="2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CU128" s="1"/>
  <c r="DB128"/>
  <c r="CV128"/>
  <c r="CR128"/>
  <c r="CQ128"/>
  <c r="CP128"/>
  <c r="CO128"/>
  <c r="CN128"/>
  <c r="I127" i="1"/>
  <c r="K127" s="1"/>
  <c r="B127"/>
  <c r="H127" s="1"/>
  <c r="J127" s="1"/>
  <c r="B126"/>
  <c r="H126" s="1"/>
  <c r="J126" s="1"/>
  <c r="B124"/>
  <c r="H124" s="1"/>
  <c r="J124" s="1"/>
  <c r="B125"/>
  <c r="FS126" i="2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CU126" s="1"/>
  <c r="DC126"/>
  <c r="DB126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 s="1"/>
  <c r="CV125"/>
  <c r="CR125"/>
  <c r="CQ125"/>
  <c r="CP125"/>
  <c r="CO125"/>
  <c r="CN125"/>
  <c r="B258" i="1"/>
  <c r="H258" s="1"/>
  <c r="J258" s="1"/>
  <c r="B257"/>
  <c r="H257" s="1"/>
  <c r="J257" s="1"/>
  <c r="FS259" i="2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 s="1"/>
  <c r="CV259"/>
  <c r="U259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CU260" s="1"/>
  <c r="DD260"/>
  <c r="DC260"/>
  <c r="DB260"/>
  <c r="CV260"/>
  <c r="U260"/>
  <c r="H125" i="1"/>
  <c r="J125" s="1"/>
  <c r="FS127" i="2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U127" s="1"/>
  <c r="CV127"/>
  <c r="CR127"/>
  <c r="CQ127"/>
  <c r="CP127"/>
  <c r="CO127"/>
  <c r="CN127"/>
  <c r="B193" i="1"/>
  <c r="H193" s="1"/>
  <c r="J193" s="1"/>
  <c r="U193" i="2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U193" s="1"/>
  <c r="CV193"/>
  <c r="CR193"/>
  <c r="CQ193"/>
  <c r="CP193"/>
  <c r="CO193"/>
  <c r="CN193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C274" i="5"/>
  <c r="C271"/>
  <c r="CN21" i="2"/>
  <c r="C264" i="5"/>
  <c r="C258"/>
  <c r="CN3" i="2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B46"/>
  <c r="G42"/>
  <c r="B42"/>
  <c r="G41"/>
  <c r="N40"/>
  <c r="M40"/>
  <c r="O40" s="1"/>
  <c r="G40"/>
  <c r="O39"/>
  <c r="N39"/>
  <c r="M39"/>
  <c r="G39"/>
  <c r="N38"/>
  <c r="M38"/>
  <c r="O38" s="1"/>
  <c r="G38"/>
  <c r="O37"/>
  <c r="N37"/>
  <c r="M37"/>
  <c r="G37"/>
  <c r="O36"/>
  <c r="M36"/>
  <c r="N36" s="1"/>
  <c r="G36"/>
  <c r="H36" s="1"/>
  <c r="N35"/>
  <c r="M35"/>
  <c r="O35" s="1"/>
  <c r="G35"/>
  <c r="O34"/>
  <c r="M34"/>
  <c r="N34" s="1"/>
  <c r="G34"/>
  <c r="H35" s="1"/>
  <c r="O33"/>
  <c r="N33"/>
  <c r="M33"/>
  <c r="H33"/>
  <c r="G33"/>
  <c r="P25"/>
  <c r="F25"/>
  <c r="P24"/>
  <c r="F24"/>
  <c r="P23"/>
  <c r="F23"/>
  <c r="P22"/>
  <c r="F22"/>
  <c r="G26" s="1"/>
  <c r="J12" s="1"/>
  <c r="P21"/>
  <c r="F21"/>
  <c r="P20"/>
  <c r="F20"/>
  <c r="P19"/>
  <c r="F19"/>
  <c r="P18"/>
  <c r="F18"/>
  <c r="P17"/>
  <c r="F17"/>
  <c r="P16"/>
  <c r="F16"/>
  <c r="P15"/>
  <c r="F15"/>
  <c r="P14"/>
  <c r="F14"/>
  <c r="P13"/>
  <c r="F13"/>
  <c r="P12"/>
  <c r="M12"/>
  <c r="N12" s="1"/>
  <c r="K12"/>
  <c r="L12" s="1"/>
  <c r="F12"/>
  <c r="G16" s="1"/>
  <c r="J10" s="1"/>
  <c r="P11"/>
  <c r="M11"/>
  <c r="K11"/>
  <c r="L11" s="1"/>
  <c r="F11"/>
  <c r="P10"/>
  <c r="M10"/>
  <c r="N10" s="1"/>
  <c r="L10"/>
  <c r="K10"/>
  <c r="F10"/>
  <c r="P9"/>
  <c r="M9"/>
  <c r="N9" s="1"/>
  <c r="K9"/>
  <c r="L9" s="1"/>
  <c r="F9"/>
  <c r="P8"/>
  <c r="M8"/>
  <c r="L8"/>
  <c r="K8"/>
  <c r="F8"/>
  <c r="P7"/>
  <c r="F7"/>
  <c r="Y6"/>
  <c r="X6"/>
  <c r="P6"/>
  <c r="F6"/>
  <c r="Y5"/>
  <c r="X5"/>
  <c r="P5"/>
  <c r="F5"/>
  <c r="Y4"/>
  <c r="X4"/>
  <c r="P4"/>
  <c r="J4"/>
  <c r="N8" s="1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N23" s="1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N4" s="1"/>
  <c r="L3"/>
  <c r="K3"/>
  <c r="J3"/>
  <c r="I3"/>
  <c r="H3"/>
  <c r="F3"/>
  <c r="E3"/>
  <c r="D3"/>
  <c r="C3"/>
  <c r="B3"/>
  <c r="A3"/>
  <c r="R263" i="3"/>
  <c r="W263" s="1"/>
  <c r="N26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S14"/>
  <c r="X14" s="1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383" i="2"/>
  <c r="DO383"/>
  <c r="DN383"/>
  <c r="DM383"/>
  <c r="DL383"/>
  <c r="DK383"/>
  <c r="DJ383"/>
  <c r="DI383"/>
  <c r="DH383"/>
  <c r="DG383"/>
  <c r="DF383"/>
  <c r="DE383"/>
  <c r="DD383"/>
  <c r="DC383"/>
  <c r="DB383"/>
  <c r="CR383"/>
  <c r="CQ383"/>
  <c r="CP383"/>
  <c r="CO383"/>
  <c r="CN383"/>
  <c r="DP382"/>
  <c r="DO382"/>
  <c r="DN382"/>
  <c r="DM382"/>
  <c r="DL382"/>
  <c r="DK382"/>
  <c r="DJ382"/>
  <c r="DI382"/>
  <c r="DH382"/>
  <c r="DG382"/>
  <c r="DF382"/>
  <c r="DE382"/>
  <c r="DD382"/>
  <c r="DC382"/>
  <c r="DB382"/>
  <c r="CR382"/>
  <c r="CQ382"/>
  <c r="CP382"/>
  <c r="CO382"/>
  <c r="CN382"/>
  <c r="DP381"/>
  <c r="DO381"/>
  <c r="DN381"/>
  <c r="DM381"/>
  <c r="DL381"/>
  <c r="DK381"/>
  <c r="DJ381"/>
  <c r="DI381"/>
  <c r="DH381"/>
  <c r="DG381"/>
  <c r="DF381"/>
  <c r="DE381"/>
  <c r="DD381"/>
  <c r="DC381"/>
  <c r="DB381"/>
  <c r="CR381"/>
  <c r="CQ381"/>
  <c r="CP381"/>
  <c r="CO381"/>
  <c r="CN381"/>
  <c r="DP380"/>
  <c r="DO380"/>
  <c r="DN380"/>
  <c r="DM380"/>
  <c r="DL380"/>
  <c r="DK380"/>
  <c r="DJ380"/>
  <c r="DI380"/>
  <c r="DH380"/>
  <c r="DG380"/>
  <c r="DF380"/>
  <c r="DE380"/>
  <c r="DD380"/>
  <c r="DC380"/>
  <c r="DB380"/>
  <c r="CR380"/>
  <c r="CQ380"/>
  <c r="CP380"/>
  <c r="CO380"/>
  <c r="CN380"/>
  <c r="DP379"/>
  <c r="DO379"/>
  <c r="DN379"/>
  <c r="DM379"/>
  <c r="DL379"/>
  <c r="DK379"/>
  <c r="DJ379"/>
  <c r="DI379"/>
  <c r="DH379"/>
  <c r="DG379"/>
  <c r="DF379"/>
  <c r="DE379"/>
  <c r="DD379"/>
  <c r="DC379"/>
  <c r="DB379"/>
  <c r="CR379"/>
  <c r="CQ379"/>
  <c r="CP379"/>
  <c r="CO379"/>
  <c r="CN379"/>
  <c r="DP378"/>
  <c r="DO378"/>
  <c r="DN378"/>
  <c r="DM378"/>
  <c r="DL378"/>
  <c r="DK378"/>
  <c r="DJ378"/>
  <c r="DI378"/>
  <c r="DH378"/>
  <c r="DG378"/>
  <c r="DF378"/>
  <c r="DE378"/>
  <c r="DD378"/>
  <c r="DC378"/>
  <c r="DB378"/>
  <c r="CR378"/>
  <c r="CQ378"/>
  <c r="CP378"/>
  <c r="CO378"/>
  <c r="CN378"/>
  <c r="DP377"/>
  <c r="DO377"/>
  <c r="DN377"/>
  <c r="DM377"/>
  <c r="DL377"/>
  <c r="DK377"/>
  <c r="DJ377"/>
  <c r="DI377"/>
  <c r="DH377"/>
  <c r="DG377"/>
  <c r="DF377"/>
  <c r="DE377"/>
  <c r="DD377"/>
  <c r="DC377"/>
  <c r="CU377" s="1"/>
  <c r="DB377"/>
  <c r="CR377"/>
  <c r="CQ377"/>
  <c r="CP377"/>
  <c r="CO377"/>
  <c r="CN377"/>
  <c r="DP376"/>
  <c r="DO376"/>
  <c r="DN376"/>
  <c r="DM376"/>
  <c r="DL376"/>
  <c r="DK376"/>
  <c r="DJ376"/>
  <c r="DI376"/>
  <c r="DH376"/>
  <c r="DG376"/>
  <c r="DF376"/>
  <c r="DE376"/>
  <c r="DD376"/>
  <c r="DC376"/>
  <c r="DB376"/>
  <c r="CR376"/>
  <c r="CQ376"/>
  <c r="CP376"/>
  <c r="CO376"/>
  <c r="CN376"/>
  <c r="DP375"/>
  <c r="DO375"/>
  <c r="DN375"/>
  <c r="DM375"/>
  <c r="DL375"/>
  <c r="DK375"/>
  <c r="DJ375"/>
  <c r="DI375"/>
  <c r="DH375"/>
  <c r="DG375"/>
  <c r="DF375"/>
  <c r="DE375"/>
  <c r="DD375"/>
  <c r="DC375"/>
  <c r="DB375"/>
  <c r="CR375"/>
  <c r="CQ375"/>
  <c r="CP375"/>
  <c r="CO375"/>
  <c r="CN375"/>
  <c r="DP374"/>
  <c r="DO374"/>
  <c r="DN374"/>
  <c r="DM374"/>
  <c r="DL374"/>
  <c r="DK374"/>
  <c r="DJ374"/>
  <c r="DI374"/>
  <c r="DH374"/>
  <c r="DG374"/>
  <c r="DF374"/>
  <c r="DE374"/>
  <c r="DD374"/>
  <c r="DC374"/>
  <c r="DB374"/>
  <c r="CR374"/>
  <c r="CQ374"/>
  <c r="CP374"/>
  <c r="CO374"/>
  <c r="CN374"/>
  <c r="DP373"/>
  <c r="DO373"/>
  <c r="DN373"/>
  <c r="DM373"/>
  <c r="DL373"/>
  <c r="DK373"/>
  <c r="DJ373"/>
  <c r="DI373"/>
  <c r="DH373"/>
  <c r="DG373"/>
  <c r="DF373"/>
  <c r="DE373"/>
  <c r="DD373"/>
  <c r="DC373"/>
  <c r="DB373"/>
  <c r="CR373"/>
  <c r="CQ373"/>
  <c r="CP373"/>
  <c r="CO373"/>
  <c r="CN373"/>
  <c r="DP372"/>
  <c r="DO372"/>
  <c r="DN372"/>
  <c r="DM372"/>
  <c r="DL372"/>
  <c r="DK372"/>
  <c r="DJ372"/>
  <c r="DI372"/>
  <c r="DH372"/>
  <c r="DG372"/>
  <c r="DF372"/>
  <c r="DE372"/>
  <c r="DD372"/>
  <c r="DC372"/>
  <c r="DB372"/>
  <c r="CR372"/>
  <c r="CQ372"/>
  <c r="CP372"/>
  <c r="CO372"/>
  <c r="CN372"/>
  <c r="DP371"/>
  <c r="DO371"/>
  <c r="DN371"/>
  <c r="DM371"/>
  <c r="DL371"/>
  <c r="DK371"/>
  <c r="DJ371"/>
  <c r="DI371"/>
  <c r="DH371"/>
  <c r="DG371"/>
  <c r="DF371"/>
  <c r="DE371"/>
  <c r="DD371"/>
  <c r="CU371" s="1"/>
  <c r="DC371"/>
  <c r="DB371"/>
  <c r="CR371"/>
  <c r="CQ371"/>
  <c r="CP371"/>
  <c r="CO371"/>
  <c r="CN371"/>
  <c r="DP370"/>
  <c r="DO370"/>
  <c r="DN370"/>
  <c r="DM370"/>
  <c r="DL370"/>
  <c r="DK370"/>
  <c r="DJ370"/>
  <c r="DI370"/>
  <c r="DH370"/>
  <c r="DG370"/>
  <c r="DF370"/>
  <c r="DE370"/>
  <c r="DD370"/>
  <c r="DC370"/>
  <c r="DB370"/>
  <c r="CR370"/>
  <c r="CQ370"/>
  <c r="CP370"/>
  <c r="CO370"/>
  <c r="CN370"/>
  <c r="DP369"/>
  <c r="DO369"/>
  <c r="DN369"/>
  <c r="DM369"/>
  <c r="DL369"/>
  <c r="DK369"/>
  <c r="DJ369"/>
  <c r="DI369"/>
  <c r="DH369"/>
  <c r="DG369"/>
  <c r="DF369"/>
  <c r="DE369"/>
  <c r="DD369"/>
  <c r="DC369"/>
  <c r="DB369"/>
  <c r="CR369"/>
  <c r="CQ369"/>
  <c r="CP369"/>
  <c r="CO369"/>
  <c r="CN369"/>
  <c r="DP368"/>
  <c r="DO368"/>
  <c r="DN368"/>
  <c r="DM368"/>
  <c r="DL368"/>
  <c r="DK368"/>
  <c r="DJ368"/>
  <c r="DI368"/>
  <c r="DH368"/>
  <c r="DG368"/>
  <c r="DF368"/>
  <c r="DE368"/>
  <c r="DD368"/>
  <c r="DC368"/>
  <c r="DB368"/>
  <c r="CR368"/>
  <c r="CQ368"/>
  <c r="CP368"/>
  <c r="CO368"/>
  <c r="CN368"/>
  <c r="DP367"/>
  <c r="DO367"/>
  <c r="DN367"/>
  <c r="DM367"/>
  <c r="DL367"/>
  <c r="DK367"/>
  <c r="DJ367"/>
  <c r="DI367"/>
  <c r="DH367"/>
  <c r="DG367"/>
  <c r="DF367"/>
  <c r="DE367"/>
  <c r="DD367"/>
  <c r="DC367"/>
  <c r="DB367"/>
  <c r="CR367"/>
  <c r="CQ367"/>
  <c r="CP367"/>
  <c r="CO367"/>
  <c r="CN367"/>
  <c r="DP366"/>
  <c r="DO366"/>
  <c r="DN366"/>
  <c r="DM366"/>
  <c r="DL366"/>
  <c r="DK366"/>
  <c r="DJ366"/>
  <c r="DI366"/>
  <c r="DH366"/>
  <c r="DG366"/>
  <c r="DF366"/>
  <c r="DE366"/>
  <c r="DD366"/>
  <c r="DC366"/>
  <c r="DB366"/>
  <c r="CR366"/>
  <c r="CQ366"/>
  <c r="CP366"/>
  <c r="CO366"/>
  <c r="CN366"/>
  <c r="DP365"/>
  <c r="DO365"/>
  <c r="DN365"/>
  <c r="DM365"/>
  <c r="DL365"/>
  <c r="DK365"/>
  <c r="DJ365"/>
  <c r="DI365"/>
  <c r="DH365"/>
  <c r="DG365"/>
  <c r="DF365"/>
  <c r="DE365"/>
  <c r="DD365"/>
  <c r="DC365"/>
  <c r="DB365"/>
  <c r="CR365"/>
  <c r="CQ365"/>
  <c r="CP365"/>
  <c r="CO365"/>
  <c r="CN365"/>
  <c r="DP364"/>
  <c r="DO364"/>
  <c r="DN364"/>
  <c r="DM364"/>
  <c r="DL364"/>
  <c r="DK364"/>
  <c r="DJ364"/>
  <c r="DI364"/>
  <c r="DH364"/>
  <c r="DG364"/>
  <c r="DF364"/>
  <c r="DE364"/>
  <c r="DD364"/>
  <c r="DC364"/>
  <c r="DB364"/>
  <c r="CR364"/>
  <c r="CQ364"/>
  <c r="CP364"/>
  <c r="CO364"/>
  <c r="CN364"/>
  <c r="DP363"/>
  <c r="DO363"/>
  <c r="DN363"/>
  <c r="DM363"/>
  <c r="DL363"/>
  <c r="DK363"/>
  <c r="DJ363"/>
  <c r="DI363"/>
  <c r="DH363"/>
  <c r="DG363"/>
  <c r="DF363"/>
  <c r="DE363"/>
  <c r="DD363"/>
  <c r="DC363"/>
  <c r="DB363"/>
  <c r="CR363"/>
  <c r="CQ363"/>
  <c r="CP363"/>
  <c r="CO363"/>
  <c r="CN363"/>
  <c r="DP362"/>
  <c r="DO362"/>
  <c r="DN362"/>
  <c r="DM362"/>
  <c r="DL362"/>
  <c r="DK362"/>
  <c r="DJ362"/>
  <c r="DI362"/>
  <c r="DH362"/>
  <c r="DG362"/>
  <c r="DF362"/>
  <c r="DE362"/>
  <c r="DD362"/>
  <c r="DC362"/>
  <c r="DB362"/>
  <c r="CR362"/>
  <c r="CQ362"/>
  <c r="CP362"/>
  <c r="CO362"/>
  <c r="CN362"/>
  <c r="DP361"/>
  <c r="DO361"/>
  <c r="DN361"/>
  <c r="DM361"/>
  <c r="DL361"/>
  <c r="DK361"/>
  <c r="DJ361"/>
  <c r="DI361"/>
  <c r="DH361"/>
  <c r="DG361"/>
  <c r="DF361"/>
  <c r="DE361"/>
  <c r="DD361"/>
  <c r="DC361"/>
  <c r="DB361"/>
  <c r="CR361"/>
  <c r="CQ361"/>
  <c r="CP361"/>
  <c r="CO361"/>
  <c r="CN361"/>
  <c r="DP360"/>
  <c r="DO360"/>
  <c r="DN360"/>
  <c r="DM360"/>
  <c r="DL360"/>
  <c r="DK360"/>
  <c r="DJ360"/>
  <c r="DI360"/>
  <c r="DH360"/>
  <c r="DG360"/>
  <c r="DF360"/>
  <c r="DE360"/>
  <c r="DD360"/>
  <c r="DC360"/>
  <c r="DB360"/>
  <c r="CR360"/>
  <c r="CQ360"/>
  <c r="CP360"/>
  <c r="CO360"/>
  <c r="CN360"/>
  <c r="DP359"/>
  <c r="DO359"/>
  <c r="DN359"/>
  <c r="DM359"/>
  <c r="DL359"/>
  <c r="DK359"/>
  <c r="DJ359"/>
  <c r="DI359"/>
  <c r="DH359"/>
  <c r="DG359"/>
  <c r="DF359"/>
  <c r="DE359"/>
  <c r="DD359"/>
  <c r="DC359"/>
  <c r="DB359"/>
  <c r="CR359"/>
  <c r="CQ359"/>
  <c r="CP359"/>
  <c r="CO359"/>
  <c r="CN359"/>
  <c r="DP358"/>
  <c r="DO358"/>
  <c r="DN358"/>
  <c r="DM358"/>
  <c r="DL358"/>
  <c r="DK358"/>
  <c r="DJ358"/>
  <c r="DI358"/>
  <c r="DH358"/>
  <c r="DG358"/>
  <c r="DF358"/>
  <c r="DE358"/>
  <c r="DD358"/>
  <c r="DC358"/>
  <c r="DB358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CU351" s="1"/>
  <c r="DB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U349" s="1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CU342" s="1"/>
  <c r="DF342"/>
  <c r="DE342"/>
  <c r="DD342"/>
  <c r="DC342"/>
  <c r="DB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 s="1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CU317" s="1"/>
  <c r="DC317"/>
  <c r="DB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CU315" s="1"/>
  <c r="DB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CU305" s="1"/>
  <c r="DB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CU297" s="1"/>
  <c r="DB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 s="1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 s="1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CU288" s="1"/>
  <c r="DE288"/>
  <c r="DD288"/>
  <c r="DC288"/>
  <c r="DB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 s="1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CU285" s="1"/>
  <c r="DG285"/>
  <c r="DF285"/>
  <c r="DE285"/>
  <c r="DD285"/>
  <c r="DC285"/>
  <c r="DB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 s="1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CU277" s="1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 s="1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CU274" s="1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CU273" s="1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 s="1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 s="1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 s="1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CU261" s="1"/>
  <c r="DC261"/>
  <c r="DB261"/>
  <c r="CR261"/>
  <c r="CQ261"/>
  <c r="CP261"/>
  <c r="CO261"/>
  <c r="CN261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U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U257"/>
  <c r="U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U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CU255" s="1"/>
  <c r="DB255"/>
  <c r="CV255"/>
  <c r="U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 s="1"/>
  <c r="CV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R253"/>
  <c r="CQ253"/>
  <c r="CP253"/>
  <c r="CO253"/>
  <c r="CN253"/>
  <c r="T253"/>
  <c r="C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R252"/>
  <c r="CQ252"/>
  <c r="CP252"/>
  <c r="CO252"/>
  <c r="CN252"/>
  <c r="T252"/>
  <c r="C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R251"/>
  <c r="CQ251"/>
  <c r="CP251"/>
  <c r="CO251"/>
  <c r="CN251"/>
  <c r="T251"/>
  <c r="CV251" s="1"/>
  <c r="C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R250"/>
  <c r="CQ250"/>
  <c r="CP250"/>
  <c r="CO250"/>
  <c r="CN250"/>
  <c r="T250"/>
  <c r="CV250" s="1"/>
  <c r="C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R249"/>
  <c r="CQ249"/>
  <c r="CP249"/>
  <c r="CO249"/>
  <c r="CN249"/>
  <c r="T249"/>
  <c r="C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 s="1"/>
  <c r="CR248"/>
  <c r="CQ248"/>
  <c r="CP248"/>
  <c r="CO248"/>
  <c r="CN248"/>
  <c r="T248"/>
  <c r="CV248" s="1"/>
  <c r="C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R247"/>
  <c r="CQ247"/>
  <c r="CP247"/>
  <c r="CO247"/>
  <c r="CN247"/>
  <c r="T247"/>
  <c r="CV247" s="1"/>
  <c r="C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R246"/>
  <c r="CQ246"/>
  <c r="CP246"/>
  <c r="CO246"/>
  <c r="CN246"/>
  <c r="T246"/>
  <c r="C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R245"/>
  <c r="CQ245"/>
  <c r="CP245"/>
  <c r="CO245"/>
  <c r="CN245"/>
  <c r="T245"/>
  <c r="CV245" s="1"/>
  <c r="C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CU244" s="1"/>
  <c r="DC244"/>
  <c r="DB244"/>
  <c r="CR244"/>
  <c r="CQ244"/>
  <c r="CP244"/>
  <c r="CO244"/>
  <c r="CN244"/>
  <c r="T244"/>
  <c r="CV244" s="1"/>
  <c r="C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R243"/>
  <c r="CQ243"/>
  <c r="CP243"/>
  <c r="CO243"/>
  <c r="CN243"/>
  <c r="U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R242"/>
  <c r="CQ242"/>
  <c r="CP242"/>
  <c r="CO242"/>
  <c r="CN242"/>
  <c r="U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R241"/>
  <c r="CQ241"/>
  <c r="CP241"/>
  <c r="CO241"/>
  <c r="CN241"/>
  <c r="U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R240"/>
  <c r="CQ240"/>
  <c r="CP240"/>
  <c r="CO240"/>
  <c r="CN240"/>
  <c r="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CU239" s="1"/>
  <c r="DD239"/>
  <c r="DC239"/>
  <c r="DB239"/>
  <c r="CV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 s="1"/>
  <c r="CV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CU232" s="1"/>
  <c r="DF232"/>
  <c r="DE232"/>
  <c r="DD232"/>
  <c r="DC232"/>
  <c r="DB232"/>
  <c r="CV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R229"/>
  <c r="CQ229"/>
  <c r="CP229"/>
  <c r="CO229"/>
  <c r="CN229"/>
  <c r="T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R228"/>
  <c r="CQ228"/>
  <c r="CP228"/>
  <c r="CO228"/>
  <c r="CN228"/>
  <c r="T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R227"/>
  <c r="CQ227"/>
  <c r="CP227"/>
  <c r="CO227"/>
  <c r="CN227"/>
  <c r="U227"/>
  <c r="T227"/>
  <c r="CV227" s="1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 s="1"/>
  <c r="CV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U218" s="1"/>
  <c r="CV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U217" s="1"/>
  <c r="CV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R214"/>
  <c r="CQ214"/>
  <c r="CP214"/>
  <c r="CO214"/>
  <c r="CN214"/>
  <c r="U214"/>
  <c r="CR208" s="1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U210" s="1"/>
  <c r="CV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CR163" s="1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R205"/>
  <c r="CQ205"/>
  <c r="CP205"/>
  <c r="CO205"/>
  <c r="CN205"/>
  <c r="U205"/>
  <c r="CR161" s="1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R203"/>
  <c r="CQ203"/>
  <c r="CP203"/>
  <c r="CO203"/>
  <c r="CN203"/>
  <c r="U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R202"/>
  <c r="CQ202"/>
  <c r="CP202"/>
  <c r="CO202"/>
  <c r="CN202"/>
  <c r="U202"/>
  <c r="CR201" s="1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Q200"/>
  <c r="CP200"/>
  <c r="CO200"/>
  <c r="CN200"/>
  <c r="U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CU199" s="1"/>
  <c r="DC199"/>
  <c r="DB199"/>
  <c r="CR199"/>
  <c r="CQ199"/>
  <c r="CP199"/>
  <c r="CO199"/>
  <c r="CN199"/>
  <c r="U199"/>
  <c r="CR191" s="1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R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Q196"/>
  <c r="CP196"/>
  <c r="CO196"/>
  <c r="CN196"/>
  <c r="U196"/>
  <c r="CR195" s="1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CU195" s="1"/>
  <c r="DC195"/>
  <c r="DB195"/>
  <c r="CQ195"/>
  <c r="CP195"/>
  <c r="CO195"/>
  <c r="CN195"/>
  <c r="U195"/>
  <c r="CR151" s="1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R194"/>
  <c r="CQ194"/>
  <c r="CP194"/>
  <c r="CO194"/>
  <c r="CN194"/>
  <c r="U194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R190"/>
  <c r="CQ190"/>
  <c r="CP190"/>
  <c r="CO190"/>
  <c r="CN190"/>
  <c r="U190"/>
  <c r="L185" i="4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R188"/>
  <c r="CQ188"/>
  <c r="CP188"/>
  <c r="CO188"/>
  <c r="CN188"/>
  <c r="U188"/>
  <c r="L183" i="4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R187"/>
  <c r="CQ187"/>
  <c r="CP187"/>
  <c r="CO187"/>
  <c r="CN187"/>
  <c r="U187"/>
  <c r="L182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R186"/>
  <c r="CQ186"/>
  <c r="CP186"/>
  <c r="CO186"/>
  <c r="CN186"/>
  <c r="U186"/>
  <c r="L181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CU185" s="1"/>
  <c r="DB185"/>
  <c r="CV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79" i="4" s="1"/>
  <c r="N179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78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L177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L176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75" i="4" s="1"/>
  <c r="N175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74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3" i="4" s="1"/>
  <c r="N173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CU177" s="1"/>
  <c r="DB177"/>
  <c r="CV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U176"/>
  <c r="L171" i="4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U168" s="1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R167"/>
  <c r="CQ167"/>
  <c r="CP167"/>
  <c r="CO167"/>
  <c r="CN167"/>
  <c r="U167"/>
  <c r="L162" i="4" s="1"/>
  <c r="FS166" i="2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U166"/>
  <c r="L161" i="4" s="1"/>
  <c r="N161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R165"/>
  <c r="CQ165"/>
  <c r="CP165"/>
  <c r="CO165"/>
  <c r="CN165"/>
  <c r="U165"/>
  <c r="L160" i="4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R164"/>
  <c r="CQ164"/>
  <c r="CP164"/>
  <c r="CO164"/>
  <c r="CN164"/>
  <c r="U164"/>
  <c r="L159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Q163"/>
  <c r="CP163"/>
  <c r="CO163"/>
  <c r="CN163"/>
  <c r="U163"/>
  <c r="L158" i="4" s="1"/>
  <c r="N158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Q161"/>
  <c r="CP161"/>
  <c r="CO161"/>
  <c r="CN161"/>
  <c r="U161"/>
  <c r="L156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L155" i="4" s="1"/>
  <c r="N155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CU159" s="1"/>
  <c r="DE159"/>
  <c r="DD159"/>
  <c r="DC159"/>
  <c r="DB159"/>
  <c r="CV159"/>
  <c r="CR159"/>
  <c r="CQ159"/>
  <c r="CP159"/>
  <c r="CO159"/>
  <c r="CN159"/>
  <c r="U159"/>
  <c r="L154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U158"/>
  <c r="L153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U157" s="1"/>
  <c r="CV157"/>
  <c r="CQ157"/>
  <c r="CP157"/>
  <c r="CO157"/>
  <c r="CN157"/>
  <c r="U157"/>
  <c r="L152" i="4" s="1"/>
  <c r="N152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U156"/>
  <c r="L151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Q155"/>
  <c r="CP155"/>
  <c r="CO155"/>
  <c r="CN155"/>
  <c r="U155"/>
  <c r="L150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L149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CU153" s="1"/>
  <c r="DE153"/>
  <c r="DD153"/>
  <c r="DC153"/>
  <c r="DB153"/>
  <c r="CV153"/>
  <c r="CQ153"/>
  <c r="CP153"/>
  <c r="CO153"/>
  <c r="CN153"/>
  <c r="U153"/>
  <c r="L148" i="4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U152"/>
  <c r="L147" i="4" s="1"/>
  <c r="N147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U151" s="1"/>
  <c r="CV151"/>
  <c r="CQ151"/>
  <c r="CP151"/>
  <c r="CO151"/>
  <c r="CN151"/>
  <c r="U151"/>
  <c r="L146" i="4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CU150" s="1"/>
  <c r="DF150"/>
  <c r="DE150"/>
  <c r="DD150"/>
  <c r="DC150"/>
  <c r="DB150"/>
  <c r="CV150"/>
  <c r="CR150"/>
  <c r="CQ150"/>
  <c r="CP150"/>
  <c r="CO150"/>
  <c r="CN150"/>
  <c r="U150"/>
  <c r="L145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U149" s="1"/>
  <c r="CV149"/>
  <c r="CQ149"/>
  <c r="CP149"/>
  <c r="CO149"/>
  <c r="CN149"/>
  <c r="U149"/>
  <c r="L144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C148"/>
  <c r="DB148"/>
  <c r="CV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C147"/>
  <c r="DB147"/>
  <c r="CV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C146"/>
  <c r="DB146"/>
  <c r="CV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C145"/>
  <c r="DB145"/>
  <c r="CV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Q142"/>
  <c r="CP142"/>
  <c r="CO142"/>
  <c r="CN142"/>
  <c r="U142"/>
  <c r="L137" i="4" s="1"/>
  <c r="FS141" i="2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U141" s="1"/>
  <c r="CV141"/>
  <c r="CR141"/>
  <c r="CQ141"/>
  <c r="CP141"/>
  <c r="CO141"/>
  <c r="CN141"/>
  <c r="U141"/>
  <c r="L136" i="4" s="1"/>
  <c r="FS140" i="2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R140"/>
  <c r="CQ140"/>
  <c r="CP140"/>
  <c r="CO140"/>
  <c r="CN140"/>
  <c r="U140"/>
  <c r="L135" i="4" s="1"/>
  <c r="FS139" i="2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R138"/>
  <c r="CQ138"/>
  <c r="CP138"/>
  <c r="CO138"/>
  <c r="CN138"/>
  <c r="U138"/>
  <c r="L133" i="4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CU120" s="1"/>
  <c r="DB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CU104" s="1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G90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R88"/>
  <c r="CQ88"/>
  <c r="CP88"/>
  <c r="CO88"/>
  <c r="CN88"/>
  <c r="I88"/>
  <c r="G88" i="4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R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R86"/>
  <c r="CQ86"/>
  <c r="CP86"/>
  <c r="CO86"/>
  <c r="CN86"/>
  <c r="I86"/>
  <c r="G86" i="4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G84" i="4" s="1"/>
  <c r="FS83" i="2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G82" i="4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R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R80"/>
  <c r="CQ80"/>
  <c r="CP80"/>
  <c r="CO80"/>
  <c r="CN80"/>
  <c r="I80"/>
  <c r="G80" i="4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R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R78"/>
  <c r="CQ78"/>
  <c r="CP78"/>
  <c r="CO78"/>
  <c r="CN78"/>
  <c r="I78"/>
  <c r="G78" i="4" s="1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Q77"/>
  <c r="CP77"/>
  <c r="CO77"/>
  <c r="CN77"/>
  <c r="I77"/>
  <c r="G77" i="4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G76" i="4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R73"/>
  <c r="CQ73"/>
  <c r="CP73"/>
  <c r="CO73"/>
  <c r="CN73"/>
  <c r="I73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R72"/>
  <c r="CQ72"/>
  <c r="CP72"/>
  <c r="CO72"/>
  <c r="CN72"/>
  <c r="I7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R71"/>
  <c r="CQ71"/>
  <c r="CP71"/>
  <c r="CO71"/>
  <c r="CN71"/>
  <c r="I71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R70"/>
  <c r="CQ70"/>
  <c r="CP70"/>
  <c r="CO70"/>
  <c r="CN70"/>
  <c r="I70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P69"/>
  <c r="CO69"/>
  <c r="CN69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Q67"/>
  <c r="CP67"/>
  <c r="CO67"/>
  <c r="CN67"/>
  <c r="I67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R66"/>
  <c r="CQ66"/>
  <c r="CP66"/>
  <c r="CO66"/>
  <c r="CN66"/>
  <c r="I66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R65"/>
  <c r="CQ65"/>
  <c r="CP65"/>
  <c r="CO65"/>
  <c r="CN65"/>
  <c r="I65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Q63"/>
  <c r="CP63"/>
  <c r="CO63"/>
  <c r="CN63"/>
  <c r="I63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T61"/>
  <c r="K61" i="4" s="1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T60"/>
  <c r="K60" i="4" s="1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T59"/>
  <c r="K59" i="4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I58" i="2"/>
  <c r="G58" i="4" s="1"/>
  <c r="M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T57"/>
  <c r="K57" i="4" s="1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T56"/>
  <c r="K56" i="4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T55"/>
  <c r="K55" i="4" s="1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I52" i="2"/>
  <c r="G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T51"/>
  <c r="K51" i="4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T50"/>
  <c r="K50" i="4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T48"/>
  <c r="K48" i="4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F47"/>
  <c r="DE47"/>
  <c r="DD47"/>
  <c r="CQ47"/>
  <c r="CP47"/>
  <c r="CO47"/>
  <c r="CN47"/>
  <c r="T47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T46"/>
  <c r="K46" i="4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F43"/>
  <c r="DE43"/>
  <c r="DD43"/>
  <c r="CQ43"/>
  <c r="CP43"/>
  <c r="CO43"/>
  <c r="CN43"/>
  <c r="T43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F41"/>
  <c r="DE41"/>
  <c r="DD41"/>
  <c r="CQ41"/>
  <c r="CP41"/>
  <c r="CO41"/>
  <c r="CN41"/>
  <c r="T41"/>
  <c r="K41" i="4" s="1"/>
  <c r="N41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T39"/>
  <c r="K39" i="4" s="1"/>
  <c r="N39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T38"/>
  <c r="K38" i="4" s="1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Q37"/>
  <c r="CP37"/>
  <c r="CO37"/>
  <c r="CN37"/>
  <c r="T37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T36"/>
  <c r="K36" i="4" s="1"/>
  <c r="N36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T35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T34"/>
  <c r="K34" i="4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T33"/>
  <c r="K33" i="4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R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R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R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R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R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R15"/>
  <c r="CQ15"/>
  <c r="CP15"/>
  <c r="CO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R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R9"/>
  <c r="CQ9"/>
  <c r="CP9"/>
  <c r="CO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R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43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Q101" s="1"/>
  <c r="DP2"/>
  <c r="DO2"/>
  <c r="DN2"/>
  <c r="DM2"/>
  <c r="DL2"/>
  <c r="DK2"/>
  <c r="DJ2"/>
  <c r="DI2"/>
  <c r="DH2"/>
  <c r="DG2"/>
  <c r="DF2"/>
  <c r="DF58" s="1"/>
  <c r="DE2"/>
  <c r="DD2"/>
  <c r="DC2"/>
  <c r="DC52" s="1"/>
  <c r="DB2"/>
  <c r="B302" i="1"/>
  <c r="B301"/>
  <c r="M301" s="1"/>
  <c r="B300"/>
  <c r="I300" s="1"/>
  <c r="K300" s="1"/>
  <c r="B299"/>
  <c r="H299" s="1"/>
  <c r="J299" s="1"/>
  <c r="B298"/>
  <c r="M298" s="1"/>
  <c r="B297"/>
  <c r="I297" s="1"/>
  <c r="K297" s="1"/>
  <c r="B296"/>
  <c r="H296" s="1"/>
  <c r="J296" s="1"/>
  <c r="B295"/>
  <c r="M295" s="1"/>
  <c r="B294"/>
  <c r="B293"/>
  <c r="H293" s="1"/>
  <c r="J293" s="1"/>
  <c r="B292"/>
  <c r="M292" s="1"/>
  <c r="B291"/>
  <c r="I291" s="1"/>
  <c r="K291" s="1"/>
  <c r="B290"/>
  <c r="H290" s="1"/>
  <c r="J290" s="1"/>
  <c r="B289"/>
  <c r="M289" s="1"/>
  <c r="B288"/>
  <c r="I288" s="1"/>
  <c r="K288" s="1"/>
  <c r="B287"/>
  <c r="H287" s="1"/>
  <c r="J287" s="1"/>
  <c r="B286"/>
  <c r="M286" s="1"/>
  <c r="B285"/>
  <c r="B284"/>
  <c r="H284" s="1"/>
  <c r="J284" s="1"/>
  <c r="B283"/>
  <c r="M283" s="1"/>
  <c r="B282"/>
  <c r="I282" s="1"/>
  <c r="K282" s="1"/>
  <c r="B281"/>
  <c r="B280"/>
  <c r="M280" s="1"/>
  <c r="B279"/>
  <c r="I279" s="1"/>
  <c r="K279" s="1"/>
  <c r="B278"/>
  <c r="H278" s="1"/>
  <c r="J278" s="1"/>
  <c r="B277"/>
  <c r="B276"/>
  <c r="B275"/>
  <c r="H275" s="1"/>
  <c r="J275" s="1"/>
  <c r="B274"/>
  <c r="M274" s="1"/>
  <c r="B273"/>
  <c r="I273" s="1"/>
  <c r="K273" s="1"/>
  <c r="B272"/>
  <c r="H272" s="1"/>
  <c r="J272" s="1"/>
  <c r="B271"/>
  <c r="M271" s="1"/>
  <c r="B270"/>
  <c r="I270" s="1"/>
  <c r="K270" s="1"/>
  <c r="B269"/>
  <c r="H269" s="1"/>
  <c r="J269" s="1"/>
  <c r="B268"/>
  <c r="M268" s="1"/>
  <c r="B267"/>
  <c r="B266"/>
  <c r="H266" s="1"/>
  <c r="J266" s="1"/>
  <c r="B265"/>
  <c r="M265" s="1"/>
  <c r="B264"/>
  <c r="I264" s="1"/>
  <c r="K264" s="1"/>
  <c r="B263"/>
  <c r="H263" s="1"/>
  <c r="J263" s="1"/>
  <c r="B262"/>
  <c r="M262" s="1"/>
  <c r="B261"/>
  <c r="I261" s="1"/>
  <c r="K261" s="1"/>
  <c r="B260"/>
  <c r="I260" s="1"/>
  <c r="K260" s="1"/>
  <c r="B259"/>
  <c r="M259" s="1"/>
  <c r="B256"/>
  <c r="M256" s="1"/>
  <c r="B255"/>
  <c r="I255" s="1"/>
  <c r="K255" s="1"/>
  <c r="B254"/>
  <c r="I254" s="1"/>
  <c r="K254" s="1"/>
  <c r="B253"/>
  <c r="H253" s="1"/>
  <c r="J253" s="1"/>
  <c r="B252"/>
  <c r="I252" s="1"/>
  <c r="K252" s="1"/>
  <c r="B251"/>
  <c r="I251" s="1"/>
  <c r="K251" s="1"/>
  <c r="B250"/>
  <c r="M250" s="1"/>
  <c r="B249"/>
  <c r="M249" s="1"/>
  <c r="B248"/>
  <c r="I248" s="1"/>
  <c r="K248" s="1"/>
  <c r="B247"/>
  <c r="B246"/>
  <c r="H246" s="1"/>
  <c r="J246" s="1"/>
  <c r="B245"/>
  <c r="M245" s="1"/>
  <c r="B244"/>
  <c r="B243"/>
  <c r="M243" s="1"/>
  <c r="B242"/>
  <c r="M242" s="1"/>
  <c r="B241"/>
  <c r="B240"/>
  <c r="H240" s="1"/>
  <c r="J240" s="1"/>
  <c r="B239"/>
  <c r="M239" s="1"/>
  <c r="B238"/>
  <c r="M238" s="1"/>
  <c r="B237"/>
  <c r="H237" s="1"/>
  <c r="J237" s="1"/>
  <c r="B236"/>
  <c r="I236" s="1"/>
  <c r="K236" s="1"/>
  <c r="B235"/>
  <c r="B234"/>
  <c r="H234" s="1"/>
  <c r="J234" s="1"/>
  <c r="B233"/>
  <c r="B232"/>
  <c r="M232" s="1"/>
  <c r="B231"/>
  <c r="I231" s="1"/>
  <c r="K231" s="1"/>
  <c r="B230"/>
  <c r="B229"/>
  <c r="H229" s="1"/>
  <c r="J229" s="1"/>
  <c r="B228"/>
  <c r="M228" s="1"/>
  <c r="B227"/>
  <c r="M227" s="1"/>
  <c r="B226"/>
  <c r="M226" s="1"/>
  <c r="B225"/>
  <c r="M225" s="1"/>
  <c r="B224"/>
  <c r="I224" s="1"/>
  <c r="K224" s="1"/>
  <c r="B223"/>
  <c r="H223" s="1"/>
  <c r="J223" s="1"/>
  <c r="B222"/>
  <c r="H222" s="1"/>
  <c r="J222" s="1"/>
  <c r="B221"/>
  <c r="H221" s="1"/>
  <c r="J221" s="1"/>
  <c r="B220"/>
  <c r="H220" s="1"/>
  <c r="J220" s="1"/>
  <c r="B219"/>
  <c r="H219" s="1"/>
  <c r="J219" s="1"/>
  <c r="B218"/>
  <c r="H218" s="1"/>
  <c r="J218" s="1"/>
  <c r="B217"/>
  <c r="H217" s="1"/>
  <c r="J217" s="1"/>
  <c r="B216"/>
  <c r="H216" s="1"/>
  <c r="J216" s="1"/>
  <c r="B215"/>
  <c r="B214"/>
  <c r="H214" s="1"/>
  <c r="J214" s="1"/>
  <c r="K213"/>
  <c r="B213"/>
  <c r="H213" s="1"/>
  <c r="J213" s="1"/>
  <c r="K212"/>
  <c r="B212"/>
  <c r="M212" s="1"/>
  <c r="K211"/>
  <c r="B211"/>
  <c r="M211" s="1"/>
  <c r="K210"/>
  <c r="B210"/>
  <c r="M210" s="1"/>
  <c r="B209"/>
  <c r="M209" s="1"/>
  <c r="B208"/>
  <c r="I208" s="1"/>
  <c r="K208" s="1"/>
  <c r="B207"/>
  <c r="M207" s="1"/>
  <c r="B206"/>
  <c r="I206" s="1"/>
  <c r="K206" s="1"/>
  <c r="B205"/>
  <c r="I205" s="1"/>
  <c r="K205" s="1"/>
  <c r="B204"/>
  <c r="I204" s="1"/>
  <c r="K204" s="1"/>
  <c r="B203"/>
  <c r="B202"/>
  <c r="H202" s="1"/>
  <c r="J202" s="1"/>
  <c r="B201"/>
  <c r="H201" s="1"/>
  <c r="J201" s="1"/>
  <c r="B200"/>
  <c r="M200" s="1"/>
  <c r="B199"/>
  <c r="M199" s="1"/>
  <c r="B198"/>
  <c r="H198" s="1"/>
  <c r="J198" s="1"/>
  <c r="B197"/>
  <c r="B196"/>
  <c r="M196" s="1"/>
  <c r="B195"/>
  <c r="H195" s="1"/>
  <c r="J195" s="1"/>
  <c r="B194"/>
  <c r="M194" s="1"/>
  <c r="B192"/>
  <c r="I192" s="1"/>
  <c r="K192" s="1"/>
  <c r="B191"/>
  <c r="I191" s="1"/>
  <c r="K191" s="1"/>
  <c r="B190"/>
  <c r="I190" s="1"/>
  <c r="K190" s="1"/>
  <c r="B189"/>
  <c r="I189" s="1"/>
  <c r="K189" s="1"/>
  <c r="B188"/>
  <c r="I188" s="1"/>
  <c r="K188" s="1"/>
  <c r="B187"/>
  <c r="B186"/>
  <c r="B185"/>
  <c r="I185" s="1"/>
  <c r="K185" s="1"/>
  <c r="B184"/>
  <c r="I184" s="1"/>
  <c r="K184" s="1"/>
  <c r="B183"/>
  <c r="I183" s="1"/>
  <c r="K183" s="1"/>
  <c r="B182"/>
  <c r="B181"/>
  <c r="I181" s="1"/>
  <c r="K181" s="1"/>
  <c r="B180"/>
  <c r="I180" s="1"/>
  <c r="K180" s="1"/>
  <c r="B179"/>
  <c r="B178"/>
  <c r="I178" s="1"/>
  <c r="K178" s="1"/>
  <c r="B177"/>
  <c r="I177" s="1"/>
  <c r="K177" s="1"/>
  <c r="B176"/>
  <c r="I176" s="1"/>
  <c r="K176" s="1"/>
  <c r="B175"/>
  <c r="I175" s="1"/>
  <c r="K175" s="1"/>
  <c r="B174"/>
  <c r="B173"/>
  <c r="I173" s="1"/>
  <c r="K173" s="1"/>
  <c r="B172"/>
  <c r="B171"/>
  <c r="I171" s="1"/>
  <c r="K171" s="1"/>
  <c r="B170"/>
  <c r="B169"/>
  <c r="I169" s="1"/>
  <c r="K169" s="1"/>
  <c r="B168"/>
  <c r="I168" s="1"/>
  <c r="K168" s="1"/>
  <c r="B167"/>
  <c r="I167" s="1"/>
  <c r="K167" s="1"/>
  <c r="B166"/>
  <c r="I166" s="1"/>
  <c r="K166" s="1"/>
  <c r="B165"/>
  <c r="I165" s="1"/>
  <c r="K165" s="1"/>
  <c r="B164"/>
  <c r="I164" s="1"/>
  <c r="K164" s="1"/>
  <c r="B163"/>
  <c r="I163" s="1"/>
  <c r="K163" s="1"/>
  <c r="B162"/>
  <c r="B161"/>
  <c r="I161" s="1"/>
  <c r="K161" s="1"/>
  <c r="B160"/>
  <c r="I160" s="1"/>
  <c r="K160" s="1"/>
  <c r="B159"/>
  <c r="I159" s="1"/>
  <c r="K159" s="1"/>
  <c r="B158"/>
  <c r="B157"/>
  <c r="I157" s="1"/>
  <c r="K157" s="1"/>
  <c r="B156"/>
  <c r="I156" s="1"/>
  <c r="K156" s="1"/>
  <c r="B155"/>
  <c r="I155" s="1"/>
  <c r="K155" s="1"/>
  <c r="B154"/>
  <c r="I154" s="1"/>
  <c r="K154" s="1"/>
  <c r="B153"/>
  <c r="I153" s="1"/>
  <c r="K153" s="1"/>
  <c r="B152"/>
  <c r="I152" s="1"/>
  <c r="K152" s="1"/>
  <c r="B151"/>
  <c r="I151" s="1"/>
  <c r="K151" s="1"/>
  <c r="B150"/>
  <c r="B149"/>
  <c r="I149" s="1"/>
  <c r="K149" s="1"/>
  <c r="B148"/>
  <c r="B147"/>
  <c r="I147" s="1"/>
  <c r="K147" s="1"/>
  <c r="B146"/>
  <c r="I146" s="1"/>
  <c r="K146" s="1"/>
  <c r="B145"/>
  <c r="I145" s="1"/>
  <c r="K145" s="1"/>
  <c r="B144"/>
  <c r="H144" s="1"/>
  <c r="J144" s="1"/>
  <c r="B143"/>
  <c r="I143" s="1"/>
  <c r="K143" s="1"/>
  <c r="B142"/>
  <c r="I142" s="1"/>
  <c r="K142" s="1"/>
  <c r="B141"/>
  <c r="B140"/>
  <c r="I140" s="1"/>
  <c r="K140" s="1"/>
  <c r="B139"/>
  <c r="I139" s="1"/>
  <c r="K139" s="1"/>
  <c r="B138"/>
  <c r="B137"/>
  <c r="I137" s="1"/>
  <c r="K137" s="1"/>
  <c r="B136"/>
  <c r="I136" s="1"/>
  <c r="K136" s="1"/>
  <c r="B135"/>
  <c r="I135" s="1"/>
  <c r="K135" s="1"/>
  <c r="B134"/>
  <c r="I134" s="1"/>
  <c r="K134" s="1"/>
  <c r="B133"/>
  <c r="I133" s="1"/>
  <c r="K133" s="1"/>
  <c r="B132"/>
  <c r="M132" s="1"/>
  <c r="B131"/>
  <c r="I131" s="1"/>
  <c r="K131" s="1"/>
  <c r="B130"/>
  <c r="B129"/>
  <c r="I129" s="1"/>
  <c r="K129" s="1"/>
  <c r="B123"/>
  <c r="B122"/>
  <c r="M122" s="1"/>
  <c r="B121"/>
  <c r="H121" s="1"/>
  <c r="J121" s="1"/>
  <c r="B120"/>
  <c r="M120" s="1"/>
  <c r="B119"/>
  <c r="B118"/>
  <c r="H118" s="1"/>
  <c r="J118" s="1"/>
  <c r="B117"/>
  <c r="M117" s="1"/>
  <c r="B116"/>
  <c r="M116" s="1"/>
  <c r="B115"/>
  <c r="M115" s="1"/>
  <c r="B114"/>
  <c r="H114" s="1"/>
  <c r="J114" s="1"/>
  <c r="B113"/>
  <c r="B112"/>
  <c r="H112" s="1"/>
  <c r="J112" s="1"/>
  <c r="B111"/>
  <c r="M111" s="1"/>
  <c r="B110"/>
  <c r="M110" s="1"/>
  <c r="B109"/>
  <c r="H109" s="1"/>
  <c r="J109" s="1"/>
  <c r="B108"/>
  <c r="B107"/>
  <c r="B106"/>
  <c r="M106" s="1"/>
  <c r="B105"/>
  <c r="M105" s="1"/>
  <c r="B104"/>
  <c r="M104" s="1"/>
  <c r="B103"/>
  <c r="M103" s="1"/>
  <c r="B102"/>
  <c r="H102" s="1"/>
  <c r="J102" s="1"/>
  <c r="B101"/>
  <c r="B100"/>
  <c r="H100" s="1"/>
  <c r="J100" s="1"/>
  <c r="B99"/>
  <c r="M99" s="1"/>
  <c r="B98"/>
  <c r="M98" s="1"/>
  <c r="B97"/>
  <c r="B96"/>
  <c r="H96" s="1"/>
  <c r="J96" s="1"/>
  <c r="B95"/>
  <c r="B94"/>
  <c r="M94" s="1"/>
  <c r="B93"/>
  <c r="M93" s="1"/>
  <c r="B92"/>
  <c r="M92" s="1"/>
  <c r="B91"/>
  <c r="H91" s="1"/>
  <c r="J91" s="1"/>
  <c r="B90"/>
  <c r="M90" s="1"/>
  <c r="B89"/>
  <c r="B88"/>
  <c r="B87"/>
  <c r="M87" s="1"/>
  <c r="B86"/>
  <c r="M86" s="1"/>
  <c r="B85"/>
  <c r="M85" s="1"/>
  <c r="B84"/>
  <c r="H84" s="1"/>
  <c r="J84" s="1"/>
  <c r="B83"/>
  <c r="B82"/>
  <c r="H82" s="1"/>
  <c r="J82" s="1"/>
  <c r="B81"/>
  <c r="M81" s="1"/>
  <c r="B80"/>
  <c r="M80" s="1"/>
  <c r="B79"/>
  <c r="M79" s="1"/>
  <c r="B78"/>
  <c r="B77"/>
  <c r="B76"/>
  <c r="M76" s="1"/>
  <c r="B75"/>
  <c r="B74"/>
  <c r="M74" s="1"/>
  <c r="B73"/>
  <c r="H73" s="1"/>
  <c r="J73" s="1"/>
  <c r="B72"/>
  <c r="H72" s="1"/>
  <c r="J72" s="1"/>
  <c r="B71"/>
  <c r="B70"/>
  <c r="M70" s="1"/>
  <c r="B69"/>
  <c r="M69" s="1"/>
  <c r="B68"/>
  <c r="M68" s="1"/>
  <c r="B67"/>
  <c r="M67" s="1"/>
  <c r="B66"/>
  <c r="B65"/>
  <c r="B64"/>
  <c r="H64" s="1"/>
  <c r="J64" s="1"/>
  <c r="B63"/>
  <c r="M63" s="1"/>
  <c r="B62"/>
  <c r="M62" s="1"/>
  <c r="B61"/>
  <c r="H61" s="1"/>
  <c r="J61" s="1"/>
  <c r="B60"/>
  <c r="H60" s="1"/>
  <c r="J60" s="1"/>
  <c r="B59"/>
  <c r="M59" s="1"/>
  <c r="B58"/>
  <c r="AN58" s="1"/>
  <c r="B57"/>
  <c r="H57" s="1"/>
  <c r="J57" s="1"/>
  <c r="B56"/>
  <c r="AN56" s="1"/>
  <c r="B55"/>
  <c r="H55" s="1"/>
  <c r="J55" s="1"/>
  <c r="B54"/>
  <c r="H54" s="1"/>
  <c r="J54" s="1"/>
  <c r="B53"/>
  <c r="M53" s="1"/>
  <c r="B52"/>
  <c r="AN52" s="1"/>
  <c r="B51"/>
  <c r="H51" s="1"/>
  <c r="J51" s="1"/>
  <c r="B50"/>
  <c r="AN50" s="1"/>
  <c r="B49"/>
  <c r="H49" s="1"/>
  <c r="J49" s="1"/>
  <c r="B48"/>
  <c r="H48" s="1"/>
  <c r="J48" s="1"/>
  <c r="B47"/>
  <c r="M47" s="1"/>
  <c r="B46"/>
  <c r="AN46" s="1"/>
  <c r="B45"/>
  <c r="H45" s="1"/>
  <c r="J45" s="1"/>
  <c r="B44"/>
  <c r="AN44" s="1"/>
  <c r="B43"/>
  <c r="H43" s="1"/>
  <c r="J43" s="1"/>
  <c r="B42"/>
  <c r="H42" s="1"/>
  <c r="J42" s="1"/>
  <c r="B41"/>
  <c r="M41" s="1"/>
  <c r="B40"/>
  <c r="AN40" s="1"/>
  <c r="B39"/>
  <c r="H39" s="1"/>
  <c r="J39" s="1"/>
  <c r="B38"/>
  <c r="AN38" s="1"/>
  <c r="B37"/>
  <c r="H37" s="1"/>
  <c r="J37" s="1"/>
  <c r="B36"/>
  <c r="H36" s="1"/>
  <c r="J36" s="1"/>
  <c r="B35"/>
  <c r="M35" s="1"/>
  <c r="B34"/>
  <c r="AN34" s="1"/>
  <c r="B33"/>
  <c r="H33" s="1"/>
  <c r="J33" s="1"/>
  <c r="B32"/>
  <c r="B31"/>
  <c r="H31" s="1"/>
  <c r="J31" s="1"/>
  <c r="B30"/>
  <c r="H30" s="1"/>
  <c r="J30" s="1"/>
  <c r="B29"/>
  <c r="H29" s="1"/>
  <c r="J29" s="1"/>
  <c r="B28"/>
  <c r="H28" s="1"/>
  <c r="J28" s="1"/>
  <c r="B27"/>
  <c r="H27" s="1"/>
  <c r="J27" s="1"/>
  <c r="B26"/>
  <c r="H26" s="1"/>
  <c r="J26" s="1"/>
  <c r="B25"/>
  <c r="H25" s="1"/>
  <c r="J25" s="1"/>
  <c r="B24"/>
  <c r="H24" s="1"/>
  <c r="J24" s="1"/>
  <c r="B23"/>
  <c r="H23" s="1"/>
  <c r="J23" s="1"/>
  <c r="B22"/>
  <c r="H22" s="1"/>
  <c r="J22" s="1"/>
  <c r="B21"/>
  <c r="H21" s="1"/>
  <c r="J21" s="1"/>
  <c r="B20"/>
  <c r="H20" s="1"/>
  <c r="J20" s="1"/>
  <c r="B19"/>
  <c r="H19" s="1"/>
  <c r="J19" s="1"/>
  <c r="B18"/>
  <c r="H18" s="1"/>
  <c r="J18" s="1"/>
  <c r="B17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H11" s="1"/>
  <c r="J11" s="1"/>
  <c r="B10"/>
  <c r="H10" s="1"/>
  <c r="J10" s="1"/>
  <c r="B9"/>
  <c r="H9" s="1"/>
  <c r="J9" s="1"/>
  <c r="B8"/>
  <c r="H8" s="1"/>
  <c r="J8" s="1"/>
  <c r="B7"/>
  <c r="H7" s="1"/>
  <c r="J7" s="1"/>
  <c r="B6"/>
  <c r="B5"/>
  <c r="H5" s="1"/>
  <c r="J5" s="1"/>
  <c r="B4"/>
  <c r="H4" s="1"/>
  <c r="J4" s="1"/>
  <c r="B3"/>
  <c r="H3" s="1"/>
  <c r="J3" s="1"/>
  <c r="M128" l="1"/>
  <c r="I128"/>
  <c r="K128" s="1"/>
  <c r="M127"/>
  <c r="M126"/>
  <c r="I126"/>
  <c r="K126" s="1"/>
  <c r="H132"/>
  <c r="J132" s="1"/>
  <c r="M125"/>
  <c r="M258"/>
  <c r="I125"/>
  <c r="K125" s="1"/>
  <c r="I258"/>
  <c r="K258" s="1"/>
  <c r="M257"/>
  <c r="I257"/>
  <c r="K257" s="1"/>
  <c r="N42" i="4"/>
  <c r="N151"/>
  <c r="N182"/>
  <c r="N150"/>
  <c r="N33"/>
  <c r="N176"/>
  <c r="M202" i="1"/>
  <c r="N135" i="4"/>
  <c r="N144"/>
  <c r="N48"/>
  <c r="N51"/>
  <c r="N54"/>
  <c r="N56"/>
  <c r="N57"/>
  <c r="N59"/>
  <c r="N60"/>
  <c r="N137"/>
  <c r="N185"/>
  <c r="M284" i="1"/>
  <c r="M118"/>
  <c r="M165"/>
  <c r="H79"/>
  <c r="J79" s="1"/>
  <c r="H208"/>
  <c r="J208" s="1"/>
  <c r="M135"/>
  <c r="H177"/>
  <c r="J177" s="1"/>
  <c r="I249"/>
  <c r="K249" s="1"/>
  <c r="M144"/>
  <c r="I217"/>
  <c r="K217" s="1"/>
  <c r="M193"/>
  <c r="H153"/>
  <c r="J153" s="1"/>
  <c r="I193"/>
  <c r="K193" s="1"/>
  <c r="H117"/>
  <c r="J117" s="1"/>
  <c r="H140"/>
  <c r="J140" s="1"/>
  <c r="M234"/>
  <c r="H69"/>
  <c r="J69" s="1"/>
  <c r="M168"/>
  <c r="M231"/>
  <c r="N188" i="4"/>
  <c r="N209"/>
  <c r="N24"/>
  <c r="H165" i="1"/>
  <c r="J165" s="1"/>
  <c r="N92" i="4"/>
  <c r="N143"/>
  <c r="M121" i="1"/>
  <c r="H135"/>
  <c r="J135" s="1"/>
  <c r="M153"/>
  <c r="M164"/>
  <c r="H183"/>
  <c r="J183" s="1"/>
  <c r="M20"/>
  <c r="H87"/>
  <c r="J87" s="1"/>
  <c r="H212"/>
  <c r="J212" s="1"/>
  <c r="N5" i="4"/>
  <c r="N27"/>
  <c r="N84"/>
  <c r="N157"/>
  <c r="M30" i="1"/>
  <c r="M218"/>
  <c r="N163" i="4"/>
  <c r="N167"/>
  <c r="N63"/>
  <c r="M73" i="1"/>
  <c r="H188"/>
  <c r="J188" s="1"/>
  <c r="N131" i="4"/>
  <c r="N203"/>
  <c r="N214"/>
  <c r="N218"/>
  <c r="N221"/>
  <c r="I232" i="1"/>
  <c r="K232" s="1"/>
  <c r="M260"/>
  <c r="I271"/>
  <c r="K271" s="1"/>
  <c r="M124"/>
  <c r="H70"/>
  <c r="J70" s="1"/>
  <c r="M152"/>
  <c r="M188"/>
  <c r="H199"/>
  <c r="J199" s="1"/>
  <c r="H232"/>
  <c r="J232" s="1"/>
  <c r="H260"/>
  <c r="J260" s="1"/>
  <c r="I124"/>
  <c r="K124" s="1"/>
  <c r="M237"/>
  <c r="M176"/>
  <c r="I237"/>
  <c r="K237" s="1"/>
  <c r="H255"/>
  <c r="J255" s="1"/>
  <c r="M275"/>
  <c r="M293"/>
  <c r="M156"/>
  <c r="M195"/>
  <c r="I229"/>
  <c r="K229" s="1"/>
  <c r="M213"/>
  <c r="M82"/>
  <c r="M91"/>
  <c r="M252"/>
  <c r="M272"/>
  <c r="I280"/>
  <c r="K280" s="1"/>
  <c r="I298"/>
  <c r="K298" s="1"/>
  <c r="H226"/>
  <c r="J226" s="1"/>
  <c r="H252"/>
  <c r="J252" s="1"/>
  <c r="I272"/>
  <c r="K272" s="1"/>
  <c r="H280"/>
  <c r="J280" s="1"/>
  <c r="I289"/>
  <c r="K289" s="1"/>
  <c r="H298"/>
  <c r="J298" s="1"/>
  <c r="M14"/>
  <c r="H105"/>
  <c r="J105" s="1"/>
  <c r="H171"/>
  <c r="J171" s="1"/>
  <c r="M180"/>
  <c r="I218"/>
  <c r="K218" s="1"/>
  <c r="I240"/>
  <c r="K240" s="1"/>
  <c r="H268"/>
  <c r="J268" s="1"/>
  <c r="N95" i="4"/>
  <c r="N141"/>
  <c r="I225" i="1"/>
  <c r="K225" s="1"/>
  <c r="M246"/>
  <c r="N12" i="4"/>
  <c r="CA100" i="5"/>
  <c r="CH100" s="1"/>
  <c r="CA106"/>
  <c r="CH106" s="1"/>
  <c r="BP232"/>
  <c r="CG232" s="1"/>
  <c r="M112" i="1"/>
  <c r="M217"/>
  <c r="H225"/>
  <c r="J225" s="1"/>
  <c r="I246"/>
  <c r="K246" s="1"/>
  <c r="I223"/>
  <c r="K223" s="1"/>
  <c r="N140" i="4"/>
  <c r="CA269" i="5"/>
  <c r="CH269" s="1"/>
  <c r="N26" i="4"/>
  <c r="BP278" i="5"/>
  <c r="CG278" s="1"/>
  <c r="H192" i="1"/>
  <c r="J192" s="1"/>
  <c r="M223"/>
  <c r="H289"/>
  <c r="J289" s="1"/>
  <c r="M62" i="4"/>
  <c r="N76"/>
  <c r="N129"/>
  <c r="N205"/>
  <c r="AI30" i="5"/>
  <c r="CD30" s="1"/>
  <c r="AI36"/>
  <c r="CD36" s="1"/>
  <c r="AI39"/>
  <c r="CD39" s="1"/>
  <c r="X233"/>
  <c r="CC233" s="1"/>
  <c r="I243" i="1"/>
  <c r="K243" s="1"/>
  <c r="I250"/>
  <c r="K250" s="1"/>
  <c r="M263"/>
  <c r="N77" i="4"/>
  <c r="M103"/>
  <c r="M187"/>
  <c r="N194"/>
  <c r="N206"/>
  <c r="AT199" i="5"/>
  <c r="CE199" s="1"/>
  <c r="M100" i="1"/>
  <c r="M109"/>
  <c r="M64"/>
  <c r="M183"/>
  <c r="H243"/>
  <c r="J243" s="1"/>
  <c r="H250"/>
  <c r="J250" s="1"/>
  <c r="M255"/>
  <c r="I263"/>
  <c r="K263" s="1"/>
  <c r="N29" i="4"/>
  <c r="N166"/>
  <c r="N217"/>
  <c r="AI241" i="5"/>
  <c r="CD241" s="1"/>
  <c r="N6" i="4"/>
  <c r="N123"/>
  <c r="N196"/>
  <c r="N211"/>
  <c r="AT4" i="5"/>
  <c r="CE4" s="1"/>
  <c r="AT10"/>
  <c r="CE10" s="1"/>
  <c r="AT13"/>
  <c r="CE13" s="1"/>
  <c r="AT19"/>
  <c r="CE19" s="1"/>
  <c r="AT22"/>
  <c r="CE22" s="1"/>
  <c r="BE203"/>
  <c r="CF203" s="1"/>
  <c r="BE208"/>
  <c r="CF208" s="1"/>
  <c r="BE209"/>
  <c r="CF209" s="1"/>
  <c r="CA285"/>
  <c r="CH285" s="1"/>
  <c r="CA294"/>
  <c r="CH294" s="1"/>
  <c r="CA303"/>
  <c r="CH303" s="1"/>
  <c r="I262" i="1"/>
  <c r="K262" s="1"/>
  <c r="I234"/>
  <c r="K234" s="1"/>
  <c r="M240"/>
  <c r="N8" i="4"/>
  <c r="N65"/>
  <c r="M98"/>
  <c r="N193"/>
  <c r="N200"/>
  <c r="M189" i="1"/>
  <c r="M5"/>
  <c r="H189"/>
  <c r="J189" s="1"/>
  <c r="I226"/>
  <c r="K226" s="1"/>
  <c r="H254"/>
  <c r="J254" s="1"/>
  <c r="H262"/>
  <c r="J262" s="1"/>
  <c r="I221"/>
  <c r="K221" s="1"/>
  <c r="N21" i="4"/>
  <c r="N99"/>
  <c r="BE200" i="5"/>
  <c r="CF200" s="1"/>
  <c r="BE260"/>
  <c r="CF260" s="1"/>
  <c r="AI261"/>
  <c r="CD261" s="1"/>
  <c r="AI262"/>
  <c r="CD262" s="1"/>
  <c r="AB168" i="3"/>
  <c r="AB121"/>
  <c r="AB251"/>
  <c r="AB26"/>
  <c r="AB238"/>
  <c r="AB245"/>
  <c r="AB260"/>
  <c r="AB88"/>
  <c r="AB108"/>
  <c r="AB226"/>
  <c r="G31" i="4"/>
  <c r="CR31" i="2"/>
  <c r="H235" i="1"/>
  <c r="J235" s="1"/>
  <c r="M235"/>
  <c r="G21" i="4"/>
  <c r="CR21" i="2"/>
  <c r="CR157"/>
  <c r="CR200"/>
  <c r="H32" i="1"/>
  <c r="J32" s="1"/>
  <c r="M32"/>
  <c r="I186"/>
  <c r="K186" s="1"/>
  <c r="H186"/>
  <c r="J186" s="1"/>
  <c r="H6"/>
  <c r="J6" s="1"/>
  <c r="M6"/>
  <c r="M26"/>
  <c r="I123"/>
  <c r="K123" s="1"/>
  <c r="H123"/>
  <c r="J123" s="1"/>
  <c r="H241"/>
  <c r="J241" s="1"/>
  <c r="M241"/>
  <c r="I241"/>
  <c r="K241" s="1"/>
  <c r="G83" i="4"/>
  <c r="CR83" i="2"/>
  <c r="M75" i="1"/>
  <c r="H75"/>
  <c r="J75" s="1"/>
  <c r="H88"/>
  <c r="J88" s="1"/>
  <c r="M88"/>
  <c r="I158"/>
  <c r="K158" s="1"/>
  <c r="M158"/>
  <c r="H158"/>
  <c r="J158" s="1"/>
  <c r="I170"/>
  <c r="K170" s="1"/>
  <c r="M170"/>
  <c r="H170"/>
  <c r="J170" s="1"/>
  <c r="I182"/>
  <c r="K182" s="1"/>
  <c r="H182"/>
  <c r="J182" s="1"/>
  <c r="M182"/>
  <c r="H302"/>
  <c r="J302" s="1"/>
  <c r="M302"/>
  <c r="CU152" i="2"/>
  <c r="CU192"/>
  <c r="CR146"/>
  <c r="CR196"/>
  <c r="CR153"/>
  <c r="H247" i="1"/>
  <c r="J247" s="1"/>
  <c r="I247"/>
  <c r="K247" s="1"/>
  <c r="L172" i="4"/>
  <c r="M177" i="1"/>
  <c r="L180" i="4"/>
  <c r="CR139" i="2"/>
  <c r="I141" i="1"/>
  <c r="K141" s="1"/>
  <c r="H141"/>
  <c r="J141" s="1"/>
  <c r="M141"/>
  <c r="H281"/>
  <c r="J281" s="1"/>
  <c r="M281"/>
  <c r="I281"/>
  <c r="K281" s="1"/>
  <c r="G12" i="4"/>
  <c r="CR12" i="2"/>
  <c r="H97" i="1"/>
  <c r="J97" s="1"/>
  <c r="M97"/>
  <c r="I233"/>
  <c r="K233" s="1"/>
  <c r="H233"/>
  <c r="J233" s="1"/>
  <c r="M233"/>
  <c r="M277"/>
  <c r="H277"/>
  <c r="J277" s="1"/>
  <c r="G75" i="4"/>
  <c r="CR75" i="2"/>
  <c r="G91" i="4"/>
  <c r="CR91" i="2"/>
  <c r="CU172"/>
  <c r="H17" i="1"/>
  <c r="J17" s="1"/>
  <c r="M17"/>
  <c r="I150"/>
  <c r="K150" s="1"/>
  <c r="M150"/>
  <c r="H150"/>
  <c r="J150" s="1"/>
  <c r="I162"/>
  <c r="K162" s="1"/>
  <c r="M162"/>
  <c r="H162"/>
  <c r="J162" s="1"/>
  <c r="H215"/>
  <c r="J215" s="1"/>
  <c r="I215"/>
  <c r="K215" s="1"/>
  <c r="CU158" i="2"/>
  <c r="M11" i="1"/>
  <c r="I174"/>
  <c r="K174" s="1"/>
  <c r="M174"/>
  <c r="H174"/>
  <c r="J174" s="1"/>
  <c r="I230"/>
  <c r="K230" s="1"/>
  <c r="M230"/>
  <c r="H230"/>
  <c r="J230" s="1"/>
  <c r="M244"/>
  <c r="I244"/>
  <c r="K244" s="1"/>
  <c r="H244"/>
  <c r="J244" s="1"/>
  <c r="G22" i="4"/>
  <c r="CR22" i="2"/>
  <c r="AB68" i="3"/>
  <c r="DF92" i="2"/>
  <c r="DQ95"/>
  <c r="CU130"/>
  <c r="CU138"/>
  <c r="CU174"/>
  <c r="CU182"/>
  <c r="CU190"/>
  <c r="CU207"/>
  <c r="CU215"/>
  <c r="CU219"/>
  <c r="CU223"/>
  <c r="CU228"/>
  <c r="CU235"/>
  <c r="CU246"/>
  <c r="CU304"/>
  <c r="CU334"/>
  <c r="AB192" i="3"/>
  <c r="DQ96" i="2"/>
  <c r="CU110"/>
  <c r="CU118"/>
  <c r="CU134"/>
  <c r="CU165"/>
  <c r="CU170"/>
  <c r="CU179"/>
  <c r="CU187"/>
  <c r="CU200"/>
  <c r="CU202"/>
  <c r="CU204"/>
  <c r="CU212"/>
  <c r="CU221"/>
  <c r="CU225"/>
  <c r="CU230"/>
  <c r="CU241"/>
  <c r="CU250"/>
  <c r="CU258"/>
  <c r="CU262"/>
  <c r="CU270"/>
  <c r="CU275"/>
  <c r="CU330"/>
  <c r="CU337"/>
  <c r="AB163" i="3"/>
  <c r="AB244"/>
  <c r="H67" i="1"/>
  <c r="J67" s="1"/>
  <c r="H93"/>
  <c r="J93" s="1"/>
  <c r="H106"/>
  <c r="J106" s="1"/>
  <c r="H115"/>
  <c r="J115" s="1"/>
  <c r="I138"/>
  <c r="K138" s="1"/>
  <c r="H146"/>
  <c r="J146" s="1"/>
  <c r="H196"/>
  <c r="J196" s="1"/>
  <c r="H205"/>
  <c r="J205" s="1"/>
  <c r="M224"/>
  <c r="H259"/>
  <c r="J259" s="1"/>
  <c r="H63"/>
  <c r="J63" s="1"/>
  <c r="H76"/>
  <c r="J76" s="1"/>
  <c r="H85"/>
  <c r="J85" s="1"/>
  <c r="H111"/>
  <c r="J111" s="1"/>
  <c r="H129"/>
  <c r="J129" s="1"/>
  <c r="H138"/>
  <c r="J138" s="1"/>
  <c r="I179"/>
  <c r="K179" s="1"/>
  <c r="M201"/>
  <c r="H210"/>
  <c r="J210" s="1"/>
  <c r="H228"/>
  <c r="J228" s="1"/>
  <c r="H236"/>
  <c r="J236" s="1"/>
  <c r="I239"/>
  <c r="K239" s="1"/>
  <c r="I242"/>
  <c r="K242" s="1"/>
  <c r="H248"/>
  <c r="J248" s="1"/>
  <c r="H251"/>
  <c r="J251" s="1"/>
  <c r="I259"/>
  <c r="K259" s="1"/>
  <c r="M290"/>
  <c r="H295"/>
  <c r="J295" s="1"/>
  <c r="I299"/>
  <c r="K299" s="1"/>
  <c r="CR3" i="2"/>
  <c r="DF35"/>
  <c r="DF49"/>
  <c r="DQ97"/>
  <c r="CU123"/>
  <c r="CU140"/>
  <c r="CU156"/>
  <c r="CU176"/>
  <c r="CU184"/>
  <c r="CU194"/>
  <c r="CU196"/>
  <c r="CU209"/>
  <c r="CU237"/>
  <c r="CU245"/>
  <c r="CU252"/>
  <c r="CU283"/>
  <c r="CU293"/>
  <c r="CU303"/>
  <c r="CU314"/>
  <c r="CU322"/>
  <c r="AB27" i="3"/>
  <c r="AB176"/>
  <c r="AB218"/>
  <c r="M253" i="1"/>
  <c r="M12"/>
  <c r="M23"/>
  <c r="M18"/>
  <c r="M29"/>
  <c r="H34"/>
  <c r="J34" s="1"/>
  <c r="H40"/>
  <c r="J40" s="1"/>
  <c r="H46"/>
  <c r="J46" s="1"/>
  <c r="H52"/>
  <c r="J52" s="1"/>
  <c r="H58"/>
  <c r="J58" s="1"/>
  <c r="H81"/>
  <c r="J81" s="1"/>
  <c r="H94"/>
  <c r="J94" s="1"/>
  <c r="H103"/>
  <c r="J103" s="1"/>
  <c r="M129"/>
  <c r="H134"/>
  <c r="J134" s="1"/>
  <c r="M138"/>
  <c r="H147"/>
  <c r="J147" s="1"/>
  <c r="H159"/>
  <c r="J159" s="1"/>
  <c r="I207"/>
  <c r="K207" s="1"/>
  <c r="I228"/>
  <c r="K228" s="1"/>
  <c r="M248"/>
  <c r="M251"/>
  <c r="M299"/>
  <c r="CR6" i="2"/>
  <c r="CR11"/>
  <c r="CR20"/>
  <c r="CR30"/>
  <c r="DF53"/>
  <c r="CR63"/>
  <c r="CR67"/>
  <c r="CR74"/>
  <c r="CR82"/>
  <c r="CR90"/>
  <c r="DQ98"/>
  <c r="CU108"/>
  <c r="CU116"/>
  <c r="CU137"/>
  <c r="CU142"/>
  <c r="EP146"/>
  <c r="CU167"/>
  <c r="CU181"/>
  <c r="CU189"/>
  <c r="CU206"/>
  <c r="CU214"/>
  <c r="CU227"/>
  <c r="CU234"/>
  <c r="CU243"/>
  <c r="CU256"/>
  <c r="CU263"/>
  <c r="CU265"/>
  <c r="CU311"/>
  <c r="CU321"/>
  <c r="CU329"/>
  <c r="CU345"/>
  <c r="AB24" i="3"/>
  <c r="AB97"/>
  <c r="AB175"/>
  <c r="H239" i="1"/>
  <c r="J239" s="1"/>
  <c r="H286"/>
  <c r="J286" s="1"/>
  <c r="I290"/>
  <c r="K290" s="1"/>
  <c r="M8"/>
  <c r="M24"/>
  <c r="M34"/>
  <c r="M40"/>
  <c r="M46"/>
  <c r="M52"/>
  <c r="M58"/>
  <c r="H99"/>
  <c r="J99" s="1"/>
  <c r="I130"/>
  <c r="K130" s="1"/>
  <c r="I144"/>
  <c r="K144" s="1"/>
  <c r="M147"/>
  <c r="H152"/>
  <c r="J152" s="1"/>
  <c r="H156"/>
  <c r="J156" s="1"/>
  <c r="M159"/>
  <c r="H164"/>
  <c r="J164" s="1"/>
  <c r="H168"/>
  <c r="J168" s="1"/>
  <c r="M171"/>
  <c r="H176"/>
  <c r="J176" s="1"/>
  <c r="H180"/>
  <c r="J180" s="1"/>
  <c r="H207"/>
  <c r="J207" s="1"/>
  <c r="M266"/>
  <c r="H271"/>
  <c r="J271" s="1"/>
  <c r="DF55" i="2"/>
  <c r="DQ99"/>
  <c r="CU169"/>
  <c r="CU178"/>
  <c r="CU186"/>
  <c r="CU203"/>
  <c r="CU211"/>
  <c r="CU220"/>
  <c r="CU240"/>
  <c r="CU251"/>
  <c r="CU281"/>
  <c r="CU291"/>
  <c r="CU310"/>
  <c r="CU348"/>
  <c r="CU353"/>
  <c r="CU355"/>
  <c r="CU357"/>
  <c r="CU359"/>
  <c r="CU361"/>
  <c r="CU363"/>
  <c r="CU365"/>
  <c r="CU367"/>
  <c r="AB9" i="3"/>
  <c r="AB14"/>
  <c r="AB166"/>
  <c r="I187" i="1"/>
  <c r="K187" s="1"/>
  <c r="I148"/>
  <c r="K148" s="1"/>
  <c r="I172"/>
  <c r="K172" s="1"/>
  <c r="CR4" i="2"/>
  <c r="CR13"/>
  <c r="CR23"/>
  <c r="DF37"/>
  <c r="DF59"/>
  <c r="CR64"/>
  <c r="CR68"/>
  <c r="CR76"/>
  <c r="CR84"/>
  <c r="DQ100"/>
  <c r="CU106"/>
  <c r="CU114"/>
  <c r="CU122"/>
  <c r="CU133"/>
  <c r="CU139"/>
  <c r="CU155"/>
  <c r="CU175"/>
  <c r="CU183"/>
  <c r="CU197"/>
  <c r="CU208"/>
  <c r="CU216"/>
  <c r="CU226"/>
  <c r="CU229"/>
  <c r="CU236"/>
  <c r="CU271"/>
  <c r="CU294"/>
  <c r="CU299"/>
  <c r="CU324"/>
  <c r="CU333"/>
  <c r="CU369"/>
  <c r="CU373"/>
  <c r="CU375"/>
  <c r="AB210" i="3"/>
  <c r="I132" i="1"/>
  <c r="K132" s="1"/>
  <c r="CR7" i="2"/>
  <c r="CR14"/>
  <c r="CR24"/>
  <c r="DF61"/>
  <c r="CR69"/>
  <c r="CR77"/>
  <c r="CR85"/>
  <c r="DQ93"/>
  <c r="CU136"/>
  <c r="CU161"/>
  <c r="CU180"/>
  <c r="CU188"/>
  <c r="CU201"/>
  <c r="CU205"/>
  <c r="CU213"/>
  <c r="CU222"/>
  <c r="CU231"/>
  <c r="CU233"/>
  <c r="CU242"/>
  <c r="CU247"/>
  <c r="CU269"/>
  <c r="CU279"/>
  <c r="CU309"/>
  <c r="CU313"/>
  <c r="CU336"/>
  <c r="CU341"/>
  <c r="CU346"/>
  <c r="CU383"/>
  <c r="AB15" i="3"/>
  <c r="AB39"/>
  <c r="AB129"/>
  <c r="CU249" i="2"/>
  <c r="CU266"/>
  <c r="CU268"/>
  <c r="CU278"/>
  <c r="CU280"/>
  <c r="CU290"/>
  <c r="CU302"/>
  <c r="CU306"/>
  <c r="CU325"/>
  <c r="CU326"/>
  <c r="CU332"/>
  <c r="CU344"/>
  <c r="CU379"/>
  <c r="AB8" i="3"/>
  <c r="AB18"/>
  <c r="AB32"/>
  <c r="AB130"/>
  <c r="CU335" i="2"/>
  <c r="CU347"/>
  <c r="CU354"/>
  <c r="CU356"/>
  <c r="CU358"/>
  <c r="CU360"/>
  <c r="CU362"/>
  <c r="CU364"/>
  <c r="CU366"/>
  <c r="P71" i="3"/>
  <c r="AB36"/>
  <c r="AB71"/>
  <c r="AB75"/>
  <c r="AB154"/>
  <c r="AB239"/>
  <c r="CU253" i="2"/>
  <c r="CU286"/>
  <c r="CU298"/>
  <c r="CU308"/>
  <c r="CU316"/>
  <c r="CU320"/>
  <c r="CU328"/>
  <c r="CU340"/>
  <c r="CU352"/>
  <c r="CU381"/>
  <c r="AB54" i="3"/>
  <c r="AB109"/>
  <c r="AB113"/>
  <c r="AB145"/>
  <c r="AB242"/>
  <c r="CU284" i="2"/>
  <c r="CU296"/>
  <c r="CU307"/>
  <c r="CU319"/>
  <c r="CU327"/>
  <c r="CU338"/>
  <c r="CU350"/>
  <c r="CU378"/>
  <c r="AB21" i="3"/>
  <c r="AB62"/>
  <c r="AB72"/>
  <c r="AB102"/>
  <c r="AB138"/>
  <c r="AB209"/>
  <c r="AB230"/>
  <c r="CU289" i="2"/>
  <c r="CU301"/>
  <c r="CU312"/>
  <c r="CU318"/>
  <c r="CU331"/>
  <c r="CU343"/>
  <c r="AB63" i="3"/>
  <c r="AB77"/>
  <c r="AB81"/>
  <c r="AB136"/>
  <c r="AB139"/>
  <c r="AB206"/>
  <c r="AB253"/>
  <c r="AB257"/>
  <c r="AB188"/>
  <c r="AB227"/>
  <c r="AB241"/>
  <c r="AB254"/>
  <c r="AB262"/>
  <c r="N11" i="4"/>
  <c r="N14"/>
  <c r="N66"/>
  <c r="N87"/>
  <c r="N126"/>
  <c r="M185"/>
  <c r="M191"/>
  <c r="N191"/>
  <c r="N202"/>
  <c r="N204"/>
  <c r="N17"/>
  <c r="N69"/>
  <c r="N90"/>
  <c r="M110"/>
  <c r="M170"/>
  <c r="N170"/>
  <c r="M175"/>
  <c r="BP4" i="5"/>
  <c r="CG4" s="1"/>
  <c r="X5"/>
  <c r="CC5" s="1"/>
  <c r="AT7"/>
  <c r="CE7" s="1"/>
  <c r="BP7"/>
  <c r="CG7" s="1"/>
  <c r="X8"/>
  <c r="CC8" s="1"/>
  <c r="AT9"/>
  <c r="CE9" s="1"/>
  <c r="BP13"/>
  <c r="CG13" s="1"/>
  <c r="X14"/>
  <c r="CC14" s="1"/>
  <c r="X16"/>
  <c r="CC16" s="1"/>
  <c r="AT16"/>
  <c r="CE16" s="1"/>
  <c r="BP16"/>
  <c r="CG16" s="1"/>
  <c r="X17"/>
  <c r="CC17" s="1"/>
  <c r="AT18"/>
  <c r="CE18" s="1"/>
  <c r="BP22"/>
  <c r="CG22" s="1"/>
  <c r="X23"/>
  <c r="CC23" s="1"/>
  <c r="AT25"/>
  <c r="CE25" s="1"/>
  <c r="BP25"/>
  <c r="CG25" s="1"/>
  <c r="X26"/>
  <c r="CC26" s="1"/>
  <c r="AT27"/>
  <c r="CE27" s="1"/>
  <c r="X308"/>
  <c r="CC308" s="1"/>
  <c r="CA310"/>
  <c r="CH310" s="1"/>
  <c r="AB80" i="3"/>
  <c r="AB83"/>
  <c r="AB99"/>
  <c r="AB107"/>
  <c r="AB123"/>
  <c r="AB125"/>
  <c r="AB127"/>
  <c r="AB140"/>
  <c r="N32" i="4"/>
  <c r="N72"/>
  <c r="M93"/>
  <c r="N96"/>
  <c r="M105"/>
  <c r="M136"/>
  <c r="M160"/>
  <c r="N208"/>
  <c r="M212"/>
  <c r="M223"/>
  <c r="N224"/>
  <c r="BP31" i="5"/>
  <c r="CG31" s="1"/>
  <c r="X32"/>
  <c r="CC32" s="1"/>
  <c r="AT34"/>
  <c r="CE34" s="1"/>
  <c r="BP34"/>
  <c r="CG34" s="1"/>
  <c r="X35"/>
  <c r="CC35" s="1"/>
  <c r="AT36"/>
  <c r="CE36" s="1"/>
  <c r="BP40"/>
  <c r="CG40" s="1"/>
  <c r="X41"/>
  <c r="CC41" s="1"/>
  <c r="AT43"/>
  <c r="CE43" s="1"/>
  <c r="BP43"/>
  <c r="CG43" s="1"/>
  <c r="X44"/>
  <c r="CC44" s="1"/>
  <c r="AT46"/>
  <c r="CE46" s="1"/>
  <c r="AT47"/>
  <c r="CE47" s="1"/>
  <c r="AT50"/>
  <c r="CE50" s="1"/>
  <c r="BP50"/>
  <c r="CG50" s="1"/>
  <c r="X51"/>
  <c r="CC51" s="1"/>
  <c r="X53"/>
  <c r="CC53" s="1"/>
  <c r="AT53"/>
  <c r="CE53" s="1"/>
  <c r="BP53"/>
  <c r="CG53" s="1"/>
  <c r="X54"/>
  <c r="CC54" s="1"/>
  <c r="AT274"/>
  <c r="CE274" s="1"/>
  <c r="N9" i="4"/>
  <c r="N62"/>
  <c r="N75"/>
  <c r="N80"/>
  <c r="N83"/>
  <c r="N86"/>
  <c r="N98"/>
  <c r="N102"/>
  <c r="M109"/>
  <c r="M115"/>
  <c r="N125"/>
  <c r="N138"/>
  <c r="M163"/>
  <c r="N164"/>
  <c r="M181"/>
  <c r="N186"/>
  <c r="N187"/>
  <c r="N89"/>
  <c r="M112"/>
  <c r="M118"/>
  <c r="M143"/>
  <c r="M167"/>
  <c r="M194"/>
  <c r="M205"/>
  <c r="M218"/>
  <c r="AI16" i="5"/>
  <c r="CD16" s="1"/>
  <c r="BP29"/>
  <c r="CG29" s="1"/>
  <c r="X30"/>
  <c r="CC30" s="1"/>
  <c r="BP35"/>
  <c r="CG35" s="1"/>
  <c r="X36"/>
  <c r="CC36" s="1"/>
  <c r="BP38"/>
  <c r="CG38" s="1"/>
  <c r="X39"/>
  <c r="CC39" s="1"/>
  <c r="AB263" i="3"/>
  <c r="N15" i="4"/>
  <c r="N30"/>
  <c r="N71"/>
  <c r="N78"/>
  <c r="N101"/>
  <c r="M121"/>
  <c r="N124"/>
  <c r="M137"/>
  <c r="N184"/>
  <c r="N190"/>
  <c r="M196"/>
  <c r="N197"/>
  <c r="M209"/>
  <c r="BE3" i="5"/>
  <c r="CF3" s="1"/>
  <c r="AT3"/>
  <c r="CE3" s="1"/>
  <c r="AI5"/>
  <c r="CD5" s="1"/>
  <c r="BP5"/>
  <c r="CG5" s="1"/>
  <c r="X6"/>
  <c r="CC6" s="1"/>
  <c r="AT6"/>
  <c r="CE6" s="1"/>
  <c r="CA7"/>
  <c r="CH7" s="1"/>
  <c r="BP10"/>
  <c r="CG10" s="1"/>
  <c r="X11"/>
  <c r="CC11" s="1"/>
  <c r="BE12"/>
  <c r="CF12" s="1"/>
  <c r="AT12"/>
  <c r="CE12" s="1"/>
  <c r="AI14"/>
  <c r="CD14" s="1"/>
  <c r="BP14"/>
  <c r="CG14" s="1"/>
  <c r="X15"/>
  <c r="CC15" s="1"/>
  <c r="AT15"/>
  <c r="CE15" s="1"/>
  <c r="BP19"/>
  <c r="CG19" s="1"/>
  <c r="X20"/>
  <c r="CC20" s="1"/>
  <c r="BE21"/>
  <c r="CF21" s="1"/>
  <c r="AT21"/>
  <c r="CE21" s="1"/>
  <c r="AI23"/>
  <c r="CD23" s="1"/>
  <c r="BP23"/>
  <c r="CG23" s="1"/>
  <c r="X24"/>
  <c r="CC24" s="1"/>
  <c r="AT24"/>
  <c r="CE24" s="1"/>
  <c r="AI34"/>
  <c r="CD34" s="1"/>
  <c r="N3" i="4"/>
  <c r="N18"/>
  <c r="N74"/>
  <c r="N81"/>
  <c r="N93"/>
  <c r="N128"/>
  <c r="N130"/>
  <c r="M151"/>
  <c r="N169"/>
  <c r="M182"/>
  <c r="M200"/>
  <c r="N212"/>
  <c r="N220"/>
  <c r="N222"/>
  <c r="N223"/>
  <c r="AI27" i="5"/>
  <c r="CD27" s="1"/>
  <c r="BP28"/>
  <c r="CG28" s="1"/>
  <c r="X29"/>
  <c r="CC29" s="1"/>
  <c r="AB157" i="3"/>
  <c r="AB248"/>
  <c r="M161" i="4"/>
  <c r="N199"/>
  <c r="M214"/>
  <c r="N215"/>
  <c r="X3" i="5"/>
  <c r="CC3" s="1"/>
  <c r="BP8"/>
  <c r="CG8" s="1"/>
  <c r="X9"/>
  <c r="CC9" s="1"/>
  <c r="BP11"/>
  <c r="CG11" s="1"/>
  <c r="X12"/>
  <c r="CC12" s="1"/>
  <c r="BP17"/>
  <c r="CG17" s="1"/>
  <c r="X18"/>
  <c r="CC18" s="1"/>
  <c r="BP20"/>
  <c r="CG20" s="1"/>
  <c r="X21"/>
  <c r="CC21" s="1"/>
  <c r="BP26"/>
  <c r="CG26" s="1"/>
  <c r="X27"/>
  <c r="CC27" s="1"/>
  <c r="BE28"/>
  <c r="CF28" s="1"/>
  <c r="BE31"/>
  <c r="CF31" s="1"/>
  <c r="BE37"/>
  <c r="CF37" s="1"/>
  <c r="BE40"/>
  <c r="CF40" s="1"/>
  <c r="X235"/>
  <c r="CC235" s="1"/>
  <c r="BP235"/>
  <c r="CG235" s="1"/>
  <c r="AT236"/>
  <c r="CE236" s="1"/>
  <c r="BP236"/>
  <c r="CG236" s="1"/>
  <c r="AT238"/>
  <c r="CE238" s="1"/>
  <c r="AI43"/>
  <c r="CD43" s="1"/>
  <c r="AI61"/>
  <c r="CD61" s="1"/>
  <c r="AI91"/>
  <c r="CD91" s="1"/>
  <c r="AI94"/>
  <c r="CD94" s="1"/>
  <c r="AI97"/>
  <c r="CD97" s="1"/>
  <c r="AI161"/>
  <c r="CD161" s="1"/>
  <c r="AI170"/>
  <c r="CD170" s="1"/>
  <c r="AI176"/>
  <c r="CD176" s="1"/>
  <c r="AI179"/>
  <c r="CD179" s="1"/>
  <c r="AI184"/>
  <c r="CD184" s="1"/>
  <c r="BP188"/>
  <c r="CG188" s="1"/>
  <c r="X238"/>
  <c r="CC238" s="1"/>
  <c r="X242"/>
  <c r="CC242" s="1"/>
  <c r="BP247"/>
  <c r="CG247" s="1"/>
  <c r="BE248"/>
  <c r="CF248" s="1"/>
  <c r="X251"/>
  <c r="CC251" s="1"/>
  <c r="X256"/>
  <c r="CC256" s="1"/>
  <c r="X270"/>
  <c r="CC270" s="1"/>
  <c r="AI280"/>
  <c r="CD280" s="1"/>
  <c r="AT282"/>
  <c r="CE282" s="1"/>
  <c r="AT303"/>
  <c r="CE303" s="1"/>
  <c r="BE30"/>
  <c r="CF30" s="1"/>
  <c r="AT30"/>
  <c r="CE30" s="1"/>
  <c r="AI32"/>
  <c r="CD32" s="1"/>
  <c r="BP32"/>
  <c r="CG32" s="1"/>
  <c r="X33"/>
  <c r="CC33" s="1"/>
  <c r="AT33"/>
  <c r="CE33" s="1"/>
  <c r="CA34"/>
  <c r="CH34" s="1"/>
  <c r="BP37"/>
  <c r="CG37" s="1"/>
  <c r="X38"/>
  <c r="CC38" s="1"/>
  <c r="BE39"/>
  <c r="CF39" s="1"/>
  <c r="AT39"/>
  <c r="CE39" s="1"/>
  <c r="AI41"/>
  <c r="CD41" s="1"/>
  <c r="BP41"/>
  <c r="CG41" s="1"/>
  <c r="X42"/>
  <c r="CC42" s="1"/>
  <c r="AT42"/>
  <c r="CE42" s="1"/>
  <c r="X45"/>
  <c r="CC45" s="1"/>
  <c r="BP45"/>
  <c r="CG45" s="1"/>
  <c r="X46"/>
  <c r="CC46" s="1"/>
  <c r="BE47"/>
  <c r="CF47" s="1"/>
  <c r="BP47"/>
  <c r="CG47" s="1"/>
  <c r="X48"/>
  <c r="CC48" s="1"/>
  <c r="BP48"/>
  <c r="CG48" s="1"/>
  <c r="X49"/>
  <c r="CC49" s="1"/>
  <c r="AT49"/>
  <c r="CE49" s="1"/>
  <c r="BE50"/>
  <c r="CF50" s="1"/>
  <c r="CA51"/>
  <c r="CH51" s="1"/>
  <c r="BP51"/>
  <c r="CG51" s="1"/>
  <c r="X52"/>
  <c r="CC52" s="1"/>
  <c r="AT52"/>
  <c r="CE52" s="1"/>
  <c r="BE53"/>
  <c r="CF53" s="1"/>
  <c r="CA54"/>
  <c r="CH54" s="1"/>
  <c r="BP54"/>
  <c r="CG54" s="1"/>
  <c r="AI55"/>
  <c r="CD55" s="1"/>
  <c r="X55"/>
  <c r="CC55" s="1"/>
  <c r="AT55"/>
  <c r="CE55" s="1"/>
  <c r="BE56"/>
  <c r="CF56" s="1"/>
  <c r="BP57"/>
  <c r="CG57" s="1"/>
  <c r="AI58"/>
  <c r="CD58" s="1"/>
  <c r="X58"/>
  <c r="CC58" s="1"/>
  <c r="AT58"/>
  <c r="CE58" s="1"/>
  <c r="BE59"/>
  <c r="CF59" s="1"/>
  <c r="BP60"/>
  <c r="CG60" s="1"/>
  <c r="BE61"/>
  <c r="CF61" s="1"/>
  <c r="X61"/>
  <c r="CC61" s="1"/>
  <c r="AT61"/>
  <c r="CE61" s="1"/>
  <c r="BE62"/>
  <c r="CF62" s="1"/>
  <c r="BP63"/>
  <c r="CG63" s="1"/>
  <c r="BE64"/>
  <c r="CF64" s="1"/>
  <c r="X64"/>
  <c r="CC64" s="1"/>
  <c r="AT64"/>
  <c r="CE64" s="1"/>
  <c r="BE65"/>
  <c r="CF65" s="1"/>
  <c r="CA66"/>
  <c r="CH66" s="1"/>
  <c r="BP66"/>
  <c r="CG66" s="1"/>
  <c r="X67"/>
  <c r="CC67" s="1"/>
  <c r="AT67"/>
  <c r="CE67" s="1"/>
  <c r="BE68"/>
  <c r="CF68" s="1"/>
  <c r="CA69"/>
  <c r="CH69" s="1"/>
  <c r="BP69"/>
  <c r="CG69" s="1"/>
  <c r="X70"/>
  <c r="CC70" s="1"/>
  <c r="AT70"/>
  <c r="CE70" s="1"/>
  <c r="BE71"/>
  <c r="CF71" s="1"/>
  <c r="X204"/>
  <c r="CC204" s="1"/>
  <c r="BP208"/>
  <c r="CG208" s="1"/>
  <c r="AI208"/>
  <c r="CD208" s="1"/>
  <c r="AI209"/>
  <c r="CD209" s="1"/>
  <c r="X214"/>
  <c r="CC214" s="1"/>
  <c r="X215"/>
  <c r="CC215" s="1"/>
  <c r="BP216"/>
  <c r="CG216" s="1"/>
  <c r="AI218"/>
  <c r="CD218" s="1"/>
  <c r="AI221"/>
  <c r="CD221" s="1"/>
  <c r="AI223"/>
  <c r="CD223" s="1"/>
  <c r="AI226"/>
  <c r="CD226" s="1"/>
  <c r="BP260"/>
  <c r="CG260" s="1"/>
  <c r="AI263"/>
  <c r="CD263" s="1"/>
  <c r="CA263"/>
  <c r="CH263" s="1"/>
  <c r="AI264"/>
  <c r="CD264" s="1"/>
  <c r="BE276"/>
  <c r="CF276" s="1"/>
  <c r="CA305"/>
  <c r="CH305" s="1"/>
  <c r="AI306"/>
  <c r="CD306" s="1"/>
  <c r="AI307"/>
  <c r="CD307" s="1"/>
  <c r="BE310"/>
  <c r="CF310" s="1"/>
  <c r="AI312"/>
  <c r="CD312" s="1"/>
  <c r="BE312"/>
  <c r="CF312" s="1"/>
  <c r="CA312"/>
  <c r="CH312" s="1"/>
  <c r="BP239"/>
  <c r="CG239" s="1"/>
  <c r="AT240"/>
  <c r="CE240" s="1"/>
  <c r="X254"/>
  <c r="CC254" s="1"/>
  <c r="BP254"/>
  <c r="CG254" s="1"/>
  <c r="BP257"/>
  <c r="CG257" s="1"/>
  <c r="AT277"/>
  <c r="CE277" s="1"/>
  <c r="AT300"/>
  <c r="CE300" s="1"/>
  <c r="AT28"/>
  <c r="CE28" s="1"/>
  <c r="AT31"/>
  <c r="CE31" s="1"/>
  <c r="AT37"/>
  <c r="CE37" s="1"/>
  <c r="AT40"/>
  <c r="CE40" s="1"/>
  <c r="BE94"/>
  <c r="CF94" s="1"/>
  <c r="BE97"/>
  <c r="CF97" s="1"/>
  <c r="AI101"/>
  <c r="CD101" s="1"/>
  <c r="AI104"/>
  <c r="CD104" s="1"/>
  <c r="AI107"/>
  <c r="CD107" s="1"/>
  <c r="CA109"/>
  <c r="CH109" s="1"/>
  <c r="AI110"/>
  <c r="CD110" s="1"/>
  <c r="CA112"/>
  <c r="CH112" s="1"/>
  <c r="AI113"/>
  <c r="CD113" s="1"/>
  <c r="AI116"/>
  <c r="CD116" s="1"/>
  <c r="CA118"/>
  <c r="CH118" s="1"/>
  <c r="AI119"/>
  <c r="CD119" s="1"/>
  <c r="AI122"/>
  <c r="CD122" s="1"/>
  <c r="CA124"/>
  <c r="CH124" s="1"/>
  <c r="AI125"/>
  <c r="CD125" s="1"/>
  <c r="AI128"/>
  <c r="CD128" s="1"/>
  <c r="CA130"/>
  <c r="CH130" s="1"/>
  <c r="AI131"/>
  <c r="CD131" s="1"/>
  <c r="AI134"/>
  <c r="CD134" s="1"/>
  <c r="CA136"/>
  <c r="CH136" s="1"/>
  <c r="AI137"/>
  <c r="CD137" s="1"/>
  <c r="AT138"/>
  <c r="CE138" s="1"/>
  <c r="AI198"/>
  <c r="CD198" s="1"/>
  <c r="CA198"/>
  <c r="CH198" s="1"/>
  <c r="AI199"/>
  <c r="CD199" s="1"/>
  <c r="BE199"/>
  <c r="CF199" s="1"/>
  <c r="CA200"/>
  <c r="CH200" s="1"/>
  <c r="AI204"/>
  <c r="CD204" s="1"/>
  <c r="CA204"/>
  <c r="CH204" s="1"/>
  <c r="AI205"/>
  <c r="CD205" s="1"/>
  <c r="BE205"/>
  <c r="CF205" s="1"/>
  <c r="CA206"/>
  <c r="CH206" s="1"/>
  <c r="AI211"/>
  <c r="CD211" s="1"/>
  <c r="AI212"/>
  <c r="CD212" s="1"/>
  <c r="CA222"/>
  <c r="CH222" s="1"/>
  <c r="CA231"/>
  <c r="CH231" s="1"/>
  <c r="BE262"/>
  <c r="CF262" s="1"/>
  <c r="CA262"/>
  <c r="CH262" s="1"/>
  <c r="BE263"/>
  <c r="CF263" s="1"/>
  <c r="BE83"/>
  <c r="CF83" s="1"/>
  <c r="BE86"/>
  <c r="CF86" s="1"/>
  <c r="BE98"/>
  <c r="CF98" s="1"/>
  <c r="BE174"/>
  <c r="CF174" s="1"/>
  <c r="BE177"/>
  <c r="CF177" s="1"/>
  <c r="BE183"/>
  <c r="CF183" s="1"/>
  <c r="AT190"/>
  <c r="CE190" s="1"/>
  <c r="AT196"/>
  <c r="CE196" s="1"/>
  <c r="AT235"/>
  <c r="CE235" s="1"/>
  <c r="AI238"/>
  <c r="CD238" s="1"/>
  <c r="AT239"/>
  <c r="CE239" s="1"/>
  <c r="CA240"/>
  <c r="CH240" s="1"/>
  <c r="AI247"/>
  <c r="CD247" s="1"/>
  <c r="CA252"/>
  <c r="CH252" s="1"/>
  <c r="AT253"/>
  <c r="CE253" s="1"/>
  <c r="AI256"/>
  <c r="CD256" s="1"/>
  <c r="BE256"/>
  <c r="CF256" s="1"/>
  <c r="AT257"/>
  <c r="CE257" s="1"/>
  <c r="CA277"/>
  <c r="CH277" s="1"/>
  <c r="BE283"/>
  <c r="CF283" s="1"/>
  <c r="AT56"/>
  <c r="CE56" s="1"/>
  <c r="BP56"/>
  <c r="CG56" s="1"/>
  <c r="X57"/>
  <c r="CC57" s="1"/>
  <c r="AT59"/>
  <c r="CE59" s="1"/>
  <c r="BP59"/>
  <c r="CG59" s="1"/>
  <c r="X60"/>
  <c r="CC60" s="1"/>
  <c r="AT62"/>
  <c r="CE62" s="1"/>
  <c r="BP62"/>
  <c r="CG62" s="1"/>
  <c r="X63"/>
  <c r="CC63" s="1"/>
  <c r="BP64"/>
  <c r="CG64" s="1"/>
  <c r="AT65"/>
  <c r="CE65" s="1"/>
  <c r="BP65"/>
  <c r="CG65" s="1"/>
  <c r="X66"/>
  <c r="CC66" s="1"/>
  <c r="X68"/>
  <c r="CC68" s="1"/>
  <c r="AT68"/>
  <c r="CE68" s="1"/>
  <c r="BP68"/>
  <c r="CG68" s="1"/>
  <c r="X69"/>
  <c r="CC69" s="1"/>
  <c r="X71"/>
  <c r="CC71" s="1"/>
  <c r="AT71"/>
  <c r="CE71" s="1"/>
  <c r="BP71"/>
  <c r="CG71" s="1"/>
  <c r="X72"/>
  <c r="CC72" s="1"/>
  <c r="X74"/>
  <c r="CC74" s="1"/>
  <c r="AT74"/>
  <c r="CE74" s="1"/>
  <c r="BP74"/>
  <c r="CG74" s="1"/>
  <c r="X75"/>
  <c r="CC75" s="1"/>
  <c r="X77"/>
  <c r="CC77" s="1"/>
  <c r="AT77"/>
  <c r="CE77" s="1"/>
  <c r="BP77"/>
  <c r="CG77" s="1"/>
  <c r="X78"/>
  <c r="CC78" s="1"/>
  <c r="BP79"/>
  <c r="CG79" s="1"/>
  <c r="AT80"/>
  <c r="CE80" s="1"/>
  <c r="BP80"/>
  <c r="CG80" s="1"/>
  <c r="X81"/>
  <c r="CC81" s="1"/>
  <c r="BP82"/>
  <c r="CG82" s="1"/>
  <c r="AT83"/>
  <c r="CE83" s="1"/>
  <c r="BP83"/>
  <c r="CG83" s="1"/>
  <c r="X84"/>
  <c r="CC84" s="1"/>
  <c r="BP85"/>
  <c r="CG85" s="1"/>
  <c r="AT86"/>
  <c r="CE86" s="1"/>
  <c r="BP86"/>
  <c r="CG86" s="1"/>
  <c r="X87"/>
  <c r="CC87" s="1"/>
  <c r="X89"/>
  <c r="CC89" s="1"/>
  <c r="AT89"/>
  <c r="CE89" s="1"/>
  <c r="BP89"/>
  <c r="CG89" s="1"/>
  <c r="X90"/>
  <c r="CC90" s="1"/>
  <c r="X92"/>
  <c r="CC92" s="1"/>
  <c r="AT92"/>
  <c r="CE92" s="1"/>
  <c r="BP92"/>
  <c r="CG92" s="1"/>
  <c r="X93"/>
  <c r="CC93" s="1"/>
  <c r="BP94"/>
  <c r="CG94" s="1"/>
  <c r="X95"/>
  <c r="CC95" s="1"/>
  <c r="AT95"/>
  <c r="CE95" s="1"/>
  <c r="BP95"/>
  <c r="CG95" s="1"/>
  <c r="X96"/>
  <c r="CC96" s="1"/>
  <c r="BP97"/>
  <c r="CG97" s="1"/>
  <c r="AT98"/>
  <c r="CE98" s="1"/>
  <c r="BP98"/>
  <c r="CG98" s="1"/>
  <c r="AT101"/>
  <c r="CE101" s="1"/>
  <c r="AT104"/>
  <c r="CE104" s="1"/>
  <c r="AT107"/>
  <c r="CE107" s="1"/>
  <c r="AT110"/>
  <c r="CE110" s="1"/>
  <c r="AT116"/>
  <c r="CE116" s="1"/>
  <c r="AT122"/>
  <c r="CE122" s="1"/>
  <c r="X125"/>
  <c r="CC125" s="1"/>
  <c r="AT128"/>
  <c r="CE128" s="1"/>
  <c r="AT134"/>
  <c r="CE134" s="1"/>
  <c r="X138"/>
  <c r="CC138" s="1"/>
  <c r="AT140"/>
  <c r="CE140" s="1"/>
  <c r="AT146"/>
  <c r="CE146" s="1"/>
  <c r="AT152"/>
  <c r="CE152" s="1"/>
  <c r="BE206"/>
  <c r="CF206" s="1"/>
  <c r="X208"/>
  <c r="CC208" s="1"/>
  <c r="BE230"/>
  <c r="CF230" s="1"/>
  <c r="X264"/>
  <c r="CC264" s="1"/>
  <c r="X276"/>
  <c r="CC276" s="1"/>
  <c r="CA307"/>
  <c r="CH307" s="1"/>
  <c r="AI309"/>
  <c r="CD309" s="1"/>
  <c r="BE102"/>
  <c r="CF102" s="1"/>
  <c r="BE105"/>
  <c r="CF105" s="1"/>
  <c r="BE108"/>
  <c r="CF108" s="1"/>
  <c r="BE111"/>
  <c r="CF111" s="1"/>
  <c r="BE114"/>
  <c r="CF114" s="1"/>
  <c r="BE117"/>
  <c r="CF117" s="1"/>
  <c r="BE120"/>
  <c r="CF120" s="1"/>
  <c r="BE123"/>
  <c r="CF123" s="1"/>
  <c r="BE126"/>
  <c r="CF126" s="1"/>
  <c r="BE129"/>
  <c r="CF129" s="1"/>
  <c r="BE132"/>
  <c r="CF132" s="1"/>
  <c r="BE135"/>
  <c r="CF135" s="1"/>
  <c r="X137"/>
  <c r="CC137" s="1"/>
  <c r="BE138"/>
  <c r="CF138" s="1"/>
  <c r="BE141"/>
  <c r="CF141" s="1"/>
  <c r="X143"/>
  <c r="CC143" s="1"/>
  <c r="BE144"/>
  <c r="CF144" s="1"/>
  <c r="BE147"/>
  <c r="CF147" s="1"/>
  <c r="X149"/>
  <c r="CC149" s="1"/>
  <c r="BE150"/>
  <c r="CF150" s="1"/>
  <c r="BE153"/>
  <c r="CF153" s="1"/>
  <c r="BP158"/>
  <c r="CG158" s="1"/>
  <c r="X159"/>
  <c r="CC159" s="1"/>
  <c r="BP161"/>
  <c r="CG161" s="1"/>
  <c r="X162"/>
  <c r="CC162" s="1"/>
  <c r="BP167"/>
  <c r="CG167" s="1"/>
  <c r="X168"/>
  <c r="CC168" s="1"/>
  <c r="BP170"/>
  <c r="CG170" s="1"/>
  <c r="X171"/>
  <c r="CC171" s="1"/>
  <c r="BP176"/>
  <c r="CG176" s="1"/>
  <c r="X177"/>
  <c r="CC177" s="1"/>
  <c r="BP179"/>
  <c r="CG179" s="1"/>
  <c r="X180"/>
  <c r="CC180" s="1"/>
  <c r="X184"/>
  <c r="CC184" s="1"/>
  <c r="BE190"/>
  <c r="CF190" s="1"/>
  <c r="BE196"/>
  <c r="CF196" s="1"/>
  <c r="CA72"/>
  <c r="CH72" s="1"/>
  <c r="BP72"/>
  <c r="CG72" s="1"/>
  <c r="AI73"/>
  <c r="CD73" s="1"/>
  <c r="X73"/>
  <c r="CC73" s="1"/>
  <c r="AT73"/>
  <c r="CE73" s="1"/>
  <c r="BE74"/>
  <c r="CF74" s="1"/>
  <c r="AT75"/>
  <c r="CE75" s="1"/>
  <c r="BP75"/>
  <c r="CG75" s="1"/>
  <c r="AI76"/>
  <c r="CD76" s="1"/>
  <c r="X76"/>
  <c r="CC76" s="1"/>
  <c r="AT76"/>
  <c r="CE76" s="1"/>
  <c r="BE77"/>
  <c r="CF77" s="1"/>
  <c r="AT78"/>
  <c r="CE78" s="1"/>
  <c r="BP78"/>
  <c r="CG78" s="1"/>
  <c r="X79"/>
  <c r="CC79" s="1"/>
  <c r="AT79"/>
  <c r="CE79" s="1"/>
  <c r="BE80"/>
  <c r="CF80" s="1"/>
  <c r="AT81"/>
  <c r="CE81" s="1"/>
  <c r="BP81"/>
  <c r="CG81" s="1"/>
  <c r="X82"/>
  <c r="CC82" s="1"/>
  <c r="AT82"/>
  <c r="CE82" s="1"/>
  <c r="CA84"/>
  <c r="CH84" s="1"/>
  <c r="AT84"/>
  <c r="CE84" s="1"/>
  <c r="BP84"/>
  <c r="CG84" s="1"/>
  <c r="X85"/>
  <c r="CC85" s="1"/>
  <c r="AT85"/>
  <c r="CE85" s="1"/>
  <c r="CA86"/>
  <c r="CH86" s="1"/>
  <c r="CA87"/>
  <c r="CH87" s="1"/>
  <c r="BP87"/>
  <c r="CG87" s="1"/>
  <c r="X88"/>
  <c r="CC88" s="1"/>
  <c r="AT88"/>
  <c r="CE88" s="1"/>
  <c r="CA89"/>
  <c r="CH89" s="1"/>
  <c r="CA90"/>
  <c r="CH90" s="1"/>
  <c r="BP90"/>
  <c r="CG90" s="1"/>
  <c r="BE91"/>
  <c r="CF91" s="1"/>
  <c r="X91"/>
  <c r="CC91" s="1"/>
  <c r="AT91"/>
  <c r="CE91" s="1"/>
  <c r="CA92"/>
  <c r="CH92" s="1"/>
  <c r="BP93"/>
  <c r="CG93" s="1"/>
  <c r="CA94"/>
  <c r="CH94" s="1"/>
  <c r="X94"/>
  <c r="CC94" s="1"/>
  <c r="AT94"/>
  <c r="CE94" s="1"/>
  <c r="AT96"/>
  <c r="CE96" s="1"/>
  <c r="BP96"/>
  <c r="CG96" s="1"/>
  <c r="CA97"/>
  <c r="CH97" s="1"/>
  <c r="X97"/>
  <c r="CC97" s="1"/>
  <c r="AT97"/>
  <c r="CE97" s="1"/>
  <c r="BE99"/>
  <c r="CF99" s="1"/>
  <c r="X100"/>
  <c r="CC100" s="1"/>
  <c r="CA102"/>
  <c r="CH102" s="1"/>
  <c r="BP102"/>
  <c r="CG102" s="1"/>
  <c r="CA103"/>
  <c r="CH103" s="1"/>
  <c r="X103"/>
  <c r="CC103" s="1"/>
  <c r="X106"/>
  <c r="CC106" s="1"/>
  <c r="BE107"/>
  <c r="CF107" s="1"/>
  <c r="CA108"/>
  <c r="CH108" s="1"/>
  <c r="BP108"/>
  <c r="CG108" s="1"/>
  <c r="X109"/>
  <c r="CC109" s="1"/>
  <c r="BP111"/>
  <c r="CG111" s="1"/>
  <c r="BE113"/>
  <c r="CF113" s="1"/>
  <c r="CA114"/>
  <c r="CH114" s="1"/>
  <c r="BP117"/>
  <c r="CG117" s="1"/>
  <c r="BE119"/>
  <c r="CF119" s="1"/>
  <c r="CA120"/>
  <c r="CH120" s="1"/>
  <c r="BP123"/>
  <c r="CG123" s="1"/>
  <c r="BE125"/>
  <c r="CF125" s="1"/>
  <c r="CA126"/>
  <c r="CH126" s="1"/>
  <c r="BP129"/>
  <c r="CG129" s="1"/>
  <c r="BE131"/>
  <c r="CF131" s="1"/>
  <c r="CA132"/>
  <c r="CH132" s="1"/>
  <c r="CA135"/>
  <c r="CH135" s="1"/>
  <c r="BP135"/>
  <c r="CG135" s="1"/>
  <c r="BE137"/>
  <c r="CF137" s="1"/>
  <c r="CA138"/>
  <c r="CH138" s="1"/>
  <c r="BP141"/>
  <c r="CG141" s="1"/>
  <c r="BP146"/>
  <c r="CG146" s="1"/>
  <c r="BP147"/>
  <c r="CG147" s="1"/>
  <c r="BP149"/>
  <c r="CG149" s="1"/>
  <c r="CA150"/>
  <c r="CH150" s="1"/>
  <c r="BP152"/>
  <c r="CG152" s="1"/>
  <c r="CA153"/>
  <c r="CH153" s="1"/>
  <c r="X192"/>
  <c r="CC192" s="1"/>
  <c r="AI196"/>
  <c r="CD196" s="1"/>
  <c r="BP200"/>
  <c r="CG200" s="1"/>
  <c r="AI140"/>
  <c r="CD140" s="1"/>
  <c r="CA142"/>
  <c r="CH142" s="1"/>
  <c r="AI143"/>
  <c r="CD143" s="1"/>
  <c r="BE143"/>
  <c r="CF143" s="1"/>
  <c r="AT144"/>
  <c r="CE144" s="1"/>
  <c r="AI146"/>
  <c r="CD146" s="1"/>
  <c r="BE146"/>
  <c r="CF146" s="1"/>
  <c r="CA148"/>
  <c r="CH148" s="1"/>
  <c r="AI149"/>
  <c r="CD149" s="1"/>
  <c r="BE149"/>
  <c r="CF149" s="1"/>
  <c r="AT150"/>
  <c r="CE150" s="1"/>
  <c r="AI152"/>
  <c r="CD152" s="1"/>
  <c r="BE152"/>
  <c r="CF152" s="1"/>
  <c r="AI192"/>
  <c r="CD192" s="1"/>
  <c r="AI193"/>
  <c r="CD193" s="1"/>
  <c r="BE193"/>
  <c r="CF193" s="1"/>
  <c r="CA194"/>
  <c r="CH194" s="1"/>
  <c r="X216"/>
  <c r="CC216" s="1"/>
  <c r="CA217"/>
  <c r="CH217" s="1"/>
  <c r="X217"/>
  <c r="CC217" s="1"/>
  <c r="CA218"/>
  <c r="CH218" s="1"/>
  <c r="BP219"/>
  <c r="CG219" s="1"/>
  <c r="X220"/>
  <c r="CC220" s="1"/>
  <c r="BP222"/>
  <c r="CG222" s="1"/>
  <c r="X224"/>
  <c r="CC224" s="1"/>
  <c r="AT224"/>
  <c r="CE224" s="1"/>
  <c r="BP224"/>
  <c r="CG224" s="1"/>
  <c r="BP225"/>
  <c r="CG225" s="1"/>
  <c r="AT226"/>
  <c r="CE226" s="1"/>
  <c r="CA227"/>
  <c r="CH227" s="1"/>
  <c r="BP227"/>
  <c r="CG227" s="1"/>
  <c r="AT228"/>
  <c r="CE228" s="1"/>
  <c r="AT230"/>
  <c r="CE230" s="1"/>
  <c r="AT232"/>
  <c r="CE232" s="1"/>
  <c r="BP234"/>
  <c r="CG234" s="1"/>
  <c r="AI235"/>
  <c r="CD235" s="1"/>
  <c r="X247"/>
  <c r="CC247" s="1"/>
  <c r="BP252"/>
  <c r="CG252" s="1"/>
  <c r="AT258"/>
  <c r="CE258" s="1"/>
  <c r="BP265"/>
  <c r="CG265" s="1"/>
  <c r="BP266"/>
  <c r="CG266" s="1"/>
  <c r="CA268"/>
  <c r="CH268" s="1"/>
  <c r="BP269"/>
  <c r="CG269" s="1"/>
  <c r="CA273"/>
  <c r="CH273" s="1"/>
  <c r="X273"/>
  <c r="CC273" s="1"/>
  <c r="BP275"/>
  <c r="CG275" s="1"/>
  <c r="AI278"/>
  <c r="CD278" s="1"/>
  <c r="BE284"/>
  <c r="CF284" s="1"/>
  <c r="BE285"/>
  <c r="CF285" s="1"/>
  <c r="CA287"/>
  <c r="CH287" s="1"/>
  <c r="AI288"/>
  <c r="CD288" s="1"/>
  <c r="BE293"/>
  <c r="CF293" s="1"/>
  <c r="AI294"/>
  <c r="CD294" s="1"/>
  <c r="BE294"/>
  <c r="CF294" s="1"/>
  <c r="CA295"/>
  <c r="CH295" s="1"/>
  <c r="AI300"/>
  <c r="CD300" s="1"/>
  <c r="BE300"/>
  <c r="CF300" s="1"/>
  <c r="AI303"/>
  <c r="CD303" s="1"/>
  <c r="BP310"/>
  <c r="CG310" s="1"/>
  <c r="G11" i="7"/>
  <c r="J9" s="1"/>
  <c r="AT157" i="5"/>
  <c r="CE157" s="1"/>
  <c r="BP157"/>
  <c r="CG157" s="1"/>
  <c r="X158"/>
  <c r="CC158" s="1"/>
  <c r="BP160"/>
  <c r="CG160" s="1"/>
  <c r="X161"/>
  <c r="CC161" s="1"/>
  <c r="AT162"/>
  <c r="CE162" s="1"/>
  <c r="AT166"/>
  <c r="CE166" s="1"/>
  <c r="BP166"/>
  <c r="CG166" s="1"/>
  <c r="X167"/>
  <c r="CC167" s="1"/>
  <c r="BP169"/>
  <c r="CG169" s="1"/>
  <c r="X170"/>
  <c r="CC170" s="1"/>
  <c r="AT171"/>
  <c r="CE171" s="1"/>
  <c r="BP171"/>
  <c r="CG171" s="1"/>
  <c r="BP174"/>
  <c r="CG174" s="1"/>
  <c r="AT175"/>
  <c r="CE175" s="1"/>
  <c r="BP175"/>
  <c r="CG175" s="1"/>
  <c r="X176"/>
  <c r="CC176" s="1"/>
  <c r="BP178"/>
  <c r="CG178" s="1"/>
  <c r="X179"/>
  <c r="CC179" s="1"/>
  <c r="AT180"/>
  <c r="CE180" s="1"/>
  <c r="BP180"/>
  <c r="CG180" s="1"/>
  <c r="BP183"/>
  <c r="CG183" s="1"/>
  <c r="AT184"/>
  <c r="CE184" s="1"/>
  <c r="BP184"/>
  <c r="CG184" s="1"/>
  <c r="AT187"/>
  <c r="CE187" s="1"/>
  <c r="BE188"/>
  <c r="CF188" s="1"/>
  <c r="AT193"/>
  <c r="CE193" s="1"/>
  <c r="BE194"/>
  <c r="CF194" s="1"/>
  <c r="AT202"/>
  <c r="CE202" s="1"/>
  <c r="AT208"/>
  <c r="CE208" s="1"/>
  <c r="AT209"/>
  <c r="CE209" s="1"/>
  <c r="CA213"/>
  <c r="CH213" s="1"/>
  <c r="AI214"/>
  <c r="CD214" s="1"/>
  <c r="CA214"/>
  <c r="CH214" s="1"/>
  <c r="AI215"/>
  <c r="CD215" s="1"/>
  <c r="BE215"/>
  <c r="CF215" s="1"/>
  <c r="CA216"/>
  <c r="CH216" s="1"/>
  <c r="AI217"/>
  <c r="CD217" s="1"/>
  <c r="BE218"/>
  <c r="CF218" s="1"/>
  <c r="AT223"/>
  <c r="CE223" s="1"/>
  <c r="CA225"/>
  <c r="CH225" s="1"/>
  <c r="CA228"/>
  <c r="CH228" s="1"/>
  <c r="AI229"/>
  <c r="CD229" s="1"/>
  <c r="BE241"/>
  <c r="CF241" s="1"/>
  <c r="BP241"/>
  <c r="CG241" s="1"/>
  <c r="X243"/>
  <c r="CC243" s="1"/>
  <c r="BP243"/>
  <c r="CG243" s="1"/>
  <c r="X245"/>
  <c r="CC245" s="1"/>
  <c r="BP245"/>
  <c r="CG245" s="1"/>
  <c r="BP248"/>
  <c r="CG248" s="1"/>
  <c r="AT249"/>
  <c r="CE249" s="1"/>
  <c r="X250"/>
  <c r="CC250" s="1"/>
  <c r="BP250"/>
  <c r="CG250" s="1"/>
  <c r="X252"/>
  <c r="CC252" s="1"/>
  <c r="CA258"/>
  <c r="CH258" s="1"/>
  <c r="AT262"/>
  <c r="CE262" s="1"/>
  <c r="AI266"/>
  <c r="CD266" s="1"/>
  <c r="BE268"/>
  <c r="CF268" s="1"/>
  <c r="AI276"/>
  <c r="CD276" s="1"/>
  <c r="CA276"/>
  <c r="CH276" s="1"/>
  <c r="X279"/>
  <c r="CC279" s="1"/>
  <c r="BP281"/>
  <c r="CG281" s="1"/>
  <c r="BP283"/>
  <c r="CG283" s="1"/>
  <c r="CA289"/>
  <c r="CH289" s="1"/>
  <c r="BP292"/>
  <c r="CG292" s="1"/>
  <c r="CA292"/>
  <c r="CH292" s="1"/>
  <c r="CA298"/>
  <c r="CH298" s="1"/>
  <c r="BP153"/>
  <c r="CG153" s="1"/>
  <c r="X155"/>
  <c r="CC155" s="1"/>
  <c r="BP155"/>
  <c r="CG155" s="1"/>
  <c r="BE156"/>
  <c r="CF156" s="1"/>
  <c r="X156"/>
  <c r="CC156" s="1"/>
  <c r="AT156"/>
  <c r="CE156" s="1"/>
  <c r="CA157"/>
  <c r="CH157" s="1"/>
  <c r="AI158"/>
  <c r="CD158" s="1"/>
  <c r="AT159"/>
  <c r="CE159" s="1"/>
  <c r="AT161"/>
  <c r="CE161" s="1"/>
  <c r="BP163"/>
  <c r="CG163" s="1"/>
  <c r="X164"/>
  <c r="CC164" s="1"/>
  <c r="BP164"/>
  <c r="CG164" s="1"/>
  <c r="BE165"/>
  <c r="CF165" s="1"/>
  <c r="X165"/>
  <c r="CC165" s="1"/>
  <c r="AT165"/>
  <c r="CE165" s="1"/>
  <c r="CA166"/>
  <c r="CH166" s="1"/>
  <c r="AI167"/>
  <c r="CD167" s="1"/>
  <c r="AT168"/>
  <c r="CE168" s="1"/>
  <c r="BE170"/>
  <c r="CF170" s="1"/>
  <c r="BP172"/>
  <c r="CG172" s="1"/>
  <c r="X173"/>
  <c r="CC173" s="1"/>
  <c r="AT173"/>
  <c r="CE173" s="1"/>
  <c r="BP173"/>
  <c r="CG173" s="1"/>
  <c r="X174"/>
  <c r="CC174" s="1"/>
  <c r="AT174"/>
  <c r="CE174" s="1"/>
  <c r="CA175"/>
  <c r="CH175" s="1"/>
  <c r="AT176"/>
  <c r="CE176" s="1"/>
  <c r="AT177"/>
  <c r="CE177" s="1"/>
  <c r="BE179"/>
  <c r="CF179" s="1"/>
  <c r="BP181"/>
  <c r="CG181" s="1"/>
  <c r="X182"/>
  <c r="CC182" s="1"/>
  <c r="AT182"/>
  <c r="CE182" s="1"/>
  <c r="BP182"/>
  <c r="CG182" s="1"/>
  <c r="X183"/>
  <c r="CC183" s="1"/>
  <c r="AT183"/>
  <c r="CE183" s="1"/>
  <c r="BE185"/>
  <c r="CF185" s="1"/>
  <c r="X189"/>
  <c r="CC189" s="1"/>
  <c r="BP190"/>
  <c r="CG190" s="1"/>
  <c r="AI190"/>
  <c r="CD190" s="1"/>
  <c r="BP194"/>
  <c r="CG194" s="1"/>
  <c r="BE202"/>
  <c r="CF202" s="1"/>
  <c r="AT210"/>
  <c r="CE210" s="1"/>
  <c r="AT211"/>
  <c r="CE211" s="1"/>
  <c r="AT212"/>
  <c r="CE212" s="1"/>
  <c r="X218"/>
  <c r="CC218" s="1"/>
  <c r="AT222"/>
  <c r="CE222" s="1"/>
  <c r="X223"/>
  <c r="CC223" s="1"/>
  <c r="BP223"/>
  <c r="CG223" s="1"/>
  <c r="AT225"/>
  <c r="CE225" s="1"/>
  <c r="X226"/>
  <c r="CC226" s="1"/>
  <c r="BP226"/>
  <c r="CG226" s="1"/>
  <c r="X227"/>
  <c r="CC227" s="1"/>
  <c r="AT229"/>
  <c r="CE229" s="1"/>
  <c r="AT231"/>
  <c r="CE231" s="1"/>
  <c r="AT233"/>
  <c r="CE233" s="1"/>
  <c r="BP233"/>
  <c r="CG233" s="1"/>
  <c r="AT234"/>
  <c r="CE234" s="1"/>
  <c r="AT244"/>
  <c r="CE244" s="1"/>
  <c r="AT248"/>
  <c r="CE248" s="1"/>
  <c r="CA249"/>
  <c r="CH249" s="1"/>
  <c r="AT259"/>
  <c r="CE259" s="1"/>
  <c r="BP259"/>
  <c r="CG259" s="1"/>
  <c r="AT264"/>
  <c r="CE264" s="1"/>
  <c r="AT267"/>
  <c r="CE267" s="1"/>
  <c r="BE273"/>
  <c r="CF273" s="1"/>
  <c r="CA278"/>
  <c r="CH278" s="1"/>
  <c r="CA280"/>
  <c r="CH280" s="1"/>
  <c r="AI281"/>
  <c r="CD281" s="1"/>
  <c r="BE282"/>
  <c r="CF282" s="1"/>
  <c r="AI285"/>
  <c r="CD285" s="1"/>
  <c r="AI287"/>
  <c r="CD287" s="1"/>
  <c r="AI289"/>
  <c r="CD289" s="1"/>
  <c r="AI290"/>
  <c r="CD290" s="1"/>
  <c r="CA290"/>
  <c r="CH290" s="1"/>
  <c r="AI291"/>
  <c r="CD291" s="1"/>
  <c r="BE291"/>
  <c r="CF291" s="1"/>
  <c r="BE292"/>
  <c r="CF292" s="1"/>
  <c r="AI297"/>
  <c r="CD297" s="1"/>
  <c r="AI298"/>
  <c r="CD298" s="1"/>
  <c r="AI299"/>
  <c r="CD299" s="1"/>
  <c r="AT309"/>
  <c r="CE309" s="1"/>
  <c r="G21" i="7"/>
  <c r="J11" s="1"/>
  <c r="CA154" i="5"/>
  <c r="CH154" s="1"/>
  <c r="AT160"/>
  <c r="CE160" s="1"/>
  <c r="AT163"/>
  <c r="CE163" s="1"/>
  <c r="AT169"/>
  <c r="CE169" s="1"/>
  <c r="AT172"/>
  <c r="CE172" s="1"/>
  <c r="AT178"/>
  <c r="CE178" s="1"/>
  <c r="AT181"/>
  <c r="CE181" s="1"/>
  <c r="AI186"/>
  <c r="CD186" s="1"/>
  <c r="CA186"/>
  <c r="CH186" s="1"/>
  <c r="AI187"/>
  <c r="CD187" s="1"/>
  <c r="BE187"/>
  <c r="CF187" s="1"/>
  <c r="CA188"/>
  <c r="CH188" s="1"/>
  <c r="CA192"/>
  <c r="CH192" s="1"/>
  <c r="X198"/>
  <c r="CC198" s="1"/>
  <c r="BP202"/>
  <c r="CG202" s="1"/>
  <c r="AI202"/>
  <c r="CD202" s="1"/>
  <c r="BP206"/>
  <c r="CG206" s="1"/>
  <c r="X211"/>
  <c r="CC211" s="1"/>
  <c r="X212"/>
  <c r="CC212" s="1"/>
  <c r="X213"/>
  <c r="CC213" s="1"/>
  <c r="BP217"/>
  <c r="CG217" s="1"/>
  <c r="BP218"/>
  <c r="CG218" s="1"/>
  <c r="BE221"/>
  <c r="CF221" s="1"/>
  <c r="BE227"/>
  <c r="CF227" s="1"/>
  <c r="X236"/>
  <c r="CC236" s="1"/>
  <c r="BE239"/>
  <c r="CF239" s="1"/>
  <c r="X241"/>
  <c r="CC241" s="1"/>
  <c r="AT242"/>
  <c r="CE242" s="1"/>
  <c r="BP242"/>
  <c r="CG242" s="1"/>
  <c r="AT246"/>
  <c r="CE246" s="1"/>
  <c r="AT247"/>
  <c r="CE247" s="1"/>
  <c r="AT251"/>
  <c r="CE251" s="1"/>
  <c r="BE257"/>
  <c r="CF257" s="1"/>
  <c r="BE264"/>
  <c r="CF264" s="1"/>
  <c r="BE267"/>
  <c r="CF267" s="1"/>
  <c r="AI275"/>
  <c r="CD275" s="1"/>
  <c r="AT280"/>
  <c r="CE280" s="1"/>
  <c r="BE303"/>
  <c r="CF303" s="1"/>
  <c r="N22" i="4"/>
  <c r="N20"/>
  <c r="AI268" i="5"/>
  <c r="CD268" s="1"/>
  <c r="CN9" i="2"/>
  <c r="CN15"/>
  <c r="CN27"/>
  <c r="C252" i="5"/>
  <c r="M16" i="1"/>
  <c r="H66"/>
  <c r="J66" s="1"/>
  <c r="H78"/>
  <c r="J78" s="1"/>
  <c r="H90"/>
  <c r="J90" s="1"/>
  <c r="H120"/>
  <c r="J120" s="1"/>
  <c r="M123"/>
  <c r="H143"/>
  <c r="J143" s="1"/>
  <c r="M146"/>
  <c r="H149"/>
  <c r="J149" s="1"/>
  <c r="H155"/>
  <c r="J155" s="1"/>
  <c r="H161"/>
  <c r="J161" s="1"/>
  <c r="H209"/>
  <c r="J209" s="1"/>
  <c r="I214"/>
  <c r="K214" s="1"/>
  <c r="I220"/>
  <c r="K220" s="1"/>
  <c r="M267"/>
  <c r="H267"/>
  <c r="J267" s="1"/>
  <c r="I269"/>
  <c r="K269" s="1"/>
  <c r="M276"/>
  <c r="H276"/>
  <c r="J276" s="1"/>
  <c r="I278"/>
  <c r="K278" s="1"/>
  <c r="M285"/>
  <c r="H285"/>
  <c r="J285" s="1"/>
  <c r="I287"/>
  <c r="K287" s="1"/>
  <c r="M294"/>
  <c r="H294"/>
  <c r="J294" s="1"/>
  <c r="I296"/>
  <c r="K296" s="1"/>
  <c r="DB102" i="2"/>
  <c r="DB101"/>
  <c r="DB100"/>
  <c r="DB99"/>
  <c r="DB98"/>
  <c r="DB97"/>
  <c r="DB96"/>
  <c r="DB95"/>
  <c r="DB94"/>
  <c r="DB93"/>
  <c r="DB56"/>
  <c r="DB50"/>
  <c r="DB44"/>
  <c r="DB38"/>
  <c r="DB32"/>
  <c r="DB61"/>
  <c r="DB55"/>
  <c r="DB49"/>
  <c r="DB43"/>
  <c r="DB37"/>
  <c r="DB62"/>
  <c r="DB60"/>
  <c r="DB54"/>
  <c r="DB48"/>
  <c r="DB42"/>
  <c r="DB36"/>
  <c r="DB58"/>
  <c r="DB52"/>
  <c r="DB46"/>
  <c r="DB40"/>
  <c r="DB34"/>
  <c r="DB59"/>
  <c r="DB41"/>
  <c r="DB30"/>
  <c r="DB27"/>
  <c r="DB24"/>
  <c r="DB21"/>
  <c r="DB18"/>
  <c r="DB15"/>
  <c r="DB12"/>
  <c r="DB9"/>
  <c r="DB6"/>
  <c r="CU6" s="1"/>
  <c r="DB3"/>
  <c r="CU3" s="1"/>
  <c r="DB51"/>
  <c r="DB53"/>
  <c r="DB31"/>
  <c r="DB28"/>
  <c r="DB25"/>
  <c r="DB22"/>
  <c r="DB19"/>
  <c r="DB16"/>
  <c r="DB13"/>
  <c r="DB10"/>
  <c r="DB7"/>
  <c r="CU7" s="1"/>
  <c r="DB4"/>
  <c r="CU4" s="1"/>
  <c r="DB45"/>
  <c r="DB47"/>
  <c r="DB35"/>
  <c r="DB33"/>
  <c r="DB29"/>
  <c r="DB26"/>
  <c r="DB23"/>
  <c r="DB20"/>
  <c r="DB57"/>
  <c r="DB39"/>
  <c r="DH102"/>
  <c r="DH101"/>
  <c r="DH100"/>
  <c r="DH99"/>
  <c r="DH98"/>
  <c r="DH97"/>
  <c r="DH96"/>
  <c r="DH95"/>
  <c r="DH94"/>
  <c r="DH93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92"/>
  <c r="DT56"/>
  <c r="DT50"/>
  <c r="DT44"/>
  <c r="DT38"/>
  <c r="DT61"/>
  <c r="DT55"/>
  <c r="DT49"/>
  <c r="DT43"/>
  <c r="DT62"/>
  <c r="DT60"/>
  <c r="DT54"/>
  <c r="DT48"/>
  <c r="DT42"/>
  <c r="DT58"/>
  <c r="DT52"/>
  <c r="DT46"/>
  <c r="DT40"/>
  <c r="DT59"/>
  <c r="DT57"/>
  <c r="DT41"/>
  <c r="DT39"/>
  <c r="DT53"/>
  <c r="DT51"/>
  <c r="DT47"/>
  <c r="DT45"/>
  <c r="M4" i="1"/>
  <c r="M10"/>
  <c r="M22"/>
  <c r="M28"/>
  <c r="H108"/>
  <c r="J108" s="1"/>
  <c r="H131"/>
  <c r="J131" s="1"/>
  <c r="M134"/>
  <c r="H137"/>
  <c r="J137" s="1"/>
  <c r="M140"/>
  <c r="H167"/>
  <c r="J167" s="1"/>
  <c r="H173"/>
  <c r="J173" s="1"/>
  <c r="H179"/>
  <c r="J179" s="1"/>
  <c r="H185"/>
  <c r="J185" s="1"/>
  <c r="H191"/>
  <c r="J191" s="1"/>
  <c r="H204"/>
  <c r="J204" s="1"/>
  <c r="A2"/>
  <c r="M3"/>
  <c r="M9"/>
  <c r="M15"/>
  <c r="M21"/>
  <c r="M27"/>
  <c r="M33"/>
  <c r="M36"/>
  <c r="M37"/>
  <c r="M38"/>
  <c r="M39"/>
  <c r="M42"/>
  <c r="M43"/>
  <c r="M44"/>
  <c r="M45"/>
  <c r="M48"/>
  <c r="M49"/>
  <c r="M50"/>
  <c r="M51"/>
  <c r="M54"/>
  <c r="M55"/>
  <c r="M56"/>
  <c r="M57"/>
  <c r="M60"/>
  <c r="M61"/>
  <c r="H65"/>
  <c r="J65" s="1"/>
  <c r="H71"/>
  <c r="J71" s="1"/>
  <c r="H77"/>
  <c r="J77" s="1"/>
  <c r="H83"/>
  <c r="J83" s="1"/>
  <c r="H89"/>
  <c r="J89" s="1"/>
  <c r="H95"/>
  <c r="J95" s="1"/>
  <c r="H101"/>
  <c r="J101" s="1"/>
  <c r="H107"/>
  <c r="J107" s="1"/>
  <c r="H113"/>
  <c r="J113" s="1"/>
  <c r="H119"/>
  <c r="J119" s="1"/>
  <c r="H130"/>
  <c r="J130" s="1"/>
  <c r="M133"/>
  <c r="H136"/>
  <c r="J136" s="1"/>
  <c r="M139"/>
  <c r="H142"/>
  <c r="J142" s="1"/>
  <c r="M145"/>
  <c r="H148"/>
  <c r="J148" s="1"/>
  <c r="M151"/>
  <c r="H154"/>
  <c r="J154" s="1"/>
  <c r="M157"/>
  <c r="H160"/>
  <c r="J160" s="1"/>
  <c r="M163"/>
  <c r="H166"/>
  <c r="J166" s="1"/>
  <c r="M169"/>
  <c r="H172"/>
  <c r="J172" s="1"/>
  <c r="M175"/>
  <c r="H178"/>
  <c r="J178" s="1"/>
  <c r="M181"/>
  <c r="H184"/>
  <c r="J184" s="1"/>
  <c r="M187"/>
  <c r="H190"/>
  <c r="J190" s="1"/>
  <c r="H197"/>
  <c r="J197" s="1"/>
  <c r="H203"/>
  <c r="J203" s="1"/>
  <c r="M206"/>
  <c r="I209"/>
  <c r="K209" s="1"/>
  <c r="M216"/>
  <c r="I219"/>
  <c r="K219" s="1"/>
  <c r="M222"/>
  <c r="H224"/>
  <c r="J224" s="1"/>
  <c r="H227"/>
  <c r="J227" s="1"/>
  <c r="M229"/>
  <c r="H231"/>
  <c r="J231" s="1"/>
  <c r="I235"/>
  <c r="K235" s="1"/>
  <c r="M236"/>
  <c r="H238"/>
  <c r="J238" s="1"/>
  <c r="H242"/>
  <c r="J242" s="1"/>
  <c r="H245"/>
  <c r="J245" s="1"/>
  <c r="M247"/>
  <c r="H249"/>
  <c r="J249" s="1"/>
  <c r="I253"/>
  <c r="K253" s="1"/>
  <c r="M254"/>
  <c r="H256"/>
  <c r="J256" s="1"/>
  <c r="H265"/>
  <c r="J265" s="1"/>
  <c r="I267"/>
  <c r="K267" s="1"/>
  <c r="M269"/>
  <c r="H274"/>
  <c r="J274" s="1"/>
  <c r="I276"/>
  <c r="K276" s="1"/>
  <c r="M278"/>
  <c r="H283"/>
  <c r="J283" s="1"/>
  <c r="I285"/>
  <c r="K285" s="1"/>
  <c r="M287"/>
  <c r="H292"/>
  <c r="J292" s="1"/>
  <c r="I294"/>
  <c r="K294" s="1"/>
  <c r="M296"/>
  <c r="H301"/>
  <c r="J301" s="1"/>
  <c r="DB8" i="2"/>
  <c r="DB11"/>
  <c r="DB14"/>
  <c r="DB17"/>
  <c r="AN33" i="1"/>
  <c r="AN35"/>
  <c r="AN36"/>
  <c r="AN37"/>
  <c r="AN39"/>
  <c r="AN41"/>
  <c r="AN42"/>
  <c r="AN43"/>
  <c r="AN45"/>
  <c r="AN47"/>
  <c r="AN48"/>
  <c r="AN49"/>
  <c r="AN51"/>
  <c r="AN53"/>
  <c r="AN54"/>
  <c r="AN55"/>
  <c r="AN57"/>
  <c r="AN59"/>
  <c r="AN60"/>
  <c r="AN61"/>
  <c r="M186"/>
  <c r="M192"/>
  <c r="M205"/>
  <c r="M215"/>
  <c r="M221"/>
  <c r="I227"/>
  <c r="K227" s="1"/>
  <c r="I238"/>
  <c r="K238" s="1"/>
  <c r="I245"/>
  <c r="K245" s="1"/>
  <c r="I256"/>
  <c r="K256" s="1"/>
  <c r="M261"/>
  <c r="H261"/>
  <c r="J261" s="1"/>
  <c r="I265"/>
  <c r="K265" s="1"/>
  <c r="M270"/>
  <c r="H270"/>
  <c r="J270" s="1"/>
  <c r="I274"/>
  <c r="K274" s="1"/>
  <c r="M279"/>
  <c r="H279"/>
  <c r="J279" s="1"/>
  <c r="I283"/>
  <c r="K283" s="1"/>
  <c r="M288"/>
  <c r="H288"/>
  <c r="J288" s="1"/>
  <c r="I292"/>
  <c r="K292" s="1"/>
  <c r="M297"/>
  <c r="H297"/>
  <c r="J297" s="1"/>
  <c r="I301"/>
  <c r="K301" s="1"/>
  <c r="DD147" i="2"/>
  <c r="DD91"/>
  <c r="DD90"/>
  <c r="DD89"/>
  <c r="DD88"/>
  <c r="DD87"/>
  <c r="DD86"/>
  <c r="DD85"/>
  <c r="DD84"/>
  <c r="DD83"/>
  <c r="DD82"/>
  <c r="DD81"/>
  <c r="DD80"/>
  <c r="DD79"/>
  <c r="DD78"/>
  <c r="DD77"/>
  <c r="DD76"/>
  <c r="DD75"/>
  <c r="DD74"/>
  <c r="DD73"/>
  <c r="DD72"/>
  <c r="DD71"/>
  <c r="DD70"/>
  <c r="DD69"/>
  <c r="DD68"/>
  <c r="DD148"/>
  <c r="CU148" s="1"/>
  <c r="DD92"/>
  <c r="CU92" s="1"/>
  <c r="DD143"/>
  <c r="DD145"/>
  <c r="DD146"/>
  <c r="CU146" s="1"/>
  <c r="DD144"/>
  <c r="DJ32"/>
  <c r="DJ31"/>
  <c r="DJ28"/>
  <c r="DJ25"/>
  <c r="DJ22"/>
  <c r="DJ19"/>
  <c r="DJ16"/>
  <c r="DJ13"/>
  <c r="DJ10"/>
  <c r="DJ29"/>
  <c r="DJ26"/>
  <c r="DJ23"/>
  <c r="DJ20"/>
  <c r="DJ17"/>
  <c r="DJ14"/>
  <c r="DJ11"/>
  <c r="DJ8"/>
  <c r="DJ30"/>
  <c r="DJ27"/>
  <c r="DJ24"/>
  <c r="DJ21"/>
  <c r="DJ18"/>
  <c r="DP102"/>
  <c r="DP101"/>
  <c r="DP100"/>
  <c r="DP99"/>
  <c r="DP98"/>
  <c r="DP97"/>
  <c r="DP96"/>
  <c r="DP95"/>
  <c r="DP94"/>
  <c r="DP93"/>
  <c r="DV32"/>
  <c r="DV31"/>
  <c r="DV28"/>
  <c r="DV25"/>
  <c r="DV22"/>
  <c r="DV19"/>
  <c r="DV16"/>
  <c r="DV13"/>
  <c r="DV10"/>
  <c r="DV29"/>
  <c r="DV26"/>
  <c r="DV23"/>
  <c r="DV20"/>
  <c r="DV17"/>
  <c r="DV14"/>
  <c r="DV11"/>
  <c r="DV8"/>
  <c r="DV30"/>
  <c r="DV27"/>
  <c r="DV24"/>
  <c r="DV21"/>
  <c r="DV18"/>
  <c r="M66" i="1"/>
  <c r="M72"/>
  <c r="M78"/>
  <c r="M84"/>
  <c r="M96"/>
  <c r="M102"/>
  <c r="M108"/>
  <c r="M114"/>
  <c r="M131"/>
  <c r="M137"/>
  <c r="M143"/>
  <c r="M149"/>
  <c r="M155"/>
  <c r="M161"/>
  <c r="M167"/>
  <c r="M173"/>
  <c r="M179"/>
  <c r="M185"/>
  <c r="M191"/>
  <c r="M198"/>
  <c r="M214"/>
  <c r="M220"/>
  <c r="DB5" i="2"/>
  <c r="CU5" s="1"/>
  <c r="M7" i="1"/>
  <c r="M13"/>
  <c r="M19"/>
  <c r="M25"/>
  <c r="M31"/>
  <c r="M204"/>
  <c r="H35"/>
  <c r="J35" s="1"/>
  <c r="H38"/>
  <c r="J38" s="1"/>
  <c r="H41"/>
  <c r="J41" s="1"/>
  <c r="H44"/>
  <c r="J44" s="1"/>
  <c r="H47"/>
  <c r="J47" s="1"/>
  <c r="H50"/>
  <c r="J50" s="1"/>
  <c r="H53"/>
  <c r="J53" s="1"/>
  <c r="H56"/>
  <c r="J56" s="1"/>
  <c r="H59"/>
  <c r="J59" s="1"/>
  <c r="H62"/>
  <c r="J62" s="1"/>
  <c r="M65"/>
  <c r="H68"/>
  <c r="J68" s="1"/>
  <c r="M71"/>
  <c r="H74"/>
  <c r="J74" s="1"/>
  <c r="M77"/>
  <c r="H80"/>
  <c r="J80" s="1"/>
  <c r="M83"/>
  <c r="H86"/>
  <c r="J86" s="1"/>
  <c r="M89"/>
  <c r="H92"/>
  <c r="J92" s="1"/>
  <c r="M95"/>
  <c r="H98"/>
  <c r="J98" s="1"/>
  <c r="M101"/>
  <c r="H104"/>
  <c r="J104" s="1"/>
  <c r="M107"/>
  <c r="H110"/>
  <c r="J110" s="1"/>
  <c r="M113"/>
  <c r="H116"/>
  <c r="J116" s="1"/>
  <c r="M119"/>
  <c r="H122"/>
  <c r="J122" s="1"/>
  <c r="M130"/>
  <c r="H133"/>
  <c r="J133" s="1"/>
  <c r="M136"/>
  <c r="H139"/>
  <c r="J139" s="1"/>
  <c r="M142"/>
  <c r="H145"/>
  <c r="J145" s="1"/>
  <c r="M148"/>
  <c r="H151"/>
  <c r="J151" s="1"/>
  <c r="M154"/>
  <c r="H157"/>
  <c r="J157" s="1"/>
  <c r="M160"/>
  <c r="H163"/>
  <c r="J163" s="1"/>
  <c r="M166"/>
  <c r="H169"/>
  <c r="J169" s="1"/>
  <c r="M172"/>
  <c r="H175"/>
  <c r="J175" s="1"/>
  <c r="M178"/>
  <c r="H181"/>
  <c r="J181" s="1"/>
  <c r="M184"/>
  <c r="H187"/>
  <c r="J187" s="1"/>
  <c r="M190"/>
  <c r="H194"/>
  <c r="J194" s="1"/>
  <c r="M197"/>
  <c r="H200"/>
  <c r="J200" s="1"/>
  <c r="M203"/>
  <c r="H206"/>
  <c r="J206" s="1"/>
  <c r="H211"/>
  <c r="J211" s="1"/>
  <c r="I216"/>
  <c r="K216" s="1"/>
  <c r="M219"/>
  <c r="I222"/>
  <c r="K222" s="1"/>
  <c r="M264"/>
  <c r="H264"/>
  <c r="J264" s="1"/>
  <c r="I266"/>
  <c r="K266" s="1"/>
  <c r="I268"/>
  <c r="K268" s="1"/>
  <c r="M273"/>
  <c r="H273"/>
  <c r="J273" s="1"/>
  <c r="I275"/>
  <c r="K275" s="1"/>
  <c r="I277"/>
  <c r="K277" s="1"/>
  <c r="M282"/>
  <c r="H282"/>
  <c r="J282" s="1"/>
  <c r="I284"/>
  <c r="K284" s="1"/>
  <c r="I286"/>
  <c r="K286" s="1"/>
  <c r="M291"/>
  <c r="H291"/>
  <c r="J291" s="1"/>
  <c r="I293"/>
  <c r="K293" s="1"/>
  <c r="I295"/>
  <c r="K295" s="1"/>
  <c r="M300"/>
  <c r="H300"/>
  <c r="J300" s="1"/>
  <c r="I302"/>
  <c r="K302" s="1"/>
  <c r="DJ9" i="2"/>
  <c r="DV9"/>
  <c r="DJ12"/>
  <c r="DV12"/>
  <c r="DJ15"/>
  <c r="DV15"/>
  <c r="CR44"/>
  <c r="CR54"/>
  <c r="CU166"/>
  <c r="CU173"/>
  <c r="AB20" i="3"/>
  <c r="AB38"/>
  <c r="P53"/>
  <c r="AB56"/>
  <c r="P59"/>
  <c r="AB60"/>
  <c r="AB74"/>
  <c r="DC44" i="2"/>
  <c r="CR155"/>
  <c r="CR149"/>
  <c r="CR148"/>
  <c r="CR198"/>
  <c r="P17" i="3"/>
  <c r="P35"/>
  <c r="P41"/>
  <c r="AB42"/>
  <c r="AB50"/>
  <c r="CR42" i="2"/>
  <c r="CR50"/>
  <c r="CR60"/>
  <c r="CU129"/>
  <c r="CU164"/>
  <c r="CU191"/>
  <c r="AB2" i="3"/>
  <c r="AB6"/>
  <c r="AB12"/>
  <c r="AB30"/>
  <c r="AB48"/>
  <c r="AB53"/>
  <c r="AB59"/>
  <c r="DC61" i="2"/>
  <c r="DC55"/>
  <c r="DC49"/>
  <c r="DC43"/>
  <c r="DC37"/>
  <c r="DC62"/>
  <c r="DC60"/>
  <c r="DC54"/>
  <c r="DC48"/>
  <c r="DC42"/>
  <c r="DC36"/>
  <c r="DC59"/>
  <c r="DC53"/>
  <c r="DC47"/>
  <c r="DC41"/>
  <c r="DC35"/>
  <c r="DC57"/>
  <c r="DC51"/>
  <c r="DC45"/>
  <c r="DC39"/>
  <c r="DC33"/>
  <c r="DC40"/>
  <c r="DC50"/>
  <c r="DC58"/>
  <c r="DC93"/>
  <c r="DC94"/>
  <c r="DC95"/>
  <c r="DC96"/>
  <c r="DC97"/>
  <c r="DC98"/>
  <c r="DC99"/>
  <c r="DC100"/>
  <c r="DC101"/>
  <c r="DC102"/>
  <c r="CU103"/>
  <c r="CU105"/>
  <c r="CU107"/>
  <c r="CU109"/>
  <c r="CU111"/>
  <c r="CU113"/>
  <c r="CU115"/>
  <c r="CU117"/>
  <c r="CU119"/>
  <c r="CU121"/>
  <c r="CU132"/>
  <c r="CU135"/>
  <c r="CU163"/>
  <c r="CU171"/>
  <c r="AB11" i="3"/>
  <c r="AB29"/>
  <c r="P44"/>
  <c r="AB45"/>
  <c r="AB47"/>
  <c r="P62"/>
  <c r="AB66"/>
  <c r="DC34" i="2"/>
  <c r="CR36"/>
  <c r="CR38"/>
  <c r="CR48"/>
  <c r="CR56"/>
  <c r="CU143"/>
  <c r="CU162"/>
  <c r="CU198"/>
  <c r="P8" i="3"/>
  <c r="AB17"/>
  <c r="AB23"/>
  <c r="P26"/>
  <c r="AB33"/>
  <c r="AB35"/>
  <c r="AB41"/>
  <c r="P50"/>
  <c r="AB51"/>
  <c r="AB65"/>
  <c r="DC38" i="2"/>
  <c r="DC46"/>
  <c r="DC56"/>
  <c r="CU131"/>
  <c r="L132" i="4"/>
  <c r="N132" s="1"/>
  <c r="CR134" i="2"/>
  <c r="L134" i="4"/>
  <c r="CR136" i="2"/>
  <c r="AB3" i="3"/>
  <c r="AB5"/>
  <c r="AB44"/>
  <c r="AB57"/>
  <c r="P68"/>
  <c r="AB69"/>
  <c r="CU370" i="2"/>
  <c r="CU382"/>
  <c r="P4" i="3"/>
  <c r="AB7"/>
  <c r="P13"/>
  <c r="AB16"/>
  <c r="P22"/>
  <c r="AB25"/>
  <c r="P31"/>
  <c r="AB34"/>
  <c r="P40"/>
  <c r="AB43"/>
  <c r="P49"/>
  <c r="AB52"/>
  <c r="P58"/>
  <c r="AB61"/>
  <c r="P67"/>
  <c r="AB84"/>
  <c r="AB86"/>
  <c r="AB91"/>
  <c r="AB128"/>
  <c r="AB131"/>
  <c r="AB141"/>
  <c r="AB146"/>
  <c r="AB148"/>
  <c r="AB150"/>
  <c r="AB155"/>
  <c r="AB162"/>
  <c r="DF36" i="2"/>
  <c r="CR37"/>
  <c r="DF42"/>
  <c r="CR43"/>
  <c r="DF48"/>
  <c r="CR49"/>
  <c r="DF54"/>
  <c r="CR55"/>
  <c r="DF60"/>
  <c r="CR61"/>
  <c r="DF62"/>
  <c r="DF63"/>
  <c r="CU63" s="1"/>
  <c r="DF64"/>
  <c r="CU64" s="1"/>
  <c r="DF65"/>
  <c r="CU65" s="1"/>
  <c r="DF66"/>
  <c r="DF67"/>
  <c r="CU67" s="1"/>
  <c r="DF68"/>
  <c r="DF69"/>
  <c r="DF70"/>
  <c r="DF71"/>
  <c r="DF72"/>
  <c r="DF73"/>
  <c r="DF74"/>
  <c r="DF75"/>
  <c r="DF76"/>
  <c r="DF77"/>
  <c r="DF78"/>
  <c r="DF79"/>
  <c r="DF80"/>
  <c r="DF81"/>
  <c r="DF82"/>
  <c r="DF83"/>
  <c r="DF84"/>
  <c r="DF85"/>
  <c r="DF86"/>
  <c r="DF87"/>
  <c r="DF88"/>
  <c r="DF89"/>
  <c r="DF90"/>
  <c r="DF91"/>
  <c r="EP147"/>
  <c r="CU147" s="1"/>
  <c r="CU368"/>
  <c r="CU380"/>
  <c r="P5" i="3"/>
  <c r="P6"/>
  <c r="P14"/>
  <c r="P15"/>
  <c r="P23"/>
  <c r="P24"/>
  <c r="P32"/>
  <c r="P33"/>
  <c r="P42"/>
  <c r="P51"/>
  <c r="P60"/>
  <c r="P70"/>
  <c r="AB73"/>
  <c r="AB76"/>
  <c r="AB78"/>
  <c r="AB79"/>
  <c r="P82"/>
  <c r="AB90"/>
  <c r="AB92"/>
  <c r="AB110"/>
  <c r="AB111"/>
  <c r="AB114"/>
  <c r="AB133"/>
  <c r="AB134"/>
  <c r="AB147"/>
  <c r="AB158"/>
  <c r="P261"/>
  <c r="P258"/>
  <c r="P255"/>
  <c r="P252"/>
  <c r="P249"/>
  <c r="P259"/>
  <c r="P232"/>
  <c r="P223"/>
  <c r="P202"/>
  <c r="P257"/>
  <c r="P253"/>
  <c r="P250"/>
  <c r="P247"/>
  <c r="P244"/>
  <c r="P241"/>
  <c r="P235"/>
  <c r="P226"/>
  <c r="P217"/>
  <c r="P212"/>
  <c r="P208"/>
  <c r="P256"/>
  <c r="P254"/>
  <c r="P238"/>
  <c r="P229"/>
  <c r="P220"/>
  <c r="P214"/>
  <c r="P260"/>
  <c r="P199"/>
  <c r="P227"/>
  <c r="P186"/>
  <c r="P179"/>
  <c r="P262"/>
  <c r="P233"/>
  <c r="P215"/>
  <c r="P180"/>
  <c r="P236"/>
  <c r="P218"/>
  <c r="P205"/>
  <c r="P201"/>
  <c r="P185"/>
  <c r="P183"/>
  <c r="P204"/>
  <c r="P176"/>
  <c r="P86"/>
  <c r="P83"/>
  <c r="P80"/>
  <c r="P174"/>
  <c r="P173"/>
  <c r="P182"/>
  <c r="P84"/>
  <c r="P81"/>
  <c r="P78"/>
  <c r="P75"/>
  <c r="P181"/>
  <c r="P177"/>
  <c r="P211"/>
  <c r="AB4"/>
  <c r="P10"/>
  <c r="AB13"/>
  <c r="P19"/>
  <c r="AB22"/>
  <c r="P28"/>
  <c r="AB31"/>
  <c r="P37"/>
  <c r="AB40"/>
  <c r="P46"/>
  <c r="AB49"/>
  <c r="P55"/>
  <c r="AB58"/>
  <c r="P64"/>
  <c r="AB67"/>
  <c r="AB132"/>
  <c r="AB159"/>
  <c r="CR33" i="2"/>
  <c r="DF38"/>
  <c r="CR39"/>
  <c r="DF44"/>
  <c r="CR45"/>
  <c r="DF50"/>
  <c r="CR51"/>
  <c r="DF56"/>
  <c r="CR57"/>
  <c r="DF93"/>
  <c r="DF94"/>
  <c r="DF95"/>
  <c r="DF96"/>
  <c r="DF97"/>
  <c r="DF98"/>
  <c r="DF99"/>
  <c r="DF100"/>
  <c r="DF101"/>
  <c r="DF102"/>
  <c r="CR144"/>
  <c r="EP145"/>
  <c r="CU145" s="1"/>
  <c r="CU376"/>
  <c r="P2" i="3"/>
  <c r="P3"/>
  <c r="P11"/>
  <c r="P12"/>
  <c r="P20"/>
  <c r="P21"/>
  <c r="P29"/>
  <c r="P30"/>
  <c r="P38"/>
  <c r="P39"/>
  <c r="P47"/>
  <c r="P48"/>
  <c r="P56"/>
  <c r="P57"/>
  <c r="P65"/>
  <c r="P66"/>
  <c r="AB70"/>
  <c r="P74"/>
  <c r="P77"/>
  <c r="AB82"/>
  <c r="P85"/>
  <c r="AB87"/>
  <c r="AB89"/>
  <c r="AB96"/>
  <c r="AB100"/>
  <c r="AB105"/>
  <c r="AB116"/>
  <c r="AB118"/>
  <c r="AB122"/>
  <c r="AB144"/>
  <c r="DF33" i="2"/>
  <c r="CR34"/>
  <c r="DF39"/>
  <c r="CR40"/>
  <c r="DF45"/>
  <c r="CR46"/>
  <c r="DF51"/>
  <c r="CR52"/>
  <c r="DF57"/>
  <c r="CR58"/>
  <c r="EP144"/>
  <c r="CU144" s="1"/>
  <c r="CU374"/>
  <c r="P7" i="3"/>
  <c r="AB10"/>
  <c r="P16"/>
  <c r="AB19"/>
  <c r="P25"/>
  <c r="AB28"/>
  <c r="P34"/>
  <c r="AB37"/>
  <c r="P43"/>
  <c r="AB46"/>
  <c r="P52"/>
  <c r="AB55"/>
  <c r="P61"/>
  <c r="AB64"/>
  <c r="P72"/>
  <c r="AB94"/>
  <c r="AB98"/>
  <c r="AB103"/>
  <c r="AB104"/>
  <c r="AB112"/>
  <c r="AB115"/>
  <c r="AB126"/>
  <c r="DF34" i="2"/>
  <c r="CR35"/>
  <c r="DF40"/>
  <c r="CR41"/>
  <c r="DF46"/>
  <c r="CR47"/>
  <c r="DF52"/>
  <c r="CR53"/>
  <c r="CR59"/>
  <c r="CR142"/>
  <c r="CU372"/>
  <c r="P9" i="3"/>
  <c r="P18"/>
  <c r="P27"/>
  <c r="P36"/>
  <c r="P45"/>
  <c r="P54"/>
  <c r="P63"/>
  <c r="P69"/>
  <c r="P73"/>
  <c r="P76"/>
  <c r="P79"/>
  <c r="AB85"/>
  <c r="AB93"/>
  <c r="AB95"/>
  <c r="AB101"/>
  <c r="AB119"/>
  <c r="AB120"/>
  <c r="AB137"/>
  <c r="AB143"/>
  <c r="AB153"/>
  <c r="AB167"/>
  <c r="AB171"/>
  <c r="AB151"/>
  <c r="AB165"/>
  <c r="AB172"/>
  <c r="P178"/>
  <c r="AB185"/>
  <c r="AB194"/>
  <c r="AB205"/>
  <c r="AB161"/>
  <c r="AB169"/>
  <c r="AB181"/>
  <c r="AB191"/>
  <c r="AB195"/>
  <c r="AB198"/>
  <c r="AB199"/>
  <c r="AB221"/>
  <c r="M106" i="4"/>
  <c r="AB173" i="3"/>
  <c r="P175"/>
  <c r="AB178"/>
  <c r="AB182"/>
  <c r="AB183"/>
  <c r="P224"/>
  <c r="AB236"/>
  <c r="AB142"/>
  <c r="AB160"/>
  <c r="AB164"/>
  <c r="AB170"/>
  <c r="AB177"/>
  <c r="AB179"/>
  <c r="AB189"/>
  <c r="AB203"/>
  <c r="N47" i="4"/>
  <c r="N50"/>
  <c r="N53"/>
  <c r="AB124" i="3"/>
  <c r="AB135"/>
  <c r="AB149"/>
  <c r="AB152"/>
  <c r="AB156"/>
  <c r="AB174"/>
  <c r="AB180"/>
  <c r="P184"/>
  <c r="AB186"/>
  <c r="P200"/>
  <c r="P213"/>
  <c r="AB229"/>
  <c r="M22" i="4"/>
  <c r="AB106" i="3"/>
  <c r="AB117"/>
  <c r="P190"/>
  <c r="P209"/>
  <c r="AB201"/>
  <c r="P210"/>
  <c r="AB214"/>
  <c r="AB223"/>
  <c r="P242"/>
  <c r="AB247"/>
  <c r="M40" i="4"/>
  <c r="M43"/>
  <c r="AB187" i="3"/>
  <c r="AB204"/>
  <c r="AB207"/>
  <c r="AB224"/>
  <c r="P230"/>
  <c r="P263"/>
  <c r="AB197"/>
  <c r="P203"/>
  <c r="AB211"/>
  <c r="AB232"/>
  <c r="P245"/>
  <c r="P251"/>
  <c r="N61" i="4"/>
  <c r="M61"/>
  <c r="AB184" i="3"/>
  <c r="AB190"/>
  <c r="AB196"/>
  <c r="AB200"/>
  <c r="AB202"/>
  <c r="AB208"/>
  <c r="AB212"/>
  <c r="AB213"/>
  <c r="AB215"/>
  <c r="P221"/>
  <c r="AB233"/>
  <c r="P239"/>
  <c r="AB250"/>
  <c r="AB256"/>
  <c r="M37" i="4"/>
  <c r="P187" i="3"/>
  <c r="AB193"/>
  <c r="P206"/>
  <c r="P207"/>
  <c r="AB217"/>
  <c r="AB220"/>
  <c r="AB235"/>
  <c r="P248"/>
  <c r="M130" i="4"/>
  <c r="N149"/>
  <c r="M4"/>
  <c r="M47"/>
  <c r="M55"/>
  <c r="M124"/>
  <c r="N160"/>
  <c r="P216" i="3"/>
  <c r="AB219"/>
  <c r="P225"/>
  <c r="AB228"/>
  <c r="P234"/>
  <c r="AB237"/>
  <c r="M3" i="4"/>
  <c r="M5"/>
  <c r="M6"/>
  <c r="N7"/>
  <c r="M7"/>
  <c r="M34"/>
  <c r="N46"/>
  <c r="M46"/>
  <c r="N68"/>
  <c r="M92"/>
  <c r="M107"/>
  <c r="M108"/>
  <c r="M129"/>
  <c r="M144"/>
  <c r="N172"/>
  <c r="AI8" i="5"/>
  <c r="CD8" s="1"/>
  <c r="AB216" i="3"/>
  <c r="P222"/>
  <c r="AB225"/>
  <c r="P231"/>
  <c r="AB234"/>
  <c r="P240"/>
  <c r="P243"/>
  <c r="P246"/>
  <c r="M21" i="4"/>
  <c r="M23"/>
  <c r="M24"/>
  <c r="N25"/>
  <c r="M25"/>
  <c r="M45"/>
  <c r="M76"/>
  <c r="AI35" i="5"/>
  <c r="CD35" s="1"/>
  <c r="AB259" i="3"/>
  <c r="M20" i="4"/>
  <c r="N35"/>
  <c r="N43"/>
  <c r="M44"/>
  <c r="M48"/>
  <c r="M75"/>
  <c r="M77"/>
  <c r="M78"/>
  <c r="N79"/>
  <c r="M79"/>
  <c r="M99"/>
  <c r="N134"/>
  <c r="P219" i="3"/>
  <c r="AB222"/>
  <c r="P228"/>
  <c r="AB231"/>
  <c r="P237"/>
  <c r="AB240"/>
  <c r="AB243"/>
  <c r="AB246"/>
  <c r="AB249"/>
  <c r="AB252"/>
  <c r="M49" i="4"/>
  <c r="M52"/>
  <c r="M74"/>
  <c r="M123"/>
  <c r="N136"/>
  <c r="M138"/>
  <c r="N146"/>
  <c r="M203"/>
  <c r="M221"/>
  <c r="M14"/>
  <c r="M15"/>
  <c r="N16"/>
  <c r="M16"/>
  <c r="M32"/>
  <c r="N34"/>
  <c r="M35"/>
  <c r="M36"/>
  <c r="N52"/>
  <c r="M53"/>
  <c r="M54"/>
  <c r="M68"/>
  <c r="M69"/>
  <c r="N70"/>
  <c r="M70"/>
  <c r="M86"/>
  <c r="M87"/>
  <c r="N88"/>
  <c r="M88"/>
  <c r="M96"/>
  <c r="M102"/>
  <c r="M117"/>
  <c r="M119"/>
  <c r="N127"/>
  <c r="M127"/>
  <c r="N133"/>
  <c r="M133"/>
  <c r="M141"/>
  <c r="N148"/>
  <c r="M148"/>
  <c r="N156"/>
  <c r="N159"/>
  <c r="N195"/>
  <c r="N213"/>
  <c r="CA25" i="5"/>
  <c r="CH25" s="1"/>
  <c r="AB255" i="3"/>
  <c r="AB258"/>
  <c r="AB261"/>
  <c r="M17" i="4"/>
  <c r="M18"/>
  <c r="N19"/>
  <c r="M19"/>
  <c r="M33"/>
  <c r="N49"/>
  <c r="M50"/>
  <c r="M51"/>
  <c r="M71"/>
  <c r="M72"/>
  <c r="N73"/>
  <c r="M73"/>
  <c r="M89"/>
  <c r="M90"/>
  <c r="N91"/>
  <c r="M91"/>
  <c r="N97"/>
  <c r="M97"/>
  <c r="M104"/>
  <c r="M120"/>
  <c r="M122"/>
  <c r="M128"/>
  <c r="M134"/>
  <c r="M135"/>
  <c r="N142"/>
  <c r="M142"/>
  <c r="M149"/>
  <c r="M150"/>
  <c r="N171"/>
  <c r="M172"/>
  <c r="M173"/>
  <c r="N181"/>
  <c r="AI26" i="5"/>
  <c r="CD26" s="1"/>
  <c r="M8" i="4"/>
  <c r="M9"/>
  <c r="N10"/>
  <c r="M10"/>
  <c r="M26"/>
  <c r="M27"/>
  <c r="N28"/>
  <c r="M28"/>
  <c r="N40"/>
  <c r="M41"/>
  <c r="M42"/>
  <c r="N58"/>
  <c r="M59"/>
  <c r="M60"/>
  <c r="M63"/>
  <c r="N64"/>
  <c r="M64"/>
  <c r="M80"/>
  <c r="M81"/>
  <c r="N82"/>
  <c r="M82"/>
  <c r="N94"/>
  <c r="M94"/>
  <c r="N100"/>
  <c r="M100"/>
  <c r="M111"/>
  <c r="M113"/>
  <c r="M125"/>
  <c r="M131"/>
  <c r="N139"/>
  <c r="M139"/>
  <c r="N145"/>
  <c r="M145"/>
  <c r="N162"/>
  <c r="N178"/>
  <c r="CA16" i="5"/>
  <c r="CH16" s="1"/>
  <c r="CA43"/>
  <c r="CH43" s="1"/>
  <c r="M11" i="4"/>
  <c r="M12"/>
  <c r="N13"/>
  <c r="M13"/>
  <c r="M29"/>
  <c r="M30"/>
  <c r="N31"/>
  <c r="M31"/>
  <c r="N37"/>
  <c r="M38"/>
  <c r="M39"/>
  <c r="N55"/>
  <c r="M56"/>
  <c r="M57"/>
  <c r="M65"/>
  <c r="M66"/>
  <c r="N67"/>
  <c r="M67"/>
  <c r="M83"/>
  <c r="M84"/>
  <c r="N85"/>
  <c r="M85"/>
  <c r="M95"/>
  <c r="M101"/>
  <c r="M114"/>
  <c r="M116"/>
  <c r="M126"/>
  <c r="M132"/>
  <c r="M140"/>
  <c r="M146"/>
  <c r="M147"/>
  <c r="N154"/>
  <c r="M157"/>
  <c r="N180"/>
  <c r="AI17" i="5"/>
  <c r="CD17" s="1"/>
  <c r="X151"/>
  <c r="CC151" s="1"/>
  <c r="AI151"/>
  <c r="CD151" s="1"/>
  <c r="AT151"/>
  <c r="CE151" s="1"/>
  <c r="BE151"/>
  <c r="CF151" s="1"/>
  <c r="BP151"/>
  <c r="CG151" s="1"/>
  <c r="CA151"/>
  <c r="CH151" s="1"/>
  <c r="M151"/>
  <c r="CB151" s="1"/>
  <c r="AI31"/>
  <c r="CD31" s="1"/>
  <c r="AI40"/>
  <c r="CD40" s="1"/>
  <c r="CA81"/>
  <c r="CH81" s="1"/>
  <c r="M158" i="4"/>
  <c r="N168"/>
  <c r="M169"/>
  <c r="N183"/>
  <c r="M184"/>
  <c r="N192"/>
  <c r="M193"/>
  <c r="N201"/>
  <c r="M202"/>
  <c r="N210"/>
  <c r="M211"/>
  <c r="N219"/>
  <c r="M220"/>
  <c r="CA4" i="5"/>
  <c r="CH4" s="1"/>
  <c r="BE9"/>
  <c r="CF9" s="1"/>
  <c r="CA13"/>
  <c r="CH13" s="1"/>
  <c r="X13"/>
  <c r="CC13" s="1"/>
  <c r="BE18"/>
  <c r="CF18" s="1"/>
  <c r="CA22"/>
  <c r="CH22" s="1"/>
  <c r="BE25"/>
  <c r="CF25" s="1"/>
  <c r="BE27"/>
  <c r="CF27" s="1"/>
  <c r="CA31"/>
  <c r="CH31" s="1"/>
  <c r="AI33"/>
  <c r="CD33" s="1"/>
  <c r="BE34"/>
  <c r="CF34" s="1"/>
  <c r="BE36"/>
  <c r="CF36" s="1"/>
  <c r="CA40"/>
  <c r="CH40" s="1"/>
  <c r="AI42"/>
  <c r="CD42" s="1"/>
  <c r="BE43"/>
  <c r="CF43" s="1"/>
  <c r="AI46"/>
  <c r="CD46" s="1"/>
  <c r="BP76"/>
  <c r="CG76" s="1"/>
  <c r="M152" i="4"/>
  <c r="M164"/>
  <c r="N174"/>
  <c r="M176"/>
  <c r="M188"/>
  <c r="M197"/>
  <c r="M206"/>
  <c r="M215"/>
  <c r="M224"/>
  <c r="AI11" i="5"/>
  <c r="CD11" s="1"/>
  <c r="AI20"/>
  <c r="CD20" s="1"/>
  <c r="AI29"/>
  <c r="CD29" s="1"/>
  <c r="AI37"/>
  <c r="CD37" s="1"/>
  <c r="AI38"/>
  <c r="CD38" s="1"/>
  <c r="CA63"/>
  <c r="CH63" s="1"/>
  <c r="N153" i="4"/>
  <c r="M154"/>
  <c r="M155"/>
  <c r="N165"/>
  <c r="M166"/>
  <c r="N177"/>
  <c r="M178"/>
  <c r="M179"/>
  <c r="N189"/>
  <c r="M190"/>
  <c r="N198"/>
  <c r="M199"/>
  <c r="N207"/>
  <c r="M208"/>
  <c r="N216"/>
  <c r="M217"/>
  <c r="N225"/>
  <c r="BE6" i="5"/>
  <c r="CF6" s="1"/>
  <c r="CA10"/>
  <c r="CH10" s="1"/>
  <c r="BE15"/>
  <c r="CF15" s="1"/>
  <c r="CA19"/>
  <c r="CH19" s="1"/>
  <c r="BE24"/>
  <c r="CF24" s="1"/>
  <c r="CA28"/>
  <c r="CH28" s="1"/>
  <c r="BE33"/>
  <c r="CF33" s="1"/>
  <c r="CA37"/>
  <c r="CH37" s="1"/>
  <c r="BE42"/>
  <c r="CF42" s="1"/>
  <c r="AI79"/>
  <c r="CD79" s="1"/>
  <c r="X86"/>
  <c r="CC86" s="1"/>
  <c r="AT93"/>
  <c r="CE93" s="1"/>
  <c r="AI3"/>
  <c r="CD3" s="1"/>
  <c r="BE4"/>
  <c r="CF4" s="1"/>
  <c r="M5"/>
  <c r="CB5" s="1"/>
  <c r="CA5"/>
  <c r="CH5" s="1"/>
  <c r="AI6"/>
  <c r="CD6" s="1"/>
  <c r="BE7"/>
  <c r="CF7" s="1"/>
  <c r="M8"/>
  <c r="CB8" s="1"/>
  <c r="CA8"/>
  <c r="CH8" s="1"/>
  <c r="AI9"/>
  <c r="CD9" s="1"/>
  <c r="BE10"/>
  <c r="CF10" s="1"/>
  <c r="M11"/>
  <c r="CB11" s="1"/>
  <c r="CA11"/>
  <c r="CH11" s="1"/>
  <c r="AI12"/>
  <c r="CD12" s="1"/>
  <c r="BE13"/>
  <c r="CF13" s="1"/>
  <c r="M14"/>
  <c r="CB14" s="1"/>
  <c r="CA14"/>
  <c r="CH14" s="1"/>
  <c r="AI15"/>
  <c r="CD15" s="1"/>
  <c r="BE16"/>
  <c r="CF16" s="1"/>
  <c r="M17"/>
  <c r="CB17" s="1"/>
  <c r="CA17"/>
  <c r="CH17" s="1"/>
  <c r="AI18"/>
  <c r="CD18" s="1"/>
  <c r="BE19"/>
  <c r="CF19" s="1"/>
  <c r="M20"/>
  <c r="CB20" s="1"/>
  <c r="CA20"/>
  <c r="CH20" s="1"/>
  <c r="AI21"/>
  <c r="CD21" s="1"/>
  <c r="BE22"/>
  <c r="CF22" s="1"/>
  <c r="M23"/>
  <c r="CB23" s="1"/>
  <c r="CA23"/>
  <c r="CH23" s="1"/>
  <c r="AI24"/>
  <c r="CD24" s="1"/>
  <c r="M26"/>
  <c r="CB26" s="1"/>
  <c r="CA26"/>
  <c r="CH26" s="1"/>
  <c r="M29"/>
  <c r="CB29" s="1"/>
  <c r="CA29"/>
  <c r="CH29" s="1"/>
  <c r="M32"/>
  <c r="CB32" s="1"/>
  <c r="CA32"/>
  <c r="CH32" s="1"/>
  <c r="M35"/>
  <c r="CB35" s="1"/>
  <c r="CA35"/>
  <c r="CH35" s="1"/>
  <c r="M38"/>
  <c r="CB38" s="1"/>
  <c r="CA38"/>
  <c r="CH38" s="1"/>
  <c r="M41"/>
  <c r="CB41" s="1"/>
  <c r="CA41"/>
  <c r="CH41" s="1"/>
  <c r="BE44"/>
  <c r="CF44" s="1"/>
  <c r="CA44"/>
  <c r="CH44" s="1"/>
  <c r="M44"/>
  <c r="CB44" s="1"/>
  <c r="BP44"/>
  <c r="CG44" s="1"/>
  <c r="BP105"/>
  <c r="CG105" s="1"/>
  <c r="M153" i="4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3" i="5"/>
  <c r="CB3" s="1"/>
  <c r="CA3"/>
  <c r="CH3" s="1"/>
  <c r="AI4"/>
  <c r="CD4" s="1"/>
  <c r="BE5"/>
  <c r="CF5" s="1"/>
  <c r="M6"/>
  <c r="CB6" s="1"/>
  <c r="CA6"/>
  <c r="CH6" s="1"/>
  <c r="AI7"/>
  <c r="CD7" s="1"/>
  <c r="BE8"/>
  <c r="CF8" s="1"/>
  <c r="M9"/>
  <c r="CB9" s="1"/>
  <c r="CA9"/>
  <c r="CH9" s="1"/>
  <c r="AI10"/>
  <c r="CD10" s="1"/>
  <c r="BE11"/>
  <c r="CF11" s="1"/>
  <c r="M12"/>
  <c r="CB12" s="1"/>
  <c r="CA12"/>
  <c r="CH12" s="1"/>
  <c r="AI13"/>
  <c r="CD13" s="1"/>
  <c r="BE14"/>
  <c r="CF14" s="1"/>
  <c r="M15"/>
  <c r="CB15" s="1"/>
  <c r="CA15"/>
  <c r="CH15" s="1"/>
  <c r="BE17"/>
  <c r="CF17" s="1"/>
  <c r="M18"/>
  <c r="CB18" s="1"/>
  <c r="CA18"/>
  <c r="CH18" s="1"/>
  <c r="AI19"/>
  <c r="CD19" s="1"/>
  <c r="BE20"/>
  <c r="CF20" s="1"/>
  <c r="M21"/>
  <c r="CB21" s="1"/>
  <c r="CA21"/>
  <c r="CH21" s="1"/>
  <c r="AI22"/>
  <c r="CD22" s="1"/>
  <c r="BE23"/>
  <c r="CF23" s="1"/>
  <c r="M24"/>
  <c r="CB24" s="1"/>
  <c r="CA24"/>
  <c r="CH24" s="1"/>
  <c r="AI25"/>
  <c r="CD25" s="1"/>
  <c r="BE26"/>
  <c r="CF26" s="1"/>
  <c r="M27"/>
  <c r="CB27" s="1"/>
  <c r="CA27"/>
  <c r="CH27" s="1"/>
  <c r="AI28"/>
  <c r="CD28" s="1"/>
  <c r="BE29"/>
  <c r="CF29" s="1"/>
  <c r="M30"/>
  <c r="CB30" s="1"/>
  <c r="CA30"/>
  <c r="CH30" s="1"/>
  <c r="BE32"/>
  <c r="CF32" s="1"/>
  <c r="M33"/>
  <c r="CB33" s="1"/>
  <c r="CA33"/>
  <c r="CH33" s="1"/>
  <c r="BE35"/>
  <c r="CF35" s="1"/>
  <c r="M36"/>
  <c r="CB36" s="1"/>
  <c r="CA36"/>
  <c r="CH36" s="1"/>
  <c r="BE38"/>
  <c r="CF38" s="1"/>
  <c r="M39"/>
  <c r="CB39" s="1"/>
  <c r="CA39"/>
  <c r="CH39" s="1"/>
  <c r="BE41"/>
  <c r="CF41" s="1"/>
  <c r="M42"/>
  <c r="CB42" s="1"/>
  <c r="CA42"/>
  <c r="CH42" s="1"/>
  <c r="CA45"/>
  <c r="CH45" s="1"/>
  <c r="AI64"/>
  <c r="CD64" s="1"/>
  <c r="AI82"/>
  <c r="CD82" s="1"/>
  <c r="BE89"/>
  <c r="CF89" s="1"/>
  <c r="CA95"/>
  <c r="CH95" s="1"/>
  <c r="BP143"/>
  <c r="CG143" s="1"/>
  <c r="BP3"/>
  <c r="CG3" s="1"/>
  <c r="X4"/>
  <c r="CC4" s="1"/>
  <c r="AT5"/>
  <c r="CE5" s="1"/>
  <c r="BP6"/>
  <c r="CG6" s="1"/>
  <c r="X7"/>
  <c r="CC7" s="1"/>
  <c r="AT8"/>
  <c r="CE8" s="1"/>
  <c r="BP9"/>
  <c r="CG9" s="1"/>
  <c r="X10"/>
  <c r="CC10" s="1"/>
  <c r="AT11"/>
  <c r="CE11" s="1"/>
  <c r="BP12"/>
  <c r="CG12" s="1"/>
  <c r="AT14"/>
  <c r="CE14" s="1"/>
  <c r="BP15"/>
  <c r="CG15" s="1"/>
  <c r="AT17"/>
  <c r="CE17" s="1"/>
  <c r="BP18"/>
  <c r="CG18" s="1"/>
  <c r="X19"/>
  <c r="CC19" s="1"/>
  <c r="AT20"/>
  <c r="CE20" s="1"/>
  <c r="BP21"/>
  <c r="CG21" s="1"/>
  <c r="X22"/>
  <c r="CC22" s="1"/>
  <c r="AT23"/>
  <c r="CE23" s="1"/>
  <c r="BP24"/>
  <c r="CG24" s="1"/>
  <c r="X25"/>
  <c r="CC25" s="1"/>
  <c r="AT26"/>
  <c r="CE26" s="1"/>
  <c r="BP27"/>
  <c r="CG27" s="1"/>
  <c r="X28"/>
  <c r="CC28" s="1"/>
  <c r="AT29"/>
  <c r="CE29" s="1"/>
  <c r="BP30"/>
  <c r="CG30" s="1"/>
  <c r="X31"/>
  <c r="CC31" s="1"/>
  <c r="AT32"/>
  <c r="CE32" s="1"/>
  <c r="BP33"/>
  <c r="CG33" s="1"/>
  <c r="X34"/>
  <c r="CC34" s="1"/>
  <c r="AT35"/>
  <c r="CE35" s="1"/>
  <c r="BP36"/>
  <c r="CG36" s="1"/>
  <c r="X37"/>
  <c r="CC37" s="1"/>
  <c r="AT38"/>
  <c r="CE38" s="1"/>
  <c r="BP39"/>
  <c r="CG39" s="1"/>
  <c r="X40"/>
  <c r="CC40" s="1"/>
  <c r="AT41"/>
  <c r="CE41" s="1"/>
  <c r="BP42"/>
  <c r="CG42" s="1"/>
  <c r="X43"/>
  <c r="CC43" s="1"/>
  <c r="AT44"/>
  <c r="CE44" s="1"/>
  <c r="AI49"/>
  <c r="CD49" s="1"/>
  <c r="CA57"/>
  <c r="CH57" s="1"/>
  <c r="AI67"/>
  <c r="CD67" s="1"/>
  <c r="BP70"/>
  <c r="CG70" s="1"/>
  <c r="CA75"/>
  <c r="CH75" s="1"/>
  <c r="X80"/>
  <c r="CC80" s="1"/>
  <c r="BE85"/>
  <c r="CF85" s="1"/>
  <c r="AI85"/>
  <c r="CD85" s="1"/>
  <c r="AT87"/>
  <c r="CE87" s="1"/>
  <c r="BP88"/>
  <c r="CG88" s="1"/>
  <c r="BE92"/>
  <c r="CF92" s="1"/>
  <c r="CA93"/>
  <c r="CH93" s="1"/>
  <c r="CA98"/>
  <c r="CH98" s="1"/>
  <c r="X98"/>
  <c r="CC98" s="1"/>
  <c r="X115"/>
  <c r="CC115" s="1"/>
  <c r="AI115"/>
  <c r="CD115" s="1"/>
  <c r="AT115"/>
  <c r="CE115" s="1"/>
  <c r="BE115"/>
  <c r="CF115" s="1"/>
  <c r="BP115"/>
  <c r="CG115" s="1"/>
  <c r="CA115"/>
  <c r="CH115" s="1"/>
  <c r="M115"/>
  <c r="CB115" s="1"/>
  <c r="M4"/>
  <c r="CB4" s="1"/>
  <c r="M7"/>
  <c r="CB7" s="1"/>
  <c r="M10"/>
  <c r="CB10" s="1"/>
  <c r="M13"/>
  <c r="CB13" s="1"/>
  <c r="M16"/>
  <c r="CB16" s="1"/>
  <c r="M19"/>
  <c r="CB19" s="1"/>
  <c r="M22"/>
  <c r="CB22" s="1"/>
  <c r="M25"/>
  <c r="CB25" s="1"/>
  <c r="M28"/>
  <c r="CB28" s="1"/>
  <c r="M31"/>
  <c r="CB31" s="1"/>
  <c r="M34"/>
  <c r="CB34" s="1"/>
  <c r="M37"/>
  <c r="CB37" s="1"/>
  <c r="M40"/>
  <c r="CB40" s="1"/>
  <c r="M43"/>
  <c r="CB43" s="1"/>
  <c r="AI44"/>
  <c r="CD44" s="1"/>
  <c r="CA48"/>
  <c r="CH48" s="1"/>
  <c r="AI52"/>
  <c r="CD52" s="1"/>
  <c r="CA60"/>
  <c r="CH60" s="1"/>
  <c r="X65"/>
  <c r="CC65" s="1"/>
  <c r="AI70"/>
  <c r="CD70" s="1"/>
  <c r="AT72"/>
  <c r="CE72" s="1"/>
  <c r="BP73"/>
  <c r="CG73" s="1"/>
  <c r="CA78"/>
  <c r="CH78" s="1"/>
  <c r="CA83"/>
  <c r="CH83" s="1"/>
  <c r="X83"/>
  <c r="CC83" s="1"/>
  <c r="BE88"/>
  <c r="CF88" s="1"/>
  <c r="AI88"/>
  <c r="CD88" s="1"/>
  <c r="AT90"/>
  <c r="CE90" s="1"/>
  <c r="BP91"/>
  <c r="CG91" s="1"/>
  <c r="BE95"/>
  <c r="CF95" s="1"/>
  <c r="CA96"/>
  <c r="CH96" s="1"/>
  <c r="X133"/>
  <c r="CC133" s="1"/>
  <c r="AI133"/>
  <c r="CD133" s="1"/>
  <c r="AT133"/>
  <c r="CE133" s="1"/>
  <c r="BE133"/>
  <c r="CF133" s="1"/>
  <c r="BP133"/>
  <c r="CG133" s="1"/>
  <c r="CA133"/>
  <c r="CH133" s="1"/>
  <c r="M133"/>
  <c r="CB133" s="1"/>
  <c r="BE45"/>
  <c r="CF45" s="1"/>
  <c r="M46"/>
  <c r="CB46" s="1"/>
  <c r="CA46"/>
  <c r="CH46" s="1"/>
  <c r="AI47"/>
  <c r="CD47" s="1"/>
  <c r="BE48"/>
  <c r="CF48" s="1"/>
  <c r="M49"/>
  <c r="CB49" s="1"/>
  <c r="CA49"/>
  <c r="CH49" s="1"/>
  <c r="AI50"/>
  <c r="CD50" s="1"/>
  <c r="BE51"/>
  <c r="CF51" s="1"/>
  <c r="M52"/>
  <c r="CB52" s="1"/>
  <c r="CA52"/>
  <c r="CH52" s="1"/>
  <c r="AI53"/>
  <c r="CD53" s="1"/>
  <c r="BE54"/>
  <c r="CF54" s="1"/>
  <c r="M55"/>
  <c r="CB55" s="1"/>
  <c r="CA55"/>
  <c r="CH55" s="1"/>
  <c r="AI56"/>
  <c r="CD56" s="1"/>
  <c r="BE57"/>
  <c r="CF57" s="1"/>
  <c r="M58"/>
  <c r="CB58" s="1"/>
  <c r="CA58"/>
  <c r="CH58" s="1"/>
  <c r="AI59"/>
  <c r="CD59" s="1"/>
  <c r="BE60"/>
  <c r="CF60" s="1"/>
  <c r="M61"/>
  <c r="CB61" s="1"/>
  <c r="CA61"/>
  <c r="CH61" s="1"/>
  <c r="AI62"/>
  <c r="CD62" s="1"/>
  <c r="BE63"/>
  <c r="CF63" s="1"/>
  <c r="M64"/>
  <c r="CB64" s="1"/>
  <c r="CA64"/>
  <c r="CH64" s="1"/>
  <c r="AI65"/>
  <c r="CD65" s="1"/>
  <c r="BE66"/>
  <c r="CF66" s="1"/>
  <c r="M67"/>
  <c r="CB67" s="1"/>
  <c r="CA67"/>
  <c r="CH67" s="1"/>
  <c r="AI68"/>
  <c r="CD68" s="1"/>
  <c r="BE69"/>
  <c r="CF69" s="1"/>
  <c r="M70"/>
  <c r="CB70" s="1"/>
  <c r="CA70"/>
  <c r="CH70" s="1"/>
  <c r="AI71"/>
  <c r="CD71" s="1"/>
  <c r="BE72"/>
  <c r="CF72" s="1"/>
  <c r="M73"/>
  <c r="CB73" s="1"/>
  <c r="CA73"/>
  <c r="CH73" s="1"/>
  <c r="AI74"/>
  <c r="CD74" s="1"/>
  <c r="BE75"/>
  <c r="CF75" s="1"/>
  <c r="M76"/>
  <c r="CB76" s="1"/>
  <c r="CA76"/>
  <c r="CH76" s="1"/>
  <c r="AI77"/>
  <c r="CD77" s="1"/>
  <c r="BE78"/>
  <c r="CF78" s="1"/>
  <c r="M79"/>
  <c r="CB79" s="1"/>
  <c r="CA79"/>
  <c r="CH79" s="1"/>
  <c r="AI80"/>
  <c r="CD80" s="1"/>
  <c r="BE81"/>
  <c r="CF81" s="1"/>
  <c r="M82"/>
  <c r="CB82" s="1"/>
  <c r="CA82"/>
  <c r="CH82" s="1"/>
  <c r="AI83"/>
  <c r="CD83" s="1"/>
  <c r="BE84"/>
  <c r="CF84" s="1"/>
  <c r="M85"/>
  <c r="CB85" s="1"/>
  <c r="CA85"/>
  <c r="CH85" s="1"/>
  <c r="AI86"/>
  <c r="CD86" s="1"/>
  <c r="BE87"/>
  <c r="CF87" s="1"/>
  <c r="M88"/>
  <c r="CB88" s="1"/>
  <c r="CA88"/>
  <c r="CH88" s="1"/>
  <c r="AI89"/>
  <c r="CD89" s="1"/>
  <c r="BE90"/>
  <c r="CF90" s="1"/>
  <c r="M91"/>
  <c r="CB91" s="1"/>
  <c r="CA91"/>
  <c r="CH91" s="1"/>
  <c r="AI92"/>
  <c r="CD92" s="1"/>
  <c r="BE93"/>
  <c r="CF93" s="1"/>
  <c r="M94"/>
  <c r="CB94" s="1"/>
  <c r="AI95"/>
  <c r="CD95" s="1"/>
  <c r="BE96"/>
  <c r="CF96" s="1"/>
  <c r="M97"/>
  <c r="CB97" s="1"/>
  <c r="AI98"/>
  <c r="CD98" s="1"/>
  <c r="BP99"/>
  <c r="CG99" s="1"/>
  <c r="AI106"/>
  <c r="CD106" s="1"/>
  <c r="AT106"/>
  <c r="CE106" s="1"/>
  <c r="BE106"/>
  <c r="CF106" s="1"/>
  <c r="BP106"/>
  <c r="CG106" s="1"/>
  <c r="M106"/>
  <c r="CB106" s="1"/>
  <c r="BE110"/>
  <c r="CF110" s="1"/>
  <c r="BP114"/>
  <c r="CG114" s="1"/>
  <c r="X118"/>
  <c r="CC118" s="1"/>
  <c r="AI118"/>
  <c r="CD118" s="1"/>
  <c r="AT118"/>
  <c r="CE118" s="1"/>
  <c r="BE118"/>
  <c r="CF118" s="1"/>
  <c r="BP118"/>
  <c r="CG118" s="1"/>
  <c r="M118"/>
  <c r="CB118" s="1"/>
  <c r="CA123"/>
  <c r="CH123" s="1"/>
  <c r="AT125"/>
  <c r="CE125" s="1"/>
  <c r="BE128"/>
  <c r="CF128" s="1"/>
  <c r="BP132"/>
  <c r="CG132" s="1"/>
  <c r="X136"/>
  <c r="CC136" s="1"/>
  <c r="AI136"/>
  <c r="CD136" s="1"/>
  <c r="AT136"/>
  <c r="CE136" s="1"/>
  <c r="BE136"/>
  <c r="CF136" s="1"/>
  <c r="BP136"/>
  <c r="CG136" s="1"/>
  <c r="M136"/>
  <c r="CB136" s="1"/>
  <c r="X140"/>
  <c r="CC140" s="1"/>
  <c r="CA141"/>
  <c r="CH141" s="1"/>
  <c r="AT143"/>
  <c r="CE143" s="1"/>
  <c r="AT147"/>
  <c r="CE147" s="1"/>
  <c r="BP150"/>
  <c r="CG150" s="1"/>
  <c r="X154"/>
  <c r="CC154" s="1"/>
  <c r="AI154"/>
  <c r="CD154" s="1"/>
  <c r="AT154"/>
  <c r="CE154" s="1"/>
  <c r="BE154"/>
  <c r="CF154" s="1"/>
  <c r="BP154"/>
  <c r="CG154" s="1"/>
  <c r="M154"/>
  <c r="CB154" s="1"/>
  <c r="AT45"/>
  <c r="CE45" s="1"/>
  <c r="BP46"/>
  <c r="CG46" s="1"/>
  <c r="X47"/>
  <c r="CC47" s="1"/>
  <c r="AT48"/>
  <c r="CE48" s="1"/>
  <c r="BP49"/>
  <c r="CG49" s="1"/>
  <c r="X50"/>
  <c r="CC50" s="1"/>
  <c r="AT51"/>
  <c r="CE51" s="1"/>
  <c r="BP52"/>
  <c r="CG52" s="1"/>
  <c r="AT54"/>
  <c r="CE54" s="1"/>
  <c r="BP55"/>
  <c r="CG55" s="1"/>
  <c r="X56"/>
  <c r="CC56" s="1"/>
  <c r="AT57"/>
  <c r="CE57" s="1"/>
  <c r="BP58"/>
  <c r="CG58" s="1"/>
  <c r="X59"/>
  <c r="CC59" s="1"/>
  <c r="AT60"/>
  <c r="CE60" s="1"/>
  <c r="BP61"/>
  <c r="CG61" s="1"/>
  <c r="X62"/>
  <c r="CC62" s="1"/>
  <c r="AT63"/>
  <c r="CE63" s="1"/>
  <c r="AT66"/>
  <c r="CE66" s="1"/>
  <c r="BP67"/>
  <c r="CG67" s="1"/>
  <c r="AT69"/>
  <c r="CE69" s="1"/>
  <c r="BE101"/>
  <c r="CF101" s="1"/>
  <c r="CA105"/>
  <c r="CH105" s="1"/>
  <c r="X121"/>
  <c r="CC121" s="1"/>
  <c r="AI121"/>
  <c r="CD121" s="1"/>
  <c r="AT121"/>
  <c r="CE121" s="1"/>
  <c r="BE121"/>
  <c r="CF121" s="1"/>
  <c r="BP121"/>
  <c r="CG121" s="1"/>
  <c r="M121"/>
  <c r="CB121" s="1"/>
  <c r="X139"/>
  <c r="CC139" s="1"/>
  <c r="AI139"/>
  <c r="CD139" s="1"/>
  <c r="AT139"/>
  <c r="CE139" s="1"/>
  <c r="BE139"/>
  <c r="CF139" s="1"/>
  <c r="BP139"/>
  <c r="CG139" s="1"/>
  <c r="M139"/>
  <c r="CB139" s="1"/>
  <c r="CA144"/>
  <c r="CH144" s="1"/>
  <c r="AI45"/>
  <c r="CD45" s="1"/>
  <c r="BE46"/>
  <c r="CF46" s="1"/>
  <c r="M47"/>
  <c r="CB47" s="1"/>
  <c r="CA47"/>
  <c r="CH47" s="1"/>
  <c r="AI48"/>
  <c r="CD48" s="1"/>
  <c r="BE49"/>
  <c r="CF49" s="1"/>
  <c r="M50"/>
  <c r="CB50" s="1"/>
  <c r="CA50"/>
  <c r="CH50" s="1"/>
  <c r="AI51"/>
  <c r="CD51" s="1"/>
  <c r="BE52"/>
  <c r="CF52" s="1"/>
  <c r="M53"/>
  <c r="CB53" s="1"/>
  <c r="CA53"/>
  <c r="CH53" s="1"/>
  <c r="AI54"/>
  <c r="CD54" s="1"/>
  <c r="BE55"/>
  <c r="CF55" s="1"/>
  <c r="M56"/>
  <c r="CB56" s="1"/>
  <c r="CA56"/>
  <c r="CH56" s="1"/>
  <c r="AI57"/>
  <c r="CD57" s="1"/>
  <c r="BE58"/>
  <c r="CF58" s="1"/>
  <c r="M59"/>
  <c r="CB59" s="1"/>
  <c r="CA59"/>
  <c r="CH59" s="1"/>
  <c r="AI60"/>
  <c r="CD60" s="1"/>
  <c r="M62"/>
  <c r="CB62" s="1"/>
  <c r="CA62"/>
  <c r="CH62" s="1"/>
  <c r="AI63"/>
  <c r="CD63" s="1"/>
  <c r="M65"/>
  <c r="CB65" s="1"/>
  <c r="CA65"/>
  <c r="CH65" s="1"/>
  <c r="AI66"/>
  <c r="CD66" s="1"/>
  <c r="BE67"/>
  <c r="CF67" s="1"/>
  <c r="M68"/>
  <c r="CB68" s="1"/>
  <c r="CA68"/>
  <c r="CH68" s="1"/>
  <c r="AI69"/>
  <c r="CD69" s="1"/>
  <c r="BE70"/>
  <c r="CF70" s="1"/>
  <c r="M71"/>
  <c r="CB71" s="1"/>
  <c r="CA71"/>
  <c r="CH71" s="1"/>
  <c r="AI72"/>
  <c r="CD72" s="1"/>
  <c r="BE73"/>
  <c r="CF73" s="1"/>
  <c r="M74"/>
  <c r="CB74" s="1"/>
  <c r="CA74"/>
  <c r="CH74" s="1"/>
  <c r="AI75"/>
  <c r="CD75" s="1"/>
  <c r="BE76"/>
  <c r="CF76" s="1"/>
  <c r="M77"/>
  <c r="CB77" s="1"/>
  <c r="CA77"/>
  <c r="CH77" s="1"/>
  <c r="AI78"/>
  <c r="CD78" s="1"/>
  <c r="BE79"/>
  <c r="CF79" s="1"/>
  <c r="M80"/>
  <c r="CB80" s="1"/>
  <c r="CA80"/>
  <c r="CH80" s="1"/>
  <c r="AI81"/>
  <c r="CD81" s="1"/>
  <c r="BE82"/>
  <c r="CF82" s="1"/>
  <c r="M83"/>
  <c r="CB83" s="1"/>
  <c r="AI84"/>
  <c r="CD84" s="1"/>
  <c r="M86"/>
  <c r="CB86" s="1"/>
  <c r="AI87"/>
  <c r="CD87" s="1"/>
  <c r="M89"/>
  <c r="CB89" s="1"/>
  <c r="AI90"/>
  <c r="CD90" s="1"/>
  <c r="M92"/>
  <c r="CB92" s="1"/>
  <c r="AI93"/>
  <c r="CD93" s="1"/>
  <c r="M95"/>
  <c r="CB95" s="1"/>
  <c r="AI96"/>
  <c r="CD96" s="1"/>
  <c r="M98"/>
  <c r="CB98" s="1"/>
  <c r="AI100"/>
  <c r="CD100" s="1"/>
  <c r="AT100"/>
  <c r="CE100" s="1"/>
  <c r="BE100"/>
  <c r="CF100" s="1"/>
  <c r="BP100"/>
  <c r="CG100" s="1"/>
  <c r="M100"/>
  <c r="CB100" s="1"/>
  <c r="AI109"/>
  <c r="CD109" s="1"/>
  <c r="AT109"/>
  <c r="CE109" s="1"/>
  <c r="BE109"/>
  <c r="CF109" s="1"/>
  <c r="BP109"/>
  <c r="CG109" s="1"/>
  <c r="M109"/>
  <c r="CB109" s="1"/>
  <c r="CA111"/>
  <c r="CH111" s="1"/>
  <c r="AT113"/>
  <c r="CE113" s="1"/>
  <c r="BE116"/>
  <c r="CF116" s="1"/>
  <c r="BP120"/>
  <c r="CG120" s="1"/>
  <c r="CA121"/>
  <c r="CH121" s="1"/>
  <c r="X124"/>
  <c r="CC124" s="1"/>
  <c r="AI124"/>
  <c r="CD124" s="1"/>
  <c r="AT124"/>
  <c r="CE124" s="1"/>
  <c r="BE124"/>
  <c r="CF124" s="1"/>
  <c r="BP124"/>
  <c r="CG124" s="1"/>
  <c r="M124"/>
  <c r="CB124" s="1"/>
  <c r="CA129"/>
  <c r="CH129" s="1"/>
  <c r="AT131"/>
  <c r="CE131" s="1"/>
  <c r="BE134"/>
  <c r="CF134" s="1"/>
  <c r="AT135"/>
  <c r="CE135" s="1"/>
  <c r="BP138"/>
  <c r="CG138" s="1"/>
  <c r="CA139"/>
  <c r="CH139" s="1"/>
  <c r="X142"/>
  <c r="CC142" s="1"/>
  <c r="AI142"/>
  <c r="CD142" s="1"/>
  <c r="AT142"/>
  <c r="CE142" s="1"/>
  <c r="BE142"/>
  <c r="CF142" s="1"/>
  <c r="BP142"/>
  <c r="CG142" s="1"/>
  <c r="M142"/>
  <c r="CB142" s="1"/>
  <c r="X146"/>
  <c r="CC146" s="1"/>
  <c r="CA147"/>
  <c r="CH147" s="1"/>
  <c r="AT149"/>
  <c r="CE149" s="1"/>
  <c r="AT153"/>
  <c r="CE153" s="1"/>
  <c r="CA99"/>
  <c r="CH99" s="1"/>
  <c r="M99"/>
  <c r="CB99" s="1"/>
  <c r="X99"/>
  <c r="CC99" s="1"/>
  <c r="AI99"/>
  <c r="CD99" s="1"/>
  <c r="AT99"/>
  <c r="CE99" s="1"/>
  <c r="BE104"/>
  <c r="CF104" s="1"/>
  <c r="X127"/>
  <c r="CC127" s="1"/>
  <c r="AI127"/>
  <c r="CD127" s="1"/>
  <c r="AT127"/>
  <c r="CE127" s="1"/>
  <c r="BE127"/>
  <c r="CF127" s="1"/>
  <c r="BP127"/>
  <c r="CG127" s="1"/>
  <c r="M127"/>
  <c r="CB127" s="1"/>
  <c r="X145"/>
  <c r="CC145" s="1"/>
  <c r="AI145"/>
  <c r="CD145" s="1"/>
  <c r="AT145"/>
  <c r="CE145" s="1"/>
  <c r="BE145"/>
  <c r="CF145" s="1"/>
  <c r="BP145"/>
  <c r="CG145" s="1"/>
  <c r="M145"/>
  <c r="CB145" s="1"/>
  <c r="M45"/>
  <c r="CB45" s="1"/>
  <c r="M48"/>
  <c r="CB48" s="1"/>
  <c r="M51"/>
  <c r="CB51" s="1"/>
  <c r="M54"/>
  <c r="CB54" s="1"/>
  <c r="M57"/>
  <c r="CB57" s="1"/>
  <c r="M60"/>
  <c r="CB60" s="1"/>
  <c r="M63"/>
  <c r="CB63" s="1"/>
  <c r="M66"/>
  <c r="CB66" s="1"/>
  <c r="M69"/>
  <c r="CB69" s="1"/>
  <c r="M72"/>
  <c r="CB72" s="1"/>
  <c r="M75"/>
  <c r="CB75" s="1"/>
  <c r="M78"/>
  <c r="CB78" s="1"/>
  <c r="M81"/>
  <c r="CB81" s="1"/>
  <c r="M84"/>
  <c r="CB84" s="1"/>
  <c r="M87"/>
  <c r="CB87" s="1"/>
  <c r="M90"/>
  <c r="CB90" s="1"/>
  <c r="M93"/>
  <c r="CB93" s="1"/>
  <c r="M96"/>
  <c r="CB96" s="1"/>
  <c r="AI103"/>
  <c r="CD103" s="1"/>
  <c r="AT103"/>
  <c r="CE103" s="1"/>
  <c r="BE103"/>
  <c r="CF103" s="1"/>
  <c r="BP103"/>
  <c r="CG103" s="1"/>
  <c r="M103"/>
  <c r="CB103" s="1"/>
  <c r="X112"/>
  <c r="CC112" s="1"/>
  <c r="AI112"/>
  <c r="CD112" s="1"/>
  <c r="AT112"/>
  <c r="CE112" s="1"/>
  <c r="BE112"/>
  <c r="CF112" s="1"/>
  <c r="BP112"/>
  <c r="CG112" s="1"/>
  <c r="M112"/>
  <c r="CB112" s="1"/>
  <c r="CA117"/>
  <c r="CH117" s="1"/>
  <c r="X117"/>
  <c r="CC117" s="1"/>
  <c r="AT119"/>
  <c r="CE119" s="1"/>
  <c r="BE122"/>
  <c r="CF122" s="1"/>
  <c r="BP126"/>
  <c r="CG126" s="1"/>
  <c r="CA127"/>
  <c r="CH127" s="1"/>
  <c r="X130"/>
  <c r="CC130" s="1"/>
  <c r="AI130"/>
  <c r="CD130" s="1"/>
  <c r="AT130"/>
  <c r="CE130" s="1"/>
  <c r="BE130"/>
  <c r="CF130" s="1"/>
  <c r="BP130"/>
  <c r="CG130" s="1"/>
  <c r="M130"/>
  <c r="CB130" s="1"/>
  <c r="X134"/>
  <c r="CC134" s="1"/>
  <c r="AT137"/>
  <c r="CE137" s="1"/>
  <c r="BE140"/>
  <c r="CF140" s="1"/>
  <c r="AT141"/>
  <c r="CE141" s="1"/>
  <c r="BP144"/>
  <c r="CG144" s="1"/>
  <c r="CA145"/>
  <c r="CH145" s="1"/>
  <c r="X148"/>
  <c r="CC148" s="1"/>
  <c r="AI148"/>
  <c r="CD148" s="1"/>
  <c r="AT148"/>
  <c r="CE148" s="1"/>
  <c r="BE148"/>
  <c r="CF148" s="1"/>
  <c r="BP148"/>
  <c r="CG148" s="1"/>
  <c r="M148"/>
  <c r="CB148" s="1"/>
  <c r="X152"/>
  <c r="CC152" s="1"/>
  <c r="X191"/>
  <c r="CC191" s="1"/>
  <c r="AI191"/>
  <c r="CD191" s="1"/>
  <c r="AT191"/>
  <c r="CE191" s="1"/>
  <c r="CA191"/>
  <c r="CH191" s="1"/>
  <c r="BE191"/>
  <c r="CF191" s="1"/>
  <c r="BP191"/>
  <c r="CG191" s="1"/>
  <c r="M191"/>
  <c r="CB191" s="1"/>
  <c r="X101"/>
  <c r="CC101" s="1"/>
  <c r="AT102"/>
  <c r="CE102" s="1"/>
  <c r="X104"/>
  <c r="CC104" s="1"/>
  <c r="AT105"/>
  <c r="CE105" s="1"/>
  <c r="X107"/>
  <c r="CC107" s="1"/>
  <c r="AT108"/>
  <c r="CE108" s="1"/>
  <c r="X110"/>
  <c r="CC110" s="1"/>
  <c r="AT111"/>
  <c r="CE111" s="1"/>
  <c r="X113"/>
  <c r="CC113" s="1"/>
  <c r="AT114"/>
  <c r="CE114" s="1"/>
  <c r="X116"/>
  <c r="CC116" s="1"/>
  <c r="AT117"/>
  <c r="CE117" s="1"/>
  <c r="X119"/>
  <c r="CC119" s="1"/>
  <c r="AT120"/>
  <c r="CE120" s="1"/>
  <c r="X122"/>
  <c r="CC122" s="1"/>
  <c r="AT123"/>
  <c r="CE123" s="1"/>
  <c r="AT126"/>
  <c r="CE126" s="1"/>
  <c r="X128"/>
  <c r="CC128" s="1"/>
  <c r="AT129"/>
  <c r="CE129" s="1"/>
  <c r="X131"/>
  <c r="CC131" s="1"/>
  <c r="AT132"/>
  <c r="CE132" s="1"/>
  <c r="CA160"/>
  <c r="CH160" s="1"/>
  <c r="CA169"/>
  <c r="CH169" s="1"/>
  <c r="CA174"/>
  <c r="CH174" s="1"/>
  <c r="CA178"/>
  <c r="CH178" s="1"/>
  <c r="CA183"/>
  <c r="CH183" s="1"/>
  <c r="X197"/>
  <c r="CC197" s="1"/>
  <c r="AI197"/>
  <c r="CD197" s="1"/>
  <c r="AT197"/>
  <c r="CE197" s="1"/>
  <c r="BP197"/>
  <c r="CG197" s="1"/>
  <c r="CA197"/>
  <c r="CH197" s="1"/>
  <c r="BE197"/>
  <c r="CF197" s="1"/>
  <c r="M197"/>
  <c r="CB197" s="1"/>
  <c r="M101"/>
  <c r="CB101" s="1"/>
  <c r="CA101"/>
  <c r="CH101" s="1"/>
  <c r="AI102"/>
  <c r="CD102" s="1"/>
  <c r="M104"/>
  <c r="CB104" s="1"/>
  <c r="CA104"/>
  <c r="CH104" s="1"/>
  <c r="AI105"/>
  <c r="CD105" s="1"/>
  <c r="M107"/>
  <c r="CB107" s="1"/>
  <c r="CA107"/>
  <c r="CH107" s="1"/>
  <c r="AI108"/>
  <c r="CD108" s="1"/>
  <c r="M110"/>
  <c r="CB110" s="1"/>
  <c r="CA110"/>
  <c r="CH110" s="1"/>
  <c r="AI111"/>
  <c r="CD111" s="1"/>
  <c r="M113"/>
  <c r="CB113" s="1"/>
  <c r="CA113"/>
  <c r="CH113" s="1"/>
  <c r="AI114"/>
  <c r="CD114" s="1"/>
  <c r="M116"/>
  <c r="CB116" s="1"/>
  <c r="CA116"/>
  <c r="CH116" s="1"/>
  <c r="AI117"/>
  <c r="CD117" s="1"/>
  <c r="M119"/>
  <c r="CB119" s="1"/>
  <c r="CA119"/>
  <c r="CH119" s="1"/>
  <c r="AI120"/>
  <c r="CD120" s="1"/>
  <c r="M122"/>
  <c r="CB122" s="1"/>
  <c r="CA122"/>
  <c r="CH122" s="1"/>
  <c r="AI123"/>
  <c r="CD123" s="1"/>
  <c r="M125"/>
  <c r="CB125" s="1"/>
  <c r="CA125"/>
  <c r="CH125" s="1"/>
  <c r="AI126"/>
  <c r="CD126" s="1"/>
  <c r="M128"/>
  <c r="CB128" s="1"/>
  <c r="CA128"/>
  <c r="CH128" s="1"/>
  <c r="AI129"/>
  <c r="CD129" s="1"/>
  <c r="M131"/>
  <c r="CB131" s="1"/>
  <c r="CA131"/>
  <c r="CH131" s="1"/>
  <c r="AI132"/>
  <c r="CD132" s="1"/>
  <c r="M134"/>
  <c r="CB134" s="1"/>
  <c r="CA134"/>
  <c r="CH134" s="1"/>
  <c r="AI135"/>
  <c r="CD135" s="1"/>
  <c r="M137"/>
  <c r="CB137" s="1"/>
  <c r="CA137"/>
  <c r="CH137" s="1"/>
  <c r="AI138"/>
  <c r="CD138" s="1"/>
  <c r="M140"/>
  <c r="CB140" s="1"/>
  <c r="CA140"/>
  <c r="CH140" s="1"/>
  <c r="AI141"/>
  <c r="CD141" s="1"/>
  <c r="M143"/>
  <c r="CB143" s="1"/>
  <c r="CA143"/>
  <c r="CH143" s="1"/>
  <c r="AI144"/>
  <c r="CD144" s="1"/>
  <c r="M146"/>
  <c r="CB146" s="1"/>
  <c r="CA146"/>
  <c r="CH146" s="1"/>
  <c r="AI147"/>
  <c r="CD147" s="1"/>
  <c r="M149"/>
  <c r="CB149" s="1"/>
  <c r="CA149"/>
  <c r="CH149" s="1"/>
  <c r="AI150"/>
  <c r="CD150" s="1"/>
  <c r="M152"/>
  <c r="CB152" s="1"/>
  <c r="CA152"/>
  <c r="CH152" s="1"/>
  <c r="AI153"/>
  <c r="CD153" s="1"/>
  <c r="AI155"/>
  <c r="CD155" s="1"/>
  <c r="AT155"/>
  <c r="CE155" s="1"/>
  <c r="BE155"/>
  <c r="CF155" s="1"/>
  <c r="CA155"/>
  <c r="CH155" s="1"/>
  <c r="M155"/>
  <c r="CB155" s="1"/>
  <c r="AI164"/>
  <c r="CD164" s="1"/>
  <c r="BE171"/>
  <c r="CF171" s="1"/>
  <c r="BE173"/>
  <c r="CF173" s="1"/>
  <c r="AI173"/>
  <c r="CD173" s="1"/>
  <c r="BE180"/>
  <c r="CF180" s="1"/>
  <c r="CA182"/>
  <c r="CH182" s="1"/>
  <c r="AI182"/>
  <c r="CD182" s="1"/>
  <c r="BE184"/>
  <c r="CF184" s="1"/>
  <c r="BP101"/>
  <c r="CG101" s="1"/>
  <c r="X102"/>
  <c r="CC102" s="1"/>
  <c r="BP104"/>
  <c r="CG104" s="1"/>
  <c r="X105"/>
  <c r="CC105" s="1"/>
  <c r="BP107"/>
  <c r="CG107" s="1"/>
  <c r="X108"/>
  <c r="CC108" s="1"/>
  <c r="BP110"/>
  <c r="CG110" s="1"/>
  <c r="X111"/>
  <c r="CC111" s="1"/>
  <c r="BP113"/>
  <c r="CG113" s="1"/>
  <c r="X114"/>
  <c r="CC114" s="1"/>
  <c r="BP116"/>
  <c r="CG116" s="1"/>
  <c r="BP119"/>
  <c r="CG119" s="1"/>
  <c r="X120"/>
  <c r="CC120" s="1"/>
  <c r="BP122"/>
  <c r="CG122" s="1"/>
  <c r="X123"/>
  <c r="CC123" s="1"/>
  <c r="BP125"/>
  <c r="CG125" s="1"/>
  <c r="X126"/>
  <c r="CC126" s="1"/>
  <c r="BP128"/>
  <c r="CG128" s="1"/>
  <c r="X129"/>
  <c r="CC129" s="1"/>
  <c r="BP131"/>
  <c r="CG131" s="1"/>
  <c r="X132"/>
  <c r="CC132" s="1"/>
  <c r="BP134"/>
  <c r="CG134" s="1"/>
  <c r="X135"/>
  <c r="CC135" s="1"/>
  <c r="BP137"/>
  <c r="CG137" s="1"/>
  <c r="BP140"/>
  <c r="CG140" s="1"/>
  <c r="X141"/>
  <c r="CC141" s="1"/>
  <c r="X144"/>
  <c r="CC144" s="1"/>
  <c r="X147"/>
  <c r="CC147" s="1"/>
  <c r="X150"/>
  <c r="CC150" s="1"/>
  <c r="X153"/>
  <c r="CC153" s="1"/>
  <c r="BE159"/>
  <c r="CF159" s="1"/>
  <c r="CA163"/>
  <c r="CH163" s="1"/>
  <c r="BE168"/>
  <c r="CF168" s="1"/>
  <c r="AT170"/>
  <c r="CE170" s="1"/>
  <c r="CA172"/>
  <c r="CH172" s="1"/>
  <c r="CA177"/>
  <c r="CH177" s="1"/>
  <c r="BP177"/>
  <c r="CG177" s="1"/>
  <c r="AT179"/>
  <c r="CE179" s="1"/>
  <c r="CA181"/>
  <c r="CH181" s="1"/>
  <c r="BE182"/>
  <c r="CF182" s="1"/>
  <c r="M102"/>
  <c r="CB102" s="1"/>
  <c r="M105"/>
  <c r="CB105" s="1"/>
  <c r="M108"/>
  <c r="CB108" s="1"/>
  <c r="M111"/>
  <c r="CB111" s="1"/>
  <c r="M114"/>
  <c r="CB114" s="1"/>
  <c r="M117"/>
  <c r="CB117" s="1"/>
  <c r="M120"/>
  <c r="CB120" s="1"/>
  <c r="M123"/>
  <c r="CB123" s="1"/>
  <c r="M126"/>
  <c r="CB126" s="1"/>
  <c r="M129"/>
  <c r="CB129" s="1"/>
  <c r="M132"/>
  <c r="CB132" s="1"/>
  <c r="M135"/>
  <c r="CB135" s="1"/>
  <c r="M138"/>
  <c r="CB138" s="1"/>
  <c r="M141"/>
  <c r="CB141" s="1"/>
  <c r="M144"/>
  <c r="CB144" s="1"/>
  <c r="M147"/>
  <c r="CB147" s="1"/>
  <c r="M150"/>
  <c r="CB150" s="1"/>
  <c r="M153"/>
  <c r="CB153" s="1"/>
  <c r="BE176"/>
  <c r="CF176" s="1"/>
  <c r="AT195"/>
  <c r="CE195" s="1"/>
  <c r="BE195"/>
  <c r="CF195" s="1"/>
  <c r="BP195"/>
  <c r="CG195" s="1"/>
  <c r="X195"/>
  <c r="CC195" s="1"/>
  <c r="AI195"/>
  <c r="CD195" s="1"/>
  <c r="CA195"/>
  <c r="CH195" s="1"/>
  <c r="M195"/>
  <c r="CB195" s="1"/>
  <c r="BE162"/>
  <c r="CF162" s="1"/>
  <c r="CA171"/>
  <c r="CH171" s="1"/>
  <c r="CA180"/>
  <c r="CH180" s="1"/>
  <c r="AI156"/>
  <c r="CD156" s="1"/>
  <c r="BE157"/>
  <c r="CF157" s="1"/>
  <c r="M158"/>
  <c r="CB158" s="1"/>
  <c r="CA158"/>
  <c r="CH158" s="1"/>
  <c r="AI159"/>
  <c r="CD159" s="1"/>
  <c r="BE160"/>
  <c r="CF160" s="1"/>
  <c r="M161"/>
  <c r="CB161" s="1"/>
  <c r="CA161"/>
  <c r="CH161" s="1"/>
  <c r="AI162"/>
  <c r="CD162" s="1"/>
  <c r="BE163"/>
  <c r="CF163" s="1"/>
  <c r="M164"/>
  <c r="CB164" s="1"/>
  <c r="CA164"/>
  <c r="CH164" s="1"/>
  <c r="AI165"/>
  <c r="CD165" s="1"/>
  <c r="BE166"/>
  <c r="CF166" s="1"/>
  <c r="M167"/>
  <c r="CB167" s="1"/>
  <c r="CA167"/>
  <c r="CH167" s="1"/>
  <c r="AI168"/>
  <c r="CD168" s="1"/>
  <c r="BE169"/>
  <c r="CF169" s="1"/>
  <c r="M170"/>
  <c r="CB170" s="1"/>
  <c r="CA170"/>
  <c r="CH170" s="1"/>
  <c r="AI171"/>
  <c r="CD171" s="1"/>
  <c r="BE172"/>
  <c r="CF172" s="1"/>
  <c r="M173"/>
  <c r="CB173" s="1"/>
  <c r="CA173"/>
  <c r="CH173" s="1"/>
  <c r="AI174"/>
  <c r="CD174" s="1"/>
  <c r="BE175"/>
  <c r="CF175" s="1"/>
  <c r="M176"/>
  <c r="CB176" s="1"/>
  <c r="CA176"/>
  <c r="CH176" s="1"/>
  <c r="AI177"/>
  <c r="CD177" s="1"/>
  <c r="BE178"/>
  <c r="CF178" s="1"/>
  <c r="M179"/>
  <c r="CB179" s="1"/>
  <c r="CA179"/>
  <c r="CH179" s="1"/>
  <c r="AI180"/>
  <c r="CD180" s="1"/>
  <c r="BE181"/>
  <c r="CF181" s="1"/>
  <c r="M182"/>
  <c r="CB182" s="1"/>
  <c r="AI183"/>
  <c r="CD183" s="1"/>
  <c r="AT189"/>
  <c r="CE189" s="1"/>
  <c r="BE189"/>
  <c r="CF189" s="1"/>
  <c r="BP189"/>
  <c r="CG189" s="1"/>
  <c r="AI189"/>
  <c r="CD189" s="1"/>
  <c r="CA189"/>
  <c r="CH189" s="1"/>
  <c r="M189"/>
  <c r="CB189" s="1"/>
  <c r="M156"/>
  <c r="CB156" s="1"/>
  <c r="CA156"/>
  <c r="CH156" s="1"/>
  <c r="AI157"/>
  <c r="CD157" s="1"/>
  <c r="BE158"/>
  <c r="CF158" s="1"/>
  <c r="M159"/>
  <c r="CB159" s="1"/>
  <c r="CA159"/>
  <c r="CH159" s="1"/>
  <c r="AI160"/>
  <c r="CD160" s="1"/>
  <c r="BE161"/>
  <c r="CF161" s="1"/>
  <c r="M162"/>
  <c r="CB162" s="1"/>
  <c r="CA162"/>
  <c r="CH162" s="1"/>
  <c r="AI163"/>
  <c r="CD163" s="1"/>
  <c r="BE164"/>
  <c r="CF164" s="1"/>
  <c r="M165"/>
  <c r="CB165" s="1"/>
  <c r="CA165"/>
  <c r="CH165" s="1"/>
  <c r="AI166"/>
  <c r="CD166" s="1"/>
  <c r="BE167"/>
  <c r="CF167" s="1"/>
  <c r="M168"/>
  <c r="CB168" s="1"/>
  <c r="CA168"/>
  <c r="CH168" s="1"/>
  <c r="AI169"/>
  <c r="CD169" s="1"/>
  <c r="M171"/>
  <c r="CB171" s="1"/>
  <c r="AI172"/>
  <c r="CD172" s="1"/>
  <c r="M174"/>
  <c r="CB174" s="1"/>
  <c r="AI175"/>
  <c r="CD175" s="1"/>
  <c r="M177"/>
  <c r="CB177" s="1"/>
  <c r="AI178"/>
  <c r="CD178" s="1"/>
  <c r="M180"/>
  <c r="CB180" s="1"/>
  <c r="AI181"/>
  <c r="CD181" s="1"/>
  <c r="M183"/>
  <c r="CB183" s="1"/>
  <c r="BP185"/>
  <c r="CG185" s="1"/>
  <c r="AT214"/>
  <c r="CE214" s="1"/>
  <c r="CA243"/>
  <c r="CH243" s="1"/>
  <c r="AT256"/>
  <c r="CE256" s="1"/>
  <c r="BP156"/>
  <c r="CG156" s="1"/>
  <c r="X157"/>
  <c r="CC157" s="1"/>
  <c r="AT158"/>
  <c r="CE158" s="1"/>
  <c r="BP159"/>
  <c r="CG159" s="1"/>
  <c r="X160"/>
  <c r="CC160" s="1"/>
  <c r="BP162"/>
  <c r="CG162" s="1"/>
  <c r="X163"/>
  <c r="CC163" s="1"/>
  <c r="AT164"/>
  <c r="CE164" s="1"/>
  <c r="BP165"/>
  <c r="CG165" s="1"/>
  <c r="X166"/>
  <c r="CC166" s="1"/>
  <c r="AT167"/>
  <c r="CE167" s="1"/>
  <c r="BP168"/>
  <c r="CG168" s="1"/>
  <c r="X169"/>
  <c r="CC169" s="1"/>
  <c r="X172"/>
  <c r="CC172" s="1"/>
  <c r="X175"/>
  <c r="CC175" s="1"/>
  <c r="X178"/>
  <c r="CC178" s="1"/>
  <c r="X181"/>
  <c r="CC181" s="1"/>
  <c r="BP196"/>
  <c r="CG196" s="1"/>
  <c r="AT201"/>
  <c r="CE201" s="1"/>
  <c r="BE201"/>
  <c r="CF201" s="1"/>
  <c r="BP201"/>
  <c r="CG201" s="1"/>
  <c r="X201"/>
  <c r="CC201" s="1"/>
  <c r="AI201"/>
  <c r="CD201" s="1"/>
  <c r="CA201"/>
  <c r="CH201" s="1"/>
  <c r="M201"/>
  <c r="CB201" s="1"/>
  <c r="BP221"/>
  <c r="CG221" s="1"/>
  <c r="M157"/>
  <c r="CB157" s="1"/>
  <c r="M160"/>
  <c r="CB160" s="1"/>
  <c r="M163"/>
  <c r="CB163" s="1"/>
  <c r="M166"/>
  <c r="CB166" s="1"/>
  <c r="M169"/>
  <c r="CB169" s="1"/>
  <c r="M172"/>
  <c r="CB172" s="1"/>
  <c r="M175"/>
  <c r="CB175" s="1"/>
  <c r="M178"/>
  <c r="CB178" s="1"/>
  <c r="M181"/>
  <c r="CB181" s="1"/>
  <c r="X185"/>
  <c r="CC185" s="1"/>
  <c r="AI185"/>
  <c r="CD185" s="1"/>
  <c r="AT185"/>
  <c r="CE185" s="1"/>
  <c r="CA185"/>
  <c r="CH185" s="1"/>
  <c r="M185"/>
  <c r="CB185" s="1"/>
  <c r="X186"/>
  <c r="CC186" s="1"/>
  <c r="AT205"/>
  <c r="CE205" s="1"/>
  <c r="AT207"/>
  <c r="CE207" s="1"/>
  <c r="BE207"/>
  <c r="CF207" s="1"/>
  <c r="BP207"/>
  <c r="CG207" s="1"/>
  <c r="X207"/>
  <c r="CC207" s="1"/>
  <c r="AI207"/>
  <c r="CD207" s="1"/>
  <c r="CA207"/>
  <c r="CH207" s="1"/>
  <c r="M207"/>
  <c r="CB207" s="1"/>
  <c r="X203"/>
  <c r="CC203" s="1"/>
  <c r="AI203"/>
  <c r="CD203" s="1"/>
  <c r="AT203"/>
  <c r="CE203" s="1"/>
  <c r="M203"/>
  <c r="CB203" s="1"/>
  <c r="BE212"/>
  <c r="CF212" s="1"/>
  <c r="BE220"/>
  <c r="CF220" s="1"/>
  <c r="AI220"/>
  <c r="CD220" s="1"/>
  <c r="AT220"/>
  <c r="CE220" s="1"/>
  <c r="M220"/>
  <c r="CB220" s="1"/>
  <c r="AI237"/>
  <c r="CD237" s="1"/>
  <c r="BE237"/>
  <c r="CF237" s="1"/>
  <c r="BP237"/>
  <c r="CG237" s="1"/>
  <c r="X237"/>
  <c r="CC237" s="1"/>
  <c r="CA237"/>
  <c r="CH237" s="1"/>
  <c r="M237"/>
  <c r="CB237" s="1"/>
  <c r="AI255"/>
  <c r="CD255" s="1"/>
  <c r="BE255"/>
  <c r="CF255" s="1"/>
  <c r="BP255"/>
  <c r="CG255" s="1"/>
  <c r="X255"/>
  <c r="CC255" s="1"/>
  <c r="CA255"/>
  <c r="CH255" s="1"/>
  <c r="M255"/>
  <c r="CB255" s="1"/>
  <c r="X272"/>
  <c r="CC272" s="1"/>
  <c r="AT272"/>
  <c r="CE272" s="1"/>
  <c r="CA272"/>
  <c r="CH272" s="1"/>
  <c r="AI272"/>
  <c r="CD272" s="1"/>
  <c r="BE272"/>
  <c r="CF272" s="1"/>
  <c r="BP272"/>
  <c r="CG272" s="1"/>
  <c r="M272"/>
  <c r="CB272" s="1"/>
  <c r="X209"/>
  <c r="CC209" s="1"/>
  <c r="BP209"/>
  <c r="CG209" s="1"/>
  <c r="X210"/>
  <c r="CC210" s="1"/>
  <c r="AT215"/>
  <c r="CE215" s="1"/>
  <c r="X221"/>
  <c r="CC221" s="1"/>
  <c r="BE233"/>
  <c r="CF233" s="1"/>
  <c r="AT237"/>
  <c r="CE237" s="1"/>
  <c r="AT255"/>
  <c r="CE255" s="1"/>
  <c r="AI267"/>
  <c r="CD267" s="1"/>
  <c r="X304"/>
  <c r="CC304" s="1"/>
  <c r="AT304"/>
  <c r="CE304" s="1"/>
  <c r="BP304"/>
  <c r="CG304" s="1"/>
  <c r="AI304"/>
  <c r="CD304" s="1"/>
  <c r="CA304"/>
  <c r="CH304" s="1"/>
  <c r="BE304"/>
  <c r="CF304" s="1"/>
  <c r="M304"/>
  <c r="CB304" s="1"/>
  <c r="AT186"/>
  <c r="CE186" s="1"/>
  <c r="BE186"/>
  <c r="CF186" s="1"/>
  <c r="BP186"/>
  <c r="CG186" s="1"/>
  <c r="M186"/>
  <c r="CB186" s="1"/>
  <c r="AT192"/>
  <c r="CE192" s="1"/>
  <c r="BE192"/>
  <c r="CF192" s="1"/>
  <c r="BP192"/>
  <c r="CG192" s="1"/>
  <c r="M192"/>
  <c r="CB192" s="1"/>
  <c r="AT198"/>
  <c r="CE198" s="1"/>
  <c r="BE198"/>
  <c r="CF198" s="1"/>
  <c r="BP198"/>
  <c r="CG198" s="1"/>
  <c r="M198"/>
  <c r="CB198" s="1"/>
  <c r="AT204"/>
  <c r="CE204" s="1"/>
  <c r="BE204"/>
  <c r="CF204" s="1"/>
  <c r="BP204"/>
  <c r="CG204" s="1"/>
  <c r="M204"/>
  <c r="CB204" s="1"/>
  <c r="AI216"/>
  <c r="CD216" s="1"/>
  <c r="AT216"/>
  <c r="CE216" s="1"/>
  <c r="BE216"/>
  <c r="CF216" s="1"/>
  <c r="M216"/>
  <c r="CB216" s="1"/>
  <c r="AT218"/>
  <c r="CE218" s="1"/>
  <c r="CA219"/>
  <c r="CH219" s="1"/>
  <c r="AT227"/>
  <c r="CE227" s="1"/>
  <c r="X229"/>
  <c r="CC229" s="1"/>
  <c r="BE250"/>
  <c r="CF250" s="1"/>
  <c r="AI250"/>
  <c r="CD250" s="1"/>
  <c r="AI269"/>
  <c r="CD269" s="1"/>
  <c r="X286"/>
  <c r="CC286" s="1"/>
  <c r="AT286"/>
  <c r="CE286" s="1"/>
  <c r="BP286"/>
  <c r="CG286" s="1"/>
  <c r="AI286"/>
  <c r="CD286" s="1"/>
  <c r="BE286"/>
  <c r="CF286" s="1"/>
  <c r="CA286"/>
  <c r="CH286" s="1"/>
  <c r="M286"/>
  <c r="CB286" s="1"/>
  <c r="AT311"/>
  <c r="CE311" s="1"/>
  <c r="BP311"/>
  <c r="CG311" s="1"/>
  <c r="X311"/>
  <c r="CC311" s="1"/>
  <c r="CA311"/>
  <c r="CH311" s="1"/>
  <c r="AI311"/>
  <c r="CD311" s="1"/>
  <c r="BE311"/>
  <c r="CF311" s="1"/>
  <c r="M311"/>
  <c r="CB311" s="1"/>
  <c r="CA184"/>
  <c r="CH184" s="1"/>
  <c r="M184"/>
  <c r="CB184" s="1"/>
  <c r="BP187"/>
  <c r="CG187" s="1"/>
  <c r="X188"/>
  <c r="CC188" s="1"/>
  <c r="AI188"/>
  <c r="CD188" s="1"/>
  <c r="AT188"/>
  <c r="CE188" s="1"/>
  <c r="M188"/>
  <c r="CB188" s="1"/>
  <c r="BP193"/>
  <c r="CG193" s="1"/>
  <c r="X194"/>
  <c r="CC194" s="1"/>
  <c r="AI194"/>
  <c r="CD194" s="1"/>
  <c r="AT194"/>
  <c r="CE194" s="1"/>
  <c r="M194"/>
  <c r="CB194" s="1"/>
  <c r="BP199"/>
  <c r="CG199" s="1"/>
  <c r="X200"/>
  <c r="CC200" s="1"/>
  <c r="AI200"/>
  <c r="CD200" s="1"/>
  <c r="AT200"/>
  <c r="CE200" s="1"/>
  <c r="M200"/>
  <c r="CB200" s="1"/>
  <c r="CA203"/>
  <c r="CH203" s="1"/>
  <c r="BP205"/>
  <c r="CG205" s="1"/>
  <c r="X206"/>
  <c r="CC206" s="1"/>
  <c r="AI206"/>
  <c r="CD206" s="1"/>
  <c r="AT206"/>
  <c r="CE206" s="1"/>
  <c r="M206"/>
  <c r="CB206" s="1"/>
  <c r="CA211"/>
  <c r="CH211" s="1"/>
  <c r="BP215"/>
  <c r="CG215" s="1"/>
  <c r="BE217"/>
  <c r="CF217" s="1"/>
  <c r="AT217"/>
  <c r="CE217" s="1"/>
  <c r="M217"/>
  <c r="CB217" s="1"/>
  <c r="X219"/>
  <c r="CC219" s="1"/>
  <c r="CA220"/>
  <c r="CH220" s="1"/>
  <c r="AT221"/>
  <c r="CE221" s="1"/>
  <c r="BE223"/>
  <c r="CF223" s="1"/>
  <c r="BE224"/>
  <c r="CF224" s="1"/>
  <c r="BE226"/>
  <c r="CF226" s="1"/>
  <c r="BP229"/>
  <c r="CG229" s="1"/>
  <c r="BP230"/>
  <c r="CG230" s="1"/>
  <c r="X232"/>
  <c r="CC232" s="1"/>
  <c r="BE235"/>
  <c r="CF235" s="1"/>
  <c r="AI246"/>
  <c r="CD246" s="1"/>
  <c r="BE246"/>
  <c r="CF246" s="1"/>
  <c r="BP246"/>
  <c r="CG246" s="1"/>
  <c r="X246"/>
  <c r="CC246" s="1"/>
  <c r="CA246"/>
  <c r="CH246" s="1"/>
  <c r="M246"/>
  <c r="CB246" s="1"/>
  <c r="BP251"/>
  <c r="CG251" s="1"/>
  <c r="AI308"/>
  <c r="CD308" s="1"/>
  <c r="BP203"/>
  <c r="CG203" s="1"/>
  <c r="CA210"/>
  <c r="CH210" s="1"/>
  <c r="BP212"/>
  <c r="CG212" s="1"/>
  <c r="AI219"/>
  <c r="CD219" s="1"/>
  <c r="AT219"/>
  <c r="CE219" s="1"/>
  <c r="M219"/>
  <c r="CB219" s="1"/>
  <c r="BE219"/>
  <c r="CF219" s="1"/>
  <c r="BP220"/>
  <c r="CG220" s="1"/>
  <c r="BP238"/>
  <c r="CG238" s="1"/>
  <c r="BP256"/>
  <c r="CG256" s="1"/>
  <c r="X301"/>
  <c r="CC301" s="1"/>
  <c r="AT301"/>
  <c r="CE301" s="1"/>
  <c r="AI301"/>
  <c r="CD301" s="1"/>
  <c r="BP301"/>
  <c r="CG301" s="1"/>
  <c r="CA301"/>
  <c r="CH301" s="1"/>
  <c r="BE301"/>
  <c r="CF301" s="1"/>
  <c r="M301"/>
  <c r="CB301" s="1"/>
  <c r="X187"/>
  <c r="CC187" s="1"/>
  <c r="X190"/>
  <c r="CC190" s="1"/>
  <c r="X193"/>
  <c r="CC193" s="1"/>
  <c r="X196"/>
  <c r="CC196" s="1"/>
  <c r="X199"/>
  <c r="CC199" s="1"/>
  <c r="X202"/>
  <c r="CC202" s="1"/>
  <c r="X205"/>
  <c r="CC205" s="1"/>
  <c r="AI213"/>
  <c r="CD213" s="1"/>
  <c r="M213"/>
  <c r="CB213" s="1"/>
  <c r="BP213"/>
  <c r="CG213" s="1"/>
  <c r="BE214"/>
  <c r="CF214" s="1"/>
  <c r="M214"/>
  <c r="CB214" s="1"/>
  <c r="BP214"/>
  <c r="CG214" s="1"/>
  <c r="CA215"/>
  <c r="CH215" s="1"/>
  <c r="X222"/>
  <c r="CC222" s="1"/>
  <c r="X225"/>
  <c r="CC225" s="1"/>
  <c r="CA234"/>
  <c r="CH234" s="1"/>
  <c r="BE242"/>
  <c r="CF242" s="1"/>
  <c r="AI244"/>
  <c r="CD244" s="1"/>
  <c r="BP244"/>
  <c r="CG244" s="1"/>
  <c r="BE251"/>
  <c r="CF251" s="1"/>
  <c r="AI253"/>
  <c r="CD253" s="1"/>
  <c r="BP253"/>
  <c r="CG253" s="1"/>
  <c r="AT260"/>
  <c r="CE260" s="1"/>
  <c r="CA260"/>
  <c r="CH260" s="1"/>
  <c r="X260"/>
  <c r="CC260" s="1"/>
  <c r="AI260"/>
  <c r="CD260" s="1"/>
  <c r="M260"/>
  <c r="CB260" s="1"/>
  <c r="BP271"/>
  <c r="CG271" s="1"/>
  <c r="X271"/>
  <c r="CC271" s="1"/>
  <c r="BE271"/>
  <c r="CF271" s="1"/>
  <c r="CA271"/>
  <c r="CH271" s="1"/>
  <c r="AI271"/>
  <c r="CD271" s="1"/>
  <c r="AT271"/>
  <c r="CE271" s="1"/>
  <c r="M271"/>
  <c r="CB271" s="1"/>
  <c r="CA283"/>
  <c r="CH283" s="1"/>
  <c r="AT284"/>
  <c r="CE284" s="1"/>
  <c r="BP284"/>
  <c r="CG284" s="1"/>
  <c r="X284"/>
  <c r="CC284" s="1"/>
  <c r="CA284"/>
  <c r="CH284" s="1"/>
  <c r="AI284"/>
  <c r="CD284" s="1"/>
  <c r="M284"/>
  <c r="CB284" s="1"/>
  <c r="AT291"/>
  <c r="CE291" s="1"/>
  <c r="M187"/>
  <c r="CB187" s="1"/>
  <c r="CA187"/>
  <c r="CH187" s="1"/>
  <c r="M190"/>
  <c r="CB190" s="1"/>
  <c r="CA190"/>
  <c r="CH190" s="1"/>
  <c r="M193"/>
  <c r="CB193" s="1"/>
  <c r="CA193"/>
  <c r="CH193" s="1"/>
  <c r="M196"/>
  <c r="CB196" s="1"/>
  <c r="CA196"/>
  <c r="CH196" s="1"/>
  <c r="M199"/>
  <c r="CB199" s="1"/>
  <c r="CA199"/>
  <c r="CH199" s="1"/>
  <c r="M202"/>
  <c r="CB202" s="1"/>
  <c r="CA202"/>
  <c r="CH202" s="1"/>
  <c r="M205"/>
  <c r="CB205" s="1"/>
  <c r="CA205"/>
  <c r="CH205" s="1"/>
  <c r="M208"/>
  <c r="CB208" s="1"/>
  <c r="CA208"/>
  <c r="CH208" s="1"/>
  <c r="AI210"/>
  <c r="CD210" s="1"/>
  <c r="M210"/>
  <c r="CB210" s="1"/>
  <c r="BP210"/>
  <c r="CG210" s="1"/>
  <c r="BE211"/>
  <c r="CF211" s="1"/>
  <c r="M211"/>
  <c r="CB211" s="1"/>
  <c r="BP211"/>
  <c r="CG211" s="1"/>
  <c r="CA212"/>
  <c r="CH212" s="1"/>
  <c r="BE213"/>
  <c r="CF213" s="1"/>
  <c r="AI222"/>
  <c r="CD222" s="1"/>
  <c r="BE222"/>
  <c r="CF222" s="1"/>
  <c r="M222"/>
  <c r="CB222" s="1"/>
  <c r="AI225"/>
  <c r="CD225" s="1"/>
  <c r="BE225"/>
  <c r="CF225" s="1"/>
  <c r="M225"/>
  <c r="CB225" s="1"/>
  <c r="AI228"/>
  <c r="CD228" s="1"/>
  <c r="BE228"/>
  <c r="CF228" s="1"/>
  <c r="BP228"/>
  <c r="CG228" s="1"/>
  <c r="X228"/>
  <c r="CC228" s="1"/>
  <c r="M228"/>
  <c r="CB228" s="1"/>
  <c r="X234"/>
  <c r="CC234" s="1"/>
  <c r="BE236"/>
  <c r="CF236" s="1"/>
  <c r="CA239"/>
  <c r="CH239" s="1"/>
  <c r="X239"/>
  <c r="CC239" s="1"/>
  <c r="BP240"/>
  <c r="CG240" s="1"/>
  <c r="AI243"/>
  <c r="CD243" s="1"/>
  <c r="BE243"/>
  <c r="CF243" s="1"/>
  <c r="AT243"/>
  <c r="CE243" s="1"/>
  <c r="M243"/>
  <c r="CB243" s="1"/>
  <c r="BE244"/>
  <c r="CF244" s="1"/>
  <c r="X244"/>
  <c r="CC244" s="1"/>
  <c r="BE245"/>
  <c r="CF245" s="1"/>
  <c r="CA248"/>
  <c r="CH248" s="1"/>
  <c r="X248"/>
  <c r="CC248" s="1"/>
  <c r="BP249"/>
  <c r="CG249" s="1"/>
  <c r="AI252"/>
  <c r="CD252" s="1"/>
  <c r="BE252"/>
  <c r="CF252" s="1"/>
  <c r="AT252"/>
  <c r="CE252" s="1"/>
  <c r="M252"/>
  <c r="CB252" s="1"/>
  <c r="CA253"/>
  <c r="CH253" s="1"/>
  <c r="X253"/>
  <c r="CC253" s="1"/>
  <c r="BE254"/>
  <c r="CF254" s="1"/>
  <c r="CA257"/>
  <c r="CH257" s="1"/>
  <c r="X257"/>
  <c r="CC257" s="1"/>
  <c r="X258"/>
  <c r="CC258" s="1"/>
  <c r="X263"/>
  <c r="CC263" s="1"/>
  <c r="CA264"/>
  <c r="CH264" s="1"/>
  <c r="X265"/>
  <c r="CC265" s="1"/>
  <c r="BE265"/>
  <c r="CF265" s="1"/>
  <c r="CA265"/>
  <c r="CH265" s="1"/>
  <c r="AI265"/>
  <c r="CD265" s="1"/>
  <c r="AT265"/>
  <c r="CE265" s="1"/>
  <c r="M265"/>
  <c r="CB265" s="1"/>
  <c r="AT270"/>
  <c r="CE270" s="1"/>
  <c r="BP270"/>
  <c r="CG270" s="1"/>
  <c r="CA270"/>
  <c r="CH270" s="1"/>
  <c r="AI270"/>
  <c r="CD270" s="1"/>
  <c r="M270"/>
  <c r="CB270" s="1"/>
  <c r="BE270"/>
  <c r="CF270" s="1"/>
  <c r="AT302"/>
  <c r="CE302" s="1"/>
  <c r="BP302"/>
  <c r="CG302" s="1"/>
  <c r="X302"/>
  <c r="CC302" s="1"/>
  <c r="CA302"/>
  <c r="CH302" s="1"/>
  <c r="AI302"/>
  <c r="CD302" s="1"/>
  <c r="BE302"/>
  <c r="CF302" s="1"/>
  <c r="M302"/>
  <c r="CB302" s="1"/>
  <c r="CA209"/>
  <c r="CH209" s="1"/>
  <c r="BE210"/>
  <c r="CF210" s="1"/>
  <c r="AT213"/>
  <c r="CE213" s="1"/>
  <c r="BE229"/>
  <c r="CF229" s="1"/>
  <c r="CA230"/>
  <c r="CH230" s="1"/>
  <c r="X230"/>
  <c r="CC230" s="1"/>
  <c r="AI231"/>
  <c r="CD231" s="1"/>
  <c r="BE231"/>
  <c r="CF231" s="1"/>
  <c r="BP231"/>
  <c r="CG231" s="1"/>
  <c r="X231"/>
  <c r="CC231" s="1"/>
  <c r="M231"/>
  <c r="CB231" s="1"/>
  <c r="BE232"/>
  <c r="CF232" s="1"/>
  <c r="AI232"/>
  <c r="CD232" s="1"/>
  <c r="AI234"/>
  <c r="CD234" s="1"/>
  <c r="BE234"/>
  <c r="CF234" s="1"/>
  <c r="M234"/>
  <c r="CB234" s="1"/>
  <c r="AT241"/>
  <c r="CE241" s="1"/>
  <c r="AT245"/>
  <c r="CE245" s="1"/>
  <c r="AT250"/>
  <c r="CE250" s="1"/>
  <c r="AT254"/>
  <c r="CE254" s="1"/>
  <c r="AT296"/>
  <c r="CE296" s="1"/>
  <c r="BP296"/>
  <c r="CG296" s="1"/>
  <c r="BE296"/>
  <c r="CF296" s="1"/>
  <c r="X296"/>
  <c r="CC296" s="1"/>
  <c r="AI296"/>
  <c r="CD296" s="1"/>
  <c r="CA296"/>
  <c r="CH296" s="1"/>
  <c r="M296"/>
  <c r="CB296" s="1"/>
  <c r="AT305"/>
  <c r="CE305" s="1"/>
  <c r="BP305"/>
  <c r="CG305" s="1"/>
  <c r="BE305"/>
  <c r="CF305" s="1"/>
  <c r="X305"/>
  <c r="CC305" s="1"/>
  <c r="AI305"/>
  <c r="CD305" s="1"/>
  <c r="M305"/>
  <c r="CB305" s="1"/>
  <c r="CA236"/>
  <c r="CH236" s="1"/>
  <c r="X240"/>
  <c r="CC240" s="1"/>
  <c r="CA245"/>
  <c r="CH245" s="1"/>
  <c r="X249"/>
  <c r="CC249" s="1"/>
  <c r="BE253"/>
  <c r="CF253" s="1"/>
  <c r="CA254"/>
  <c r="CH254" s="1"/>
  <c r="BP261"/>
  <c r="CG261" s="1"/>
  <c r="CA261"/>
  <c r="CH261" s="1"/>
  <c r="X261"/>
  <c r="CC261" s="1"/>
  <c r="AT261"/>
  <c r="CE261" s="1"/>
  <c r="M261"/>
  <c r="CB261" s="1"/>
  <c r="BE261"/>
  <c r="CF261" s="1"/>
  <c r="BP274"/>
  <c r="CG274" s="1"/>
  <c r="X274"/>
  <c r="CC274" s="1"/>
  <c r="AI274"/>
  <c r="CD274" s="1"/>
  <c r="BE274"/>
  <c r="CF274" s="1"/>
  <c r="M274"/>
  <c r="CB274" s="1"/>
  <c r="CA275"/>
  <c r="CH275" s="1"/>
  <c r="BP277"/>
  <c r="CG277" s="1"/>
  <c r="X277"/>
  <c r="CC277" s="1"/>
  <c r="AI277"/>
  <c r="CD277" s="1"/>
  <c r="M277"/>
  <c r="CB277" s="1"/>
  <c r="BE277"/>
  <c r="CF277" s="1"/>
  <c r="AI282"/>
  <c r="CD282" s="1"/>
  <c r="CA300"/>
  <c r="CH300" s="1"/>
  <c r="X307"/>
  <c r="CC307" s="1"/>
  <c r="AT307"/>
  <c r="CE307" s="1"/>
  <c r="BP307"/>
  <c r="CG307" s="1"/>
  <c r="M307"/>
  <c r="CB307" s="1"/>
  <c r="BE307"/>
  <c r="CF307" s="1"/>
  <c r="AT308"/>
  <c r="CE308" s="1"/>
  <c r="BP308"/>
  <c r="CG308" s="1"/>
  <c r="BE308"/>
  <c r="CF308" s="1"/>
  <c r="CA308"/>
  <c r="CH308" s="1"/>
  <c r="M308"/>
  <c r="CB308" s="1"/>
  <c r="BE238"/>
  <c r="CF238" s="1"/>
  <c r="AI240"/>
  <c r="CD240" s="1"/>
  <c r="BE240"/>
  <c r="CF240" s="1"/>
  <c r="M240"/>
  <c r="CB240" s="1"/>
  <c r="BE247"/>
  <c r="CF247" s="1"/>
  <c r="AI249"/>
  <c r="CD249" s="1"/>
  <c r="BE249"/>
  <c r="CF249" s="1"/>
  <c r="M249"/>
  <c r="CB249" s="1"/>
  <c r="CA256"/>
  <c r="CH256" s="1"/>
  <c r="BP258"/>
  <c r="CG258" s="1"/>
  <c r="AI258"/>
  <c r="CD258" s="1"/>
  <c r="BE258"/>
  <c r="CF258" s="1"/>
  <c r="M258"/>
  <c r="CB258" s="1"/>
  <c r="AT266"/>
  <c r="CE266" s="1"/>
  <c r="BE266"/>
  <c r="CF266" s="1"/>
  <c r="CA266"/>
  <c r="CH266" s="1"/>
  <c r="X266"/>
  <c r="CC266" s="1"/>
  <c r="M266"/>
  <c r="CB266" s="1"/>
  <c r="AT279"/>
  <c r="CE279" s="1"/>
  <c r="BP279"/>
  <c r="CG279" s="1"/>
  <c r="CA279"/>
  <c r="CH279" s="1"/>
  <c r="AI279"/>
  <c r="CD279" s="1"/>
  <c r="M279"/>
  <c r="CB279" s="1"/>
  <c r="BE279"/>
  <c r="CF279" s="1"/>
  <c r="BP280"/>
  <c r="CG280" s="1"/>
  <c r="X280"/>
  <c r="CC280" s="1"/>
  <c r="BE280"/>
  <c r="CF280" s="1"/>
  <c r="M280"/>
  <c r="CB280" s="1"/>
  <c r="X281"/>
  <c r="CC281" s="1"/>
  <c r="AT281"/>
  <c r="CE281" s="1"/>
  <c r="CA281"/>
  <c r="CH281" s="1"/>
  <c r="M281"/>
  <c r="CB281" s="1"/>
  <c r="BE281"/>
  <c r="CF281" s="1"/>
  <c r="AT287"/>
  <c r="CE287" s="1"/>
  <c r="BP287"/>
  <c r="CG287" s="1"/>
  <c r="BE287"/>
  <c r="CF287" s="1"/>
  <c r="X287"/>
  <c r="CC287" s="1"/>
  <c r="M287"/>
  <c r="CB287" s="1"/>
  <c r="BP306"/>
  <c r="CG306" s="1"/>
  <c r="X306"/>
  <c r="CC306" s="1"/>
  <c r="CA306"/>
  <c r="CH306" s="1"/>
  <c r="AT306"/>
  <c r="CE306" s="1"/>
  <c r="M306"/>
  <c r="CB306" s="1"/>
  <c r="BE306"/>
  <c r="CF306" s="1"/>
  <c r="BE309"/>
  <c r="CF309" s="1"/>
  <c r="X313"/>
  <c r="CC313" s="1"/>
  <c r="AT313"/>
  <c r="CE313" s="1"/>
  <c r="BP313"/>
  <c r="CG313" s="1"/>
  <c r="AI313"/>
  <c r="CD313" s="1"/>
  <c r="BE313"/>
  <c r="CF313" s="1"/>
  <c r="M313"/>
  <c r="CB313" s="1"/>
  <c r="M209"/>
  <c r="CB209" s="1"/>
  <c r="M212"/>
  <c r="CB212" s="1"/>
  <c r="M215"/>
  <c r="CB215" s="1"/>
  <c r="M218"/>
  <c r="CB218" s="1"/>
  <c r="CA221"/>
  <c r="CH221" s="1"/>
  <c r="M221"/>
  <c r="CB221" s="1"/>
  <c r="CA224"/>
  <c r="CH224" s="1"/>
  <c r="CA233"/>
  <c r="CH233" s="1"/>
  <c r="CA242"/>
  <c r="CH242" s="1"/>
  <c r="CA251"/>
  <c r="CH251" s="1"/>
  <c r="X259"/>
  <c r="CC259" s="1"/>
  <c r="CA259"/>
  <c r="CH259" s="1"/>
  <c r="AI259"/>
  <c r="CD259" s="1"/>
  <c r="M259"/>
  <c r="CB259" s="1"/>
  <c r="BE259"/>
  <c r="CF259" s="1"/>
  <c r="BP267"/>
  <c r="CG267" s="1"/>
  <c r="CA267"/>
  <c r="CH267" s="1"/>
  <c r="X267"/>
  <c r="CC267" s="1"/>
  <c r="M267"/>
  <c r="CB267" s="1"/>
  <c r="AT268"/>
  <c r="CE268" s="1"/>
  <c r="CA274"/>
  <c r="CH274" s="1"/>
  <c r="AT290"/>
  <c r="CE290" s="1"/>
  <c r="BP290"/>
  <c r="CG290" s="1"/>
  <c r="BE290"/>
  <c r="CF290" s="1"/>
  <c r="X290"/>
  <c r="CC290" s="1"/>
  <c r="M290"/>
  <c r="CB290" s="1"/>
  <c r="AT293"/>
  <c r="CE293" s="1"/>
  <c r="BP293"/>
  <c r="CG293" s="1"/>
  <c r="X293"/>
  <c r="CC293" s="1"/>
  <c r="CA293"/>
  <c r="CH293" s="1"/>
  <c r="AI293"/>
  <c r="CD293" s="1"/>
  <c r="M293"/>
  <c r="CB293" s="1"/>
  <c r="X295"/>
  <c r="CC295" s="1"/>
  <c r="AT295"/>
  <c r="CE295" s="1"/>
  <c r="BP295"/>
  <c r="CG295" s="1"/>
  <c r="AI295"/>
  <c r="CD295" s="1"/>
  <c r="BE295"/>
  <c r="CF295" s="1"/>
  <c r="M295"/>
  <c r="CB295" s="1"/>
  <c r="AT299"/>
  <c r="CE299" s="1"/>
  <c r="BP299"/>
  <c r="CG299" s="1"/>
  <c r="BE299"/>
  <c r="CF299" s="1"/>
  <c r="X299"/>
  <c r="CC299" s="1"/>
  <c r="CA299"/>
  <c r="CH299" s="1"/>
  <c r="M299"/>
  <c r="CB299" s="1"/>
  <c r="CA313"/>
  <c r="CH313" s="1"/>
  <c r="H41" i="7"/>
  <c r="M223" i="5"/>
  <c r="CB223" s="1"/>
  <c r="CA223"/>
  <c r="CH223" s="1"/>
  <c r="AI224"/>
  <c r="CD224" s="1"/>
  <c r="M226"/>
  <c r="CB226" s="1"/>
  <c r="CA226"/>
  <c r="CH226" s="1"/>
  <c r="AI227"/>
  <c r="CD227" s="1"/>
  <c r="M229"/>
  <c r="CB229" s="1"/>
  <c r="CA229"/>
  <c r="CH229" s="1"/>
  <c r="AI230"/>
  <c r="CD230" s="1"/>
  <c r="M232"/>
  <c r="CB232" s="1"/>
  <c r="CA232"/>
  <c r="CH232" s="1"/>
  <c r="AI233"/>
  <c r="CD233" s="1"/>
  <c r="M235"/>
  <c r="CB235" s="1"/>
  <c r="CA235"/>
  <c r="CH235" s="1"/>
  <c r="AI236"/>
  <c r="CD236" s="1"/>
  <c r="M238"/>
  <c r="CB238" s="1"/>
  <c r="CA238"/>
  <c r="CH238" s="1"/>
  <c r="AI239"/>
  <c r="CD239" s="1"/>
  <c r="M241"/>
  <c r="CB241" s="1"/>
  <c r="CA241"/>
  <c r="CH241" s="1"/>
  <c r="AI242"/>
  <c r="CD242" s="1"/>
  <c r="M244"/>
  <c r="CB244" s="1"/>
  <c r="CA244"/>
  <c r="CH244" s="1"/>
  <c r="AI245"/>
  <c r="CD245" s="1"/>
  <c r="M247"/>
  <c r="CB247" s="1"/>
  <c r="CA247"/>
  <c r="CH247" s="1"/>
  <c r="AI248"/>
  <c r="CD248" s="1"/>
  <c r="M250"/>
  <c r="CB250" s="1"/>
  <c r="CA250"/>
  <c r="CH250" s="1"/>
  <c r="AI251"/>
  <c r="CD251" s="1"/>
  <c r="M253"/>
  <c r="CB253" s="1"/>
  <c r="AI254"/>
  <c r="CD254" s="1"/>
  <c r="M256"/>
  <c r="CB256" s="1"/>
  <c r="AI257"/>
  <c r="CD257" s="1"/>
  <c r="X268"/>
  <c r="CC268" s="1"/>
  <c r="M268"/>
  <c r="CB268" s="1"/>
  <c r="BP268"/>
  <c r="CG268" s="1"/>
  <c r="X269"/>
  <c r="CC269" s="1"/>
  <c r="AT269"/>
  <c r="CE269" s="1"/>
  <c r="M269"/>
  <c r="CB269" s="1"/>
  <c r="BE269"/>
  <c r="CF269" s="1"/>
  <c r="AI273"/>
  <c r="CD273" s="1"/>
  <c r="AT276"/>
  <c r="CE276" s="1"/>
  <c r="BP276"/>
  <c r="CG276" s="1"/>
  <c r="M276"/>
  <c r="CB276" s="1"/>
  <c r="X278"/>
  <c r="CC278" s="1"/>
  <c r="AT278"/>
  <c r="CE278" s="1"/>
  <c r="M278"/>
  <c r="CB278" s="1"/>
  <c r="BE278"/>
  <c r="CF278" s="1"/>
  <c r="CA282"/>
  <c r="CH282" s="1"/>
  <c r="X283"/>
  <c r="CC283" s="1"/>
  <c r="AT283"/>
  <c r="CE283" s="1"/>
  <c r="AI283"/>
  <c r="CD283" s="1"/>
  <c r="M283"/>
  <c r="CB283" s="1"/>
  <c r="AT285"/>
  <c r="CE285" s="1"/>
  <c r="BP288"/>
  <c r="CG288" s="1"/>
  <c r="X288"/>
  <c r="CC288" s="1"/>
  <c r="CA288"/>
  <c r="CH288" s="1"/>
  <c r="AT288"/>
  <c r="CE288" s="1"/>
  <c r="M288"/>
  <c r="CB288" s="1"/>
  <c r="BE288"/>
  <c r="CF288" s="1"/>
  <c r="X289"/>
  <c r="CC289" s="1"/>
  <c r="AT289"/>
  <c r="CE289" s="1"/>
  <c r="BP289"/>
  <c r="CG289" s="1"/>
  <c r="M289"/>
  <c r="CB289" s="1"/>
  <c r="BE289"/>
  <c r="CF289" s="1"/>
  <c r="CA309"/>
  <c r="CH309" s="1"/>
  <c r="X310"/>
  <c r="CC310" s="1"/>
  <c r="AT310"/>
  <c r="CE310" s="1"/>
  <c r="AI310"/>
  <c r="CD310" s="1"/>
  <c r="M310"/>
  <c r="CB310" s="1"/>
  <c r="AT312"/>
  <c r="CE312" s="1"/>
  <c r="F26" i="7"/>
  <c r="F27" s="1"/>
  <c r="G6"/>
  <c r="J8" s="1"/>
  <c r="M224" i="5"/>
  <c r="CB224" s="1"/>
  <c r="M227"/>
  <c r="CB227" s="1"/>
  <c r="M230"/>
  <c r="CB230" s="1"/>
  <c r="M233"/>
  <c r="CB233" s="1"/>
  <c r="M236"/>
  <c r="CB236" s="1"/>
  <c r="M239"/>
  <c r="CB239" s="1"/>
  <c r="M242"/>
  <c r="CB242" s="1"/>
  <c r="M245"/>
  <c r="CB245" s="1"/>
  <c r="M248"/>
  <c r="CB248" s="1"/>
  <c r="M251"/>
  <c r="CB251" s="1"/>
  <c r="M254"/>
  <c r="CB254" s="1"/>
  <c r="M257"/>
  <c r="CB257" s="1"/>
  <c r="X262"/>
  <c r="CC262" s="1"/>
  <c r="M262"/>
  <c r="CB262" s="1"/>
  <c r="BP262"/>
  <c r="CG262" s="1"/>
  <c r="AT263"/>
  <c r="CE263" s="1"/>
  <c r="M263"/>
  <c r="CB263" s="1"/>
  <c r="BP263"/>
  <c r="CG263" s="1"/>
  <c r="BP264"/>
  <c r="CG264" s="1"/>
  <c r="M264"/>
  <c r="CB264" s="1"/>
  <c r="AT273"/>
  <c r="CE273" s="1"/>
  <c r="BP273"/>
  <c r="CG273" s="1"/>
  <c r="M273"/>
  <c r="CB273" s="1"/>
  <c r="X275"/>
  <c r="CC275" s="1"/>
  <c r="AT275"/>
  <c r="CE275" s="1"/>
  <c r="M275"/>
  <c r="CB275" s="1"/>
  <c r="BE275"/>
  <c r="CF275" s="1"/>
  <c r="CA291"/>
  <c r="CH291" s="1"/>
  <c r="X292"/>
  <c r="CC292" s="1"/>
  <c r="AT292"/>
  <c r="CE292" s="1"/>
  <c r="AI292"/>
  <c r="CD292" s="1"/>
  <c r="M292"/>
  <c r="CB292" s="1"/>
  <c r="AT294"/>
  <c r="CE294" s="1"/>
  <c r="BP297"/>
  <c r="CG297" s="1"/>
  <c r="X297"/>
  <c r="CC297" s="1"/>
  <c r="CA297"/>
  <c r="CH297" s="1"/>
  <c r="AT297"/>
  <c r="CE297" s="1"/>
  <c r="M297"/>
  <c r="CB297" s="1"/>
  <c r="BE297"/>
  <c r="CF297" s="1"/>
  <c r="X298"/>
  <c r="CC298" s="1"/>
  <c r="AT298"/>
  <c r="CE298" s="1"/>
  <c r="BP298"/>
  <c r="CG298" s="1"/>
  <c r="M298"/>
  <c r="CB298" s="1"/>
  <c r="BE298"/>
  <c r="CF298" s="1"/>
  <c r="O41" i="7"/>
  <c r="BP285" i="5"/>
  <c r="CG285" s="1"/>
  <c r="X285"/>
  <c r="CC285" s="1"/>
  <c r="M285"/>
  <c r="CB285" s="1"/>
  <c r="BP294"/>
  <c r="CG294" s="1"/>
  <c r="X294"/>
  <c r="CC294" s="1"/>
  <c r="M294"/>
  <c r="CB294" s="1"/>
  <c r="BP303"/>
  <c r="CG303" s="1"/>
  <c r="X303"/>
  <c r="CC303" s="1"/>
  <c r="M303"/>
  <c r="CB303" s="1"/>
  <c r="BP312"/>
  <c r="CG312" s="1"/>
  <c r="X312"/>
  <c r="CC312" s="1"/>
  <c r="M312"/>
  <c r="CB312" s="1"/>
  <c r="N41" i="7"/>
  <c r="BP282" i="5"/>
  <c r="CG282" s="1"/>
  <c r="X282"/>
  <c r="CC282" s="1"/>
  <c r="M282"/>
  <c r="CB282" s="1"/>
  <c r="BP291"/>
  <c r="CG291" s="1"/>
  <c r="X291"/>
  <c r="CC291" s="1"/>
  <c r="M291"/>
  <c r="CB291" s="1"/>
  <c r="BP300"/>
  <c r="CG300" s="1"/>
  <c r="X300"/>
  <c r="CC300" s="1"/>
  <c r="M300"/>
  <c r="CB300" s="1"/>
  <c r="BP309"/>
  <c r="CG309" s="1"/>
  <c r="X309"/>
  <c r="CC309" s="1"/>
  <c r="M309"/>
  <c r="CB309" s="1"/>
  <c r="H37" i="7"/>
  <c r="H39"/>
  <c r="H42"/>
  <c r="H38"/>
  <c r="C50"/>
  <c r="C48"/>
  <c r="C46"/>
  <c r="G57"/>
  <c r="H34"/>
  <c r="H40"/>
  <c r="N11"/>
  <c r="N13" s="1"/>
  <c r="CV67" i="2" l="1"/>
  <c r="I67" i="1" s="1"/>
  <c r="K67" s="1"/>
  <c r="CV65" i="2"/>
  <c r="I65" i="1" s="1"/>
  <c r="K65" s="1"/>
  <c r="CV64" i="2"/>
  <c r="I64" i="1" s="1"/>
  <c r="K64" s="1"/>
  <c r="CV63" i="2"/>
  <c r="I63" i="1" s="1"/>
  <c r="K63" s="1"/>
  <c r="CU66" i="2"/>
  <c r="CV66" s="1"/>
  <c r="I66" i="1" s="1"/>
  <c r="K66" s="1"/>
  <c r="CU73" i="2"/>
  <c r="CV73" s="1"/>
  <c r="I73" i="1" s="1"/>
  <c r="K73" s="1"/>
  <c r="CU79" i="2"/>
  <c r="CV79" s="1"/>
  <c r="I79" i="1" s="1"/>
  <c r="K79" s="1"/>
  <c r="CU85" i="2"/>
  <c r="CV85" s="1"/>
  <c r="I85" i="1" s="1"/>
  <c r="K85" s="1"/>
  <c r="CU91" i="2"/>
  <c r="CV91" s="1"/>
  <c r="I91" i="1" s="1"/>
  <c r="K91" s="1"/>
  <c r="CU39" i="2"/>
  <c r="CV39" s="1"/>
  <c r="I39" i="1" s="1"/>
  <c r="K39" s="1"/>
  <c r="CU33" i="2"/>
  <c r="CV33" s="1"/>
  <c r="I33" i="1" s="1"/>
  <c r="K33" s="1"/>
  <c r="CU10" i="2"/>
  <c r="CV10" s="1"/>
  <c r="I10" i="1" s="1"/>
  <c r="K10" s="1"/>
  <c r="CU28" i="2"/>
  <c r="CV28" s="1"/>
  <c r="I28" i="1" s="1"/>
  <c r="K28" s="1"/>
  <c r="CU9" i="2"/>
  <c r="CV9" s="1"/>
  <c r="I9" i="1" s="1"/>
  <c r="K9" s="1"/>
  <c r="CU27" i="2"/>
  <c r="CV27" s="1"/>
  <c r="I27" i="1" s="1"/>
  <c r="K27" s="1"/>
  <c r="CU46" i="2"/>
  <c r="CV46" s="1"/>
  <c r="I46" i="1" s="1"/>
  <c r="K46" s="1"/>
  <c r="CU54" i="2"/>
  <c r="CV54" s="1"/>
  <c r="I54" i="1" s="1"/>
  <c r="K54" s="1"/>
  <c r="CU55" i="2"/>
  <c r="CV55" s="1"/>
  <c r="I55" i="1" s="1"/>
  <c r="K55" s="1"/>
  <c r="CU56" i="2"/>
  <c r="CV56" s="1"/>
  <c r="I56" i="1" s="1"/>
  <c r="K56" s="1"/>
  <c r="CU98" i="2"/>
  <c r="CU68"/>
  <c r="CV68" s="1"/>
  <c r="I68" i="1" s="1"/>
  <c r="K68" s="1"/>
  <c r="CU74" i="2"/>
  <c r="CV74" s="1"/>
  <c r="I74" i="1" s="1"/>
  <c r="K74" s="1"/>
  <c r="CU80" i="2"/>
  <c r="CV80" s="1"/>
  <c r="I80" i="1" s="1"/>
  <c r="K80" s="1"/>
  <c r="CU86" i="2"/>
  <c r="CV86" s="1"/>
  <c r="I86" i="1" s="1"/>
  <c r="K86" s="1"/>
  <c r="CU57" i="2"/>
  <c r="CV57" s="1"/>
  <c r="I57" i="1" s="1"/>
  <c r="K57" s="1"/>
  <c r="CU35" i="2"/>
  <c r="CV35" s="1"/>
  <c r="I35" i="1" s="1"/>
  <c r="K35" s="1"/>
  <c r="CU13" i="2"/>
  <c r="CV13" s="1"/>
  <c r="I13" i="1" s="1"/>
  <c r="K13" s="1"/>
  <c r="CU31" i="2"/>
  <c r="CV31" s="1"/>
  <c r="I31" i="1" s="1"/>
  <c r="K31" s="1"/>
  <c r="CU12" i="2"/>
  <c r="CV12" s="1"/>
  <c r="I12" i="1" s="1"/>
  <c r="K12" s="1"/>
  <c r="CU30" i="2"/>
  <c r="CV30" s="1"/>
  <c r="I30" i="1" s="1"/>
  <c r="K30" s="1"/>
  <c r="CU52" i="2"/>
  <c r="CV52" s="1"/>
  <c r="I52" i="1" s="1"/>
  <c r="K52" s="1"/>
  <c r="CU60" i="2"/>
  <c r="CV60" s="1"/>
  <c r="I60" i="1" s="1"/>
  <c r="K60" s="1"/>
  <c r="CU61" i="2"/>
  <c r="CV61" s="1"/>
  <c r="I61" i="1" s="1"/>
  <c r="K61" s="1"/>
  <c r="CU93" i="2"/>
  <c r="CU99"/>
  <c r="CV5"/>
  <c r="I5" i="1" s="1"/>
  <c r="K5" s="1"/>
  <c r="CU69" i="2"/>
  <c r="CV69" s="1"/>
  <c r="I69" i="1" s="1"/>
  <c r="K69" s="1"/>
  <c r="CU75" i="2"/>
  <c r="CV75" s="1"/>
  <c r="I75" i="1" s="1"/>
  <c r="K75" s="1"/>
  <c r="CU81" i="2"/>
  <c r="CV81" s="1"/>
  <c r="I81" i="1" s="1"/>
  <c r="K81" s="1"/>
  <c r="CU87" i="2"/>
  <c r="CV87" s="1"/>
  <c r="I87" i="1" s="1"/>
  <c r="K87" s="1"/>
  <c r="CU17" i="2"/>
  <c r="CV17" s="1"/>
  <c r="I17" i="1" s="1"/>
  <c r="K17" s="1"/>
  <c r="CU20" i="2"/>
  <c r="CV20" s="1"/>
  <c r="I20" i="1" s="1"/>
  <c r="K20" s="1"/>
  <c r="CU47" i="2"/>
  <c r="CV47" s="1"/>
  <c r="I47" i="1" s="1"/>
  <c r="K47" s="1"/>
  <c r="CU16" i="2"/>
  <c r="CV16" s="1"/>
  <c r="I16" i="1" s="1"/>
  <c r="K16" s="1"/>
  <c r="CU53" i="2"/>
  <c r="CV53" s="1"/>
  <c r="I53" i="1" s="1"/>
  <c r="K53" s="1"/>
  <c r="CU15" i="2"/>
  <c r="CV15" s="1"/>
  <c r="I15" i="1" s="1"/>
  <c r="K15" s="1"/>
  <c r="CU41" i="2"/>
  <c r="CV41" s="1"/>
  <c r="I41" i="1" s="1"/>
  <c r="K41" s="1"/>
  <c r="CU58" i="2"/>
  <c r="CV58" s="1"/>
  <c r="I58" i="1" s="1"/>
  <c r="K58" s="1"/>
  <c r="CU62" i="2"/>
  <c r="CV62" s="1"/>
  <c r="I62" i="1" s="1"/>
  <c r="K62" s="1"/>
  <c r="CU32" i="2"/>
  <c r="CV32" s="1"/>
  <c r="I32" i="1" s="1"/>
  <c r="K32" s="1"/>
  <c r="CU94" i="2"/>
  <c r="CU100"/>
  <c r="CU70"/>
  <c r="CV70" s="1"/>
  <c r="I70" i="1" s="1"/>
  <c r="K70" s="1"/>
  <c r="CU76" i="2"/>
  <c r="CV76" s="1"/>
  <c r="I76" i="1" s="1"/>
  <c r="K76" s="1"/>
  <c r="CU82" i="2"/>
  <c r="CV82" s="1"/>
  <c r="I82" i="1" s="1"/>
  <c r="K82" s="1"/>
  <c r="CU88" i="2"/>
  <c r="CV88" s="1"/>
  <c r="I88" i="1" s="1"/>
  <c r="K88" s="1"/>
  <c r="CU14" i="2"/>
  <c r="CV14" s="1"/>
  <c r="I14" i="1" s="1"/>
  <c r="K14" s="1"/>
  <c r="CU23" i="2"/>
  <c r="CV23" s="1"/>
  <c r="I23" i="1" s="1"/>
  <c r="K23" s="1"/>
  <c r="CU45" i="2"/>
  <c r="CV45" s="1"/>
  <c r="I45" i="1" s="1"/>
  <c r="K45" s="1"/>
  <c r="CU19" i="2"/>
  <c r="CV19" s="1"/>
  <c r="I19" i="1" s="1"/>
  <c r="K19" s="1"/>
  <c r="CU51" i="2"/>
  <c r="CV51" s="1"/>
  <c r="I51" i="1" s="1"/>
  <c r="K51" s="1"/>
  <c r="CU18" i="2"/>
  <c r="CV18" s="1"/>
  <c r="I18" i="1" s="1"/>
  <c r="K18" s="1"/>
  <c r="CU59" i="2"/>
  <c r="CV59" s="1"/>
  <c r="I59" i="1" s="1"/>
  <c r="K59" s="1"/>
  <c r="CU36" i="2"/>
  <c r="CV36" s="1"/>
  <c r="I36" i="1" s="1"/>
  <c r="K36" s="1"/>
  <c r="CU37" i="2"/>
  <c r="CV37" s="1"/>
  <c r="I37" i="1" s="1"/>
  <c r="K37" s="1"/>
  <c r="CU38" i="2"/>
  <c r="CV38" s="1"/>
  <c r="I38" i="1" s="1"/>
  <c r="K38" s="1"/>
  <c r="CU95" i="2"/>
  <c r="CU101"/>
  <c r="CU71"/>
  <c r="CV71" s="1"/>
  <c r="I71" i="1" s="1"/>
  <c r="K71" s="1"/>
  <c r="CU77" i="2"/>
  <c r="CV77" s="1"/>
  <c r="I77" i="1" s="1"/>
  <c r="K77" s="1"/>
  <c r="CU83" i="2"/>
  <c r="CV83" s="1"/>
  <c r="I83" i="1" s="1"/>
  <c r="K83" s="1"/>
  <c r="CU89" i="2"/>
  <c r="CV89" s="1"/>
  <c r="I89" i="1" s="1"/>
  <c r="K89" s="1"/>
  <c r="CU11" i="2"/>
  <c r="CV11" s="1"/>
  <c r="I11" i="1" s="1"/>
  <c r="K11" s="1"/>
  <c r="CU26" i="2"/>
  <c r="CV26" s="1"/>
  <c r="I26" i="1" s="1"/>
  <c r="K26" s="1"/>
  <c r="CV4" i="2"/>
  <c r="I4" i="1" s="1"/>
  <c r="K4" s="1"/>
  <c r="CU22" i="2"/>
  <c r="CV22" s="1"/>
  <c r="I22" i="1" s="1"/>
  <c r="K22" s="1"/>
  <c r="CV3" i="2"/>
  <c r="I3" i="1" s="1"/>
  <c r="K3" s="1"/>
  <c r="CU21" i="2"/>
  <c r="CV21" s="1"/>
  <c r="I21" i="1" s="1"/>
  <c r="K21" s="1"/>
  <c r="CU34" i="2"/>
  <c r="CV34" s="1"/>
  <c r="I34" i="1" s="1"/>
  <c r="K34" s="1"/>
  <c r="CU42" i="2"/>
  <c r="CV42" s="1"/>
  <c r="I42" i="1" s="1"/>
  <c r="K42" s="1"/>
  <c r="CU43" i="2"/>
  <c r="CV43" s="1"/>
  <c r="I43" i="1" s="1"/>
  <c r="K43" s="1"/>
  <c r="CU44" i="2"/>
  <c r="CV44" s="1"/>
  <c r="I44" i="1" s="1"/>
  <c r="K44" s="1"/>
  <c r="CU96" i="2"/>
  <c r="CU102"/>
  <c r="CV92"/>
  <c r="I92" i="1" s="1"/>
  <c r="K92" s="1"/>
  <c r="CU72" i="2"/>
  <c r="CV72" s="1"/>
  <c r="I72" i="1" s="1"/>
  <c r="K72" s="1"/>
  <c r="CU78" i="2"/>
  <c r="CV78" s="1"/>
  <c r="I78" i="1" s="1"/>
  <c r="K78" s="1"/>
  <c r="CU84" i="2"/>
  <c r="CV84" s="1"/>
  <c r="I84" i="1" s="1"/>
  <c r="K84" s="1"/>
  <c r="CU90" i="2"/>
  <c r="CV90" s="1"/>
  <c r="I90" i="1" s="1"/>
  <c r="K90" s="1"/>
  <c r="CU8" i="2"/>
  <c r="CV8" s="1"/>
  <c r="I8" i="1" s="1"/>
  <c r="K8" s="1"/>
  <c r="CU29" i="2"/>
  <c r="CV29" s="1"/>
  <c r="I29" i="1" s="1"/>
  <c r="K29" s="1"/>
  <c r="CV7" i="2"/>
  <c r="I7" i="1" s="1"/>
  <c r="K7" s="1"/>
  <c r="CU25" i="2"/>
  <c r="CV25" s="1"/>
  <c r="I25" i="1" s="1"/>
  <c r="K25" s="1"/>
  <c r="CV6" i="2"/>
  <c r="I6" i="1" s="1"/>
  <c r="K6" s="1"/>
  <c r="CU24" i="2"/>
  <c r="CV24" s="1"/>
  <c r="I24" i="1" s="1"/>
  <c r="K24" s="1"/>
  <c r="CU40" i="2"/>
  <c r="CV40" s="1"/>
  <c r="I40" i="1" s="1"/>
  <c r="K40" s="1"/>
  <c r="CU48" i="2"/>
  <c r="CV48" s="1"/>
  <c r="I48" i="1" s="1"/>
  <c r="K48" s="1"/>
  <c r="CU49" i="2"/>
  <c r="CV49" s="1"/>
  <c r="I49" i="1" s="1"/>
  <c r="K49" s="1"/>
  <c r="CU50" i="2"/>
  <c r="CV50" s="1"/>
  <c r="I50" i="1" s="1"/>
  <c r="K50" s="1"/>
  <c r="CU97" i="2"/>
  <c r="CV99" l="1"/>
  <c r="I99" i="1" s="1"/>
  <c r="K99" s="1"/>
  <c r="T119" i="2"/>
  <c r="T109"/>
  <c r="T200"/>
  <c r="CV200" s="1"/>
  <c r="I200" i="1" s="1"/>
  <c r="K200" s="1"/>
  <c r="CV100" i="2"/>
  <c r="I100" i="1" s="1"/>
  <c r="K100" s="1"/>
  <c r="T120" i="2"/>
  <c r="T110"/>
  <c r="T201"/>
  <c r="CV201" s="1"/>
  <c r="I201" i="1" s="1"/>
  <c r="K201" s="1"/>
  <c r="CV93" i="2"/>
  <c r="I93" i="1" s="1"/>
  <c r="K93" s="1"/>
  <c r="T113" i="2"/>
  <c r="T103"/>
  <c r="T194"/>
  <c r="CV194" s="1"/>
  <c r="I194" i="1" s="1"/>
  <c r="K194" s="1"/>
  <c r="CV94" i="2"/>
  <c r="I94" i="1" s="1"/>
  <c r="K94" s="1"/>
  <c r="T114" i="2"/>
  <c r="T104"/>
  <c r="T195"/>
  <c r="CV195" s="1"/>
  <c r="I195" i="1" s="1"/>
  <c r="K195" s="1"/>
  <c r="T198" i="2"/>
  <c r="CV198" s="1"/>
  <c r="I198" i="1" s="1"/>
  <c r="K198" s="1"/>
  <c r="CV97" i="2"/>
  <c r="I97" i="1" s="1"/>
  <c r="K97" s="1"/>
  <c r="T117" i="2"/>
  <c r="T107"/>
  <c r="CV101"/>
  <c r="I101" i="1" s="1"/>
  <c r="K101" s="1"/>
  <c r="T121" i="2"/>
  <c r="T111"/>
  <c r="T202"/>
  <c r="CV202" s="1"/>
  <c r="I202" i="1" s="1"/>
  <c r="K202" s="1"/>
  <c r="T199" i="2"/>
  <c r="CV199" s="1"/>
  <c r="I199" i="1" s="1"/>
  <c r="K199" s="1"/>
  <c r="CV98" i="2"/>
  <c r="I98" i="1" s="1"/>
  <c r="K98" s="1"/>
  <c r="T118" i="2"/>
  <c r="T108"/>
  <c r="CV96"/>
  <c r="I96" i="1" s="1"/>
  <c r="K96" s="1"/>
  <c r="T197" i="2"/>
  <c r="CV197" s="1"/>
  <c r="I197" i="1" s="1"/>
  <c r="K197" s="1"/>
  <c r="T116" i="2"/>
  <c r="T106"/>
  <c r="CV95"/>
  <c r="I95" i="1" s="1"/>
  <c r="K95" s="1"/>
  <c r="T115" i="2"/>
  <c r="T105"/>
  <c r="T196"/>
  <c r="CV196" s="1"/>
  <c r="I196" i="1" s="1"/>
  <c r="K196" s="1"/>
  <c r="CV102" i="2"/>
  <c r="I102" i="1" s="1"/>
  <c r="K102" s="1"/>
  <c r="T203" i="2"/>
  <c r="CV203" s="1"/>
  <c r="I203" i="1" s="1"/>
  <c r="K203" s="1"/>
  <c r="T122" i="2"/>
  <c r="T112"/>
  <c r="K120" i="4" l="1"/>
  <c r="N120" s="1"/>
  <c r="CV120" i="2"/>
  <c r="I120" i="1" s="1"/>
  <c r="K120" s="1"/>
  <c r="K105" i="4"/>
  <c r="N105" s="1"/>
  <c r="CV105" i="2"/>
  <c r="I105" i="1" s="1"/>
  <c r="K105" s="1"/>
  <c r="K111" i="4"/>
  <c r="N111" s="1"/>
  <c r="CV111" i="2"/>
  <c r="I111" i="1" s="1"/>
  <c r="K111" s="1"/>
  <c r="K103" i="4"/>
  <c r="N103" s="1"/>
  <c r="CV103" i="2"/>
  <c r="I103" i="1" s="1"/>
  <c r="K103" s="1"/>
  <c r="K115" i="4"/>
  <c r="N115" s="1"/>
  <c r="CV115" i="2"/>
  <c r="I115" i="1" s="1"/>
  <c r="K115" s="1"/>
  <c r="K122" i="4"/>
  <c r="N122" s="1"/>
  <c r="CV122" i="2"/>
  <c r="I122" i="1" s="1"/>
  <c r="K122" s="1"/>
  <c r="K118" i="4"/>
  <c r="N118" s="1"/>
  <c r="CV118" i="2"/>
  <c r="I118" i="1" s="1"/>
  <c r="K118" s="1"/>
  <c r="K104" i="4"/>
  <c r="N104" s="1"/>
  <c r="CV104" i="2"/>
  <c r="I104" i="1" s="1"/>
  <c r="K104" s="1"/>
  <c r="K109" i="4"/>
  <c r="N109" s="1"/>
  <c r="CV109" i="2"/>
  <c r="I109" i="1" s="1"/>
  <c r="K109" s="1"/>
  <c r="K112" i="4"/>
  <c r="N112" s="1"/>
  <c r="CV112" i="2"/>
  <c r="I112" i="1" s="1"/>
  <c r="K112" s="1"/>
  <c r="K108" i="4"/>
  <c r="N108" s="1"/>
  <c r="CV108" i="2"/>
  <c r="I108" i="1" s="1"/>
  <c r="K108" s="1"/>
  <c r="K121" i="4"/>
  <c r="N121" s="1"/>
  <c r="CV121" i="2"/>
  <c r="I121" i="1" s="1"/>
  <c r="K121" s="1"/>
  <c r="K106" i="4"/>
  <c r="N106" s="1"/>
  <c r="CV106" i="2"/>
  <c r="I106" i="1" s="1"/>
  <c r="K106" s="1"/>
  <c r="K107" i="4"/>
  <c r="N107" s="1"/>
  <c r="CV107" i="2"/>
  <c r="I107" i="1" s="1"/>
  <c r="K107" s="1"/>
  <c r="K114" i="4"/>
  <c r="N114" s="1"/>
  <c r="CV114" i="2"/>
  <c r="I114" i="1" s="1"/>
  <c r="K114" s="1"/>
  <c r="K119" i="4"/>
  <c r="N119" s="1"/>
  <c r="CV119" i="2"/>
  <c r="I119" i="1" s="1"/>
  <c r="K119" s="1"/>
  <c r="K113" i="4"/>
  <c r="N113" s="1"/>
  <c r="CV113" i="2"/>
  <c r="I113" i="1" s="1"/>
  <c r="K113" s="1"/>
  <c r="K116" i="4"/>
  <c r="N116" s="1"/>
  <c r="CV116" i="2"/>
  <c r="I116" i="1" s="1"/>
  <c r="K116" s="1"/>
  <c r="K117" i="4"/>
  <c r="N117" s="1"/>
  <c r="CV117" i="2"/>
  <c r="I117" i="1" s="1"/>
  <c r="K117" s="1"/>
  <c r="K110" i="4"/>
  <c r="N110" s="1"/>
  <c r="CV110" i="2"/>
  <c r="I110" i="1" s="1"/>
  <c r="K110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<sst xmlns="http://schemas.openxmlformats.org/spreadsheetml/2006/main" count="6584" uniqueCount="1054">
  <si>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</si>
  <si>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</si>
  <si>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</si>
  <si>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</si>
  <si>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</si>
  <si>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</si>
  <si>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</si>
  <si>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</si>
  <si>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</si>
  <si>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</si>
  <si>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</si>
  <si>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</si>
  <si>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</si>
  <si>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</si>
  <si>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</si>
  <si>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</si>
  <si>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</si>
  <si>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</si>
  <si>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</si>
  <si>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</si>
  <si>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</si>
  <si>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</si>
  <si>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</si>
  <si>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</si>
  <si>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</si>
  <si>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</si>
  <si>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</si>
  <si>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</si>
  <si>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</si>
  <si>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</si>
  <si>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</si>
  <si>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</si>
  <si>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</si>
  <si>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</si>
  <si>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</si>
  <si>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</si>
  <si>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</si>
  <si>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</si>
  <si>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</si>
  <si>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</si>
  <si>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</si>
  <si>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</si>
  <si>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</si>
  <si>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</si>
  <si>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</si>
  <si>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</si>
  <si>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</si>
  <si>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</si>
  <si>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</si>
  <si>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</si>
  <si>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</si>
  <si>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</si>
  <si>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</si>
  <si>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</si>
  <si>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</si>
  <si>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</si>
  <si>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</si>
  <si>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</si>
  <si>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</si>
  <si>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</si>
  <si>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</si>
  <si>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</si>
  <si>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</si>
  <si>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</si>
  <si>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</si>
  <si>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</si>
  <si>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</si>
  <si>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</si>
  <si>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</si>
  <si>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</si>
  <si>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</si>
  <si>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</si>
  <si>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</si>
  <si>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</si>
  <si>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</si>
  <si>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</si>
  <si>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</si>
  <si>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</si>
  <si>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</si>
  <si>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</si>
  <si>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</si>
  <si>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</si>
  <si>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</si>
  <si>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</si>
  <si>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</si>
  <si>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</si>
  <si>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</si>
  <si>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</si>
  <si>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</si>
  <si>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</si>
  <si>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</si>
  <si>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</si>
  <si>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</si>
  <si>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</si>
  <si>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</si>
  <si>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</si>
  <si>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</si>
  <si>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</si>
  <si>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</si>
  <si>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</si>
  <si>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</si>
  <si>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</si>
  <si>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</si>
  <si>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</si>
  <si>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</si>
  <si>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</si>
  <si>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</si>
  <si>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</si>
  <si>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</si>
  <si>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</si>
  <si>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</si>
  <si>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</si>
  <si>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</si>
  <si>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</si>
  <si>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</si>
  <si>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</si>
  <si>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</si>
  <si>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</si>
  <si>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</si>
  <si>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</si>
  <si>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</si>
  <si>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</si>
  <si>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</si>
  <si>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</si>
  <si>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</si>
  <si>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</si>
  <si>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</si>
  <si>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</si>
  <si>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</si>
  <si>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</si>
  <si>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</si>
  <si>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</si>
  <si>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</si>
  <si>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</si>
  <si>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</si>
  <si>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</si>
  <si>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</si>
  <si>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</si>
  <si>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</si>
  <si>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</si>
  <si>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</si>
  <si>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</si>
  <si>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</si>
  <si>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</si>
  <si>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</si>
  <si>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</si>
  <si>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</si>
  <si>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</si>
  <si>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</si>
  <si>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</si>
  <si>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</si>
  <si>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</si>
  <si>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</si>
  <si>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</si>
  <si>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</si>
  <si>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</si>
  <si>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</si>
  <si>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</si>
  <si>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</si>
  <si>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</si>
  <si>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</si>
  <si>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</si>
  <si>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</si>
  <si>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</si>
  <si>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</si>
  <si>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</si>
  <si>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</si>
  <si>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</si>
  <si>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</si>
  <si>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</si>
  <si>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</si>
  <si>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</si>
  <si>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</si>
  <si>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</si>
  <si>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</si>
  <si>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</si>
  <si>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</si>
  <si>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</si>
  <si>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</si>
  <si>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</si>
  <si>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</si>
  <si>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</si>
  <si>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</si>
  <si>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</si>
  <si>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</si>
  <si>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</si>
  <si>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</si>
  <si>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</si>
  <si>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</si>
  <si>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</si>
  <si>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</si>
  <si>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</si>
  <si>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</si>
  <si>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</si>
  <si>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</si>
  <si>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</si>
  <si>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</si>
  <si>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</si>
  <si>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</si>
  <si>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</si>
  <si>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</si>
  <si>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</si>
  <si>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</si>
  <si>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</si>
  <si>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</si>
  <si>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</si>
  <si>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</si>
  <si>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</si>
  <si>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</si>
  <si>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</si>
  <si>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</si>
  <si>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</si>
  <si>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</si>
  <si>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</si>
  <si>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</si>
  <si>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</si>
  <si>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</si>
  <si>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</si>
  <si>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</si>
  <si>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</si>
  <si>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</si>
  <si>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</si>
  <si>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</si>
  <si>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</si>
  <si>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</si>
  <si>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</si>
  <si>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</si>
  <si>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</si>
  <si>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</si>
  <si>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</si>
  <si>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</si>
  <si>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</si>
  <si>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</si>
  <si>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</si>
  <si>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</si>
  <si>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</si>
  <si>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</si>
  <si>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</si>
  <si>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</si>
  <si>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</si>
  <si>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</si>
  <si>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</si>
  <si>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</si>
  <si>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</si>
  <si>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</si>
  <si>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</si>
  <si>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</si>
  <si>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</si>
  <si>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</si>
  <si>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</si>
  <si>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</si>
  <si>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</si>
  <si>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</si>
  <si>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</si>
  <si>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</si>
  <si>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</si>
  <si>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</si>
  <si>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</si>
  <si>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</si>
  <si>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</si>
  <si>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</si>
  <si>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</si>
  <si>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</si>
  <si>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</si>
  <si>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</si>
  <si>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</si>
  <si>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</si>
  <si>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</si>
  <si>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</si>
  <si>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</si>
  <si>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</si>
  <si>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</si>
  <si>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</si>
  <si>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</si>
  <si>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</si>
  <si>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</si>
  <si>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</si>
  <si>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</si>
  <si>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</si>
  <si>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</si>
  <si>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</si>
  <si>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</si>
  <si>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</si>
  <si>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</si>
  <si>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</si>
  <si>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</si>
  <si>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</si>
  <si>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</si>
  <si>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</si>
  <si>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</si>
  <si>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</si>
  <si>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</si>
  <si>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</si>
  <si>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</si>
  <si>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</si>
  <si>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</si>
  <si>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</si>
  <si>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</si>
  <si>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</si>
  <si>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</si>
  <si>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</si>
  <si>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</si>
  <si>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</si>
  <si>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</si>
  <si>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</si>
  <si>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</si>
  <si>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</si>
  <si>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</si>
  <si>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</si>
  <si>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</si>
  <si>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</si>
  <si>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</si>
  <si>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</si>
  <si>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</si>
  <si>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</si>
  <si>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</si>
  <si>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</si>
  <si>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</si>
  <si>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</si>
  <si>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</si>
  <si>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</si>
  <si>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</si>
  <si>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</si>
  <si>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</si>
  <si>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</si>
  <si>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</si>
  <si>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</si>
  <si>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</si>
  <si>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</si>
  <si>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</si>
  <si>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</si>
  <si>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</si>
  <si>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</si>
  <si>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</si>
  <si>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</si>
  <si>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</si>
  <si>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</si>
  <si>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</si>
  <si>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</si>
  <si>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</si>
  <si>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</si>
  <si>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</si>
  <si>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</si>
  <si>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</si>
  <si>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</si>
  <si>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</si>
  <si>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</si>
  <si>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</si>
  <si>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</si>
  <si>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</si>
  <si>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</si>
  <si>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</si>
  <si>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</si>
  <si>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</si>
  <si>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</si>
  <si>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</si>
  <si>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</si>
  <si>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</si>
  <si>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</si>
  <si>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</si>
  <si>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</si>
  <si>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</si>
  <si>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</si>
  <si>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</si>
  <si>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</si>
  <si>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</si>
  <si>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</si>
  <si>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</si>
  <si>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</si>
  <si>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</si>
  <si>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</si>
  <si>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</si>
  <si>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</si>
  <si>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</si>
  <si>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</si>
  <si>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</si>
  <si>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</si>
  <si>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</si>
  <si>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</si>
  <si>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</si>
  <si>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</si>
  <si>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</si>
  <si>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</si>
  <si>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</si>
  <si>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</si>
  <si>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</si>
  <si>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</si>
  <si>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</si>
  <si>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</si>
  <si>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</si>
  <si>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</si>
  <si>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</si>
  <si>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</si>
  <si>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</si>
  <si>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</si>
  <si>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</si>
  <si>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</si>
  <si>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</si>
  <si>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</si>
  <si>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</si>
  <si>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</si>
  <si>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</si>
  <si>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</si>
  <si>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</si>
  <si>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</si>
  <si>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</si>
  <si>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</si>
  <si>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</si>
  <si>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</si>
  <si>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</si>
  <si>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</si>
  <si>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</si>
  <si>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</si>
  <si>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</si>
  <si>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</si>
  <si>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</si>
  <si>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</si>
  <si>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</si>
  <si>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</si>
  <si>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</si>
  <si>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</si>
  <si>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</si>
  <si>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</si>
  <si>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</si>
  <si>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</si>
  <si>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</si>
  <si>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</si>
  <si>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</si>
  <si>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</si>
  <si>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</si>
  <si>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</si>
  <si>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</si>
  <si>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</si>
  <si>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</si>
  <si>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</si>
  <si>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</si>
  <si>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</si>
  <si>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</si>
  <si>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</si>
  <si>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</si>
  <si>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</si>
  <si>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</si>
  <si>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</si>
  <si>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</si>
  <si>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</si>
  <si>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</si>
  <si>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</si>
  <si>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</si>
  <si>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</si>
  <si>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</si>
  <si>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</si>
  <si>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</si>
  <si>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</si>
  <si>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</si>
  <si>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</si>
  <si>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</si>
  <si>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</si>
  <si>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</si>
  <si>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</si>
  <si>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</si>
  <si>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</si>
  <si>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</si>
  <si>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</si>
  <si>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</si>
  <si>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</si>
  <si>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</si>
  <si>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</si>
  <si>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</si>
  <si>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</si>
  <si>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</si>
  <si>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</si>
  <si>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</si>
  <si>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</si>
  <si>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</si>
  <si>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</si>
  <si>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</si>
  <si>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</si>
  <si>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</si>
  <si>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</si>
  <si>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</si>
  <si>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</si>
  <si>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</si>
  <si>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</si>
  <si>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</si>
  <si>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</si>
  <si>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</si>
  <si>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</si>
  <si>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</si>
  <si>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</si>
  <si>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</si>
  <si>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</si>
  <si>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</si>
  <si>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</si>
  <si>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</si>
  <si>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</si>
  <si>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CS22</t>
  </si>
  <si>
    <t>|CffFF0000技能进化石|r</t>
  </si>
  <si>
    <t>使指定的|Cffffc926A级|r技能进化为|Cffff0000S级|r。</t>
  </si>
  <si>
    <t>CS23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</si>
  <si>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</si>
  <si>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</si>
  <si>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</si>
  <si>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</si>
  <si>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</si>
  <si>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</si>
  <si>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</si>
  <si>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</si>
  <si>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</si>
  <si>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</si>
  <si>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</si>
  <si>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</si>
  <si>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</si>
  <si>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</si>
  <si>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</si>
  <si>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</si>
  <si>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</si>
  <si>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</si>
  <si>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</si>
  <si>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</si>
  <si>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</si>
  <si>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</si>
  <si>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</si>
  <si>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</si>
  <si>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</si>
  <si>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</si>
  <si>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</si>
  <si>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</si>
  <si>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</si>
  <si>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</si>
  <si>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</si>
  <si>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</si>
  <si>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</si>
  <si>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</si>
  <si>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</si>
  <si>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</si>
  <si>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</si>
  <si>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</si>
  <si>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</si>
  <si>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</si>
  <si>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</si>
  <si>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</si>
  <si>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</si>
  <si>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</si>
  <si>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</si>
  <si>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</si>
  <si>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</si>
  <si>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</si>
  <si>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</si>
  <si>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</si>
  <si>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</si>
  <si>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</si>
  <si>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</si>
  <si>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</si>
  <si>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</si>
  <si>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</si>
  <si>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</si>
  <si>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</si>
  <si>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</si>
  <si>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</si>
  <si>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</si>
  <si>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</si>
  <si>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</si>
  <si>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</si>
  <si>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</si>
  <si>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</si>
  <si>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</si>
  <si>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</si>
  <si>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</si>
  <si>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</si>
  <si>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</si>
  <si>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</si>
  <si>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</si>
  <si>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</si>
  <si>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</si>
  <si>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</si>
  <si>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</si>
  <si>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</si>
  <si>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</si>
  <si>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</si>
  <si>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</si>
  <si>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</si>
  <si>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</si>
  <si>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</si>
  <si>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</si>
  <si>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</si>
  <si>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</si>
  <si>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</si>
  <si>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</si>
  <si>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</si>
  <si>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</si>
  <si>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</si>
  <si>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</si>
  <si>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</si>
  <si>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</si>
  <si>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</si>
  <si>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</si>
  <si>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</si>
  <si>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</si>
  <si>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</si>
  <si>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</si>
  <si>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</si>
  <si>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</si>
  <si>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</si>
  <si>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</si>
  <si>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</si>
  <si>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</si>
  <si>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</si>
  <si>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</si>
  <si>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</si>
  <si>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</si>
  <si>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</si>
  <si>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</si>
  <si>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</si>
  <si>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</si>
  <si>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</si>
  <si>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</si>
  <si>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</si>
  <si>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</si>
  <si>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</si>
  <si>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</si>
  <si>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</si>
  <si>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</si>
  <si>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</si>
  <si>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</si>
  <si>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</si>
  <si>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</si>
  <si>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</si>
  <si>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</si>
  <si>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</si>
  <si>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</si>
  <si>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</si>
  <si>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</si>
  <si>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</si>
  <si>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</si>
  <si>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</si>
  <si>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</si>
  <si>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</si>
  <si>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</si>
  <si>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</si>
  <si>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</si>
  <si>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</si>
  <si>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</si>
  <si>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</si>
  <si>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</si>
  <si>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</si>
  <si>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</si>
  <si>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</si>
  <si>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</si>
  <si>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</si>
  <si>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</si>
  <si>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</si>
  <si>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</si>
  <si>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</si>
  <si>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</si>
  <si>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</si>
  <si>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</si>
  <si>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IP03</t>
  </si>
  <si>
    <t>|CffFF0000鸿蒙结晶|r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</si>
  <si>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</si>
  <si>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</si>
  <si>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</si>
  <si>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</si>
  <si>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</si>
  <si>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</si>
  <si>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</si>
  <si>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</si>
  <si>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</si>
  <si>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</si>
  <si>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</si>
  <si>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</si>
  <si>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</si>
  <si>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</si>
  <si>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</si>
  <si>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</si>
  <si>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</si>
  <si>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</si>
  <si>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</si>
  <si>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</si>
  <si>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</si>
  <si>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</si>
  <si>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</si>
  <si>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</si>
  <si>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</si>
  <si>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</si>
  <si>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</si>
  <si>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</si>
  <si>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</si>
  <si>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</si>
  <si>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</si>
  <si>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</si>
  <si>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</si>
  <si>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</si>
  <si>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</si>
  <si>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</si>
  <si>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</si>
  <si>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</si>
  <si>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</si>
  <si>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</si>
  <si>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</si>
  <si>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</si>
  <si>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</si>
  <si>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</si>
  <si>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</si>
  <si>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</si>
  <si>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</si>
  <si>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</si>
  <si>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</si>
  <si>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</si>
  <si>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</si>
  <si>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</si>
  <si>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</si>
  <si>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</si>
  <si>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</si>
  <si>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</si>
  <si>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</si>
  <si>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</si>
  <si>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</si>
  <si>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</si>
  <si>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</si>
  <si>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</si>
  <si>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</si>
  <si>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</si>
  <si>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</si>
  <si>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</si>
  <si>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</si>
  <si>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</si>
  <si>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</si>
  <si>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</si>
  <si>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</si>
  <si>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</si>
  <si>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t>较高概率获得D级技能，高概率获得|Cff00ff7fC级技能|r，极低概率获得|Cff2693ffB级技能|r。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</si>
  <si>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</si>
  <si>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</si>
  <si>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</si>
  <si>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t>低概率获得C级技能，高概率获得|Cff00ff7fB级技能|r，低概率获得|Cff2693ffA级技能|r。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</si>
  <si>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</si>
  <si>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</si>
  <si>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</si>
  <si>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</si>
  <si>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</si>
  <si>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</si>
  <si>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</si>
  <si>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</si>
  <si>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</si>
  <si>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</si>
  <si>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</si>
  <si>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</si>
  <si>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</si>
  <si>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</si>
  <si>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</si>
  <si>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</si>
  <si>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</si>
  <si>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</si>
  <si>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</si>
  <si>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</si>
  <si>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</si>
  <si>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</si>
  <si>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</si>
  <si>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</si>
  <si>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</si>
  <si>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</si>
  <si>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</si>
  <si>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</si>
  <si>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</si>
  <si>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</si>
  <si>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</si>
  <si>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</si>
  <si>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</si>
  <si>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</si>
  <si>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</si>
  <si>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</si>
  <si>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</si>
  <si>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</si>
  <si>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</si>
  <si>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</si>
  <si>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</si>
  <si>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</si>
  <si>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</si>
  <si>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</si>
  <si>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</si>
  <si>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</si>
  <si>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</si>
  <si>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</si>
  <si>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</si>
  <si>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</si>
  <si>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</si>
  <si>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</si>
  <si>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</si>
  <si>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</si>
  <si>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</si>
  <si>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</si>
  <si>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</si>
  <si>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</si>
  <si>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</si>
  <si>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</si>
  <si>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</si>
  <si>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</si>
  <si>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</si>
  <si>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</si>
  <si>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</si>
  <si>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</si>
  <si>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</si>
  <si>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</si>
  <si>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</si>
  <si>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t>IB07</t>
  </si>
  <si>
    <t>星耀礼包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</si>
  <si>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</si>
  <si>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</si>
  <si>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</si>
  <si>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</si>
  <si>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</si>
  <si>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</si>
  <si>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</si>
  <si>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</si>
  <si>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</si>
  <si>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</si>
  <si>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</si>
  <si>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</si>
  <si>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</si>
  <si>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</si>
  <si>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</si>
  <si>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</si>
  <si>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</si>
  <si>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</si>
  <si>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</si>
  <si>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</si>
  <si>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</si>
  <si>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</si>
  <si>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</si>
  <si>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</si>
  <si>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</si>
  <si>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</si>
  <si>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</si>
  <si>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</si>
  <si>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</si>
  <si>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</si>
  <si>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</si>
  <si>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</si>
  <si>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</si>
  <si>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</si>
  <si>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</si>
  <si>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</si>
  <si>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</si>
  <si>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</si>
  <si>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</si>
  <si>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</si>
  <si>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</si>
  <si>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</si>
  <si>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</si>
  <si>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</si>
  <si>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</si>
  <si>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</si>
  <si>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</si>
  <si>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</si>
  <si>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</si>
  <si>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</si>
  <si>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</si>
  <si>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</si>
  <si>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</si>
  <si>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</si>
  <si>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</si>
  <si>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</si>
  <si>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</si>
  <si>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</si>
  <si>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</si>
  <si>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</si>
  <si>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</si>
  <si>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</si>
  <si>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</si>
  <si>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</si>
  <si>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</si>
  <si>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</si>
  <si>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</si>
  <si>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</si>
  <si>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</si>
  <si>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</si>
  <si>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</si>
  <si>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</si>
  <si>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</si>
  <si>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</si>
  <si>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</si>
  <si>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</si>
  <si>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</si>
  <si>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</si>
  <si>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</si>
  <si>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</si>
  <si>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</si>
  <si>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</si>
  <si>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</si>
  <si>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</si>
  <si>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</si>
  <si>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</si>
  <si>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</si>
  <si>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</si>
  <si>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</si>
  <si>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</si>
  <si>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</si>
  <si>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</si>
  <si>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</si>
  <si>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</si>
  <si>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</si>
  <si>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</si>
  <si>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</si>
  <si>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</si>
  <si>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</si>
  <si>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</si>
  <si>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</si>
  <si>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</si>
  <si>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</si>
  <si>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</si>
  <si>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</si>
  <si>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</si>
  <si>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</si>
  <si>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</si>
  <si>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</si>
  <si>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</si>
  <si>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</si>
  <si>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</si>
  <si>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</si>
  <si>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</si>
  <si>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</si>
  <si>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</si>
  <si>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</si>
  <si>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</si>
  <si>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</si>
  <si>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</si>
  <si>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</si>
  <si>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</si>
  <si>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</si>
  <si>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</si>
  <si>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</si>
  <si>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</si>
  <si>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</si>
  <si>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</si>
  <si>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</si>
  <si>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</si>
  <si>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</si>
  <si>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</si>
  <si>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</si>
  <si>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</si>
  <si>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</si>
  <si>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</si>
  <si>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</si>
  <si>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</si>
  <si>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</si>
  <si>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</si>
  <si>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</si>
  <si>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</si>
  <si>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</si>
  <si>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</si>
  <si>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</si>
  <si>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</si>
  <si>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</si>
  <si>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</si>
  <si>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</si>
  <si>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</si>
  <si>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</si>
  <si>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</si>
  <si>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</si>
  <si>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</si>
  <si>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</si>
  <si>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</si>
  <si>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</si>
  <si>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</si>
  <si>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</si>
  <si>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</si>
  <si>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</si>
  <si>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</si>
  <si>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</si>
  <si>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</si>
  <si>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</si>
  <si>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</si>
  <si>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</si>
  <si>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</si>
  <si>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</si>
  <si>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</si>
  <si>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</si>
  <si>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</si>
  <si>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</si>
  <si>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</si>
  <si>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</si>
  <si>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</si>
  <si>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</si>
  <si>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</si>
  <si>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</si>
  <si>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</si>
  <si>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</si>
  <si>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</si>
  <si>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</si>
  <si>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</si>
  <si>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</si>
  <si>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</si>
  <si>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</si>
  <si>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</si>
  <si>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</si>
  <si>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</si>
  <si>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</si>
  <si>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</si>
  <si>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</si>
  <si>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</si>
  <si>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</si>
  <si>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</si>
  <si>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</si>
  <si>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</si>
  <si>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</si>
  <si>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</si>
  <si>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</si>
  <si>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</si>
  <si>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</si>
  <si>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</si>
  <si>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</si>
  <si>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</si>
  <si>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</si>
  <si>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</si>
  <si>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</si>
  <si>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</si>
  <si>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</si>
  <si>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</si>
  <si>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</si>
  <si>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</si>
  <si>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</si>
  <si>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ReplaceableTextures\\CommandButtons\\BTNZ21.blp</t>
    <phoneticPr fontId="37" type="noConversion"/>
  </si>
  <si>
    <t>ReplaceableTextures\\CommandButtons\\BTNZ24.blp</t>
    <phoneticPr fontId="37" type="noConversion"/>
  </si>
  <si>
    <t>ReplaceableTextures\\CommandButtons\\BTNZ23.blp</t>
    <phoneticPr fontId="37" type="noConversion"/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</si>
  <si>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  <phoneticPr fontId="37" type="noConversion"/>
  </si>
  <si>
    <t>低概率获得C级技能，高概率获得|Cff00ff7fB级技能|r，低概率获得|Cff2693ffA级技能|r。</t>
    <phoneticPr fontId="37" type="noConversion"/>
  </si>
  <si>
    <t>CS02</t>
    <phoneticPr fontId="37" type="noConversion"/>
  </si>
  <si>
    <t>随机抽取|Cffffd24d3|r个|Cffffd24d符印|r，可以从中任意选择|Cffffd24d1|r个。</t>
    <phoneticPr fontId="37" type="noConversion"/>
  </si>
  <si>
    <t>|cffffc926符印宝箱|r</t>
    <phoneticPr fontId="37" type="noConversion"/>
  </si>
  <si>
    <t>|cffffc926高级技能书[主动]|r</t>
    <phoneticPr fontId="37" type="noConversion"/>
  </si>
  <si>
    <t>ReplaceableTextures\\CommandButtons\\BTN001.blp</t>
    <phoneticPr fontId="37" type="noConversion"/>
  </si>
  <si>
    <t>IP14</t>
    <phoneticPr fontId="37" type="noConversion"/>
  </si>
  <si>
    <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+200.|n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+10.|n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+2%.|n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-10%|r</t>
    </r>
    <phoneticPr fontId="37" type="noConversion"/>
  </si>
  <si>
    <t>|CffFFC926100%概率|r提升指定技能的|Cffffc926品质|r。|n|n|Cff00ff7f只能对|r|Cffffc926A级|r|Cff00ff7f以下的技能使用。|r</t>
    <phoneticPr fontId="37" type="noConversion"/>
  </si>
  <si>
    <t>|CffFFC92650%概率|r提升指定技能的|Cffffc926品质|r。|n|n|Cff00ff7f只能对|r|Cffffc926A级|r|Cff00ff7f以下的技能使用。|r</t>
    <phoneticPr fontId="37" type="noConversion"/>
  </si>
  <si>
    <t>CS03</t>
    <phoneticPr fontId="37" type="noConversion"/>
  </si>
  <si>
    <t>|cff00ff7f初级技能书[被动]|r</t>
    <phoneticPr fontId="37" type="noConversion"/>
  </si>
  <si>
    <t>ReplaceableTextures\\CommandButtons\\BTN024.blp</t>
    <phoneticPr fontId="37" type="noConversion"/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</si>
  <si>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7" type="noConversion"/>
  </si>
  <si>
    <t>IY2E</t>
    <phoneticPr fontId="37" type="noConversion"/>
  </si>
  <si>
    <t>IY2F</t>
    <phoneticPr fontId="37" type="noConversion"/>
  </si>
  <si>
    <t>冰火双翼</t>
  </si>
  <si>
    <t>羽族之音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</si>
  <si>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  <phoneticPr fontId="37" type="noConversion"/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</si>
  <si>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</si>
  <si>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CS04</t>
  </si>
  <si>
    <t>CS05</t>
  </si>
  <si>
    <t>|cff00ff7f中级技能书[主动]|r</t>
    <phoneticPr fontId="37" type="noConversion"/>
  </si>
  <si>
    <t>|cff00ff7f中级技能书[被动]|r</t>
    <phoneticPr fontId="37" type="noConversion"/>
  </si>
  <si>
    <t>ReplaceableTextures\\CommandButtons\\BTN020.blp</t>
    <phoneticPr fontId="37" type="noConversion"/>
  </si>
  <si>
    <t>ReplaceableTextures\\CommandButtons\\BTN021.blp</t>
    <phoneticPr fontId="37" type="noConversion"/>
  </si>
  <si>
    <t>CS06</t>
  </si>
  <si>
    <t>|cffffc926高级技能书[被动]|r</t>
    <phoneticPr fontId="37" type="noConversion"/>
  </si>
  <si>
    <t>ReplaceableTextures\\CommandButtons\\BTN002.blp</t>
    <phoneticPr fontId="37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</si>
</sst>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9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color rgb="FF9C0006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name val="宋体"/>
      <family val="3"/>
      <charset val="134"/>
    </font>
    <font>
      <sz val="11"/>
      <name val="等线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rgb="FF000000"/>
      <name val="SimSun"/>
      <charset val="134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01733451338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35" fillId="10" borderId="13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35" fillId="0" borderId="0"/>
  </cellStyleXfs>
  <cellXfs count="191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4" fillId="0" borderId="0" xfId="0" applyFont="1"/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1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0" borderId="0" xfId="0" applyFont="1" applyAlignment="1">
      <alignment vertical="center"/>
    </xf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17" fillId="0" borderId="0" xfId="0" applyFont="1"/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8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4" fillId="0" borderId="0" xfId="6" applyFont="1"/>
    <xf numFmtId="0" fontId="7" fillId="11" borderId="7" xfId="4" applyFont="1" applyBorder="1" applyAlignment="1"/>
    <xf numFmtId="0" fontId="18" fillId="11" borderId="3" xfId="4" applyFont="1" applyFill="1" applyBorder="1">
      <alignment vertical="center"/>
    </xf>
    <xf numFmtId="0" fontId="20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21" fillId="0" borderId="0" xfId="0" applyFont="1" applyAlignment="1">
      <alignment horizontal="left" vertical="center"/>
    </xf>
    <xf numFmtId="0" fontId="19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9" fillId="0" borderId="0" xfId="0" applyFont="1" applyAlignment="1"/>
    <xf numFmtId="0" fontId="17" fillId="0" borderId="0" xfId="0" applyFont="1" applyAlignment="1">
      <alignment vertical="center"/>
    </xf>
    <xf numFmtId="0" fontId="7" fillId="0" borderId="0" xfId="0" applyFont="1" applyAlignment="1"/>
    <xf numFmtId="0" fontId="18" fillId="0" borderId="0" xfId="0" applyFont="1" applyAlignment="1">
      <alignment horizontal="left"/>
    </xf>
    <xf numFmtId="0" fontId="17" fillId="0" borderId="0" xfId="0" applyFont="1" applyAlignment="1">
      <alignment horizontal="center" vertical="center"/>
    </xf>
    <xf numFmtId="0" fontId="23" fillId="0" borderId="0" xfId="0" applyFont="1"/>
    <xf numFmtId="0" fontId="19" fillId="0" borderId="0" xfId="0" applyFont="1"/>
    <xf numFmtId="0" fontId="24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5" fillId="3" borderId="1" xfId="6" applyFont="1" applyFill="1" applyBorder="1"/>
    <xf numFmtId="0" fontId="26" fillId="3" borderId="1" xfId="6" applyFont="1" applyFill="1" applyBorder="1"/>
    <xf numFmtId="0" fontId="7" fillId="0" borderId="1" xfId="6" applyFont="1" applyBorder="1"/>
    <xf numFmtId="0" fontId="27" fillId="0" borderId="0" xfId="0" applyFont="1" applyAlignment="1"/>
    <xf numFmtId="0" fontId="14" fillId="2" borderId="9" xfId="0" applyFont="1" applyFill="1" applyBorder="1" applyAlignment="1">
      <alignment horizontal="left" vertical="center"/>
    </xf>
    <xf numFmtId="0" fontId="14" fillId="13" borderId="9" xfId="0" applyFont="1" applyFill="1" applyBorder="1" applyAlignment="1">
      <alignment horizontal="left" vertical="center"/>
    </xf>
    <xf numFmtId="0" fontId="18" fillId="0" borderId="0" xfId="0" applyFont="1" applyAlignment="1"/>
    <xf numFmtId="0" fontId="17" fillId="11" borderId="3" xfId="4" applyFont="1" applyFill="1" applyBorder="1">
      <alignment vertical="center"/>
    </xf>
    <xf numFmtId="0" fontId="14" fillId="0" borderId="0" xfId="0" applyNumberFormat="1" applyFont="1" applyAlignment="1">
      <alignment horizontal="left" vertical="center"/>
    </xf>
    <xf numFmtId="0" fontId="28" fillId="0" borderId="0" xfId="0" applyFont="1"/>
    <xf numFmtId="0" fontId="17" fillId="14" borderId="0" xfId="0" applyFont="1" applyFill="1"/>
    <xf numFmtId="0" fontId="14" fillId="2" borderId="9" xfId="0" applyFont="1" applyFill="1" applyBorder="1" applyAlignment="1">
      <alignment vertical="center"/>
    </xf>
    <xf numFmtId="0" fontId="14" fillId="13" borderId="9" xfId="0" applyFont="1" applyFill="1" applyBorder="1" applyAlignment="1">
      <alignment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14" fillId="2" borderId="0" xfId="0" applyFont="1" applyFill="1" applyAlignment="1">
      <alignment horizontal="left" vertical="center"/>
    </xf>
    <xf numFmtId="0" fontId="22" fillId="2" borderId="9" xfId="0" applyFont="1" applyFill="1" applyBorder="1" applyAlignment="1"/>
    <xf numFmtId="0" fontId="22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5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30" fillId="0" borderId="0" xfId="0" applyFont="1"/>
    <xf numFmtId="0" fontId="31" fillId="15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32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5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left"/>
    </xf>
    <xf numFmtId="0" fontId="0" fillId="15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8" fillId="15" borderId="0" xfId="0" applyFont="1" applyFill="1" applyAlignment="1">
      <alignment horizontal="left"/>
    </xf>
    <xf numFmtId="0" fontId="7" fillId="0" borderId="0" xfId="0" applyNumberFormat="1" applyFont="1" applyAlignment="1">
      <alignment horizontal="left"/>
    </xf>
    <xf numFmtId="0" fontId="14" fillId="15" borderId="0" xfId="0" applyFont="1" applyFill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61"/>
  <sheetViews>
    <sheetView tabSelected="1" workbookViewId="0">
      <pane xSplit="8" ySplit="2" topLeftCell="K180" activePane="bottomRight" state="frozen"/>
      <selection pane="topRight"/>
      <selection pane="bottomLeft"/>
      <selection pane="bottomRight" activeCell="G200" sqref="G200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3" customWidth="1"/>
    <col min="10" max="10" width="18.625" customWidth="1"/>
    <col min="11" max="11" width="41" customWidth="1"/>
    <col min="12" max="12" width="9" style="10" customWidth="1"/>
    <col min="13" max="13" width="47.375" style="157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3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3"/>
    <col min="41" max="16384" width="9" style="10"/>
  </cols>
  <sheetData>
    <row r="1" spans="1:42" s="153" customFormat="1">
      <c r="A1" s="157"/>
      <c r="B1" s="153" t="s">
        <v>0</v>
      </c>
      <c r="C1" s="153" t="s">
        <v>1</v>
      </c>
      <c r="D1" s="153" t="s">
        <v>2</v>
      </c>
      <c r="E1" s="181" t="s">
        <v>3</v>
      </c>
      <c r="F1" s="153" t="s">
        <v>4</v>
      </c>
      <c r="G1" s="153" t="s">
        <v>5</v>
      </c>
      <c r="H1" s="153" t="s">
        <v>6</v>
      </c>
      <c r="I1" s="153" t="s">
        <v>7</v>
      </c>
      <c r="J1" s="154" t="s">
        <v>8</v>
      </c>
      <c r="K1" s="154" t="s">
        <v>9</v>
      </c>
      <c r="L1" s="153" t="s">
        <v>10</v>
      </c>
      <c r="M1" s="153" t="s">
        <v>11</v>
      </c>
      <c r="N1" s="153" t="s">
        <v>12</v>
      </c>
      <c r="O1" s="153" t="s">
        <v>13</v>
      </c>
      <c r="P1" s="153" t="s">
        <v>14</v>
      </c>
      <c r="Q1" s="153" t="s">
        <v>15</v>
      </c>
      <c r="R1" s="153" t="s">
        <v>16</v>
      </c>
      <c r="S1" s="153" t="s">
        <v>17</v>
      </c>
      <c r="T1" s="153" t="s">
        <v>18</v>
      </c>
      <c r="U1" s="153" t="s">
        <v>19</v>
      </c>
      <c r="V1" s="153" t="s">
        <v>20</v>
      </c>
      <c r="W1" s="153" t="s">
        <v>21</v>
      </c>
      <c r="X1" s="153" t="s">
        <v>22</v>
      </c>
      <c r="Y1" s="153" t="s">
        <v>23</v>
      </c>
      <c r="Z1" s="153" t="s">
        <v>24</v>
      </c>
      <c r="AA1" s="153" t="s">
        <v>25</v>
      </c>
      <c r="AB1" s="153" t="s">
        <v>26</v>
      </c>
      <c r="AC1" s="153" t="s">
        <v>27</v>
      </c>
      <c r="AD1" s="153" t="s">
        <v>28</v>
      </c>
      <c r="AE1" s="153" t="s">
        <v>29</v>
      </c>
      <c r="AF1" s="153" t="s">
        <v>30</v>
      </c>
      <c r="AG1" s="153" t="s">
        <v>31</v>
      </c>
      <c r="AH1" s="153" t="s">
        <v>32</v>
      </c>
      <c r="AI1" s="153" t="s">
        <v>33</v>
      </c>
      <c r="AJ1" s="154" t="s">
        <v>34</v>
      </c>
      <c r="AK1" s="153" t="s">
        <v>35</v>
      </c>
      <c r="AL1" s="153" t="s">
        <v>36</v>
      </c>
      <c r="AM1" s="153" t="s">
        <v>37</v>
      </c>
      <c r="AN1" s="153" t="s">
        <v>38</v>
      </c>
      <c r="AO1" s="153" t="s">
        <v>39</v>
      </c>
      <c r="AP1" s="154" t="s">
        <v>40</v>
      </c>
    </row>
    <row r="2" spans="1:42" s="154" customFormat="1" ht="12.75" customHeight="1">
      <c r="A2" s="158">
        <f>COUNTA(B:B)+1</f>
        <v>302</v>
      </c>
      <c r="C2" s="154" t="s">
        <v>41</v>
      </c>
      <c r="D2" s="154" t="s">
        <v>42</v>
      </c>
      <c r="E2" s="154" t="s">
        <v>43</v>
      </c>
      <c r="F2" s="154" t="s">
        <v>44</v>
      </c>
      <c r="G2" s="154" t="s">
        <v>45</v>
      </c>
      <c r="H2" s="154" t="s">
        <v>46</v>
      </c>
      <c r="I2" s="154" t="s">
        <v>47</v>
      </c>
      <c r="J2" s="154" t="s">
        <v>48</v>
      </c>
      <c r="K2" s="154" t="s">
        <v>49</v>
      </c>
      <c r="L2" s="154" t="s">
        <v>50</v>
      </c>
      <c r="M2" s="154" t="s">
        <v>51</v>
      </c>
      <c r="N2" s="154" t="s">
        <v>52</v>
      </c>
      <c r="O2" s="154" t="s">
        <v>53</v>
      </c>
      <c r="P2" s="154" t="s">
        <v>54</v>
      </c>
      <c r="Q2" s="154" t="s">
        <v>55</v>
      </c>
      <c r="R2" s="154" t="s">
        <v>56</v>
      </c>
      <c r="S2" s="154" t="s">
        <v>57</v>
      </c>
      <c r="T2" s="154" t="s">
        <v>58</v>
      </c>
      <c r="U2" s="154" t="s">
        <v>59</v>
      </c>
      <c r="V2" s="154" t="s">
        <v>60</v>
      </c>
      <c r="W2" s="154" t="s">
        <v>61</v>
      </c>
      <c r="X2" s="154" t="s">
        <v>62</v>
      </c>
      <c r="Y2" s="154" t="s">
        <v>63</v>
      </c>
      <c r="Z2" s="154" t="s">
        <v>64</v>
      </c>
      <c r="AA2" s="154" t="s">
        <v>65</v>
      </c>
      <c r="AB2" s="154" t="s">
        <v>66</v>
      </c>
      <c r="AC2" s="154" t="s">
        <v>67</v>
      </c>
      <c r="AD2" s="154" t="s">
        <v>68</v>
      </c>
      <c r="AE2" s="154" t="s">
        <v>69</v>
      </c>
      <c r="AF2" s="154" t="s">
        <v>70</v>
      </c>
      <c r="AG2" s="154" t="s">
        <v>71</v>
      </c>
      <c r="AH2" s="154" t="s">
        <v>72</v>
      </c>
      <c r="AI2" s="154" t="s">
        <v>73</v>
      </c>
      <c r="AJ2" s="154" t="s">
        <v>74</v>
      </c>
      <c r="AK2" s="154" t="s">
        <v>75</v>
      </c>
      <c r="AL2" s="154" t="s">
        <v>76</v>
      </c>
      <c r="AM2" s="154" t="s">
        <v>77</v>
      </c>
      <c r="AN2" s="154" t="s">
        <v>78</v>
      </c>
      <c r="AO2" s="154" t="s">
        <v>79</v>
      </c>
      <c r="AP2" s="154" t="s">
        <v>80</v>
      </c>
    </row>
    <row r="3" spans="1:42">
      <c r="A3" s="157"/>
      <c r="B3" s="28" t="str">
        <f>物品!B3</f>
        <v>E001</v>
      </c>
      <c r="C3" s="28" t="s">
        <v>41</v>
      </c>
      <c r="D3" s="28" t="s">
        <v>81</v>
      </c>
      <c r="E3" s="28" t="s">
        <v>82</v>
      </c>
      <c r="F3" s="28"/>
      <c r="G3" s="28"/>
      <c r="H3" s="28" t="str">
        <f>VLOOKUP(LEFT(RIGHT(B3,5),4),物品!B:CU,2,FALSE)</f>
        <v>[武器]古纹剑lv1</v>
      </c>
      <c r="I3" s="28" t="str">
        <f>VLOOKUP(B3,物品!B:CV,99,FALSE)</f>
        <v>|Cffbbbbbb属性：|r|n攻击+1000|n|n攻击|Cffffc92610%|r概率附加|Cffffc926业力*400%|r攻击伤害|n|n|Cff00ff7f点击消耗800金币进行强化|n成功率100%</v>
      </c>
      <c r="J3" s="159" t="str">
        <f t="shared" ref="J3" si="0">H3</f>
        <v>[武器]古纹剑lv1</v>
      </c>
      <c r="K3" s="159" t="str">
        <f t="shared" ref="K3" si="1">I3</f>
        <v>|Cffbbbbbb属性：|r|n攻击+1000|n|n攻击|Cffffc92610%|r概率附加|Cffffc926业力*400%|r攻击伤害|n|n|Cff00ff7f点击消耗800金币进行强化|n成功率100%</v>
      </c>
      <c r="L3" s="28"/>
      <c r="M3" s="160" t="str">
        <f>VLOOKUP(LEFT(RIGHT(B3,5),4),物品!B:CU,20,FALSE)</f>
        <v>ReplaceableTextures\\CommandButtons\\BTNZ01.blp</v>
      </c>
      <c r="N3" s="181" t="s">
        <v>83</v>
      </c>
      <c r="O3" s="182" t="s">
        <v>84</v>
      </c>
      <c r="P3" s="28">
        <v>0</v>
      </c>
      <c r="Q3" s="28">
        <v>0</v>
      </c>
      <c r="R3" s="181" t="s">
        <v>83</v>
      </c>
      <c r="S3" s="181" t="s">
        <v>83</v>
      </c>
      <c r="T3" s="181" t="s">
        <v>83</v>
      </c>
      <c r="U3" s="181" t="s">
        <v>83</v>
      </c>
      <c r="V3" s="28">
        <v>1</v>
      </c>
      <c r="W3" s="28" t="s">
        <v>85</v>
      </c>
      <c r="X3" s="28">
        <v>0</v>
      </c>
      <c r="Y3" s="181" t="s">
        <v>83</v>
      </c>
      <c r="Z3" s="28">
        <v>0</v>
      </c>
      <c r="AA3" s="28">
        <v>0</v>
      </c>
      <c r="AB3" s="28">
        <v>0</v>
      </c>
      <c r="AC3" s="28">
        <v>1</v>
      </c>
      <c r="AD3" s="28">
        <v>1</v>
      </c>
      <c r="AE3" s="181" t="s">
        <v>83</v>
      </c>
      <c r="AF3" s="181" t="s">
        <v>83</v>
      </c>
      <c r="AG3" s="181" t="s">
        <v>83</v>
      </c>
      <c r="AH3" s="181" t="s">
        <v>83</v>
      </c>
      <c r="AI3" s="28"/>
      <c r="AJ3" s="28"/>
      <c r="AK3" s="28">
        <v>0</v>
      </c>
      <c r="AL3" s="28">
        <v>0</v>
      </c>
      <c r="AM3" s="181" t="s">
        <v>83</v>
      </c>
      <c r="AN3" s="28"/>
      <c r="AO3" s="28"/>
      <c r="AP3" s="28">
        <v>1</v>
      </c>
    </row>
    <row r="4" spans="1:42">
      <c r="A4" s="157"/>
      <c r="B4" s="28" t="str">
        <f>物品!B4</f>
        <v>E002</v>
      </c>
      <c r="C4" s="28" t="s">
        <v>41</v>
      </c>
      <c r="D4" s="28" t="s">
        <v>81</v>
      </c>
      <c r="E4" s="28" t="s">
        <v>82</v>
      </c>
      <c r="F4" s="28"/>
      <c r="G4" s="28"/>
      <c r="H4" s="28" t="str">
        <f>VLOOKUP(LEFT(RIGHT(B4,5),4),物品!B:CU,2,FALSE)</f>
        <v>[武器]古纹剑lv2</v>
      </c>
      <c r="I4" s="28" t="str">
        <f>VLOOKUP(B4,物品!B:CV,99,FALSE)</f>
        <v>|Cffbbbbbb属性：|r|n攻击+2000|n|n攻击|Cffffc92610%|r概率附加|Cffffc926业力*400%|r攻击伤害|n|n|Cff00ff7f点击消耗800金币进行强化|n成功率100%</v>
      </c>
      <c r="J4" s="159" t="str">
        <f t="shared" ref="J4:J7" si="2">H4</f>
        <v>[武器]古纹剑lv2</v>
      </c>
      <c r="K4" s="159" t="str">
        <f t="shared" ref="K4:K7" si="3">I4</f>
        <v>|Cffbbbbbb属性：|r|n攻击+2000|n|n攻击|Cffffc92610%|r概率附加|Cffffc926业力*400%|r攻击伤害|n|n|Cff00ff7f点击消耗800金币进行强化|n成功率100%</v>
      </c>
      <c r="L4" s="28"/>
      <c r="M4" s="160" t="str">
        <f>VLOOKUP(LEFT(RIGHT(B4,5),4),物品!B:CU,20,FALSE)</f>
        <v>ReplaceableTextures\\CommandButtons\\BTNZ01.blp</v>
      </c>
      <c r="N4" s="181" t="s">
        <v>83</v>
      </c>
      <c r="O4" s="182" t="s">
        <v>84</v>
      </c>
      <c r="P4" s="28">
        <v>0</v>
      </c>
      <c r="Q4" s="28">
        <v>0</v>
      </c>
      <c r="R4" s="181" t="s">
        <v>83</v>
      </c>
      <c r="S4" s="181" t="s">
        <v>83</v>
      </c>
      <c r="T4" s="181" t="s">
        <v>83</v>
      </c>
      <c r="U4" s="181" t="s">
        <v>83</v>
      </c>
      <c r="V4" s="28">
        <v>1</v>
      </c>
      <c r="W4" s="28" t="s">
        <v>85</v>
      </c>
      <c r="X4" s="28">
        <v>0</v>
      </c>
      <c r="Y4" s="181" t="s">
        <v>83</v>
      </c>
      <c r="Z4" s="28">
        <v>0</v>
      </c>
      <c r="AA4" s="28">
        <v>0</v>
      </c>
      <c r="AB4" s="28">
        <v>0</v>
      </c>
      <c r="AC4" s="28">
        <v>1</v>
      </c>
      <c r="AD4" s="28">
        <v>1</v>
      </c>
      <c r="AE4" s="181" t="s">
        <v>83</v>
      </c>
      <c r="AF4" s="181" t="s">
        <v>83</v>
      </c>
      <c r="AG4" s="181" t="s">
        <v>83</v>
      </c>
      <c r="AH4" s="181" t="s">
        <v>83</v>
      </c>
      <c r="AI4" s="28"/>
      <c r="AJ4" s="28"/>
      <c r="AK4" s="28">
        <v>0</v>
      </c>
      <c r="AL4" s="28">
        <v>0</v>
      </c>
      <c r="AM4" s="181" t="s">
        <v>83</v>
      </c>
      <c r="AN4" s="28"/>
      <c r="AO4" s="28"/>
      <c r="AP4" s="28">
        <v>1</v>
      </c>
    </row>
    <row r="5" spans="1:42">
      <c r="A5" s="157"/>
      <c r="B5" s="28" t="str">
        <f>物品!B5</f>
        <v>E003</v>
      </c>
      <c r="C5" s="28" t="s">
        <v>41</v>
      </c>
      <c r="D5" s="28" t="s">
        <v>81</v>
      </c>
      <c r="E5" s="28" t="s">
        <v>82</v>
      </c>
      <c r="F5" s="28"/>
      <c r="G5" s="28"/>
      <c r="H5" s="28" t="str">
        <f>VLOOKUP(LEFT(RIGHT(B5,5),4),物品!B:CU,2,FALSE)</f>
        <v>[武器]古纹剑lv3</v>
      </c>
      <c r="I5" s="28" t="str">
        <f>VLOOKUP(B5,物品!B:CV,99,FALSE)</f>
        <v>|Cffbbbbbb属性：|r|n攻击+3000|n|n攻击|Cffffc92610%|r概率附加|Cffffc926业力*400%|r攻击伤害|n|n|Cff00ff7f点击消耗800金币进行强化|n成功率100%</v>
      </c>
      <c r="J5" s="159" t="str">
        <f t="shared" si="2"/>
        <v>[武器]古纹剑lv3</v>
      </c>
      <c r="K5" s="159" t="str">
        <f t="shared" si="3"/>
        <v>|Cffbbbbbb属性：|r|n攻击+3000|n|n攻击|Cffffc92610%|r概率附加|Cffffc926业力*400%|r攻击伤害|n|n|Cff00ff7f点击消耗800金币进行强化|n成功率100%</v>
      </c>
      <c r="L5" s="28"/>
      <c r="M5" s="160" t="str">
        <f>VLOOKUP(LEFT(RIGHT(B5,5),4),物品!B:CU,20,FALSE)</f>
        <v>ReplaceableTextures\\CommandButtons\\BTNZ01.blp</v>
      </c>
      <c r="N5" s="181" t="s">
        <v>83</v>
      </c>
      <c r="O5" s="182" t="s">
        <v>84</v>
      </c>
      <c r="P5" s="28">
        <v>0</v>
      </c>
      <c r="Q5" s="28">
        <v>0</v>
      </c>
      <c r="R5" s="181" t="s">
        <v>83</v>
      </c>
      <c r="S5" s="181" t="s">
        <v>83</v>
      </c>
      <c r="T5" s="181" t="s">
        <v>83</v>
      </c>
      <c r="U5" s="181" t="s">
        <v>83</v>
      </c>
      <c r="V5" s="28">
        <v>1</v>
      </c>
      <c r="W5" s="28" t="s">
        <v>85</v>
      </c>
      <c r="X5" s="28">
        <v>0</v>
      </c>
      <c r="Y5" s="181" t="s">
        <v>83</v>
      </c>
      <c r="Z5" s="28">
        <v>0</v>
      </c>
      <c r="AA5" s="28">
        <v>0</v>
      </c>
      <c r="AB5" s="28">
        <v>0</v>
      </c>
      <c r="AC5" s="28">
        <v>1</v>
      </c>
      <c r="AD5" s="28">
        <v>1</v>
      </c>
      <c r="AE5" s="181" t="s">
        <v>83</v>
      </c>
      <c r="AF5" s="181" t="s">
        <v>83</v>
      </c>
      <c r="AG5" s="181" t="s">
        <v>83</v>
      </c>
      <c r="AH5" s="181" t="s">
        <v>83</v>
      </c>
      <c r="AI5" s="28"/>
      <c r="AJ5" s="28"/>
      <c r="AK5" s="28">
        <v>0</v>
      </c>
      <c r="AL5" s="28">
        <v>0</v>
      </c>
      <c r="AM5" s="181" t="s">
        <v>83</v>
      </c>
      <c r="AN5" s="28"/>
      <c r="AO5" s="28"/>
      <c r="AP5" s="28">
        <v>1</v>
      </c>
    </row>
    <row r="6" spans="1:42">
      <c r="A6" s="157"/>
      <c r="B6" s="28" t="str">
        <f>物品!B6</f>
        <v>E004</v>
      </c>
      <c r="C6" s="28" t="s">
        <v>41</v>
      </c>
      <c r="D6" s="28" t="s">
        <v>81</v>
      </c>
      <c r="E6" s="28" t="s">
        <v>82</v>
      </c>
      <c r="F6" s="28"/>
      <c r="G6" s="28"/>
      <c r="H6" s="28" t="str">
        <f>VLOOKUP(LEFT(RIGHT(B6,5),4),物品!B:CU,2,FALSE)</f>
        <v>[武器]古纹剑lv4</v>
      </c>
      <c r="I6" s="28" t="str">
        <f>VLOOKUP(B6,物品!B:CV,99,FALSE)</f>
        <v>|Cffbbbbbb属性：|r|n攻击+4000|n|n攻击|Cffffc92610%|r概率附加|Cffffc926业力*400%|r攻击伤害|n|n|Cff00ff7f点击消耗800金币进行强化|n成功率100%</v>
      </c>
      <c r="J6" s="159" t="str">
        <f t="shared" si="2"/>
        <v>[武器]古纹剑lv4</v>
      </c>
      <c r="K6" s="159" t="str">
        <f t="shared" si="3"/>
        <v>|Cffbbbbbb属性：|r|n攻击+4000|n|n攻击|Cffffc92610%|r概率附加|Cffffc926业力*400%|r攻击伤害|n|n|Cff00ff7f点击消耗800金币进行强化|n成功率100%</v>
      </c>
      <c r="L6" s="28"/>
      <c r="M6" s="160" t="str">
        <f>VLOOKUP(LEFT(RIGHT(B6,5),4),物品!B:CU,20,FALSE)</f>
        <v>ReplaceableTextures\\CommandButtons\\BTNZ01.blp</v>
      </c>
      <c r="N6" s="181" t="s">
        <v>83</v>
      </c>
      <c r="O6" s="182" t="s">
        <v>84</v>
      </c>
      <c r="P6" s="28">
        <v>0</v>
      </c>
      <c r="Q6" s="28">
        <v>0</v>
      </c>
      <c r="R6" s="181" t="s">
        <v>83</v>
      </c>
      <c r="S6" s="181" t="s">
        <v>83</v>
      </c>
      <c r="T6" s="181" t="s">
        <v>83</v>
      </c>
      <c r="U6" s="181" t="s">
        <v>83</v>
      </c>
      <c r="V6" s="28">
        <v>1</v>
      </c>
      <c r="W6" s="28" t="s">
        <v>85</v>
      </c>
      <c r="X6" s="28">
        <v>0</v>
      </c>
      <c r="Y6" s="181" t="s">
        <v>83</v>
      </c>
      <c r="Z6" s="28">
        <v>0</v>
      </c>
      <c r="AA6" s="28">
        <v>0</v>
      </c>
      <c r="AB6" s="28">
        <v>0</v>
      </c>
      <c r="AC6" s="28">
        <v>1</v>
      </c>
      <c r="AD6" s="28">
        <v>1</v>
      </c>
      <c r="AE6" s="181" t="s">
        <v>83</v>
      </c>
      <c r="AF6" s="181" t="s">
        <v>83</v>
      </c>
      <c r="AG6" s="181" t="s">
        <v>83</v>
      </c>
      <c r="AH6" s="181" t="s">
        <v>83</v>
      </c>
      <c r="AI6" s="28"/>
      <c r="AJ6" s="28"/>
      <c r="AK6" s="28">
        <v>0</v>
      </c>
      <c r="AL6" s="28">
        <v>0</v>
      </c>
      <c r="AM6" s="181" t="s">
        <v>83</v>
      </c>
      <c r="AN6" s="28"/>
      <c r="AO6" s="28"/>
      <c r="AP6" s="28">
        <v>1</v>
      </c>
    </row>
    <row r="7" spans="1:42">
      <c r="A7" s="157"/>
      <c r="B7" s="28" t="str">
        <f>物品!B7</f>
        <v>E005</v>
      </c>
      <c r="C7" s="28" t="s">
        <v>41</v>
      </c>
      <c r="D7" s="28" t="s">
        <v>81</v>
      </c>
      <c r="E7" s="28" t="s">
        <v>82</v>
      </c>
      <c r="F7" s="28"/>
      <c r="G7" s="28"/>
      <c r="H7" s="28" t="str">
        <f>VLOOKUP(LEFT(RIGHT(B7,5),4),物品!B:CU,2,FALSE)</f>
        <v>[武器]古纹剑lv5</v>
      </c>
      <c r="I7" s="28" t="str">
        <f>VLOOKUP(B7,物品!B:CV,99,FALSE)</f>
        <v>|Cffbbbbbb属性：|r|n攻击+5000|n|n攻击|Cffffc92610%|r概率附加|Cffffc926业力*400%|r攻击伤害|n|n|Cff00ff7f点击消耗2500金币进行晋阶挑战</v>
      </c>
      <c r="J7" s="159" t="str">
        <f t="shared" si="2"/>
        <v>[武器]古纹剑lv5</v>
      </c>
      <c r="K7" s="159" t="str">
        <f t="shared" si="3"/>
        <v>|Cffbbbbbb属性：|r|n攻击+5000|n|n攻击|Cffffc92610%|r概率附加|Cffffc926业力*400%|r攻击伤害|n|n|Cff00ff7f点击消耗2500金币进行晋阶挑战</v>
      </c>
      <c r="L7" s="28"/>
      <c r="M7" s="160" t="str">
        <f>VLOOKUP(LEFT(RIGHT(B7,5),4),物品!B:CU,20,FALSE)</f>
        <v>ReplaceableTextures\\CommandButtons\\BTNZ01.blp</v>
      </c>
      <c r="N7" s="181" t="s">
        <v>83</v>
      </c>
      <c r="O7" s="182" t="s">
        <v>84</v>
      </c>
      <c r="P7" s="28">
        <v>0</v>
      </c>
      <c r="Q7" s="28">
        <v>0</v>
      </c>
      <c r="R7" s="181" t="s">
        <v>83</v>
      </c>
      <c r="S7" s="181" t="s">
        <v>83</v>
      </c>
      <c r="T7" s="181" t="s">
        <v>83</v>
      </c>
      <c r="U7" s="181" t="s">
        <v>83</v>
      </c>
      <c r="V7" s="28">
        <v>1</v>
      </c>
      <c r="W7" s="28" t="s">
        <v>85</v>
      </c>
      <c r="X7" s="28">
        <v>0</v>
      </c>
      <c r="Y7" s="181" t="s">
        <v>83</v>
      </c>
      <c r="Z7" s="28">
        <v>0</v>
      </c>
      <c r="AA7" s="28">
        <v>0</v>
      </c>
      <c r="AB7" s="28">
        <v>0</v>
      </c>
      <c r="AC7" s="28">
        <v>1</v>
      </c>
      <c r="AD7" s="28">
        <v>1</v>
      </c>
      <c r="AE7" s="181" t="s">
        <v>83</v>
      </c>
      <c r="AF7" s="181" t="s">
        <v>83</v>
      </c>
      <c r="AG7" s="181" t="s">
        <v>83</v>
      </c>
      <c r="AH7" s="181" t="s">
        <v>83</v>
      </c>
      <c r="AI7" s="28"/>
      <c r="AJ7" s="28"/>
      <c r="AK7" s="28">
        <v>0</v>
      </c>
      <c r="AL7" s="28">
        <v>0</v>
      </c>
      <c r="AM7" s="181" t="s">
        <v>83</v>
      </c>
      <c r="AN7" s="28"/>
      <c r="AO7" s="28"/>
      <c r="AP7" s="28">
        <v>1</v>
      </c>
    </row>
    <row r="8" spans="1:42">
      <c r="A8" s="157"/>
      <c r="B8" s="28" t="str">
        <f>物品!B8</f>
        <v>E006</v>
      </c>
      <c r="C8" s="28" t="s">
        <v>41</v>
      </c>
      <c r="D8" s="28" t="s">
        <v>81</v>
      </c>
      <c r="E8" s="28" t="s">
        <v>82</v>
      </c>
      <c r="F8" s="28"/>
      <c r="G8" s="28"/>
      <c r="H8" s="28" t="str">
        <f>VLOOKUP(LEFT(RIGHT(B8,5),4),物品!B:CU,2,FALSE)</f>
        <v>|Cff00FF7F[武器]鱼肠剑lv1|r</v>
      </c>
      <c r="I8" s="28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59" t="str">
        <f t="shared" ref="J8:J23" si="4">H8</f>
        <v>|Cff00FF7F[武器]鱼肠剑lv1|r</v>
      </c>
      <c r="K8" s="159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8"/>
      <c r="M8" s="160" t="str">
        <f>VLOOKUP(LEFT(RIGHT(B8,5),4),物品!B:CU,20,FALSE)</f>
        <v>ReplaceableTextures\\CommandButtons\\BTNZ02.blp</v>
      </c>
      <c r="N8" s="181" t="s">
        <v>83</v>
      </c>
      <c r="O8" s="182" t="s">
        <v>84</v>
      </c>
      <c r="P8" s="28">
        <v>0</v>
      </c>
      <c r="Q8" s="28">
        <v>0</v>
      </c>
      <c r="R8" s="181" t="s">
        <v>83</v>
      </c>
      <c r="S8" s="181" t="s">
        <v>83</v>
      </c>
      <c r="T8" s="181" t="s">
        <v>83</v>
      </c>
      <c r="U8" s="181" t="s">
        <v>83</v>
      </c>
      <c r="V8" s="28">
        <v>1</v>
      </c>
      <c r="W8" s="28" t="s">
        <v>85</v>
      </c>
      <c r="X8" s="28">
        <v>0</v>
      </c>
      <c r="Y8" s="181" t="s">
        <v>83</v>
      </c>
      <c r="Z8" s="28">
        <v>0</v>
      </c>
      <c r="AA8" s="28">
        <v>0</v>
      </c>
      <c r="AB8" s="28">
        <v>0</v>
      </c>
      <c r="AC8" s="28">
        <v>1</v>
      </c>
      <c r="AD8" s="28">
        <v>1</v>
      </c>
      <c r="AE8" s="181" t="s">
        <v>83</v>
      </c>
      <c r="AF8" s="181" t="s">
        <v>83</v>
      </c>
      <c r="AG8" s="181" t="s">
        <v>83</v>
      </c>
      <c r="AH8" s="181" t="s">
        <v>83</v>
      </c>
      <c r="AI8" s="28"/>
      <c r="AJ8" s="28"/>
      <c r="AK8" s="28">
        <v>0</v>
      </c>
      <c r="AL8" s="28">
        <v>0</v>
      </c>
      <c r="AM8" s="181" t="s">
        <v>83</v>
      </c>
      <c r="AN8" s="28"/>
      <c r="AO8" s="28"/>
      <c r="AP8" s="28">
        <v>1</v>
      </c>
    </row>
    <row r="9" spans="1:42">
      <c r="A9" s="157"/>
      <c r="B9" s="28" t="str">
        <f>物品!B9</f>
        <v>E007</v>
      </c>
      <c r="C9" s="28" t="s">
        <v>41</v>
      </c>
      <c r="D9" s="28" t="s">
        <v>81</v>
      </c>
      <c r="E9" s="28" t="s">
        <v>82</v>
      </c>
      <c r="F9" s="28"/>
      <c r="G9" s="28"/>
      <c r="H9" s="28" t="str">
        <f>VLOOKUP(LEFT(RIGHT(B9,5),4),物品!B:CU,2,FALSE)</f>
        <v>|Cff00FF7F[武器]鱼肠剑lv2|r</v>
      </c>
      <c r="I9" s="28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59" t="str">
        <f t="shared" si="4"/>
        <v>|Cff00FF7F[武器]鱼肠剑lv2|r</v>
      </c>
      <c r="K9" s="159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8"/>
      <c r="M9" s="160" t="str">
        <f>VLOOKUP(LEFT(RIGHT(B9,5),4),物品!B:CU,20,FALSE)</f>
        <v>ReplaceableTextures\\CommandButtons\\BTNZ02.blp</v>
      </c>
      <c r="N9" s="181" t="s">
        <v>83</v>
      </c>
      <c r="O9" s="182" t="s">
        <v>84</v>
      </c>
      <c r="P9" s="28">
        <v>0</v>
      </c>
      <c r="Q9" s="28">
        <v>0</v>
      </c>
      <c r="R9" s="181" t="s">
        <v>83</v>
      </c>
      <c r="S9" s="181" t="s">
        <v>83</v>
      </c>
      <c r="T9" s="181" t="s">
        <v>83</v>
      </c>
      <c r="U9" s="181" t="s">
        <v>83</v>
      </c>
      <c r="V9" s="28">
        <v>1</v>
      </c>
      <c r="W9" s="28" t="s">
        <v>85</v>
      </c>
      <c r="X9" s="28">
        <v>0</v>
      </c>
      <c r="Y9" s="181" t="s">
        <v>83</v>
      </c>
      <c r="Z9" s="28">
        <v>0</v>
      </c>
      <c r="AA9" s="28">
        <v>0</v>
      </c>
      <c r="AB9" s="28">
        <v>0</v>
      </c>
      <c r="AC9" s="28">
        <v>1</v>
      </c>
      <c r="AD9" s="28">
        <v>1</v>
      </c>
      <c r="AE9" s="181" t="s">
        <v>83</v>
      </c>
      <c r="AF9" s="181" t="s">
        <v>83</v>
      </c>
      <c r="AG9" s="181" t="s">
        <v>83</v>
      </c>
      <c r="AH9" s="181" t="s">
        <v>83</v>
      </c>
      <c r="AI9" s="28"/>
      <c r="AJ9" s="28"/>
      <c r="AK9" s="28">
        <v>0</v>
      </c>
      <c r="AL9" s="28">
        <v>0</v>
      </c>
      <c r="AM9" s="181" t="s">
        <v>83</v>
      </c>
      <c r="AN9" s="28"/>
      <c r="AO9" s="28"/>
      <c r="AP9" s="28">
        <v>1</v>
      </c>
    </row>
    <row r="10" spans="1:42">
      <c r="A10" s="157"/>
      <c r="B10" s="28" t="str">
        <f>物品!B10</f>
        <v>E008</v>
      </c>
      <c r="C10" s="28" t="s">
        <v>41</v>
      </c>
      <c r="D10" s="28" t="s">
        <v>81</v>
      </c>
      <c r="E10" s="28" t="s">
        <v>82</v>
      </c>
      <c r="F10" s="28"/>
      <c r="G10" s="28"/>
      <c r="H10" s="28" t="str">
        <f>VLOOKUP(LEFT(RIGHT(B10,5),4),物品!B:CU,2,FALSE)</f>
        <v>|Cff00FF7F[武器]鱼肠剑lv3|r</v>
      </c>
      <c r="I10" s="28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59" t="str">
        <f t="shared" si="4"/>
        <v>|Cff00FF7F[武器]鱼肠剑lv3|r</v>
      </c>
      <c r="K10" s="159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8"/>
      <c r="M10" s="160" t="str">
        <f>VLOOKUP(LEFT(RIGHT(B10,5),4),物品!B:CU,20,FALSE)</f>
        <v>ReplaceableTextures\\CommandButtons\\BTNZ02.blp</v>
      </c>
      <c r="N10" s="181" t="s">
        <v>83</v>
      </c>
      <c r="O10" s="182" t="s">
        <v>84</v>
      </c>
      <c r="P10" s="28">
        <v>0</v>
      </c>
      <c r="Q10" s="28">
        <v>0</v>
      </c>
      <c r="R10" s="181" t="s">
        <v>83</v>
      </c>
      <c r="S10" s="181" t="s">
        <v>83</v>
      </c>
      <c r="T10" s="181" t="s">
        <v>83</v>
      </c>
      <c r="U10" s="181" t="s">
        <v>83</v>
      </c>
      <c r="V10" s="28">
        <v>1</v>
      </c>
      <c r="W10" s="28" t="s">
        <v>85</v>
      </c>
      <c r="X10" s="28">
        <v>0</v>
      </c>
      <c r="Y10" s="181" t="s">
        <v>83</v>
      </c>
      <c r="Z10" s="28">
        <v>0</v>
      </c>
      <c r="AA10" s="28">
        <v>0</v>
      </c>
      <c r="AB10" s="28">
        <v>0</v>
      </c>
      <c r="AC10" s="28">
        <v>1</v>
      </c>
      <c r="AD10" s="28">
        <v>1</v>
      </c>
      <c r="AE10" s="181" t="s">
        <v>83</v>
      </c>
      <c r="AF10" s="181" t="s">
        <v>83</v>
      </c>
      <c r="AG10" s="181" t="s">
        <v>83</v>
      </c>
      <c r="AH10" s="181" t="s">
        <v>83</v>
      </c>
      <c r="AI10" s="28"/>
      <c r="AJ10" s="28"/>
      <c r="AK10" s="28">
        <v>0</v>
      </c>
      <c r="AL10" s="28">
        <v>0</v>
      </c>
      <c r="AM10" s="181" t="s">
        <v>83</v>
      </c>
      <c r="AN10" s="28"/>
      <c r="AO10" s="28"/>
      <c r="AP10" s="28">
        <v>1</v>
      </c>
    </row>
    <row r="11" spans="1:42">
      <c r="A11" s="157"/>
      <c r="B11" s="28" t="str">
        <f>物品!B11</f>
        <v>E009</v>
      </c>
      <c r="C11" s="28" t="s">
        <v>41</v>
      </c>
      <c r="D11" s="28" t="s">
        <v>81</v>
      </c>
      <c r="E11" s="28" t="s">
        <v>82</v>
      </c>
      <c r="F11" s="28"/>
      <c r="G11" s="28"/>
      <c r="H11" s="28" t="str">
        <f>VLOOKUP(LEFT(RIGHT(B11,5),4),物品!B:CU,2,FALSE)</f>
        <v>|Cff00FF7F[武器]鱼肠剑lv4|r</v>
      </c>
      <c r="I11" s="28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59" t="str">
        <f t="shared" si="4"/>
        <v>|Cff00FF7F[武器]鱼肠剑lv4|r</v>
      </c>
      <c r="K11" s="159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8"/>
      <c r="M11" s="160" t="str">
        <f>VLOOKUP(LEFT(RIGHT(B11,5),4),物品!B:CU,20,FALSE)</f>
        <v>ReplaceableTextures\\CommandButtons\\BTNZ02.blp</v>
      </c>
      <c r="N11" s="181" t="s">
        <v>83</v>
      </c>
      <c r="O11" s="182" t="s">
        <v>84</v>
      </c>
      <c r="P11" s="28">
        <v>0</v>
      </c>
      <c r="Q11" s="28">
        <v>0</v>
      </c>
      <c r="R11" s="181" t="s">
        <v>83</v>
      </c>
      <c r="S11" s="181" t="s">
        <v>83</v>
      </c>
      <c r="T11" s="181" t="s">
        <v>83</v>
      </c>
      <c r="U11" s="181" t="s">
        <v>83</v>
      </c>
      <c r="V11" s="28">
        <v>1</v>
      </c>
      <c r="W11" s="28" t="s">
        <v>85</v>
      </c>
      <c r="X11" s="28">
        <v>0</v>
      </c>
      <c r="Y11" s="181" t="s">
        <v>83</v>
      </c>
      <c r="Z11" s="28">
        <v>0</v>
      </c>
      <c r="AA11" s="28">
        <v>0</v>
      </c>
      <c r="AB11" s="28">
        <v>0</v>
      </c>
      <c r="AC11" s="28">
        <v>1</v>
      </c>
      <c r="AD11" s="28">
        <v>1</v>
      </c>
      <c r="AE11" s="181" t="s">
        <v>83</v>
      </c>
      <c r="AF11" s="181" t="s">
        <v>83</v>
      </c>
      <c r="AG11" s="181" t="s">
        <v>83</v>
      </c>
      <c r="AH11" s="181" t="s">
        <v>83</v>
      </c>
      <c r="AI11" s="28"/>
      <c r="AJ11" s="28"/>
      <c r="AK11" s="28">
        <v>0</v>
      </c>
      <c r="AL11" s="28">
        <v>0</v>
      </c>
      <c r="AM11" s="181" t="s">
        <v>83</v>
      </c>
      <c r="AN11" s="28"/>
      <c r="AO11" s="28"/>
      <c r="AP11" s="28">
        <v>1</v>
      </c>
    </row>
    <row r="12" spans="1:42">
      <c r="A12" s="157"/>
      <c r="B12" s="28" t="str">
        <f>物品!B12</f>
        <v>E010</v>
      </c>
      <c r="C12" s="28" t="s">
        <v>41</v>
      </c>
      <c r="D12" s="28" t="s">
        <v>81</v>
      </c>
      <c r="E12" s="28" t="s">
        <v>82</v>
      </c>
      <c r="F12" s="28"/>
      <c r="G12" s="28"/>
      <c r="H12" s="28" t="str">
        <f>VLOOKUP(LEFT(RIGHT(B12,5),4),物品!B:CU,2,FALSE)</f>
        <v>|Cff00FF7F[武器]鱼肠剑lv5|r</v>
      </c>
      <c r="I12" s="28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59" t="str">
        <f t="shared" si="4"/>
        <v>|Cff00FF7F[武器]鱼肠剑lv5|r</v>
      </c>
      <c r="K12" s="159" t="str">
        <f t="shared" si="5"/>
        <v>|Cffbbbbbb属性：|r|n攻击+16000|n攻速+20%|n吸血+4%|n|n攻击|Cffffc92610%|r概率附加|Cffffc926业力*400%|r攻击伤害|n|n|Cff00ff7f点击消耗8000金币进行晋阶挑战</v>
      </c>
      <c r="L12" s="28"/>
      <c r="M12" s="160" t="str">
        <f>VLOOKUP(LEFT(RIGHT(B12,5),4),物品!B:CU,20,FALSE)</f>
        <v>ReplaceableTextures\\CommandButtons\\BTNZ02.blp</v>
      </c>
      <c r="N12" s="181" t="s">
        <v>83</v>
      </c>
      <c r="O12" s="182" t="s">
        <v>84</v>
      </c>
      <c r="P12" s="28">
        <v>0</v>
      </c>
      <c r="Q12" s="28">
        <v>0</v>
      </c>
      <c r="R12" s="181" t="s">
        <v>83</v>
      </c>
      <c r="S12" s="181" t="s">
        <v>83</v>
      </c>
      <c r="T12" s="181" t="s">
        <v>83</v>
      </c>
      <c r="U12" s="181" t="s">
        <v>83</v>
      </c>
      <c r="V12" s="28">
        <v>1</v>
      </c>
      <c r="W12" s="28" t="s">
        <v>85</v>
      </c>
      <c r="X12" s="28">
        <v>0</v>
      </c>
      <c r="Y12" s="181" t="s">
        <v>83</v>
      </c>
      <c r="Z12" s="28">
        <v>0</v>
      </c>
      <c r="AA12" s="28">
        <v>0</v>
      </c>
      <c r="AB12" s="28">
        <v>0</v>
      </c>
      <c r="AC12" s="28">
        <v>1</v>
      </c>
      <c r="AD12" s="28">
        <v>1</v>
      </c>
      <c r="AE12" s="181" t="s">
        <v>83</v>
      </c>
      <c r="AF12" s="181" t="s">
        <v>83</v>
      </c>
      <c r="AG12" s="181" t="s">
        <v>83</v>
      </c>
      <c r="AH12" s="181" t="s">
        <v>83</v>
      </c>
      <c r="AI12" s="28"/>
      <c r="AJ12" s="28"/>
      <c r="AK12" s="28">
        <v>0</v>
      </c>
      <c r="AL12" s="28">
        <v>0</v>
      </c>
      <c r="AM12" s="181" t="s">
        <v>83</v>
      </c>
      <c r="AN12" s="28"/>
      <c r="AO12" s="28"/>
      <c r="AP12" s="28">
        <v>1</v>
      </c>
    </row>
    <row r="13" spans="1:42">
      <c r="A13" s="157"/>
      <c r="B13" s="28" t="str">
        <f>物品!B13</f>
        <v>E011</v>
      </c>
      <c r="C13" s="28" t="s">
        <v>41</v>
      </c>
      <c r="D13" s="28" t="s">
        <v>81</v>
      </c>
      <c r="E13" s="28" t="s">
        <v>82</v>
      </c>
      <c r="F13" s="28"/>
      <c r="G13" s="28"/>
      <c r="H13" s="28" t="str">
        <f>VLOOKUP(LEFT(RIGHT(B13,5),4),物品!B:CU,2,FALSE)</f>
        <v>|Cff00BFFF[武器]太阿剑lv1|r</v>
      </c>
      <c r="I13" s="28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59" t="str">
        <f t="shared" si="4"/>
        <v>|Cff00BFFF[武器]太阿剑lv1|r</v>
      </c>
      <c r="K13" s="159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8"/>
      <c r="M13" s="160" t="str">
        <f>VLOOKUP(LEFT(RIGHT(B13,5),4),物品!B:CU,20,FALSE)</f>
        <v>ReplaceableTextures\\CommandButtons\\BTNZ03.blp</v>
      </c>
      <c r="N13" s="181" t="s">
        <v>83</v>
      </c>
      <c r="O13" s="182" t="s">
        <v>84</v>
      </c>
      <c r="P13" s="28">
        <v>0</v>
      </c>
      <c r="Q13" s="28">
        <v>0</v>
      </c>
      <c r="R13" s="181" t="s">
        <v>83</v>
      </c>
      <c r="S13" s="181" t="s">
        <v>83</v>
      </c>
      <c r="T13" s="181" t="s">
        <v>83</v>
      </c>
      <c r="U13" s="181" t="s">
        <v>83</v>
      </c>
      <c r="V13" s="28">
        <v>1</v>
      </c>
      <c r="W13" s="28" t="s">
        <v>85</v>
      </c>
      <c r="X13" s="28">
        <v>0</v>
      </c>
      <c r="Y13" s="181" t="s">
        <v>83</v>
      </c>
      <c r="Z13" s="28">
        <v>0</v>
      </c>
      <c r="AA13" s="28">
        <v>0</v>
      </c>
      <c r="AB13" s="28">
        <v>0</v>
      </c>
      <c r="AC13" s="28">
        <v>1</v>
      </c>
      <c r="AD13" s="28">
        <v>1</v>
      </c>
      <c r="AE13" s="181" t="s">
        <v>83</v>
      </c>
      <c r="AF13" s="181" t="s">
        <v>83</v>
      </c>
      <c r="AG13" s="181" t="s">
        <v>83</v>
      </c>
      <c r="AH13" s="181" t="s">
        <v>83</v>
      </c>
      <c r="AI13" s="28"/>
      <c r="AJ13" s="28"/>
      <c r="AK13" s="28">
        <v>0</v>
      </c>
      <c r="AL13" s="28">
        <v>0</v>
      </c>
      <c r="AM13" s="181" t="s">
        <v>83</v>
      </c>
      <c r="AN13" s="28"/>
      <c r="AO13" s="28"/>
      <c r="AP13" s="28">
        <v>1</v>
      </c>
    </row>
    <row r="14" spans="1:42">
      <c r="A14" s="157"/>
      <c r="B14" s="28" t="str">
        <f>物品!B14</f>
        <v>E012</v>
      </c>
      <c r="C14" s="28" t="s">
        <v>41</v>
      </c>
      <c r="D14" s="28" t="s">
        <v>81</v>
      </c>
      <c r="E14" s="28" t="s">
        <v>82</v>
      </c>
      <c r="F14" s="28"/>
      <c r="G14" s="28"/>
      <c r="H14" s="28" t="str">
        <f>VLOOKUP(LEFT(RIGHT(B14,5),4),物品!B:CU,2,FALSE)</f>
        <v>|Cff00BFFF[武器]太阿剑lv2|r</v>
      </c>
      <c r="I14" s="28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59" t="str">
        <f t="shared" si="4"/>
        <v>|Cff00BFFF[武器]太阿剑lv2|r</v>
      </c>
      <c r="K14" s="159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8"/>
      <c r="M14" s="160" t="str">
        <f>VLOOKUP(LEFT(RIGHT(B14,5),4),物品!B:CU,20,FALSE)</f>
        <v>ReplaceableTextures\\CommandButtons\\BTNZ03.blp</v>
      </c>
      <c r="N14" s="181" t="s">
        <v>83</v>
      </c>
      <c r="O14" s="182" t="s">
        <v>84</v>
      </c>
      <c r="P14" s="28">
        <v>0</v>
      </c>
      <c r="Q14" s="28">
        <v>0</v>
      </c>
      <c r="R14" s="181" t="s">
        <v>83</v>
      </c>
      <c r="S14" s="181" t="s">
        <v>83</v>
      </c>
      <c r="T14" s="181" t="s">
        <v>83</v>
      </c>
      <c r="U14" s="181" t="s">
        <v>83</v>
      </c>
      <c r="V14" s="28">
        <v>1</v>
      </c>
      <c r="W14" s="28" t="s">
        <v>85</v>
      </c>
      <c r="X14" s="28">
        <v>0</v>
      </c>
      <c r="Y14" s="181" t="s">
        <v>83</v>
      </c>
      <c r="Z14" s="28">
        <v>0</v>
      </c>
      <c r="AA14" s="28">
        <v>0</v>
      </c>
      <c r="AB14" s="28">
        <v>0</v>
      </c>
      <c r="AC14" s="28">
        <v>1</v>
      </c>
      <c r="AD14" s="28">
        <v>1</v>
      </c>
      <c r="AE14" s="181" t="s">
        <v>83</v>
      </c>
      <c r="AF14" s="181" t="s">
        <v>83</v>
      </c>
      <c r="AG14" s="181" t="s">
        <v>83</v>
      </c>
      <c r="AH14" s="181" t="s">
        <v>83</v>
      </c>
      <c r="AI14" s="28"/>
      <c r="AJ14" s="28"/>
      <c r="AK14" s="28">
        <v>0</v>
      </c>
      <c r="AL14" s="28">
        <v>0</v>
      </c>
      <c r="AM14" s="181" t="s">
        <v>83</v>
      </c>
      <c r="AN14" s="28"/>
      <c r="AO14" s="28"/>
      <c r="AP14" s="28">
        <v>1</v>
      </c>
    </row>
    <row r="15" spans="1:42">
      <c r="A15" s="157"/>
      <c r="B15" s="28" t="str">
        <f>物品!B15</f>
        <v>E013</v>
      </c>
      <c r="C15" s="28" t="s">
        <v>41</v>
      </c>
      <c r="D15" s="28" t="s">
        <v>81</v>
      </c>
      <c r="E15" s="28" t="s">
        <v>82</v>
      </c>
      <c r="F15" s="28"/>
      <c r="G15" s="28"/>
      <c r="H15" s="28" t="str">
        <f>VLOOKUP(LEFT(RIGHT(B15,5),4),物品!B:CU,2,FALSE)</f>
        <v>|Cff00BFFF[武器]太阿剑lv3|r</v>
      </c>
      <c r="I15" s="28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59" t="str">
        <f t="shared" si="4"/>
        <v>|Cff00BFFF[武器]太阿剑lv3|r</v>
      </c>
      <c r="K15" s="159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8"/>
      <c r="M15" s="160" t="str">
        <f>VLOOKUP(LEFT(RIGHT(B15,5),4),物品!B:CU,20,FALSE)</f>
        <v>ReplaceableTextures\\CommandButtons\\BTNZ03.blp</v>
      </c>
      <c r="N15" s="181" t="s">
        <v>83</v>
      </c>
      <c r="O15" s="182" t="s">
        <v>84</v>
      </c>
      <c r="P15" s="28">
        <v>0</v>
      </c>
      <c r="Q15" s="28">
        <v>0</v>
      </c>
      <c r="R15" s="181" t="s">
        <v>83</v>
      </c>
      <c r="S15" s="181" t="s">
        <v>83</v>
      </c>
      <c r="T15" s="181" t="s">
        <v>83</v>
      </c>
      <c r="U15" s="181" t="s">
        <v>83</v>
      </c>
      <c r="V15" s="28">
        <v>1</v>
      </c>
      <c r="W15" s="28" t="s">
        <v>85</v>
      </c>
      <c r="X15" s="28">
        <v>0</v>
      </c>
      <c r="Y15" s="181" t="s">
        <v>83</v>
      </c>
      <c r="Z15" s="28">
        <v>0</v>
      </c>
      <c r="AA15" s="28">
        <v>0</v>
      </c>
      <c r="AB15" s="28">
        <v>0</v>
      </c>
      <c r="AC15" s="28">
        <v>1</v>
      </c>
      <c r="AD15" s="28">
        <v>1</v>
      </c>
      <c r="AE15" s="181" t="s">
        <v>83</v>
      </c>
      <c r="AF15" s="181" t="s">
        <v>83</v>
      </c>
      <c r="AG15" s="181" t="s">
        <v>83</v>
      </c>
      <c r="AH15" s="181" t="s">
        <v>83</v>
      </c>
      <c r="AI15" s="28"/>
      <c r="AJ15" s="28"/>
      <c r="AK15" s="28">
        <v>0</v>
      </c>
      <c r="AL15" s="28">
        <v>0</v>
      </c>
      <c r="AM15" s="181" t="s">
        <v>83</v>
      </c>
      <c r="AN15" s="28"/>
      <c r="AO15" s="28"/>
      <c r="AP15" s="28">
        <v>1</v>
      </c>
    </row>
    <row r="16" spans="1:42">
      <c r="A16" s="157"/>
      <c r="B16" s="28" t="str">
        <f>物品!B16</f>
        <v>E014</v>
      </c>
      <c r="C16" s="28" t="s">
        <v>41</v>
      </c>
      <c r="D16" s="28" t="s">
        <v>81</v>
      </c>
      <c r="E16" s="28" t="s">
        <v>82</v>
      </c>
      <c r="F16" s="28"/>
      <c r="G16" s="28"/>
      <c r="H16" s="28" t="str">
        <f>VLOOKUP(LEFT(RIGHT(B16,5),4),物品!B:CU,2,FALSE)</f>
        <v>|Cff00BFFF[武器]太阿剑lv4|r</v>
      </c>
      <c r="I16" s="28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59" t="str">
        <f t="shared" si="4"/>
        <v>|Cff00BFFF[武器]太阿剑lv4|r</v>
      </c>
      <c r="K16" s="159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8"/>
      <c r="M16" s="160" t="str">
        <f>VLOOKUP(LEFT(RIGHT(B16,5),4),物品!B:CU,20,FALSE)</f>
        <v>ReplaceableTextures\\CommandButtons\\BTNZ03.blp</v>
      </c>
      <c r="N16" s="181" t="s">
        <v>83</v>
      </c>
      <c r="O16" s="182" t="s">
        <v>84</v>
      </c>
      <c r="P16" s="28">
        <v>0</v>
      </c>
      <c r="Q16" s="28">
        <v>0</v>
      </c>
      <c r="R16" s="181" t="s">
        <v>83</v>
      </c>
      <c r="S16" s="181" t="s">
        <v>83</v>
      </c>
      <c r="T16" s="181" t="s">
        <v>83</v>
      </c>
      <c r="U16" s="181" t="s">
        <v>83</v>
      </c>
      <c r="V16" s="28">
        <v>1</v>
      </c>
      <c r="W16" s="28" t="s">
        <v>85</v>
      </c>
      <c r="X16" s="28">
        <v>0</v>
      </c>
      <c r="Y16" s="181" t="s">
        <v>83</v>
      </c>
      <c r="Z16" s="28">
        <v>0</v>
      </c>
      <c r="AA16" s="28">
        <v>0</v>
      </c>
      <c r="AB16" s="28">
        <v>0</v>
      </c>
      <c r="AC16" s="28">
        <v>1</v>
      </c>
      <c r="AD16" s="28">
        <v>1</v>
      </c>
      <c r="AE16" s="181" t="s">
        <v>83</v>
      </c>
      <c r="AF16" s="181" t="s">
        <v>83</v>
      </c>
      <c r="AG16" s="181" t="s">
        <v>83</v>
      </c>
      <c r="AH16" s="181" t="s">
        <v>83</v>
      </c>
      <c r="AI16" s="28"/>
      <c r="AJ16" s="28"/>
      <c r="AK16" s="28">
        <v>0</v>
      </c>
      <c r="AL16" s="28">
        <v>0</v>
      </c>
      <c r="AM16" s="181" t="s">
        <v>83</v>
      </c>
      <c r="AN16" s="28"/>
      <c r="AO16" s="28"/>
      <c r="AP16" s="28">
        <v>1</v>
      </c>
    </row>
    <row r="17" spans="1:42">
      <c r="A17" s="157"/>
      <c r="B17" s="28" t="str">
        <f>物品!B17</f>
        <v>E015</v>
      </c>
      <c r="C17" s="28" t="s">
        <v>41</v>
      </c>
      <c r="D17" s="28" t="s">
        <v>81</v>
      </c>
      <c r="E17" s="28" t="s">
        <v>82</v>
      </c>
      <c r="F17" s="28"/>
      <c r="G17" s="28"/>
      <c r="H17" s="28" t="str">
        <f>VLOOKUP(LEFT(RIGHT(B17,5),4),物品!B:CU,2,FALSE)</f>
        <v>|Cff00BFFF[武器]太阿剑lv5|r</v>
      </c>
      <c r="I17" s="28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59" t="str">
        <f t="shared" si="4"/>
        <v>|Cff00BFFF[武器]太阿剑lv5|r</v>
      </c>
      <c r="K17" s="159" t="str">
        <f t="shared" si="5"/>
        <v>|Cffbbbbbb属性：|r|n攻击+48000|n攻速+30%|n吸血+6%|n|n攻击|Cffffc92610%|r概率附加|Cffffc926业力*400%|r攻击伤害|n|n|Cff00ff7f点击消耗20000金币进行晋阶挑战</v>
      </c>
      <c r="L17" s="28"/>
      <c r="M17" s="160" t="str">
        <f>VLOOKUP(LEFT(RIGHT(B17,5),4),物品!B:CU,20,FALSE)</f>
        <v>ReplaceableTextures\\CommandButtons\\BTNZ03.blp</v>
      </c>
      <c r="N17" s="181" t="s">
        <v>83</v>
      </c>
      <c r="O17" s="182" t="s">
        <v>84</v>
      </c>
      <c r="P17" s="28">
        <v>0</v>
      </c>
      <c r="Q17" s="28">
        <v>0</v>
      </c>
      <c r="R17" s="181" t="s">
        <v>83</v>
      </c>
      <c r="S17" s="181" t="s">
        <v>83</v>
      </c>
      <c r="T17" s="181" t="s">
        <v>83</v>
      </c>
      <c r="U17" s="181" t="s">
        <v>83</v>
      </c>
      <c r="V17" s="28">
        <v>1</v>
      </c>
      <c r="W17" s="28" t="s">
        <v>85</v>
      </c>
      <c r="X17" s="28">
        <v>0</v>
      </c>
      <c r="Y17" s="181" t="s">
        <v>83</v>
      </c>
      <c r="Z17" s="28">
        <v>0</v>
      </c>
      <c r="AA17" s="28">
        <v>0</v>
      </c>
      <c r="AB17" s="28">
        <v>0</v>
      </c>
      <c r="AC17" s="28">
        <v>1</v>
      </c>
      <c r="AD17" s="28">
        <v>1</v>
      </c>
      <c r="AE17" s="181" t="s">
        <v>83</v>
      </c>
      <c r="AF17" s="181" t="s">
        <v>83</v>
      </c>
      <c r="AG17" s="181" t="s">
        <v>83</v>
      </c>
      <c r="AH17" s="181" t="s">
        <v>83</v>
      </c>
      <c r="AI17" s="28"/>
      <c r="AJ17" s="28"/>
      <c r="AK17" s="28">
        <v>0</v>
      </c>
      <c r="AL17" s="28">
        <v>0</v>
      </c>
      <c r="AM17" s="181" t="s">
        <v>83</v>
      </c>
      <c r="AN17" s="28"/>
      <c r="AO17" s="28"/>
      <c r="AP17" s="28">
        <v>1</v>
      </c>
    </row>
    <row r="18" spans="1:42">
      <c r="A18" s="157"/>
      <c r="B18" s="28" t="str">
        <f>物品!B18</f>
        <v>E016</v>
      </c>
      <c r="C18" s="28" t="s">
        <v>41</v>
      </c>
      <c r="D18" s="28" t="s">
        <v>81</v>
      </c>
      <c r="E18" s="28" t="s">
        <v>82</v>
      </c>
      <c r="F18" s="28"/>
      <c r="G18" s="28"/>
      <c r="H18" s="28" t="str">
        <f>VLOOKUP(LEFT(RIGHT(B18,5),4),物品!B:CU,2,FALSE)</f>
        <v>|CffBF00FF[武器]湛卢剑lv1|r</v>
      </c>
      <c r="I18" s="28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59" t="str">
        <f t="shared" ref="J18:J22" si="6">H18</f>
        <v>|CffBF00FF[武器]湛卢剑lv1|r</v>
      </c>
      <c r="K18" s="159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8"/>
      <c r="M18" s="160" t="str">
        <f>VLOOKUP(LEFT(RIGHT(B18,5),4),物品!B:CU,20,FALSE)</f>
        <v>ReplaceableTextures\\CommandButtons\\BTNZ21.blp</v>
      </c>
      <c r="N18" s="181" t="s">
        <v>83</v>
      </c>
      <c r="O18" s="182" t="s">
        <v>84</v>
      </c>
      <c r="P18" s="28">
        <v>0</v>
      </c>
      <c r="Q18" s="28">
        <v>0</v>
      </c>
      <c r="R18" s="181" t="s">
        <v>83</v>
      </c>
      <c r="S18" s="181" t="s">
        <v>83</v>
      </c>
      <c r="T18" s="181" t="s">
        <v>83</v>
      </c>
      <c r="U18" s="181" t="s">
        <v>83</v>
      </c>
      <c r="V18" s="28">
        <v>1</v>
      </c>
      <c r="W18" s="28" t="s">
        <v>85</v>
      </c>
      <c r="X18" s="28">
        <v>0</v>
      </c>
      <c r="Y18" s="181" t="s">
        <v>83</v>
      </c>
      <c r="Z18" s="28">
        <v>0</v>
      </c>
      <c r="AA18" s="28">
        <v>0</v>
      </c>
      <c r="AB18" s="28">
        <v>0</v>
      </c>
      <c r="AC18" s="28">
        <v>1</v>
      </c>
      <c r="AD18" s="28">
        <v>1</v>
      </c>
      <c r="AE18" s="181" t="s">
        <v>83</v>
      </c>
      <c r="AF18" s="181" t="s">
        <v>83</v>
      </c>
      <c r="AG18" s="181" t="s">
        <v>83</v>
      </c>
      <c r="AH18" s="181" t="s">
        <v>83</v>
      </c>
      <c r="AI18" s="28"/>
      <c r="AJ18" s="28"/>
      <c r="AK18" s="28">
        <v>0</v>
      </c>
      <c r="AL18" s="28">
        <v>0</v>
      </c>
      <c r="AM18" s="181" t="s">
        <v>83</v>
      </c>
      <c r="AN18" s="28"/>
      <c r="AO18" s="28"/>
      <c r="AP18" s="28">
        <v>1</v>
      </c>
    </row>
    <row r="19" spans="1:42">
      <c r="A19" s="157"/>
      <c r="B19" s="28" t="str">
        <f>物品!B19</f>
        <v>E017</v>
      </c>
      <c r="C19" s="28" t="s">
        <v>41</v>
      </c>
      <c r="D19" s="28" t="s">
        <v>81</v>
      </c>
      <c r="E19" s="28" t="s">
        <v>82</v>
      </c>
      <c r="F19" s="28"/>
      <c r="G19" s="28"/>
      <c r="H19" s="28" t="str">
        <f>VLOOKUP(LEFT(RIGHT(B19,5),4),物品!B:CU,2,FALSE)</f>
        <v>|CffBF00FF[武器]湛卢剑lv2|r</v>
      </c>
      <c r="I19" s="28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59" t="str">
        <f t="shared" si="6"/>
        <v>|CffBF00FF[武器]湛卢剑lv2|r</v>
      </c>
      <c r="K19" s="159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8"/>
      <c r="M19" s="160" t="str">
        <f>VLOOKUP(LEFT(RIGHT(B19,5),4),物品!B:CU,20,FALSE)</f>
        <v>ReplaceableTextures\\CommandButtons\\BTNZ21.blp</v>
      </c>
      <c r="N19" s="181" t="s">
        <v>83</v>
      </c>
      <c r="O19" s="182" t="s">
        <v>84</v>
      </c>
      <c r="P19" s="28">
        <v>0</v>
      </c>
      <c r="Q19" s="28">
        <v>0</v>
      </c>
      <c r="R19" s="181" t="s">
        <v>83</v>
      </c>
      <c r="S19" s="181" t="s">
        <v>83</v>
      </c>
      <c r="T19" s="181" t="s">
        <v>83</v>
      </c>
      <c r="U19" s="181" t="s">
        <v>83</v>
      </c>
      <c r="V19" s="28">
        <v>1</v>
      </c>
      <c r="W19" s="28" t="s">
        <v>85</v>
      </c>
      <c r="X19" s="28">
        <v>0</v>
      </c>
      <c r="Y19" s="181" t="s">
        <v>83</v>
      </c>
      <c r="Z19" s="28">
        <v>0</v>
      </c>
      <c r="AA19" s="28">
        <v>0</v>
      </c>
      <c r="AB19" s="28">
        <v>0</v>
      </c>
      <c r="AC19" s="28">
        <v>1</v>
      </c>
      <c r="AD19" s="28">
        <v>1</v>
      </c>
      <c r="AE19" s="181" t="s">
        <v>83</v>
      </c>
      <c r="AF19" s="181" t="s">
        <v>83</v>
      </c>
      <c r="AG19" s="181" t="s">
        <v>83</v>
      </c>
      <c r="AH19" s="181" t="s">
        <v>83</v>
      </c>
      <c r="AI19" s="28"/>
      <c r="AJ19" s="28"/>
      <c r="AK19" s="28">
        <v>0</v>
      </c>
      <c r="AL19" s="28">
        <v>0</v>
      </c>
      <c r="AM19" s="181" t="s">
        <v>83</v>
      </c>
      <c r="AN19" s="28"/>
      <c r="AO19" s="28"/>
      <c r="AP19" s="28">
        <v>1</v>
      </c>
    </row>
    <row r="20" spans="1:42">
      <c r="A20" s="157"/>
      <c r="B20" s="28" t="str">
        <f>物品!B20</f>
        <v>E018</v>
      </c>
      <c r="C20" s="28" t="s">
        <v>41</v>
      </c>
      <c r="D20" s="28" t="s">
        <v>81</v>
      </c>
      <c r="E20" s="28" t="s">
        <v>82</v>
      </c>
      <c r="F20" s="28"/>
      <c r="G20" s="28"/>
      <c r="H20" s="28" t="str">
        <f>VLOOKUP(LEFT(RIGHT(B20,5),4),物品!B:CU,2,FALSE)</f>
        <v>|CffBF00FF[武器]湛卢剑lv3|r</v>
      </c>
      <c r="I20" s="28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59" t="str">
        <f t="shared" si="6"/>
        <v>|CffBF00FF[武器]湛卢剑lv3|r</v>
      </c>
      <c r="K20" s="159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8"/>
      <c r="M20" s="160" t="str">
        <f>VLOOKUP(LEFT(RIGHT(B20,5),4),物品!B:CU,20,FALSE)</f>
        <v>ReplaceableTextures\\CommandButtons\\BTNZ21.blp</v>
      </c>
      <c r="N20" s="181" t="s">
        <v>83</v>
      </c>
      <c r="O20" s="182" t="s">
        <v>84</v>
      </c>
      <c r="P20" s="28">
        <v>0</v>
      </c>
      <c r="Q20" s="28">
        <v>0</v>
      </c>
      <c r="R20" s="181" t="s">
        <v>83</v>
      </c>
      <c r="S20" s="181" t="s">
        <v>83</v>
      </c>
      <c r="T20" s="181" t="s">
        <v>83</v>
      </c>
      <c r="U20" s="181" t="s">
        <v>83</v>
      </c>
      <c r="V20" s="28">
        <v>1</v>
      </c>
      <c r="W20" s="28" t="s">
        <v>85</v>
      </c>
      <c r="X20" s="28">
        <v>0</v>
      </c>
      <c r="Y20" s="181" t="s">
        <v>83</v>
      </c>
      <c r="Z20" s="28">
        <v>0</v>
      </c>
      <c r="AA20" s="28">
        <v>0</v>
      </c>
      <c r="AB20" s="28">
        <v>0</v>
      </c>
      <c r="AC20" s="28">
        <v>1</v>
      </c>
      <c r="AD20" s="28">
        <v>1</v>
      </c>
      <c r="AE20" s="181" t="s">
        <v>83</v>
      </c>
      <c r="AF20" s="181" t="s">
        <v>83</v>
      </c>
      <c r="AG20" s="181" t="s">
        <v>83</v>
      </c>
      <c r="AH20" s="181" t="s">
        <v>83</v>
      </c>
      <c r="AI20" s="28"/>
      <c r="AJ20" s="28"/>
      <c r="AK20" s="28">
        <v>0</v>
      </c>
      <c r="AL20" s="28">
        <v>0</v>
      </c>
      <c r="AM20" s="181" t="s">
        <v>83</v>
      </c>
      <c r="AN20" s="28"/>
      <c r="AO20" s="28"/>
      <c r="AP20" s="28">
        <v>1</v>
      </c>
    </row>
    <row r="21" spans="1:42">
      <c r="A21" s="157"/>
      <c r="B21" s="28" t="str">
        <f>物品!B21</f>
        <v>E019</v>
      </c>
      <c r="C21" s="28" t="s">
        <v>41</v>
      </c>
      <c r="D21" s="28" t="s">
        <v>81</v>
      </c>
      <c r="E21" s="28" t="s">
        <v>82</v>
      </c>
      <c r="F21" s="28"/>
      <c r="G21" s="28"/>
      <c r="H21" s="28" t="str">
        <f>VLOOKUP(LEFT(RIGHT(B21,5),4),物品!B:CU,2,FALSE)</f>
        <v>|CffBF00FF[武器]湛卢剑lv4|r</v>
      </c>
      <c r="I21" s="28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59" t="str">
        <f t="shared" si="6"/>
        <v>|CffBF00FF[武器]湛卢剑lv4|r</v>
      </c>
      <c r="K21" s="159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8"/>
      <c r="M21" s="160" t="str">
        <f>VLOOKUP(LEFT(RIGHT(B21,5),4),物品!B:CU,20,FALSE)</f>
        <v>ReplaceableTextures\\CommandButtons\\BTNZ21.blp</v>
      </c>
      <c r="N21" s="181" t="s">
        <v>83</v>
      </c>
      <c r="O21" s="182" t="s">
        <v>84</v>
      </c>
      <c r="P21" s="28">
        <v>0</v>
      </c>
      <c r="Q21" s="28">
        <v>0</v>
      </c>
      <c r="R21" s="181" t="s">
        <v>83</v>
      </c>
      <c r="S21" s="181" t="s">
        <v>83</v>
      </c>
      <c r="T21" s="181" t="s">
        <v>83</v>
      </c>
      <c r="U21" s="181" t="s">
        <v>83</v>
      </c>
      <c r="V21" s="28">
        <v>1</v>
      </c>
      <c r="W21" s="28" t="s">
        <v>85</v>
      </c>
      <c r="X21" s="28">
        <v>0</v>
      </c>
      <c r="Y21" s="181" t="s">
        <v>83</v>
      </c>
      <c r="Z21" s="28">
        <v>0</v>
      </c>
      <c r="AA21" s="28">
        <v>0</v>
      </c>
      <c r="AB21" s="28">
        <v>0</v>
      </c>
      <c r="AC21" s="28">
        <v>1</v>
      </c>
      <c r="AD21" s="28">
        <v>1</v>
      </c>
      <c r="AE21" s="181" t="s">
        <v>83</v>
      </c>
      <c r="AF21" s="181" t="s">
        <v>83</v>
      </c>
      <c r="AG21" s="181" t="s">
        <v>83</v>
      </c>
      <c r="AH21" s="181" t="s">
        <v>83</v>
      </c>
      <c r="AI21" s="28"/>
      <c r="AJ21" s="28"/>
      <c r="AK21" s="28">
        <v>0</v>
      </c>
      <c r="AL21" s="28">
        <v>0</v>
      </c>
      <c r="AM21" s="181" t="s">
        <v>83</v>
      </c>
      <c r="AN21" s="28"/>
      <c r="AO21" s="28"/>
      <c r="AP21" s="28">
        <v>1</v>
      </c>
    </row>
    <row r="22" spans="1:42">
      <c r="A22" s="157"/>
      <c r="B22" s="28" t="str">
        <f>物品!B22</f>
        <v>E020</v>
      </c>
      <c r="C22" s="28" t="s">
        <v>41</v>
      </c>
      <c r="D22" s="28" t="s">
        <v>81</v>
      </c>
      <c r="E22" s="28" t="s">
        <v>82</v>
      </c>
      <c r="F22" s="28"/>
      <c r="G22" s="28"/>
      <c r="H22" s="28" t="str">
        <f>VLOOKUP(LEFT(RIGHT(B22,5),4),物品!B:CU,2,FALSE)</f>
        <v>|CffBF00FF[武器]湛卢剑lv5|r</v>
      </c>
      <c r="I22" s="28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59" t="str">
        <f t="shared" si="6"/>
        <v>|CffBF00FF[武器]湛卢剑lv5|r</v>
      </c>
      <c r="K22" s="159" t="str">
        <f t="shared" si="7"/>
        <v>|Cffbbbbbb属性：|r|n攻击+120000|n攻速+40%|n吸血+8%|n|n攻击|Cffffc92610%|r概率附加|Cffffc926业力*400%|r攻击伤害|n|n|Cff00ff7f点击消耗30000金币进行晋阶挑战</v>
      </c>
      <c r="L22" s="28"/>
      <c r="M22" s="160" t="str">
        <f>VLOOKUP(LEFT(RIGHT(B22,5),4),物品!B:CU,20,FALSE)</f>
        <v>ReplaceableTextures\\CommandButtons\\BTNZ21.blp</v>
      </c>
      <c r="N22" s="181" t="s">
        <v>83</v>
      </c>
      <c r="O22" s="182" t="s">
        <v>84</v>
      </c>
      <c r="P22" s="28">
        <v>0</v>
      </c>
      <c r="Q22" s="28">
        <v>0</v>
      </c>
      <c r="R22" s="181" t="s">
        <v>83</v>
      </c>
      <c r="S22" s="181" t="s">
        <v>83</v>
      </c>
      <c r="T22" s="181" t="s">
        <v>83</v>
      </c>
      <c r="U22" s="181" t="s">
        <v>83</v>
      </c>
      <c r="V22" s="28">
        <v>1</v>
      </c>
      <c r="W22" s="28" t="s">
        <v>85</v>
      </c>
      <c r="X22" s="28">
        <v>0</v>
      </c>
      <c r="Y22" s="181" t="s">
        <v>83</v>
      </c>
      <c r="Z22" s="28">
        <v>0</v>
      </c>
      <c r="AA22" s="28">
        <v>0</v>
      </c>
      <c r="AB22" s="28">
        <v>0</v>
      </c>
      <c r="AC22" s="28">
        <v>1</v>
      </c>
      <c r="AD22" s="28">
        <v>1</v>
      </c>
      <c r="AE22" s="181" t="s">
        <v>83</v>
      </c>
      <c r="AF22" s="181" t="s">
        <v>83</v>
      </c>
      <c r="AG22" s="181" t="s">
        <v>83</v>
      </c>
      <c r="AH22" s="181" t="s">
        <v>83</v>
      </c>
      <c r="AI22" s="28"/>
      <c r="AJ22" s="28"/>
      <c r="AK22" s="28">
        <v>0</v>
      </c>
      <c r="AL22" s="28">
        <v>0</v>
      </c>
      <c r="AM22" s="181" t="s">
        <v>83</v>
      </c>
      <c r="AN22" s="28"/>
      <c r="AO22" s="28"/>
      <c r="AP22" s="28">
        <v>1</v>
      </c>
    </row>
    <row r="23" spans="1:42">
      <c r="A23" s="157"/>
      <c r="B23" s="28" t="str">
        <f>物品!B23</f>
        <v>E021</v>
      </c>
      <c r="C23" s="28" t="s">
        <v>41</v>
      </c>
      <c r="D23" s="28" t="s">
        <v>81</v>
      </c>
      <c r="E23" s="28" t="s">
        <v>82</v>
      </c>
      <c r="F23" s="28"/>
      <c r="G23" s="28"/>
      <c r="H23" s="28" t="str">
        <f>VLOOKUP(LEFT(RIGHT(B23,5),4),物品!B:CU,2,FALSE)</f>
        <v>|CffFFC926[武器]轩辕剑lv1|r</v>
      </c>
      <c r="I23" s="28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59" t="str">
        <f t="shared" si="4"/>
        <v>|CffFFC926[武器]轩辕剑lv1|r</v>
      </c>
      <c r="K23" s="159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8"/>
      <c r="M23" s="160" t="str">
        <f>VLOOKUP(LEFT(RIGHT(B23,5),4),物品!B:CU,20,FALSE)</f>
        <v>ReplaceableTextures\\CommandButtons\\BTNZ04.blp</v>
      </c>
      <c r="N23" s="181" t="s">
        <v>83</v>
      </c>
      <c r="O23" s="182" t="s">
        <v>84</v>
      </c>
      <c r="P23" s="28">
        <v>0</v>
      </c>
      <c r="Q23" s="28">
        <v>0</v>
      </c>
      <c r="R23" s="181" t="s">
        <v>83</v>
      </c>
      <c r="S23" s="181" t="s">
        <v>83</v>
      </c>
      <c r="T23" s="181" t="s">
        <v>83</v>
      </c>
      <c r="U23" s="181" t="s">
        <v>83</v>
      </c>
      <c r="V23" s="28">
        <v>1</v>
      </c>
      <c r="W23" s="28" t="s">
        <v>85</v>
      </c>
      <c r="X23" s="28">
        <v>0</v>
      </c>
      <c r="Y23" s="181" t="s">
        <v>83</v>
      </c>
      <c r="Z23" s="28">
        <v>0</v>
      </c>
      <c r="AA23" s="28">
        <v>0</v>
      </c>
      <c r="AB23" s="28">
        <v>0</v>
      </c>
      <c r="AC23" s="28">
        <v>1</v>
      </c>
      <c r="AD23" s="28">
        <v>1</v>
      </c>
      <c r="AE23" s="181" t="s">
        <v>83</v>
      </c>
      <c r="AF23" s="181" t="s">
        <v>83</v>
      </c>
      <c r="AG23" s="181" t="s">
        <v>83</v>
      </c>
      <c r="AH23" s="181" t="s">
        <v>83</v>
      </c>
      <c r="AI23" s="28"/>
      <c r="AJ23" s="28"/>
      <c r="AK23" s="28">
        <v>0</v>
      </c>
      <c r="AL23" s="28">
        <v>0</v>
      </c>
      <c r="AM23" s="181" t="s">
        <v>83</v>
      </c>
      <c r="AN23" s="28"/>
      <c r="AO23" s="28"/>
      <c r="AP23" s="28">
        <v>1</v>
      </c>
    </row>
    <row r="24" spans="1:42">
      <c r="A24" s="157"/>
      <c r="B24" s="28" t="str">
        <f>物品!B24</f>
        <v>E022</v>
      </c>
      <c r="C24" s="28" t="s">
        <v>41</v>
      </c>
      <c r="D24" s="28" t="s">
        <v>81</v>
      </c>
      <c r="E24" s="28" t="s">
        <v>82</v>
      </c>
      <c r="F24" s="28"/>
      <c r="G24" s="28"/>
      <c r="H24" s="28" t="str">
        <f>VLOOKUP(LEFT(RIGHT(B24,5),4),物品!B:CU,2,FALSE)</f>
        <v>|CffFFC926[武器]轩辕剑lv2|r</v>
      </c>
      <c r="I24" s="28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59" t="str">
        <f t="shared" ref="J24:J40" si="8">H24</f>
        <v>|CffFFC926[武器]轩辕剑lv2|r</v>
      </c>
      <c r="K24" s="159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8"/>
      <c r="M24" s="160" t="str">
        <f>VLOOKUP(LEFT(RIGHT(B24,5),4),物品!B:CU,20,FALSE)</f>
        <v>ReplaceableTextures\\CommandButtons\\BTNZ04.blp</v>
      </c>
      <c r="N24" s="181" t="s">
        <v>83</v>
      </c>
      <c r="O24" s="182" t="s">
        <v>84</v>
      </c>
      <c r="P24" s="28">
        <v>0</v>
      </c>
      <c r="Q24" s="28">
        <v>0</v>
      </c>
      <c r="R24" s="181" t="s">
        <v>83</v>
      </c>
      <c r="S24" s="181" t="s">
        <v>83</v>
      </c>
      <c r="T24" s="181" t="s">
        <v>83</v>
      </c>
      <c r="U24" s="181" t="s">
        <v>83</v>
      </c>
      <c r="V24" s="28">
        <v>1</v>
      </c>
      <c r="W24" s="28" t="s">
        <v>85</v>
      </c>
      <c r="X24" s="28">
        <v>0</v>
      </c>
      <c r="Y24" s="181" t="s">
        <v>83</v>
      </c>
      <c r="Z24" s="28">
        <v>0</v>
      </c>
      <c r="AA24" s="28">
        <v>0</v>
      </c>
      <c r="AB24" s="28">
        <v>0</v>
      </c>
      <c r="AC24" s="28">
        <v>1</v>
      </c>
      <c r="AD24" s="28">
        <v>1</v>
      </c>
      <c r="AE24" s="181" t="s">
        <v>83</v>
      </c>
      <c r="AF24" s="181" t="s">
        <v>83</v>
      </c>
      <c r="AG24" s="181" t="s">
        <v>83</v>
      </c>
      <c r="AH24" s="181" t="s">
        <v>83</v>
      </c>
      <c r="AI24" s="28"/>
      <c r="AJ24" s="28"/>
      <c r="AK24" s="28">
        <v>0</v>
      </c>
      <c r="AL24" s="28">
        <v>0</v>
      </c>
      <c r="AM24" s="181" t="s">
        <v>83</v>
      </c>
      <c r="AN24" s="28"/>
      <c r="AO24" s="28"/>
      <c r="AP24" s="28">
        <v>1</v>
      </c>
    </row>
    <row r="25" spans="1:42">
      <c r="A25" s="157"/>
      <c r="B25" s="28" t="str">
        <f>物品!B25</f>
        <v>E023</v>
      </c>
      <c r="C25" s="28" t="s">
        <v>41</v>
      </c>
      <c r="D25" s="28" t="s">
        <v>81</v>
      </c>
      <c r="E25" s="28" t="s">
        <v>82</v>
      </c>
      <c r="F25" s="28"/>
      <c r="G25" s="28"/>
      <c r="H25" s="28" t="str">
        <f>VLOOKUP(LEFT(RIGHT(B25,5),4),物品!B:CU,2,FALSE)</f>
        <v>|CffFFC926[武器]轩辕剑lv3|r</v>
      </c>
      <c r="I25" s="28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59" t="str">
        <f t="shared" si="8"/>
        <v>|CffFFC926[武器]轩辕剑lv3|r</v>
      </c>
      <c r="K25" s="159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8"/>
      <c r="M25" s="160" t="str">
        <f>VLOOKUP(LEFT(RIGHT(B25,5),4),物品!B:CU,20,FALSE)</f>
        <v>ReplaceableTextures\\CommandButtons\\BTNZ04.blp</v>
      </c>
      <c r="N25" s="181" t="s">
        <v>83</v>
      </c>
      <c r="O25" s="182" t="s">
        <v>84</v>
      </c>
      <c r="P25" s="28">
        <v>0</v>
      </c>
      <c r="Q25" s="28">
        <v>0</v>
      </c>
      <c r="R25" s="181" t="s">
        <v>83</v>
      </c>
      <c r="S25" s="181" t="s">
        <v>83</v>
      </c>
      <c r="T25" s="181" t="s">
        <v>83</v>
      </c>
      <c r="U25" s="181" t="s">
        <v>83</v>
      </c>
      <c r="V25" s="28">
        <v>1</v>
      </c>
      <c r="W25" s="28" t="s">
        <v>85</v>
      </c>
      <c r="X25" s="28">
        <v>0</v>
      </c>
      <c r="Y25" s="181" t="s">
        <v>83</v>
      </c>
      <c r="Z25" s="28">
        <v>0</v>
      </c>
      <c r="AA25" s="28">
        <v>0</v>
      </c>
      <c r="AB25" s="28">
        <v>0</v>
      </c>
      <c r="AC25" s="28">
        <v>1</v>
      </c>
      <c r="AD25" s="28">
        <v>1</v>
      </c>
      <c r="AE25" s="181" t="s">
        <v>83</v>
      </c>
      <c r="AF25" s="181" t="s">
        <v>83</v>
      </c>
      <c r="AG25" s="181" t="s">
        <v>83</v>
      </c>
      <c r="AH25" s="181" t="s">
        <v>83</v>
      </c>
      <c r="AI25" s="28"/>
      <c r="AJ25" s="28"/>
      <c r="AK25" s="28">
        <v>0</v>
      </c>
      <c r="AL25" s="28">
        <v>0</v>
      </c>
      <c r="AM25" s="181" t="s">
        <v>83</v>
      </c>
      <c r="AN25" s="28"/>
      <c r="AO25" s="28"/>
      <c r="AP25" s="28">
        <v>1</v>
      </c>
    </row>
    <row r="26" spans="1:42">
      <c r="A26" s="157"/>
      <c r="B26" s="28" t="str">
        <f>物品!B26</f>
        <v>E024</v>
      </c>
      <c r="C26" s="28" t="s">
        <v>41</v>
      </c>
      <c r="D26" s="28" t="s">
        <v>81</v>
      </c>
      <c r="E26" s="28" t="s">
        <v>82</v>
      </c>
      <c r="F26" s="28"/>
      <c r="G26" s="28"/>
      <c r="H26" s="28" t="str">
        <f>VLOOKUP(LEFT(RIGHT(B26,5),4),物品!B:CU,2,FALSE)</f>
        <v>|CffFFC926[武器]轩辕剑lv4|r</v>
      </c>
      <c r="I26" s="28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59" t="str">
        <f t="shared" si="8"/>
        <v>|CffFFC926[武器]轩辕剑lv4|r</v>
      </c>
      <c r="K26" s="159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8"/>
      <c r="M26" s="160" t="str">
        <f>VLOOKUP(LEFT(RIGHT(B26,5),4),物品!B:CU,20,FALSE)</f>
        <v>ReplaceableTextures\\CommandButtons\\BTNZ04.blp</v>
      </c>
      <c r="N26" s="181" t="s">
        <v>83</v>
      </c>
      <c r="O26" s="182" t="s">
        <v>84</v>
      </c>
      <c r="P26" s="28">
        <v>0</v>
      </c>
      <c r="Q26" s="28">
        <v>0</v>
      </c>
      <c r="R26" s="181" t="s">
        <v>83</v>
      </c>
      <c r="S26" s="181" t="s">
        <v>83</v>
      </c>
      <c r="T26" s="181" t="s">
        <v>83</v>
      </c>
      <c r="U26" s="181" t="s">
        <v>83</v>
      </c>
      <c r="V26" s="28">
        <v>1</v>
      </c>
      <c r="W26" s="28" t="s">
        <v>85</v>
      </c>
      <c r="X26" s="28">
        <v>0</v>
      </c>
      <c r="Y26" s="181" t="s">
        <v>83</v>
      </c>
      <c r="Z26" s="28">
        <v>0</v>
      </c>
      <c r="AA26" s="28">
        <v>0</v>
      </c>
      <c r="AB26" s="28">
        <v>0</v>
      </c>
      <c r="AC26" s="28">
        <v>1</v>
      </c>
      <c r="AD26" s="28">
        <v>1</v>
      </c>
      <c r="AE26" s="181" t="s">
        <v>83</v>
      </c>
      <c r="AF26" s="181" t="s">
        <v>83</v>
      </c>
      <c r="AG26" s="181" t="s">
        <v>83</v>
      </c>
      <c r="AH26" s="181" t="s">
        <v>83</v>
      </c>
      <c r="AI26" s="28"/>
      <c r="AJ26" s="28"/>
      <c r="AK26" s="28">
        <v>0</v>
      </c>
      <c r="AL26" s="28">
        <v>0</v>
      </c>
      <c r="AM26" s="181" t="s">
        <v>83</v>
      </c>
      <c r="AN26" s="28"/>
      <c r="AO26" s="28"/>
      <c r="AP26" s="28">
        <v>1</v>
      </c>
    </row>
    <row r="27" spans="1:42">
      <c r="A27" s="157"/>
      <c r="B27" s="28" t="str">
        <f>物品!B27</f>
        <v>E025</v>
      </c>
      <c r="C27" s="28" t="s">
        <v>41</v>
      </c>
      <c r="D27" s="28" t="s">
        <v>81</v>
      </c>
      <c r="E27" s="28" t="s">
        <v>82</v>
      </c>
      <c r="F27" s="28"/>
      <c r="G27" s="28"/>
      <c r="H27" s="28" t="str">
        <f>VLOOKUP(LEFT(RIGHT(B27,5),4),物品!B:CU,2,FALSE)</f>
        <v>|CffFFC926[武器]轩辕剑lv5|r</v>
      </c>
      <c r="I27" s="28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59" t="str">
        <f t="shared" si="8"/>
        <v>|CffFFC926[武器]轩辕剑lv5|r</v>
      </c>
      <c r="K27" s="159" t="str">
        <f t="shared" si="9"/>
        <v>|Cffbbbbbb属性：|r|n攻击+240000|n攻速+50%|n吸血+10%|n|n攻击|Cffffc92610%|r概率附加|Cffffc926业力*400%|r攻击伤害|n|n|Cff00ff7f点击消耗50000金币进行晋阶挑战</v>
      </c>
      <c r="L27" s="28"/>
      <c r="M27" s="160" t="str">
        <f>VLOOKUP(LEFT(RIGHT(B27,5),4),物品!B:CU,20,FALSE)</f>
        <v>ReplaceableTextures\\CommandButtons\\BTNZ04.blp</v>
      </c>
      <c r="N27" s="181" t="s">
        <v>83</v>
      </c>
      <c r="O27" s="182" t="s">
        <v>84</v>
      </c>
      <c r="P27" s="28">
        <v>0</v>
      </c>
      <c r="Q27" s="28">
        <v>0</v>
      </c>
      <c r="R27" s="181" t="s">
        <v>83</v>
      </c>
      <c r="S27" s="181" t="s">
        <v>83</v>
      </c>
      <c r="T27" s="181" t="s">
        <v>83</v>
      </c>
      <c r="U27" s="181" t="s">
        <v>83</v>
      </c>
      <c r="V27" s="28">
        <v>1</v>
      </c>
      <c r="W27" s="28" t="s">
        <v>85</v>
      </c>
      <c r="X27" s="28">
        <v>0</v>
      </c>
      <c r="Y27" s="181" t="s">
        <v>83</v>
      </c>
      <c r="Z27" s="28">
        <v>0</v>
      </c>
      <c r="AA27" s="28">
        <v>0</v>
      </c>
      <c r="AB27" s="28">
        <v>0</v>
      </c>
      <c r="AC27" s="28">
        <v>1</v>
      </c>
      <c r="AD27" s="28">
        <v>1</v>
      </c>
      <c r="AE27" s="181" t="s">
        <v>83</v>
      </c>
      <c r="AF27" s="181" t="s">
        <v>83</v>
      </c>
      <c r="AG27" s="181" t="s">
        <v>83</v>
      </c>
      <c r="AH27" s="181" t="s">
        <v>83</v>
      </c>
      <c r="AI27" s="28"/>
      <c r="AJ27" s="28"/>
      <c r="AK27" s="28">
        <v>0</v>
      </c>
      <c r="AL27" s="28">
        <v>0</v>
      </c>
      <c r="AM27" s="181" t="s">
        <v>83</v>
      </c>
      <c r="AN27" s="28"/>
      <c r="AO27" s="28"/>
      <c r="AP27" s="28">
        <v>1</v>
      </c>
    </row>
    <row r="28" spans="1:42">
      <c r="A28" s="157"/>
      <c r="B28" s="28" t="str">
        <f>物品!B28</f>
        <v>E026</v>
      </c>
      <c r="C28" s="28" t="s">
        <v>41</v>
      </c>
      <c r="D28" s="28" t="s">
        <v>81</v>
      </c>
      <c r="E28" s="28" t="s">
        <v>82</v>
      </c>
      <c r="F28" s="28"/>
      <c r="G28" s="28"/>
      <c r="H28" s="28" t="str">
        <f>VLOOKUP(LEFT(RIGHT(B28,5),4),物品!B:CU,2,FALSE)</f>
        <v>|CffFF0000[武器]太极八卦剑lv1|r</v>
      </c>
      <c r="I28" s="28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59" t="str">
        <f t="shared" si="8"/>
        <v>|CffFF0000[武器]太极八卦剑lv1|r</v>
      </c>
      <c r="K28" s="159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8"/>
      <c r="M28" s="160" t="str">
        <f>VLOOKUP(LEFT(RIGHT(B28,5),4),物品!B:CU,20,FALSE)</f>
        <v>ReplaceableTextures\\CommandButtons\\BTNZ05.blp</v>
      </c>
      <c r="N28" s="181" t="s">
        <v>83</v>
      </c>
      <c r="O28" s="182" t="s">
        <v>84</v>
      </c>
      <c r="P28" s="28">
        <v>0</v>
      </c>
      <c r="Q28" s="28">
        <v>0</v>
      </c>
      <c r="R28" s="181" t="s">
        <v>83</v>
      </c>
      <c r="S28" s="181" t="s">
        <v>83</v>
      </c>
      <c r="T28" s="181" t="s">
        <v>83</v>
      </c>
      <c r="U28" s="181" t="s">
        <v>83</v>
      </c>
      <c r="V28" s="28">
        <v>1</v>
      </c>
      <c r="W28" s="28" t="s">
        <v>85</v>
      </c>
      <c r="X28" s="28">
        <v>0</v>
      </c>
      <c r="Y28" s="181" t="s">
        <v>83</v>
      </c>
      <c r="Z28" s="28">
        <v>0</v>
      </c>
      <c r="AA28" s="28">
        <v>0</v>
      </c>
      <c r="AB28" s="28">
        <v>0</v>
      </c>
      <c r="AC28" s="28">
        <v>1</v>
      </c>
      <c r="AD28" s="28">
        <v>1</v>
      </c>
      <c r="AE28" s="181" t="s">
        <v>83</v>
      </c>
      <c r="AF28" s="181" t="s">
        <v>83</v>
      </c>
      <c r="AG28" s="181" t="s">
        <v>83</v>
      </c>
      <c r="AH28" s="181" t="s">
        <v>83</v>
      </c>
      <c r="AI28" s="28"/>
      <c r="AJ28" s="28"/>
      <c r="AK28" s="28">
        <v>0</v>
      </c>
      <c r="AL28" s="28">
        <v>0</v>
      </c>
      <c r="AM28" s="181" t="s">
        <v>83</v>
      </c>
      <c r="AN28" s="28"/>
      <c r="AO28" s="28"/>
      <c r="AP28" s="28">
        <v>1</v>
      </c>
    </row>
    <row r="29" spans="1:42">
      <c r="A29" s="157"/>
      <c r="B29" s="28" t="str">
        <f>物品!B29</f>
        <v>E027</v>
      </c>
      <c r="C29" s="28" t="s">
        <v>41</v>
      </c>
      <c r="D29" s="28" t="s">
        <v>81</v>
      </c>
      <c r="E29" s="28" t="s">
        <v>82</v>
      </c>
      <c r="F29" s="28"/>
      <c r="G29" s="28"/>
      <c r="H29" s="28" t="str">
        <f>VLOOKUP(LEFT(RIGHT(B29,5),4),物品!B:CU,2,FALSE)</f>
        <v>|CffFF0000[武器]太极八卦剑lv2|r</v>
      </c>
      <c r="I29" s="28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59" t="str">
        <f t="shared" si="8"/>
        <v>|CffFF0000[武器]太极八卦剑lv2|r</v>
      </c>
      <c r="K29" s="159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8"/>
      <c r="M29" s="160" t="str">
        <f>VLOOKUP(LEFT(RIGHT(B29,5),4),物品!B:CU,20,FALSE)</f>
        <v>ReplaceableTextures\\CommandButtons\\BTNZ05.blp</v>
      </c>
      <c r="N29" s="181" t="s">
        <v>83</v>
      </c>
      <c r="O29" s="182" t="s">
        <v>84</v>
      </c>
      <c r="P29" s="28">
        <v>0</v>
      </c>
      <c r="Q29" s="28">
        <v>0</v>
      </c>
      <c r="R29" s="181" t="s">
        <v>83</v>
      </c>
      <c r="S29" s="181" t="s">
        <v>83</v>
      </c>
      <c r="T29" s="181" t="s">
        <v>83</v>
      </c>
      <c r="U29" s="181" t="s">
        <v>83</v>
      </c>
      <c r="V29" s="28">
        <v>1</v>
      </c>
      <c r="W29" s="28" t="s">
        <v>85</v>
      </c>
      <c r="X29" s="28">
        <v>0</v>
      </c>
      <c r="Y29" s="181" t="s">
        <v>83</v>
      </c>
      <c r="Z29" s="28">
        <v>0</v>
      </c>
      <c r="AA29" s="28">
        <v>0</v>
      </c>
      <c r="AB29" s="28">
        <v>0</v>
      </c>
      <c r="AC29" s="28">
        <v>1</v>
      </c>
      <c r="AD29" s="28">
        <v>1</v>
      </c>
      <c r="AE29" s="181" t="s">
        <v>83</v>
      </c>
      <c r="AF29" s="181" t="s">
        <v>83</v>
      </c>
      <c r="AG29" s="181" t="s">
        <v>83</v>
      </c>
      <c r="AH29" s="181" t="s">
        <v>83</v>
      </c>
      <c r="AI29" s="28"/>
      <c r="AJ29" s="28"/>
      <c r="AK29" s="28">
        <v>0</v>
      </c>
      <c r="AL29" s="28">
        <v>0</v>
      </c>
      <c r="AM29" s="181" t="s">
        <v>83</v>
      </c>
      <c r="AN29" s="28"/>
      <c r="AO29" s="28"/>
      <c r="AP29" s="28">
        <v>1</v>
      </c>
    </row>
    <row r="30" spans="1:42">
      <c r="A30" s="157"/>
      <c r="B30" s="28" t="str">
        <f>物品!B30</f>
        <v>E028</v>
      </c>
      <c r="C30" s="28" t="s">
        <v>41</v>
      </c>
      <c r="D30" s="28" t="s">
        <v>81</v>
      </c>
      <c r="E30" s="28" t="s">
        <v>82</v>
      </c>
      <c r="F30" s="28"/>
      <c r="G30" s="28"/>
      <c r="H30" s="28" t="str">
        <f>VLOOKUP(LEFT(RIGHT(B30,5),4),物品!B:CU,2,FALSE)</f>
        <v>|CffFF0000[武器]太极八卦剑lv3|r</v>
      </c>
      <c r="I30" s="28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59" t="str">
        <f t="shared" si="8"/>
        <v>|CffFF0000[武器]太极八卦剑lv3|r</v>
      </c>
      <c r="K30" s="159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8"/>
      <c r="M30" s="160" t="str">
        <f>VLOOKUP(LEFT(RIGHT(B30,5),4),物品!B:CU,20,FALSE)</f>
        <v>ReplaceableTextures\\CommandButtons\\BTNZ05.blp</v>
      </c>
      <c r="N30" s="181" t="s">
        <v>83</v>
      </c>
      <c r="O30" s="182" t="s">
        <v>84</v>
      </c>
      <c r="P30" s="28">
        <v>0</v>
      </c>
      <c r="Q30" s="28">
        <v>0</v>
      </c>
      <c r="R30" s="181" t="s">
        <v>83</v>
      </c>
      <c r="S30" s="181" t="s">
        <v>83</v>
      </c>
      <c r="T30" s="181" t="s">
        <v>83</v>
      </c>
      <c r="U30" s="181" t="s">
        <v>83</v>
      </c>
      <c r="V30" s="28">
        <v>1</v>
      </c>
      <c r="W30" s="28" t="s">
        <v>85</v>
      </c>
      <c r="X30" s="28">
        <v>0</v>
      </c>
      <c r="Y30" s="181" t="s">
        <v>83</v>
      </c>
      <c r="Z30" s="28">
        <v>0</v>
      </c>
      <c r="AA30" s="28">
        <v>0</v>
      </c>
      <c r="AB30" s="28">
        <v>0</v>
      </c>
      <c r="AC30" s="28">
        <v>1</v>
      </c>
      <c r="AD30" s="28">
        <v>1</v>
      </c>
      <c r="AE30" s="181" t="s">
        <v>83</v>
      </c>
      <c r="AF30" s="181" t="s">
        <v>83</v>
      </c>
      <c r="AG30" s="181" t="s">
        <v>83</v>
      </c>
      <c r="AH30" s="181" t="s">
        <v>83</v>
      </c>
      <c r="AI30" s="28"/>
      <c r="AJ30" s="28"/>
      <c r="AK30" s="28">
        <v>0</v>
      </c>
      <c r="AL30" s="28">
        <v>0</v>
      </c>
      <c r="AM30" s="181" t="s">
        <v>83</v>
      </c>
      <c r="AN30" s="28"/>
      <c r="AO30" s="28"/>
      <c r="AP30" s="28">
        <v>1</v>
      </c>
    </row>
    <row r="31" spans="1:42">
      <c r="A31" s="157"/>
      <c r="B31" s="28" t="str">
        <f>物品!B31</f>
        <v>E029</v>
      </c>
      <c r="C31" s="28" t="s">
        <v>41</v>
      </c>
      <c r="D31" s="28" t="s">
        <v>81</v>
      </c>
      <c r="E31" s="28" t="s">
        <v>82</v>
      </c>
      <c r="F31" s="28"/>
      <c r="G31" s="28"/>
      <c r="H31" s="28" t="str">
        <f>VLOOKUP(LEFT(RIGHT(B31,5),4),物品!B:CU,2,FALSE)</f>
        <v>|CffFF0000[武器]太极八卦剑lv4|r</v>
      </c>
      <c r="I31" s="28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59" t="str">
        <f t="shared" si="8"/>
        <v>|CffFF0000[武器]太极八卦剑lv4|r</v>
      </c>
      <c r="K31" s="159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8"/>
      <c r="M31" s="160" t="str">
        <f>VLOOKUP(LEFT(RIGHT(B31,5),4),物品!B:CU,20,FALSE)</f>
        <v>ReplaceableTextures\\CommandButtons\\BTNZ05.blp</v>
      </c>
      <c r="N31" s="181" t="s">
        <v>83</v>
      </c>
      <c r="O31" s="182" t="s">
        <v>84</v>
      </c>
      <c r="P31" s="28">
        <v>0</v>
      </c>
      <c r="Q31" s="28">
        <v>0</v>
      </c>
      <c r="R31" s="181" t="s">
        <v>83</v>
      </c>
      <c r="S31" s="181" t="s">
        <v>83</v>
      </c>
      <c r="T31" s="181" t="s">
        <v>83</v>
      </c>
      <c r="U31" s="181" t="s">
        <v>83</v>
      </c>
      <c r="V31" s="28">
        <v>1</v>
      </c>
      <c r="W31" s="28" t="s">
        <v>85</v>
      </c>
      <c r="X31" s="28">
        <v>0</v>
      </c>
      <c r="Y31" s="181" t="s">
        <v>83</v>
      </c>
      <c r="Z31" s="28">
        <v>0</v>
      </c>
      <c r="AA31" s="28">
        <v>0</v>
      </c>
      <c r="AB31" s="28">
        <v>0</v>
      </c>
      <c r="AC31" s="28">
        <v>1</v>
      </c>
      <c r="AD31" s="28">
        <v>1</v>
      </c>
      <c r="AE31" s="181" t="s">
        <v>83</v>
      </c>
      <c r="AF31" s="181" t="s">
        <v>83</v>
      </c>
      <c r="AG31" s="181" t="s">
        <v>83</v>
      </c>
      <c r="AH31" s="181" t="s">
        <v>83</v>
      </c>
      <c r="AI31" s="28"/>
      <c r="AJ31" s="28"/>
      <c r="AK31" s="28">
        <v>0</v>
      </c>
      <c r="AL31" s="28">
        <v>0</v>
      </c>
      <c r="AM31" s="181" t="s">
        <v>83</v>
      </c>
      <c r="AN31" s="28"/>
      <c r="AO31" s="28"/>
      <c r="AP31" s="28">
        <v>1</v>
      </c>
    </row>
    <row r="32" spans="1:42">
      <c r="A32" s="157"/>
      <c r="B32" s="28" t="str">
        <f>物品!B32</f>
        <v>E030</v>
      </c>
      <c r="C32" s="28" t="s">
        <v>41</v>
      </c>
      <c r="D32" s="28" t="s">
        <v>81</v>
      </c>
      <c r="E32" s="28"/>
      <c r="F32" s="28"/>
      <c r="G32" s="28"/>
      <c r="H32" s="28" t="str">
        <f>VLOOKUP(LEFT(RIGHT(B32,5),4),物品!B:CU,2,FALSE)</f>
        <v>|CffFF0000[武器]太极八卦剑lv5|r</v>
      </c>
      <c r="I32" s="28" t="str">
        <f>VLOOKUP(B32,物品!B:CV,99,FALSE)</f>
        <v>|Cffbbbbbb属性：|r|n攻击+600000|n攻速+60%|n吸血+12%|n|n攻击|Cffffc92610%|r概率附加|Cffffc926业力*400%|r攻击伤害|n</v>
      </c>
      <c r="J32" s="159" t="str">
        <f t="shared" si="8"/>
        <v>|CffFF0000[武器]太极八卦剑lv5|r</v>
      </c>
      <c r="K32" s="159" t="str">
        <f t="shared" si="9"/>
        <v>|Cffbbbbbb属性：|r|n攻击+600000|n攻速+60%|n吸血+12%|n|n攻击|Cffffc92610%|r概率附加|Cffffc926业力*400%|r攻击伤害|n</v>
      </c>
      <c r="L32" s="28"/>
      <c r="M32" s="160" t="str">
        <f>VLOOKUP(LEFT(RIGHT(B32,5),4),物品!B:CU,20,FALSE)</f>
        <v>ReplaceableTextures\\CommandButtons\\BTNZ05.blp</v>
      </c>
      <c r="N32" s="181" t="s">
        <v>83</v>
      </c>
      <c r="O32" s="182" t="s">
        <v>84</v>
      </c>
      <c r="P32" s="28">
        <v>0</v>
      </c>
      <c r="Q32" s="28">
        <v>0</v>
      </c>
      <c r="R32" s="181" t="s">
        <v>83</v>
      </c>
      <c r="S32" s="181" t="s">
        <v>83</v>
      </c>
      <c r="T32" s="181" t="s">
        <v>83</v>
      </c>
      <c r="U32" s="181" t="s">
        <v>83</v>
      </c>
      <c r="V32" s="28">
        <v>1</v>
      </c>
      <c r="W32" s="28" t="s">
        <v>85</v>
      </c>
      <c r="X32" s="28">
        <v>0</v>
      </c>
      <c r="Y32" s="181" t="s">
        <v>83</v>
      </c>
      <c r="Z32" s="28">
        <v>0</v>
      </c>
      <c r="AA32" s="28">
        <v>0</v>
      </c>
      <c r="AB32" s="28">
        <v>0</v>
      </c>
      <c r="AC32" s="28">
        <v>1</v>
      </c>
      <c r="AD32" s="28">
        <v>1</v>
      </c>
      <c r="AE32" s="181" t="s">
        <v>83</v>
      </c>
      <c r="AF32" s="181" t="s">
        <v>83</v>
      </c>
      <c r="AG32" s="181" t="s">
        <v>83</v>
      </c>
      <c r="AH32" s="181" t="s">
        <v>83</v>
      </c>
      <c r="AI32" s="28"/>
      <c r="AJ32" s="28"/>
      <c r="AK32" s="28">
        <v>0</v>
      </c>
      <c r="AL32" s="28">
        <v>0</v>
      </c>
      <c r="AM32" s="181" t="s">
        <v>83</v>
      </c>
      <c r="AN32" s="28"/>
      <c r="AO32" s="28"/>
      <c r="AP32" s="28"/>
    </row>
    <row r="33" spans="1:42">
      <c r="A33" s="157"/>
      <c r="B33" s="28" t="str">
        <f>物品!B33</f>
        <v>E101</v>
      </c>
      <c r="C33" s="28" t="s">
        <v>41</v>
      </c>
      <c r="D33" s="28" t="s">
        <v>81</v>
      </c>
      <c r="E33" s="28" t="s">
        <v>86</v>
      </c>
      <c r="F33" s="28"/>
      <c r="G33" s="28"/>
      <c r="H33" s="28" t="str">
        <f>VLOOKUP(LEFT(RIGHT(B33,5),4),物品!B:CU,2,FALSE)</f>
        <v>[饰品]青珑挂珠lv1</v>
      </c>
      <c r="I33" s="28" t="str">
        <f>VLOOKUP(B33,物品!B:CV,99,FALSE)</f>
        <v>|Cffbbbbbb属性：|r|n攻击+250|n业力+1000|n生命值+5000|n|n|Cff00ff7f击杀200只怪有50%概率升级|r</v>
      </c>
      <c r="J33" s="159" t="str">
        <f t="shared" si="8"/>
        <v>[饰品]青珑挂珠lv1</v>
      </c>
      <c r="K33" s="159" t="str">
        <f t="shared" si="9"/>
        <v>|Cffbbbbbb属性：|r|n攻击+250|n业力+1000|n生命值+5000|n|n|Cff00ff7f击杀200只怪有50%概率升级|r</v>
      </c>
      <c r="L33" s="28"/>
      <c r="M33" s="160" t="str">
        <f>VLOOKUP(LEFT(RIGHT(B33,5),4),物品!B:CU,20,FALSE)</f>
        <v>ReplaceableTextures\\CommandButtons\\BTNZ06.blp</v>
      </c>
      <c r="N33" s="181" t="s">
        <v>83</v>
      </c>
      <c r="O33" s="182" t="s">
        <v>84</v>
      </c>
      <c r="P33" s="28">
        <v>0</v>
      </c>
      <c r="Q33" s="28">
        <v>0</v>
      </c>
      <c r="R33" s="181" t="s">
        <v>83</v>
      </c>
      <c r="S33" s="181" t="s">
        <v>83</v>
      </c>
      <c r="T33" s="181" t="s">
        <v>83</v>
      </c>
      <c r="U33" s="181" t="s">
        <v>83</v>
      </c>
      <c r="V33" s="28">
        <v>2</v>
      </c>
      <c r="W33" s="28" t="s">
        <v>85</v>
      </c>
      <c r="X33" s="28">
        <v>0</v>
      </c>
      <c r="Y33" s="181" t="s">
        <v>83</v>
      </c>
      <c r="Z33" s="28">
        <v>0</v>
      </c>
      <c r="AA33" s="28">
        <v>0</v>
      </c>
      <c r="AB33" s="28">
        <v>0</v>
      </c>
      <c r="AC33" s="28">
        <v>1</v>
      </c>
      <c r="AD33" s="28">
        <v>1</v>
      </c>
      <c r="AE33" s="181" t="s">
        <v>83</v>
      </c>
      <c r="AF33" s="181" t="s">
        <v>83</v>
      </c>
      <c r="AG33" s="181" t="s">
        <v>83</v>
      </c>
      <c r="AH33" s="181" t="s">
        <v>83</v>
      </c>
      <c r="AI33" s="28"/>
      <c r="AJ33" s="28"/>
      <c r="AK33" s="28">
        <v>0</v>
      </c>
      <c r="AL33" s="28">
        <v>0</v>
      </c>
      <c r="AM33" s="181" t="s">
        <v>83</v>
      </c>
      <c r="AN33" s="28">
        <f>VLOOKUP(B33,物品!B33:D61,3,FALSE)</f>
        <v>200</v>
      </c>
      <c r="AO33" s="28"/>
      <c r="AP33" s="28"/>
    </row>
    <row r="34" spans="1:42">
      <c r="A34" s="157"/>
      <c r="B34" s="28" t="str">
        <f>物品!B34</f>
        <v>E102</v>
      </c>
      <c r="C34" s="28" t="s">
        <v>41</v>
      </c>
      <c r="D34" s="28" t="s">
        <v>81</v>
      </c>
      <c r="E34" s="28" t="s">
        <v>86</v>
      </c>
      <c r="F34" s="28"/>
      <c r="G34" s="28"/>
      <c r="H34" s="28" t="str">
        <f>VLOOKUP(LEFT(RIGHT(B34,5),4),物品!B:CU,2,FALSE)</f>
        <v>[饰品]青珑挂珠lv2</v>
      </c>
      <c r="I34" s="28" t="str">
        <f>VLOOKUP(B34,物品!B:CV,99,FALSE)</f>
        <v>|Cffbbbbbb属性：|r|n攻击+500|n业力+2000|n生命值+10000|n|n|Cff00ff7f击杀200只怪有50%概率升级|r</v>
      </c>
      <c r="J34" s="159" t="str">
        <f t="shared" si="8"/>
        <v>[饰品]青珑挂珠lv2</v>
      </c>
      <c r="K34" s="159" t="str">
        <f t="shared" si="9"/>
        <v>|Cffbbbbbb属性：|r|n攻击+500|n业力+2000|n生命值+10000|n|n|Cff00ff7f击杀200只怪有50%概率升级|r</v>
      </c>
      <c r="L34" s="28"/>
      <c r="M34" s="160" t="str">
        <f>VLOOKUP(LEFT(RIGHT(B34,5),4),物品!B:CU,20,FALSE)</f>
        <v>ReplaceableTextures\\CommandButtons\\BTNZ06.blp</v>
      </c>
      <c r="N34" s="181" t="s">
        <v>83</v>
      </c>
      <c r="O34" s="182" t="s">
        <v>84</v>
      </c>
      <c r="P34" s="28">
        <v>0</v>
      </c>
      <c r="Q34" s="28">
        <v>0</v>
      </c>
      <c r="R34" s="181" t="s">
        <v>83</v>
      </c>
      <c r="S34" s="181" t="s">
        <v>83</v>
      </c>
      <c r="T34" s="181" t="s">
        <v>83</v>
      </c>
      <c r="U34" s="181" t="s">
        <v>83</v>
      </c>
      <c r="V34" s="28">
        <v>2</v>
      </c>
      <c r="W34" s="28" t="s">
        <v>85</v>
      </c>
      <c r="X34" s="28">
        <v>0</v>
      </c>
      <c r="Y34" s="181" t="s">
        <v>83</v>
      </c>
      <c r="Z34" s="28">
        <v>0</v>
      </c>
      <c r="AA34" s="28">
        <v>0</v>
      </c>
      <c r="AB34" s="28">
        <v>0</v>
      </c>
      <c r="AC34" s="28">
        <v>1</v>
      </c>
      <c r="AD34" s="28">
        <v>1</v>
      </c>
      <c r="AE34" s="181" t="s">
        <v>83</v>
      </c>
      <c r="AF34" s="181" t="s">
        <v>83</v>
      </c>
      <c r="AG34" s="181" t="s">
        <v>83</v>
      </c>
      <c r="AH34" s="181" t="s">
        <v>83</v>
      </c>
      <c r="AI34" s="28"/>
      <c r="AJ34" s="28"/>
      <c r="AK34" s="28">
        <v>0</v>
      </c>
      <c r="AL34" s="28">
        <v>0</v>
      </c>
      <c r="AM34" s="181" t="s">
        <v>83</v>
      </c>
      <c r="AN34" s="28">
        <f>VLOOKUP(B34,物品!B34:D62,3,FALSE)</f>
        <v>200</v>
      </c>
      <c r="AO34" s="28"/>
      <c r="AP34" s="28"/>
    </row>
    <row r="35" spans="1:42">
      <c r="A35" s="157"/>
      <c r="B35" s="28" t="str">
        <f>物品!B35</f>
        <v>E103</v>
      </c>
      <c r="C35" s="28" t="s">
        <v>41</v>
      </c>
      <c r="D35" s="28" t="s">
        <v>81</v>
      </c>
      <c r="E35" s="28" t="s">
        <v>86</v>
      </c>
      <c r="F35" s="28"/>
      <c r="G35" s="28"/>
      <c r="H35" s="28" t="str">
        <f>VLOOKUP(LEFT(RIGHT(B35,5),4),物品!B:CU,2,FALSE)</f>
        <v>[饰品]青珑挂珠lv3</v>
      </c>
      <c r="I35" s="28" t="str">
        <f>VLOOKUP(B35,物品!B:CV,99,FALSE)</f>
        <v>|Cffbbbbbb属性：|r|n攻击+750|n业力+3000|n生命值+15000|n|n|Cff00ff7f击杀200只怪有50%概率升级|r</v>
      </c>
      <c r="J35" s="159" t="str">
        <f t="shared" si="8"/>
        <v>[饰品]青珑挂珠lv3</v>
      </c>
      <c r="K35" s="159" t="str">
        <f t="shared" si="9"/>
        <v>|Cffbbbbbb属性：|r|n攻击+750|n业力+3000|n生命值+15000|n|n|Cff00ff7f击杀200只怪有50%概率升级|r</v>
      </c>
      <c r="L35" s="28"/>
      <c r="M35" s="160" t="str">
        <f>VLOOKUP(LEFT(RIGHT(B35,5),4),物品!B:CU,20,FALSE)</f>
        <v>ReplaceableTextures\\CommandButtons\\BTNZ06.blp</v>
      </c>
      <c r="N35" s="181" t="s">
        <v>83</v>
      </c>
      <c r="O35" s="182" t="s">
        <v>84</v>
      </c>
      <c r="P35" s="28">
        <v>0</v>
      </c>
      <c r="Q35" s="28">
        <v>0</v>
      </c>
      <c r="R35" s="181" t="s">
        <v>83</v>
      </c>
      <c r="S35" s="181" t="s">
        <v>83</v>
      </c>
      <c r="T35" s="181" t="s">
        <v>83</v>
      </c>
      <c r="U35" s="181" t="s">
        <v>83</v>
      </c>
      <c r="V35" s="28">
        <v>2</v>
      </c>
      <c r="W35" s="28" t="s">
        <v>85</v>
      </c>
      <c r="X35" s="28">
        <v>0</v>
      </c>
      <c r="Y35" s="181" t="s">
        <v>83</v>
      </c>
      <c r="Z35" s="28">
        <v>0</v>
      </c>
      <c r="AA35" s="28">
        <v>0</v>
      </c>
      <c r="AB35" s="28">
        <v>0</v>
      </c>
      <c r="AC35" s="28">
        <v>1</v>
      </c>
      <c r="AD35" s="28">
        <v>1</v>
      </c>
      <c r="AE35" s="181" t="s">
        <v>83</v>
      </c>
      <c r="AF35" s="181" t="s">
        <v>83</v>
      </c>
      <c r="AG35" s="181" t="s">
        <v>83</v>
      </c>
      <c r="AH35" s="181" t="s">
        <v>83</v>
      </c>
      <c r="AI35" s="28"/>
      <c r="AJ35" s="28"/>
      <c r="AK35" s="28">
        <v>0</v>
      </c>
      <c r="AL35" s="28">
        <v>0</v>
      </c>
      <c r="AM35" s="181" t="s">
        <v>83</v>
      </c>
      <c r="AN35" s="28">
        <f>VLOOKUP(B35,物品!B35:D63,3,FALSE)</f>
        <v>200</v>
      </c>
      <c r="AO35" s="28"/>
      <c r="AP35" s="28"/>
    </row>
    <row r="36" spans="1:42">
      <c r="A36" s="157"/>
      <c r="B36" s="28" t="str">
        <f>物品!B36</f>
        <v>E104</v>
      </c>
      <c r="C36" s="28" t="s">
        <v>41</v>
      </c>
      <c r="D36" s="28" t="s">
        <v>81</v>
      </c>
      <c r="E36" s="28" t="s">
        <v>86</v>
      </c>
      <c r="F36" s="28"/>
      <c r="G36" s="28"/>
      <c r="H36" s="28" t="str">
        <f>VLOOKUP(LEFT(RIGHT(B36,5),4),物品!B:CU,2,FALSE)</f>
        <v>[饰品]青珑挂珠lv4</v>
      </c>
      <c r="I36" s="28" t="str">
        <f>VLOOKUP(B36,物品!B:CV,99,FALSE)</f>
        <v>|Cffbbbbbb属性：|r|n攻击+1000|n业力+4000|n生命值+20000|n|n|Cff00ff7f击杀200只怪有50%概率升级|r</v>
      </c>
      <c r="J36" s="159" t="str">
        <f t="shared" si="8"/>
        <v>[饰品]青珑挂珠lv4</v>
      </c>
      <c r="K36" s="159" t="str">
        <f t="shared" si="9"/>
        <v>|Cffbbbbbb属性：|r|n攻击+1000|n业力+4000|n生命值+20000|n|n|Cff00ff7f击杀200只怪有50%概率升级|r</v>
      </c>
      <c r="L36" s="28"/>
      <c r="M36" s="160" t="str">
        <f>VLOOKUP(LEFT(RIGHT(B36,5),4),物品!B:CU,20,FALSE)</f>
        <v>ReplaceableTextures\\CommandButtons\\BTNZ06.blp</v>
      </c>
      <c r="N36" s="181" t="s">
        <v>83</v>
      </c>
      <c r="O36" s="182" t="s">
        <v>84</v>
      </c>
      <c r="P36" s="28">
        <v>0</v>
      </c>
      <c r="Q36" s="28">
        <v>0</v>
      </c>
      <c r="R36" s="181" t="s">
        <v>83</v>
      </c>
      <c r="S36" s="181" t="s">
        <v>83</v>
      </c>
      <c r="T36" s="181" t="s">
        <v>83</v>
      </c>
      <c r="U36" s="181" t="s">
        <v>83</v>
      </c>
      <c r="V36" s="28">
        <v>2</v>
      </c>
      <c r="W36" s="28" t="s">
        <v>85</v>
      </c>
      <c r="X36" s="28">
        <v>0</v>
      </c>
      <c r="Y36" s="181" t="s">
        <v>83</v>
      </c>
      <c r="Z36" s="28">
        <v>0</v>
      </c>
      <c r="AA36" s="28">
        <v>0</v>
      </c>
      <c r="AB36" s="28">
        <v>0</v>
      </c>
      <c r="AC36" s="28">
        <v>1</v>
      </c>
      <c r="AD36" s="28">
        <v>1</v>
      </c>
      <c r="AE36" s="181" t="s">
        <v>83</v>
      </c>
      <c r="AF36" s="181" t="s">
        <v>83</v>
      </c>
      <c r="AG36" s="181" t="s">
        <v>83</v>
      </c>
      <c r="AH36" s="181" t="s">
        <v>83</v>
      </c>
      <c r="AI36" s="28"/>
      <c r="AJ36" s="28"/>
      <c r="AK36" s="28">
        <v>0</v>
      </c>
      <c r="AL36" s="28">
        <v>0</v>
      </c>
      <c r="AM36" s="181" t="s">
        <v>83</v>
      </c>
      <c r="AN36" s="28">
        <f>VLOOKUP(B36,物品!B36:D64,3,FALSE)</f>
        <v>200</v>
      </c>
      <c r="AO36" s="28"/>
      <c r="AP36" s="28"/>
    </row>
    <row r="37" spans="1:42">
      <c r="A37" s="157"/>
      <c r="B37" s="28" t="str">
        <f>物品!B37</f>
        <v>E105</v>
      </c>
      <c r="C37" s="28" t="s">
        <v>41</v>
      </c>
      <c r="D37" s="28" t="s">
        <v>81</v>
      </c>
      <c r="E37" s="28" t="s">
        <v>86</v>
      </c>
      <c r="F37" s="28"/>
      <c r="G37" s="28"/>
      <c r="H37" s="28" t="str">
        <f>VLOOKUP(LEFT(RIGHT(B37,5),4),物品!B:CU,2,FALSE)</f>
        <v>[饰品]青珑挂珠lv5</v>
      </c>
      <c r="I37" s="28" t="str">
        <f>VLOOKUP(B37,物品!B:CV,99,FALSE)</f>
        <v>|Cffbbbbbb属性：|r|n攻击+1250|n业力+5000|n生命值+25000|n|n|Cff00ff7f击杀300只怪有50%概率升级|r</v>
      </c>
      <c r="J37" s="159" t="str">
        <f t="shared" si="8"/>
        <v>[饰品]青珑挂珠lv5</v>
      </c>
      <c r="K37" s="159" t="str">
        <f t="shared" si="9"/>
        <v>|Cffbbbbbb属性：|r|n攻击+1250|n业力+5000|n生命值+25000|n|n|Cff00ff7f击杀300只怪有50%概率升级|r</v>
      </c>
      <c r="L37" s="28"/>
      <c r="M37" s="160" t="str">
        <f>VLOOKUP(LEFT(RIGHT(B37,5),4),物品!B:CU,20,FALSE)</f>
        <v>ReplaceableTextures\\CommandButtons\\BTNZ06.blp</v>
      </c>
      <c r="N37" s="181" t="s">
        <v>83</v>
      </c>
      <c r="O37" s="182" t="s">
        <v>84</v>
      </c>
      <c r="P37" s="28">
        <v>0</v>
      </c>
      <c r="Q37" s="28">
        <v>0</v>
      </c>
      <c r="R37" s="181" t="s">
        <v>83</v>
      </c>
      <c r="S37" s="181" t="s">
        <v>83</v>
      </c>
      <c r="T37" s="181" t="s">
        <v>83</v>
      </c>
      <c r="U37" s="181" t="s">
        <v>83</v>
      </c>
      <c r="V37" s="28">
        <v>2</v>
      </c>
      <c r="W37" s="28" t="s">
        <v>85</v>
      </c>
      <c r="X37" s="28">
        <v>0</v>
      </c>
      <c r="Y37" s="181" t="s">
        <v>83</v>
      </c>
      <c r="Z37" s="28">
        <v>0</v>
      </c>
      <c r="AA37" s="28">
        <v>0</v>
      </c>
      <c r="AB37" s="28">
        <v>0</v>
      </c>
      <c r="AC37" s="28">
        <v>1</v>
      </c>
      <c r="AD37" s="28">
        <v>1</v>
      </c>
      <c r="AE37" s="181" t="s">
        <v>83</v>
      </c>
      <c r="AF37" s="181" t="s">
        <v>83</v>
      </c>
      <c r="AG37" s="181" t="s">
        <v>83</v>
      </c>
      <c r="AH37" s="181" t="s">
        <v>83</v>
      </c>
      <c r="AI37" s="28"/>
      <c r="AJ37" s="28"/>
      <c r="AK37" s="28">
        <v>0</v>
      </c>
      <c r="AL37" s="28">
        <v>0</v>
      </c>
      <c r="AM37" s="181" t="s">
        <v>83</v>
      </c>
      <c r="AN37" s="28">
        <f>VLOOKUP(B37,物品!B37:D65,3,FALSE)</f>
        <v>300</v>
      </c>
      <c r="AO37" s="28"/>
      <c r="AP37" s="28"/>
    </row>
    <row r="38" spans="1:42">
      <c r="A38" s="157"/>
      <c r="B38" s="28" t="str">
        <f>物品!B38</f>
        <v>E106</v>
      </c>
      <c r="C38" s="28" t="s">
        <v>41</v>
      </c>
      <c r="D38" s="28" t="s">
        <v>81</v>
      </c>
      <c r="E38" s="28" t="s">
        <v>86</v>
      </c>
      <c r="F38" s="28"/>
      <c r="G38" s="28"/>
      <c r="H38" s="28" t="str">
        <f>VLOOKUP(LEFT(RIGHT(B38,5),4),物品!B:CU,2,FALSE)</f>
        <v>|Cff00FF7F[饰品]紫晶坠子lv1|r</v>
      </c>
      <c r="I38" s="28" t="str">
        <f>VLOOKUP(B38,物品!B:CV,99,FALSE)</f>
        <v>|Cffbbbbbb属性：|r|n攻击+2000|n业力+8000|n生命值+40000|n暴击+4%|n|n|Cff00ff7f击杀250只怪有50%概率升级|r</v>
      </c>
      <c r="J38" s="159" t="str">
        <f t="shared" si="8"/>
        <v>|Cff00FF7F[饰品]紫晶坠子lv1|r</v>
      </c>
      <c r="K38" s="159" t="str">
        <f t="shared" si="9"/>
        <v>|Cffbbbbbb属性：|r|n攻击+2000|n业力+8000|n生命值+40000|n暴击+4%|n|n|Cff00ff7f击杀250只怪有50%概率升级|r</v>
      </c>
      <c r="L38" s="28"/>
      <c r="M38" s="160" t="str">
        <f>VLOOKUP(LEFT(RIGHT(B38,5),4),物品!B:CU,20,FALSE)</f>
        <v>ReplaceableTextures\\CommandButtons\\BTNZ07.blp</v>
      </c>
      <c r="N38" s="181" t="s">
        <v>83</v>
      </c>
      <c r="O38" s="182" t="s">
        <v>84</v>
      </c>
      <c r="P38" s="28">
        <v>0</v>
      </c>
      <c r="Q38" s="28">
        <v>0</v>
      </c>
      <c r="R38" s="181" t="s">
        <v>83</v>
      </c>
      <c r="S38" s="181" t="s">
        <v>83</v>
      </c>
      <c r="T38" s="181" t="s">
        <v>83</v>
      </c>
      <c r="U38" s="181" t="s">
        <v>83</v>
      </c>
      <c r="V38" s="28">
        <v>2</v>
      </c>
      <c r="W38" s="28" t="s">
        <v>85</v>
      </c>
      <c r="X38" s="28">
        <v>0</v>
      </c>
      <c r="Y38" s="181" t="s">
        <v>83</v>
      </c>
      <c r="Z38" s="28">
        <v>0</v>
      </c>
      <c r="AA38" s="28">
        <v>0</v>
      </c>
      <c r="AB38" s="28">
        <v>0</v>
      </c>
      <c r="AC38" s="28">
        <v>1</v>
      </c>
      <c r="AD38" s="28">
        <v>1</v>
      </c>
      <c r="AE38" s="181" t="s">
        <v>83</v>
      </c>
      <c r="AF38" s="181" t="s">
        <v>83</v>
      </c>
      <c r="AG38" s="181" t="s">
        <v>83</v>
      </c>
      <c r="AH38" s="181" t="s">
        <v>83</v>
      </c>
      <c r="AI38" s="28"/>
      <c r="AJ38" s="28"/>
      <c r="AK38" s="28">
        <v>0</v>
      </c>
      <c r="AL38" s="28">
        <v>0</v>
      </c>
      <c r="AM38" s="181" t="s">
        <v>83</v>
      </c>
      <c r="AN38" s="28">
        <f>VLOOKUP(B38,物品!B38:D66,3,FALSE)</f>
        <v>250</v>
      </c>
      <c r="AO38" s="28"/>
      <c r="AP38" s="28"/>
    </row>
    <row r="39" spans="1:42">
      <c r="A39" s="157"/>
      <c r="B39" s="28" t="str">
        <f>物品!B39</f>
        <v>E107</v>
      </c>
      <c r="C39" s="28" t="s">
        <v>41</v>
      </c>
      <c r="D39" s="28" t="s">
        <v>81</v>
      </c>
      <c r="E39" s="28" t="s">
        <v>86</v>
      </c>
      <c r="F39" s="28"/>
      <c r="G39" s="28"/>
      <c r="H39" s="28" t="str">
        <f>VLOOKUP(LEFT(RIGHT(B39,5),4),物品!B:CU,2,FALSE)</f>
        <v>|Cff00FF7F[饰品]紫晶坠子lv2|r</v>
      </c>
      <c r="I39" s="28" t="str">
        <f>VLOOKUP(B39,物品!B:CV,99,FALSE)</f>
        <v>|Cffbbbbbb属性：|r|n攻击+2500|n业力+10000|n生命值+50000|n暴击+4%|n|n|Cff00ff7f击杀250只怪有50%概率升级|r</v>
      </c>
      <c r="J39" s="159" t="str">
        <f t="shared" si="8"/>
        <v>|Cff00FF7F[饰品]紫晶坠子lv2|r</v>
      </c>
      <c r="K39" s="159" t="str">
        <f t="shared" si="9"/>
        <v>|Cffbbbbbb属性：|r|n攻击+2500|n业力+10000|n生命值+50000|n暴击+4%|n|n|Cff00ff7f击杀250只怪有50%概率升级|r</v>
      </c>
      <c r="L39" s="28"/>
      <c r="M39" s="160" t="str">
        <f>VLOOKUP(LEFT(RIGHT(B39,5),4),物品!B:CU,20,FALSE)</f>
        <v>ReplaceableTextures\\CommandButtons\\BTNZ07.blp</v>
      </c>
      <c r="N39" s="181" t="s">
        <v>83</v>
      </c>
      <c r="O39" s="182" t="s">
        <v>84</v>
      </c>
      <c r="P39" s="28">
        <v>0</v>
      </c>
      <c r="Q39" s="28">
        <v>0</v>
      </c>
      <c r="R39" s="181" t="s">
        <v>83</v>
      </c>
      <c r="S39" s="181" t="s">
        <v>83</v>
      </c>
      <c r="T39" s="181" t="s">
        <v>83</v>
      </c>
      <c r="U39" s="181" t="s">
        <v>83</v>
      </c>
      <c r="V39" s="28">
        <v>2</v>
      </c>
      <c r="W39" s="28" t="s">
        <v>85</v>
      </c>
      <c r="X39" s="28">
        <v>0</v>
      </c>
      <c r="Y39" s="181" t="s">
        <v>83</v>
      </c>
      <c r="Z39" s="28">
        <v>0</v>
      </c>
      <c r="AA39" s="28">
        <v>0</v>
      </c>
      <c r="AB39" s="28">
        <v>0</v>
      </c>
      <c r="AC39" s="28">
        <v>1</v>
      </c>
      <c r="AD39" s="28">
        <v>1</v>
      </c>
      <c r="AE39" s="181" t="s">
        <v>83</v>
      </c>
      <c r="AF39" s="181" t="s">
        <v>83</v>
      </c>
      <c r="AG39" s="181" t="s">
        <v>83</v>
      </c>
      <c r="AH39" s="181" t="s">
        <v>83</v>
      </c>
      <c r="AI39" s="28"/>
      <c r="AJ39" s="28"/>
      <c r="AK39" s="28">
        <v>0</v>
      </c>
      <c r="AL39" s="28">
        <v>0</v>
      </c>
      <c r="AM39" s="181" t="s">
        <v>83</v>
      </c>
      <c r="AN39" s="28">
        <f>VLOOKUP(B39,物品!B39:D67,3,FALSE)</f>
        <v>250</v>
      </c>
      <c r="AO39" s="28"/>
      <c r="AP39" s="28"/>
    </row>
    <row r="40" spans="1:42">
      <c r="A40" s="157"/>
      <c r="B40" s="28" t="str">
        <f>物品!B40</f>
        <v>E108</v>
      </c>
      <c r="C40" s="28" t="s">
        <v>41</v>
      </c>
      <c r="D40" s="28" t="s">
        <v>81</v>
      </c>
      <c r="E40" s="28" t="s">
        <v>86</v>
      </c>
      <c r="F40" s="28"/>
      <c r="G40" s="28"/>
      <c r="H40" s="28" t="str">
        <f>VLOOKUP(LEFT(RIGHT(B40,5),4),物品!B:CU,2,FALSE)</f>
        <v>|Cff00FF7F[饰品]紫晶坠子lv3|r</v>
      </c>
      <c r="I40" s="28" t="str">
        <f>VLOOKUP(B40,物品!B:CV,99,FALSE)</f>
        <v>|Cffbbbbbb属性：|r|n攻击+3000|n业力+12000|n生命值+60000|n暴击+4%|n|n|Cff00ff7f击杀250只怪有50%概率升级|r</v>
      </c>
      <c r="J40" s="159" t="str">
        <f t="shared" si="8"/>
        <v>|Cff00FF7F[饰品]紫晶坠子lv3|r</v>
      </c>
      <c r="K40" s="159" t="str">
        <f t="shared" si="9"/>
        <v>|Cffbbbbbb属性：|r|n攻击+3000|n业力+12000|n生命值+60000|n暴击+4%|n|n|Cff00ff7f击杀250只怪有50%概率升级|r</v>
      </c>
      <c r="L40" s="28"/>
      <c r="M40" s="160" t="str">
        <f>VLOOKUP(LEFT(RIGHT(B40,5),4),物品!B:CU,20,FALSE)</f>
        <v>ReplaceableTextures\\CommandButtons\\BTNZ07.blp</v>
      </c>
      <c r="N40" s="181" t="s">
        <v>83</v>
      </c>
      <c r="O40" s="182" t="s">
        <v>84</v>
      </c>
      <c r="P40" s="28">
        <v>0</v>
      </c>
      <c r="Q40" s="28">
        <v>0</v>
      </c>
      <c r="R40" s="181" t="s">
        <v>83</v>
      </c>
      <c r="S40" s="181" t="s">
        <v>83</v>
      </c>
      <c r="T40" s="181" t="s">
        <v>83</v>
      </c>
      <c r="U40" s="181" t="s">
        <v>83</v>
      </c>
      <c r="V40" s="28">
        <v>2</v>
      </c>
      <c r="W40" s="28" t="s">
        <v>85</v>
      </c>
      <c r="X40" s="28">
        <v>0</v>
      </c>
      <c r="Y40" s="181" t="s">
        <v>83</v>
      </c>
      <c r="Z40" s="28">
        <v>0</v>
      </c>
      <c r="AA40" s="28">
        <v>0</v>
      </c>
      <c r="AB40" s="28">
        <v>0</v>
      </c>
      <c r="AC40" s="28">
        <v>1</v>
      </c>
      <c r="AD40" s="28">
        <v>1</v>
      </c>
      <c r="AE40" s="181" t="s">
        <v>83</v>
      </c>
      <c r="AF40" s="181" t="s">
        <v>83</v>
      </c>
      <c r="AG40" s="181" t="s">
        <v>83</v>
      </c>
      <c r="AH40" s="181" t="s">
        <v>83</v>
      </c>
      <c r="AI40" s="28"/>
      <c r="AJ40" s="28"/>
      <c r="AK40" s="28">
        <v>0</v>
      </c>
      <c r="AL40" s="28">
        <v>0</v>
      </c>
      <c r="AM40" s="181" t="s">
        <v>83</v>
      </c>
      <c r="AN40" s="28">
        <f>VLOOKUP(B40,物品!B40:D68,3,FALSE)</f>
        <v>250</v>
      </c>
      <c r="AO40" s="28"/>
      <c r="AP40" s="28"/>
    </row>
    <row r="41" spans="1:42">
      <c r="A41" s="157"/>
      <c r="B41" s="28" t="str">
        <f>物品!B41</f>
        <v>E109</v>
      </c>
      <c r="C41" s="28" t="s">
        <v>41</v>
      </c>
      <c r="D41" s="28" t="s">
        <v>81</v>
      </c>
      <c r="E41" s="28" t="s">
        <v>86</v>
      </c>
      <c r="F41" s="28"/>
      <c r="G41" s="28"/>
      <c r="H41" s="28" t="str">
        <f>VLOOKUP(LEFT(RIGHT(B41,5),4),物品!B:CU,2,FALSE)</f>
        <v>|Cff00FF7F[饰品]紫晶坠子lv4|r</v>
      </c>
      <c r="I41" s="28" t="str">
        <f>VLOOKUP(B41,物品!B:CV,99,FALSE)</f>
        <v>|Cffbbbbbb属性：|r|n攻击+3500|n业力+14000|n生命值+70000|n暴击+4%|n|n|Cff00ff7f击杀250只怪有50%概率升级|r</v>
      </c>
      <c r="J41" s="159" t="str">
        <f t="shared" ref="J41:J63" si="10">H41</f>
        <v>|Cff00FF7F[饰品]紫晶坠子lv4|r</v>
      </c>
      <c r="K41" s="159" t="str">
        <f t="shared" ref="K41:K63" si="11">I41</f>
        <v>|Cffbbbbbb属性：|r|n攻击+3500|n业力+14000|n生命值+70000|n暴击+4%|n|n|Cff00ff7f击杀250只怪有50%概率升级|r</v>
      </c>
      <c r="L41" s="28"/>
      <c r="M41" s="160" t="str">
        <f>VLOOKUP(LEFT(RIGHT(B41,5),4),物品!B:CU,20,FALSE)</f>
        <v>ReplaceableTextures\\CommandButtons\\BTNZ07.blp</v>
      </c>
      <c r="N41" s="181" t="s">
        <v>83</v>
      </c>
      <c r="O41" s="182" t="s">
        <v>84</v>
      </c>
      <c r="P41" s="28">
        <v>0</v>
      </c>
      <c r="Q41" s="28">
        <v>0</v>
      </c>
      <c r="R41" s="181" t="s">
        <v>83</v>
      </c>
      <c r="S41" s="181" t="s">
        <v>83</v>
      </c>
      <c r="T41" s="181" t="s">
        <v>83</v>
      </c>
      <c r="U41" s="181" t="s">
        <v>83</v>
      </c>
      <c r="V41" s="28">
        <v>2</v>
      </c>
      <c r="W41" s="28" t="s">
        <v>85</v>
      </c>
      <c r="X41" s="28">
        <v>0</v>
      </c>
      <c r="Y41" s="181" t="s">
        <v>83</v>
      </c>
      <c r="Z41" s="28">
        <v>0</v>
      </c>
      <c r="AA41" s="28">
        <v>0</v>
      </c>
      <c r="AB41" s="28">
        <v>0</v>
      </c>
      <c r="AC41" s="28">
        <v>1</v>
      </c>
      <c r="AD41" s="28">
        <v>1</v>
      </c>
      <c r="AE41" s="181" t="s">
        <v>83</v>
      </c>
      <c r="AF41" s="181" t="s">
        <v>83</v>
      </c>
      <c r="AG41" s="181" t="s">
        <v>83</v>
      </c>
      <c r="AH41" s="181" t="s">
        <v>83</v>
      </c>
      <c r="AI41" s="28"/>
      <c r="AJ41" s="28"/>
      <c r="AK41" s="28">
        <v>0</v>
      </c>
      <c r="AL41" s="28">
        <v>0</v>
      </c>
      <c r="AM41" s="181" t="s">
        <v>83</v>
      </c>
      <c r="AN41" s="28">
        <f>VLOOKUP(B41,物品!B41:D69,3,FALSE)</f>
        <v>250</v>
      </c>
      <c r="AO41" s="28"/>
      <c r="AP41" s="28"/>
    </row>
    <row r="42" spans="1:42">
      <c r="A42" s="157"/>
      <c r="B42" s="28" t="str">
        <f>物品!B42</f>
        <v>E110</v>
      </c>
      <c r="C42" s="28" t="s">
        <v>41</v>
      </c>
      <c r="D42" s="28" t="s">
        <v>81</v>
      </c>
      <c r="E42" s="28" t="s">
        <v>86</v>
      </c>
      <c r="F42" s="28"/>
      <c r="G42" s="28"/>
      <c r="H42" s="28" t="str">
        <f>VLOOKUP(LEFT(RIGHT(B42,5),4),物品!B:CU,2,FALSE)</f>
        <v>|Cff00FF7F[饰品]紫晶坠子lv5|r</v>
      </c>
      <c r="I42" s="28" t="str">
        <f>VLOOKUP(B42,物品!B:CV,99,FALSE)</f>
        <v>|Cffbbbbbb属性：|r|n攻击+4000|n业力+16000|n生命值+80000|n暴击+4%|n|n|Cff00ff7f击杀400只怪有50%概率升级|r</v>
      </c>
      <c r="J42" s="159" t="str">
        <f t="shared" si="10"/>
        <v>|Cff00FF7F[饰品]紫晶坠子lv5|r</v>
      </c>
      <c r="K42" s="159" t="str">
        <f t="shared" si="11"/>
        <v>|Cffbbbbbb属性：|r|n攻击+4000|n业力+16000|n生命值+80000|n暴击+4%|n|n|Cff00ff7f击杀400只怪有50%概率升级|r</v>
      </c>
      <c r="L42" s="28"/>
      <c r="M42" s="160" t="str">
        <f>VLOOKUP(LEFT(RIGHT(B42,5),4),物品!B:CU,20,FALSE)</f>
        <v>ReplaceableTextures\\CommandButtons\\BTNZ07.blp</v>
      </c>
      <c r="N42" s="181" t="s">
        <v>83</v>
      </c>
      <c r="O42" s="182" t="s">
        <v>84</v>
      </c>
      <c r="P42" s="28">
        <v>0</v>
      </c>
      <c r="Q42" s="28">
        <v>0</v>
      </c>
      <c r="R42" s="181" t="s">
        <v>83</v>
      </c>
      <c r="S42" s="181" t="s">
        <v>83</v>
      </c>
      <c r="T42" s="181" t="s">
        <v>83</v>
      </c>
      <c r="U42" s="181" t="s">
        <v>83</v>
      </c>
      <c r="V42" s="28">
        <v>2</v>
      </c>
      <c r="W42" s="28" t="s">
        <v>85</v>
      </c>
      <c r="X42" s="28">
        <v>0</v>
      </c>
      <c r="Y42" s="181" t="s">
        <v>83</v>
      </c>
      <c r="Z42" s="28">
        <v>0</v>
      </c>
      <c r="AA42" s="28">
        <v>0</v>
      </c>
      <c r="AB42" s="28">
        <v>0</v>
      </c>
      <c r="AC42" s="28">
        <v>1</v>
      </c>
      <c r="AD42" s="28">
        <v>1</v>
      </c>
      <c r="AE42" s="181" t="s">
        <v>83</v>
      </c>
      <c r="AF42" s="181" t="s">
        <v>83</v>
      </c>
      <c r="AG42" s="181" t="s">
        <v>83</v>
      </c>
      <c r="AH42" s="181" t="s">
        <v>83</v>
      </c>
      <c r="AI42" s="28"/>
      <c r="AJ42" s="28"/>
      <c r="AK42" s="28">
        <v>0</v>
      </c>
      <c r="AL42" s="28">
        <v>0</v>
      </c>
      <c r="AM42" s="181" t="s">
        <v>83</v>
      </c>
      <c r="AN42" s="28">
        <f>VLOOKUP(B42,物品!B42:D70,3,FALSE)</f>
        <v>400</v>
      </c>
      <c r="AO42" s="28"/>
      <c r="AP42" s="28"/>
    </row>
    <row r="43" spans="1:42">
      <c r="A43" s="157"/>
      <c r="B43" s="28" t="str">
        <f>物品!B43</f>
        <v>E111</v>
      </c>
      <c r="C43" s="28" t="s">
        <v>41</v>
      </c>
      <c r="D43" s="28" t="s">
        <v>81</v>
      </c>
      <c r="E43" s="28" t="s">
        <v>86</v>
      </c>
      <c r="F43" s="28"/>
      <c r="G43" s="28"/>
      <c r="H43" s="28" t="str">
        <f>VLOOKUP(LEFT(RIGHT(B43,5),4),物品!B:CU,2,FALSE)</f>
        <v>|Cff00BFFF[饰品]三才项圈lv1|r</v>
      </c>
      <c r="I43" s="28" t="str">
        <f>VLOOKUP(B43,物品!B:CV,99,FALSE)</f>
        <v>|Cffbbbbbb属性：|r|n攻击+6000|n业力+24000|n生命值+120000|n暴击+6%|n|n|Cff00ff7f击杀350只怪有50%概率升级|r</v>
      </c>
      <c r="J43" s="159" t="str">
        <f t="shared" si="10"/>
        <v>|Cff00BFFF[饰品]三才项圈lv1|r</v>
      </c>
      <c r="K43" s="159" t="str">
        <f t="shared" si="11"/>
        <v>|Cffbbbbbb属性：|r|n攻击+6000|n业力+24000|n生命值+120000|n暴击+6%|n|n|Cff00ff7f击杀350只怪有50%概率升级|r</v>
      </c>
      <c r="L43" s="28"/>
      <c r="M43" s="160" t="str">
        <f>VLOOKUP(LEFT(RIGHT(B43,5),4),物品!B:CU,20,FALSE)</f>
        <v>ReplaceableTextures\\CommandButtons\\BTNZ08.blp</v>
      </c>
      <c r="N43" s="181" t="s">
        <v>83</v>
      </c>
      <c r="O43" s="182" t="s">
        <v>84</v>
      </c>
      <c r="P43" s="28">
        <v>0</v>
      </c>
      <c r="Q43" s="28">
        <v>0</v>
      </c>
      <c r="R43" s="181" t="s">
        <v>83</v>
      </c>
      <c r="S43" s="181" t="s">
        <v>83</v>
      </c>
      <c r="T43" s="181" t="s">
        <v>83</v>
      </c>
      <c r="U43" s="181" t="s">
        <v>83</v>
      </c>
      <c r="V43" s="28">
        <v>2</v>
      </c>
      <c r="W43" s="28" t="s">
        <v>85</v>
      </c>
      <c r="X43" s="28">
        <v>0</v>
      </c>
      <c r="Y43" s="181" t="s">
        <v>83</v>
      </c>
      <c r="Z43" s="28">
        <v>0</v>
      </c>
      <c r="AA43" s="28">
        <v>0</v>
      </c>
      <c r="AB43" s="28">
        <v>0</v>
      </c>
      <c r="AC43" s="28">
        <v>1</v>
      </c>
      <c r="AD43" s="28">
        <v>1</v>
      </c>
      <c r="AE43" s="181" t="s">
        <v>83</v>
      </c>
      <c r="AF43" s="181" t="s">
        <v>83</v>
      </c>
      <c r="AG43" s="181" t="s">
        <v>83</v>
      </c>
      <c r="AH43" s="181" t="s">
        <v>83</v>
      </c>
      <c r="AI43" s="28"/>
      <c r="AJ43" s="28"/>
      <c r="AK43" s="28">
        <v>0</v>
      </c>
      <c r="AL43" s="28">
        <v>0</v>
      </c>
      <c r="AM43" s="181" t="s">
        <v>83</v>
      </c>
      <c r="AN43" s="28">
        <f>VLOOKUP(B43,物品!B43:D71,3,FALSE)</f>
        <v>350</v>
      </c>
      <c r="AO43" s="28"/>
      <c r="AP43" s="28"/>
    </row>
    <row r="44" spans="1:42">
      <c r="A44" s="157"/>
      <c r="B44" s="28" t="str">
        <f>物品!B44</f>
        <v>E112</v>
      </c>
      <c r="C44" s="28" t="s">
        <v>41</v>
      </c>
      <c r="D44" s="28" t="s">
        <v>81</v>
      </c>
      <c r="E44" s="28" t="s">
        <v>86</v>
      </c>
      <c r="F44" s="28"/>
      <c r="G44" s="28"/>
      <c r="H44" s="28" t="str">
        <f>VLOOKUP(LEFT(RIGHT(B44,5),4),物品!B:CU,2,FALSE)</f>
        <v>|Cff00BFFF[饰品]三才项圈lv2|r</v>
      </c>
      <c r="I44" s="28" t="str">
        <f>VLOOKUP(B44,物品!B:CV,99,FALSE)</f>
        <v>|Cffbbbbbb属性：|r|n攻击+7000|n业力+28000|n生命值+140000|n暴击+6%|n|n|Cff00ff7f击杀350只怪有50%概率升级|r</v>
      </c>
      <c r="J44" s="159" t="str">
        <f t="shared" si="10"/>
        <v>|Cff00BFFF[饰品]三才项圈lv2|r</v>
      </c>
      <c r="K44" s="159" t="str">
        <f t="shared" si="11"/>
        <v>|Cffbbbbbb属性：|r|n攻击+7000|n业力+28000|n生命值+140000|n暴击+6%|n|n|Cff00ff7f击杀350只怪有50%概率升级|r</v>
      </c>
      <c r="L44" s="28"/>
      <c r="M44" s="160" t="str">
        <f>VLOOKUP(LEFT(RIGHT(B44,5),4),物品!B:CU,20,FALSE)</f>
        <v>ReplaceableTextures\\CommandButtons\\BTNZ08.blp</v>
      </c>
      <c r="N44" s="181" t="s">
        <v>83</v>
      </c>
      <c r="O44" s="182" t="s">
        <v>84</v>
      </c>
      <c r="P44" s="28">
        <v>0</v>
      </c>
      <c r="Q44" s="28">
        <v>0</v>
      </c>
      <c r="R44" s="181" t="s">
        <v>83</v>
      </c>
      <c r="S44" s="181" t="s">
        <v>83</v>
      </c>
      <c r="T44" s="181" t="s">
        <v>83</v>
      </c>
      <c r="U44" s="181" t="s">
        <v>83</v>
      </c>
      <c r="V44" s="28">
        <v>2</v>
      </c>
      <c r="W44" s="28" t="s">
        <v>85</v>
      </c>
      <c r="X44" s="28">
        <v>0</v>
      </c>
      <c r="Y44" s="181" t="s">
        <v>83</v>
      </c>
      <c r="Z44" s="28">
        <v>0</v>
      </c>
      <c r="AA44" s="28">
        <v>0</v>
      </c>
      <c r="AB44" s="28">
        <v>0</v>
      </c>
      <c r="AC44" s="28">
        <v>1</v>
      </c>
      <c r="AD44" s="28">
        <v>1</v>
      </c>
      <c r="AE44" s="181" t="s">
        <v>83</v>
      </c>
      <c r="AF44" s="181" t="s">
        <v>83</v>
      </c>
      <c r="AG44" s="181" t="s">
        <v>83</v>
      </c>
      <c r="AH44" s="181" t="s">
        <v>83</v>
      </c>
      <c r="AI44" s="28"/>
      <c r="AJ44" s="28"/>
      <c r="AK44" s="28">
        <v>0</v>
      </c>
      <c r="AL44" s="28">
        <v>0</v>
      </c>
      <c r="AM44" s="181" t="s">
        <v>83</v>
      </c>
      <c r="AN44" s="28">
        <f>VLOOKUP(B44,物品!B44:D72,3,FALSE)</f>
        <v>350</v>
      </c>
      <c r="AO44" s="28"/>
      <c r="AP44" s="28"/>
    </row>
    <row r="45" spans="1:42">
      <c r="A45" s="157"/>
      <c r="B45" s="28" t="str">
        <f>物品!B45</f>
        <v>E113</v>
      </c>
      <c r="C45" s="28" t="s">
        <v>41</v>
      </c>
      <c r="D45" s="28" t="s">
        <v>81</v>
      </c>
      <c r="E45" s="28" t="s">
        <v>86</v>
      </c>
      <c r="F45" s="28"/>
      <c r="G45" s="28"/>
      <c r="H45" s="28" t="str">
        <f>VLOOKUP(LEFT(RIGHT(B45,5),4),物品!B:CU,2,FALSE)</f>
        <v>|Cff00BFFF[饰品]三才项圈lv3|r</v>
      </c>
      <c r="I45" s="28" t="str">
        <f>VLOOKUP(B45,物品!B:CV,99,FALSE)</f>
        <v>|Cffbbbbbb属性：|r|n攻击+8000|n业力+32000|n生命值+160000|n暴击+6%|n|n|Cff00ff7f击杀350只怪有50%概率升级|r</v>
      </c>
      <c r="J45" s="159" t="str">
        <f t="shared" si="10"/>
        <v>|Cff00BFFF[饰品]三才项圈lv3|r</v>
      </c>
      <c r="K45" s="159" t="str">
        <f t="shared" si="11"/>
        <v>|Cffbbbbbb属性：|r|n攻击+8000|n业力+32000|n生命值+160000|n暴击+6%|n|n|Cff00ff7f击杀350只怪有50%概率升级|r</v>
      </c>
      <c r="L45" s="28"/>
      <c r="M45" s="160" t="str">
        <f>VLOOKUP(LEFT(RIGHT(B45,5),4),物品!B:CU,20,FALSE)</f>
        <v>ReplaceableTextures\\CommandButtons\\BTNZ08.blp</v>
      </c>
      <c r="N45" s="181" t="s">
        <v>83</v>
      </c>
      <c r="O45" s="182" t="s">
        <v>84</v>
      </c>
      <c r="P45" s="28">
        <v>0</v>
      </c>
      <c r="Q45" s="28">
        <v>0</v>
      </c>
      <c r="R45" s="181" t="s">
        <v>83</v>
      </c>
      <c r="S45" s="181" t="s">
        <v>83</v>
      </c>
      <c r="T45" s="181" t="s">
        <v>83</v>
      </c>
      <c r="U45" s="181" t="s">
        <v>83</v>
      </c>
      <c r="V45" s="28">
        <v>2</v>
      </c>
      <c r="W45" s="28" t="s">
        <v>85</v>
      </c>
      <c r="X45" s="28">
        <v>0</v>
      </c>
      <c r="Y45" s="181" t="s">
        <v>83</v>
      </c>
      <c r="Z45" s="28">
        <v>0</v>
      </c>
      <c r="AA45" s="28">
        <v>0</v>
      </c>
      <c r="AB45" s="28">
        <v>0</v>
      </c>
      <c r="AC45" s="28">
        <v>1</v>
      </c>
      <c r="AD45" s="28">
        <v>1</v>
      </c>
      <c r="AE45" s="181" t="s">
        <v>83</v>
      </c>
      <c r="AF45" s="181" t="s">
        <v>83</v>
      </c>
      <c r="AG45" s="181" t="s">
        <v>83</v>
      </c>
      <c r="AH45" s="181" t="s">
        <v>83</v>
      </c>
      <c r="AI45" s="28"/>
      <c r="AJ45" s="28"/>
      <c r="AK45" s="28">
        <v>0</v>
      </c>
      <c r="AL45" s="28">
        <v>0</v>
      </c>
      <c r="AM45" s="181" t="s">
        <v>83</v>
      </c>
      <c r="AN45" s="28">
        <f>VLOOKUP(B45,物品!B45:D73,3,FALSE)</f>
        <v>350</v>
      </c>
      <c r="AO45" s="28"/>
      <c r="AP45" s="28"/>
    </row>
    <row r="46" spans="1:42">
      <c r="A46" s="157"/>
      <c r="B46" s="28" t="str">
        <f>物品!B46</f>
        <v>E114</v>
      </c>
      <c r="C46" s="28" t="s">
        <v>41</v>
      </c>
      <c r="D46" s="28" t="s">
        <v>81</v>
      </c>
      <c r="E46" s="28" t="s">
        <v>86</v>
      </c>
      <c r="F46" s="28"/>
      <c r="G46" s="28"/>
      <c r="H46" s="28" t="str">
        <f>VLOOKUP(LEFT(RIGHT(B46,5),4),物品!B:CU,2,FALSE)</f>
        <v>|Cff00BFFF[饰品]三才项圈lv4|r</v>
      </c>
      <c r="I46" s="28" t="str">
        <f>VLOOKUP(B46,物品!B:CV,99,FALSE)</f>
        <v>|Cffbbbbbb属性：|r|n攻击+10000|n业力+40000|n生命值+200000|n暴击+6%|n|n|Cff00ff7f击杀350只怪有50%概率升级|r</v>
      </c>
      <c r="J46" s="159" t="str">
        <f t="shared" si="10"/>
        <v>|Cff00BFFF[饰品]三才项圈lv4|r</v>
      </c>
      <c r="K46" s="159" t="str">
        <f t="shared" si="11"/>
        <v>|Cffbbbbbb属性：|r|n攻击+10000|n业力+40000|n生命值+200000|n暴击+6%|n|n|Cff00ff7f击杀350只怪有50%概率升级|r</v>
      </c>
      <c r="L46" s="28"/>
      <c r="M46" s="160" t="str">
        <f>VLOOKUP(LEFT(RIGHT(B46,5),4),物品!B:CU,20,FALSE)</f>
        <v>ReplaceableTextures\\CommandButtons\\BTNZ08.blp</v>
      </c>
      <c r="N46" s="181" t="s">
        <v>83</v>
      </c>
      <c r="O46" s="182" t="s">
        <v>84</v>
      </c>
      <c r="P46" s="28">
        <v>0</v>
      </c>
      <c r="Q46" s="28">
        <v>0</v>
      </c>
      <c r="R46" s="181" t="s">
        <v>83</v>
      </c>
      <c r="S46" s="181" t="s">
        <v>83</v>
      </c>
      <c r="T46" s="181" t="s">
        <v>83</v>
      </c>
      <c r="U46" s="181" t="s">
        <v>83</v>
      </c>
      <c r="V46" s="28">
        <v>2</v>
      </c>
      <c r="W46" s="28" t="s">
        <v>85</v>
      </c>
      <c r="X46" s="28">
        <v>0</v>
      </c>
      <c r="Y46" s="181" t="s">
        <v>83</v>
      </c>
      <c r="Z46" s="28">
        <v>0</v>
      </c>
      <c r="AA46" s="28">
        <v>0</v>
      </c>
      <c r="AB46" s="28">
        <v>0</v>
      </c>
      <c r="AC46" s="28">
        <v>1</v>
      </c>
      <c r="AD46" s="28">
        <v>1</v>
      </c>
      <c r="AE46" s="181" t="s">
        <v>83</v>
      </c>
      <c r="AF46" s="181" t="s">
        <v>83</v>
      </c>
      <c r="AG46" s="181" t="s">
        <v>83</v>
      </c>
      <c r="AH46" s="181" t="s">
        <v>83</v>
      </c>
      <c r="AI46" s="28"/>
      <c r="AJ46" s="28"/>
      <c r="AK46" s="28">
        <v>0</v>
      </c>
      <c r="AL46" s="28">
        <v>0</v>
      </c>
      <c r="AM46" s="181" t="s">
        <v>83</v>
      </c>
      <c r="AN46" s="28">
        <f>VLOOKUP(B46,物品!B46:D74,3,FALSE)</f>
        <v>350</v>
      </c>
      <c r="AO46" s="28"/>
      <c r="AP46" s="28"/>
    </row>
    <row r="47" spans="1:42">
      <c r="A47" s="157"/>
      <c r="B47" s="28" t="str">
        <f>物品!B47</f>
        <v>E115</v>
      </c>
      <c r="C47" s="28" t="s">
        <v>41</v>
      </c>
      <c r="D47" s="28" t="s">
        <v>81</v>
      </c>
      <c r="E47" s="28" t="s">
        <v>86</v>
      </c>
      <c r="F47" s="28"/>
      <c r="G47" s="28"/>
      <c r="H47" s="28" t="str">
        <f>VLOOKUP(LEFT(RIGHT(B47,5),4),物品!B:CU,2,FALSE)</f>
        <v>|Cff00BFFF[饰品]三才项圈lv5|r</v>
      </c>
      <c r="I47" s="28" t="str">
        <f>VLOOKUP(B47,物品!B:CV,99,FALSE)</f>
        <v>|Cffbbbbbb属性：|r|n攻击+12000|n业力+48000|n生命值+240000|n暴击+6%|n|n|Cff00ff7f击杀600只怪有50%概率升级|r</v>
      </c>
      <c r="J47" s="159" t="str">
        <f t="shared" si="10"/>
        <v>|Cff00BFFF[饰品]三才项圈lv5|r</v>
      </c>
      <c r="K47" s="159" t="str">
        <f t="shared" si="11"/>
        <v>|Cffbbbbbb属性：|r|n攻击+12000|n业力+48000|n生命值+240000|n暴击+6%|n|n|Cff00ff7f击杀600只怪有50%概率升级|r</v>
      </c>
      <c r="L47" s="28"/>
      <c r="M47" s="160" t="str">
        <f>VLOOKUP(LEFT(RIGHT(B47,5),4),物品!B:CU,20,FALSE)</f>
        <v>ReplaceableTextures\\CommandButtons\\BTNZ08.blp</v>
      </c>
      <c r="N47" s="181" t="s">
        <v>83</v>
      </c>
      <c r="O47" s="182" t="s">
        <v>84</v>
      </c>
      <c r="P47" s="28">
        <v>0</v>
      </c>
      <c r="Q47" s="28">
        <v>0</v>
      </c>
      <c r="R47" s="181" t="s">
        <v>83</v>
      </c>
      <c r="S47" s="181" t="s">
        <v>83</v>
      </c>
      <c r="T47" s="181" t="s">
        <v>83</v>
      </c>
      <c r="U47" s="181" t="s">
        <v>83</v>
      </c>
      <c r="V47" s="28">
        <v>2</v>
      </c>
      <c r="W47" s="28" t="s">
        <v>85</v>
      </c>
      <c r="X47" s="28">
        <v>0</v>
      </c>
      <c r="Y47" s="181" t="s">
        <v>83</v>
      </c>
      <c r="Z47" s="28">
        <v>0</v>
      </c>
      <c r="AA47" s="28">
        <v>0</v>
      </c>
      <c r="AB47" s="28">
        <v>0</v>
      </c>
      <c r="AC47" s="28">
        <v>1</v>
      </c>
      <c r="AD47" s="28">
        <v>1</v>
      </c>
      <c r="AE47" s="181" t="s">
        <v>83</v>
      </c>
      <c r="AF47" s="181" t="s">
        <v>83</v>
      </c>
      <c r="AG47" s="181" t="s">
        <v>83</v>
      </c>
      <c r="AH47" s="181" t="s">
        <v>83</v>
      </c>
      <c r="AI47" s="28"/>
      <c r="AJ47" s="28"/>
      <c r="AK47" s="28">
        <v>0</v>
      </c>
      <c r="AL47" s="28">
        <v>0</v>
      </c>
      <c r="AM47" s="181" t="s">
        <v>83</v>
      </c>
      <c r="AN47" s="28">
        <f>VLOOKUP(B47,物品!B47:D75,3,FALSE)</f>
        <v>600</v>
      </c>
      <c r="AO47" s="28"/>
      <c r="AP47" s="28"/>
    </row>
    <row r="48" spans="1:42">
      <c r="A48" s="157"/>
      <c r="B48" s="28" t="str">
        <f>物品!B48</f>
        <v>E116</v>
      </c>
      <c r="C48" s="28" t="s">
        <v>41</v>
      </c>
      <c r="D48" s="28" t="s">
        <v>81</v>
      </c>
      <c r="E48" s="28" t="s">
        <v>86</v>
      </c>
      <c r="F48" s="28"/>
      <c r="G48" s="28"/>
      <c r="H48" s="28" t="str">
        <f>VLOOKUP(LEFT(RIGHT(B48,5),4),物品!B:CU,2,FALSE)</f>
        <v>|CffBF00FF[饰品]化龙护符lv1|r</v>
      </c>
      <c r="I48" s="28" t="str">
        <f>VLOOKUP(B48,物品!B:CV,99,FALSE)</f>
        <v>|Cffbbbbbb属性：|r|n攻击+18000|n业力+72000|n生命值+360000|n暴击+8%|n|n|Cff00ff7f击杀500只怪有50%概率升级|r</v>
      </c>
      <c r="J48" s="159" t="str">
        <f t="shared" ref="J48:J52" si="12">H48</f>
        <v>|CffBF00FF[饰品]化龙护符lv1|r</v>
      </c>
      <c r="K48" s="159" t="str">
        <f t="shared" ref="K48:K52" si="13">I48</f>
        <v>|Cffbbbbbb属性：|r|n攻击+18000|n业力+72000|n生命值+360000|n暴击+8%|n|n|Cff00ff7f击杀500只怪有50%概率升级|r</v>
      </c>
      <c r="L48" s="28"/>
      <c r="M48" s="160" t="str">
        <f>VLOOKUP(LEFT(RIGHT(B48,5),4),物品!B:CU,20,FALSE)</f>
        <v>ReplaceableTextures\\CommandButtons\\BTNZ24.blp</v>
      </c>
      <c r="N48" s="181" t="s">
        <v>83</v>
      </c>
      <c r="O48" s="182" t="s">
        <v>84</v>
      </c>
      <c r="P48" s="28">
        <v>0</v>
      </c>
      <c r="Q48" s="28">
        <v>0</v>
      </c>
      <c r="R48" s="181" t="s">
        <v>83</v>
      </c>
      <c r="S48" s="181" t="s">
        <v>83</v>
      </c>
      <c r="T48" s="181" t="s">
        <v>83</v>
      </c>
      <c r="U48" s="181" t="s">
        <v>83</v>
      </c>
      <c r="V48" s="28">
        <v>2</v>
      </c>
      <c r="W48" s="28" t="s">
        <v>85</v>
      </c>
      <c r="X48" s="28">
        <v>0</v>
      </c>
      <c r="Y48" s="181" t="s">
        <v>83</v>
      </c>
      <c r="Z48" s="28">
        <v>0</v>
      </c>
      <c r="AA48" s="28">
        <v>0</v>
      </c>
      <c r="AB48" s="28">
        <v>0</v>
      </c>
      <c r="AC48" s="28">
        <v>1</v>
      </c>
      <c r="AD48" s="28">
        <v>1</v>
      </c>
      <c r="AE48" s="181" t="s">
        <v>83</v>
      </c>
      <c r="AF48" s="181" t="s">
        <v>83</v>
      </c>
      <c r="AG48" s="181" t="s">
        <v>83</v>
      </c>
      <c r="AH48" s="181" t="s">
        <v>83</v>
      </c>
      <c r="AI48" s="28"/>
      <c r="AJ48" s="28"/>
      <c r="AK48" s="28">
        <v>0</v>
      </c>
      <c r="AL48" s="28">
        <v>0</v>
      </c>
      <c r="AM48" s="181" t="s">
        <v>83</v>
      </c>
      <c r="AN48" s="28">
        <f>VLOOKUP(B48,物品!B48:D76,3,FALSE)</f>
        <v>500</v>
      </c>
      <c r="AO48" s="28"/>
      <c r="AP48" s="28"/>
    </row>
    <row r="49" spans="1:42">
      <c r="A49" s="157"/>
      <c r="B49" s="28" t="str">
        <f>物品!B49</f>
        <v>E117</v>
      </c>
      <c r="C49" s="28" t="s">
        <v>41</v>
      </c>
      <c r="D49" s="28" t="s">
        <v>81</v>
      </c>
      <c r="E49" s="28" t="s">
        <v>86</v>
      </c>
      <c r="F49" s="28"/>
      <c r="G49" s="28"/>
      <c r="H49" s="28" t="str">
        <f>VLOOKUP(LEFT(RIGHT(B49,5),4),物品!B:CU,2,FALSE)</f>
        <v>|CffBF00FF[饰品]化龙护符lv2|r</v>
      </c>
      <c r="I49" s="28" t="str">
        <f>VLOOKUP(B49,物品!B:CV,99,FALSE)</f>
        <v>|Cffbbbbbb属性：|r|n攻击+21000|n业力+84000|n生命值+420000|n暴击+8%|n|n|Cff00ff7f击杀500只怪有50%概率升级|r</v>
      </c>
      <c r="J49" s="159" t="str">
        <f t="shared" si="12"/>
        <v>|CffBF00FF[饰品]化龙护符lv2|r</v>
      </c>
      <c r="K49" s="159" t="str">
        <f t="shared" si="13"/>
        <v>|Cffbbbbbb属性：|r|n攻击+21000|n业力+84000|n生命值+420000|n暴击+8%|n|n|Cff00ff7f击杀500只怪有50%概率升级|r</v>
      </c>
      <c r="L49" s="28"/>
      <c r="M49" s="160" t="str">
        <f>VLOOKUP(LEFT(RIGHT(B49,5),4),物品!B:CU,20,FALSE)</f>
        <v>ReplaceableTextures\\CommandButtons\\BTNZ24.blp</v>
      </c>
      <c r="N49" s="181" t="s">
        <v>83</v>
      </c>
      <c r="O49" s="182" t="s">
        <v>84</v>
      </c>
      <c r="P49" s="28">
        <v>0</v>
      </c>
      <c r="Q49" s="28">
        <v>0</v>
      </c>
      <c r="R49" s="181" t="s">
        <v>83</v>
      </c>
      <c r="S49" s="181" t="s">
        <v>83</v>
      </c>
      <c r="T49" s="181" t="s">
        <v>83</v>
      </c>
      <c r="U49" s="181" t="s">
        <v>83</v>
      </c>
      <c r="V49" s="28">
        <v>2</v>
      </c>
      <c r="W49" s="28" t="s">
        <v>85</v>
      </c>
      <c r="X49" s="28">
        <v>0</v>
      </c>
      <c r="Y49" s="181" t="s">
        <v>83</v>
      </c>
      <c r="Z49" s="28">
        <v>0</v>
      </c>
      <c r="AA49" s="28">
        <v>0</v>
      </c>
      <c r="AB49" s="28">
        <v>0</v>
      </c>
      <c r="AC49" s="28">
        <v>1</v>
      </c>
      <c r="AD49" s="28">
        <v>1</v>
      </c>
      <c r="AE49" s="181" t="s">
        <v>83</v>
      </c>
      <c r="AF49" s="181" t="s">
        <v>83</v>
      </c>
      <c r="AG49" s="181" t="s">
        <v>83</v>
      </c>
      <c r="AH49" s="181" t="s">
        <v>83</v>
      </c>
      <c r="AI49" s="28"/>
      <c r="AJ49" s="28"/>
      <c r="AK49" s="28">
        <v>0</v>
      </c>
      <c r="AL49" s="28">
        <v>0</v>
      </c>
      <c r="AM49" s="181" t="s">
        <v>83</v>
      </c>
      <c r="AN49" s="28">
        <f>VLOOKUP(B49,物品!B49:D77,3,FALSE)</f>
        <v>500</v>
      </c>
      <c r="AO49" s="28"/>
      <c r="AP49" s="28"/>
    </row>
    <row r="50" spans="1:42">
      <c r="A50" s="157"/>
      <c r="B50" s="28" t="str">
        <f>物品!B50</f>
        <v>E118</v>
      </c>
      <c r="C50" s="28" t="s">
        <v>41</v>
      </c>
      <c r="D50" s="28" t="s">
        <v>81</v>
      </c>
      <c r="E50" s="28" t="s">
        <v>86</v>
      </c>
      <c r="F50" s="28"/>
      <c r="G50" s="28"/>
      <c r="H50" s="28" t="str">
        <f>VLOOKUP(LEFT(RIGHT(B50,5),4),物品!B:CU,2,FALSE)</f>
        <v>|CffBF00FF[饰品]化龙护符lv3|r</v>
      </c>
      <c r="I50" s="28" t="str">
        <f>VLOOKUP(B50,物品!B:CV,99,FALSE)</f>
        <v>|Cffbbbbbb属性：|r|n攻击+24000|n业力+96000|n生命值+480000|n暴击+8%|n|n|Cff00ff7f击杀500只怪有50%概率升级|r</v>
      </c>
      <c r="J50" s="159" t="str">
        <f t="shared" si="12"/>
        <v>|CffBF00FF[饰品]化龙护符lv3|r</v>
      </c>
      <c r="K50" s="159" t="str">
        <f t="shared" si="13"/>
        <v>|Cffbbbbbb属性：|r|n攻击+24000|n业力+96000|n生命值+480000|n暴击+8%|n|n|Cff00ff7f击杀500只怪有50%概率升级|r</v>
      </c>
      <c r="L50" s="28"/>
      <c r="M50" s="160" t="str">
        <f>VLOOKUP(LEFT(RIGHT(B50,5),4),物品!B:CU,20,FALSE)</f>
        <v>ReplaceableTextures\\CommandButtons\\BTNZ24.blp</v>
      </c>
      <c r="N50" s="181" t="s">
        <v>83</v>
      </c>
      <c r="O50" s="182" t="s">
        <v>84</v>
      </c>
      <c r="P50" s="28">
        <v>0</v>
      </c>
      <c r="Q50" s="28">
        <v>0</v>
      </c>
      <c r="R50" s="181" t="s">
        <v>83</v>
      </c>
      <c r="S50" s="181" t="s">
        <v>83</v>
      </c>
      <c r="T50" s="181" t="s">
        <v>83</v>
      </c>
      <c r="U50" s="181" t="s">
        <v>83</v>
      </c>
      <c r="V50" s="28">
        <v>2</v>
      </c>
      <c r="W50" s="28" t="s">
        <v>85</v>
      </c>
      <c r="X50" s="28">
        <v>0</v>
      </c>
      <c r="Y50" s="181" t="s">
        <v>83</v>
      </c>
      <c r="Z50" s="28">
        <v>0</v>
      </c>
      <c r="AA50" s="28">
        <v>0</v>
      </c>
      <c r="AB50" s="28">
        <v>0</v>
      </c>
      <c r="AC50" s="28">
        <v>1</v>
      </c>
      <c r="AD50" s="28">
        <v>1</v>
      </c>
      <c r="AE50" s="181" t="s">
        <v>83</v>
      </c>
      <c r="AF50" s="181" t="s">
        <v>83</v>
      </c>
      <c r="AG50" s="181" t="s">
        <v>83</v>
      </c>
      <c r="AH50" s="181" t="s">
        <v>83</v>
      </c>
      <c r="AI50" s="28"/>
      <c r="AJ50" s="28"/>
      <c r="AK50" s="28">
        <v>0</v>
      </c>
      <c r="AL50" s="28">
        <v>0</v>
      </c>
      <c r="AM50" s="181" t="s">
        <v>83</v>
      </c>
      <c r="AN50" s="28">
        <f>VLOOKUP(B50,物品!B50:D78,3,FALSE)</f>
        <v>500</v>
      </c>
      <c r="AO50" s="28"/>
      <c r="AP50" s="28"/>
    </row>
    <row r="51" spans="1:42">
      <c r="A51" s="157"/>
      <c r="B51" s="28" t="str">
        <f>物品!B51</f>
        <v>E119</v>
      </c>
      <c r="C51" s="28" t="s">
        <v>41</v>
      </c>
      <c r="D51" s="28" t="s">
        <v>81</v>
      </c>
      <c r="E51" s="28" t="s">
        <v>86</v>
      </c>
      <c r="F51" s="28"/>
      <c r="G51" s="28"/>
      <c r="H51" s="28" t="str">
        <f>VLOOKUP(LEFT(RIGHT(B51,5),4),物品!B:CU,2,FALSE)</f>
        <v>|CffBF00FF[饰品]化龙护符lv4|r</v>
      </c>
      <c r="I51" s="28" t="str">
        <f>VLOOKUP(B51,物品!B:CV,99,FALSE)</f>
        <v>|Cffbbbbbb属性：|r|n攻击+27000|n业力+108000|n生命值+540000|n暴击+8%|n|n|Cff00ff7f击杀500只怪有50%概率升级|r</v>
      </c>
      <c r="J51" s="159" t="str">
        <f t="shared" si="12"/>
        <v>|CffBF00FF[饰品]化龙护符lv4|r</v>
      </c>
      <c r="K51" s="159" t="str">
        <f t="shared" si="13"/>
        <v>|Cffbbbbbb属性：|r|n攻击+27000|n业力+108000|n生命值+540000|n暴击+8%|n|n|Cff00ff7f击杀500只怪有50%概率升级|r</v>
      </c>
      <c r="L51" s="28"/>
      <c r="M51" s="160" t="str">
        <f>VLOOKUP(LEFT(RIGHT(B51,5),4),物品!B:CU,20,FALSE)</f>
        <v>ReplaceableTextures\\CommandButtons\\BTNZ24.blp</v>
      </c>
      <c r="N51" s="181" t="s">
        <v>83</v>
      </c>
      <c r="O51" s="182" t="s">
        <v>84</v>
      </c>
      <c r="P51" s="28">
        <v>0</v>
      </c>
      <c r="Q51" s="28">
        <v>0</v>
      </c>
      <c r="R51" s="181" t="s">
        <v>83</v>
      </c>
      <c r="S51" s="181" t="s">
        <v>83</v>
      </c>
      <c r="T51" s="181" t="s">
        <v>83</v>
      </c>
      <c r="U51" s="181" t="s">
        <v>83</v>
      </c>
      <c r="V51" s="28">
        <v>2</v>
      </c>
      <c r="W51" s="28" t="s">
        <v>85</v>
      </c>
      <c r="X51" s="28">
        <v>0</v>
      </c>
      <c r="Y51" s="181" t="s">
        <v>83</v>
      </c>
      <c r="Z51" s="28">
        <v>0</v>
      </c>
      <c r="AA51" s="28">
        <v>0</v>
      </c>
      <c r="AB51" s="28">
        <v>0</v>
      </c>
      <c r="AC51" s="28">
        <v>1</v>
      </c>
      <c r="AD51" s="28">
        <v>1</v>
      </c>
      <c r="AE51" s="181" t="s">
        <v>83</v>
      </c>
      <c r="AF51" s="181" t="s">
        <v>83</v>
      </c>
      <c r="AG51" s="181" t="s">
        <v>83</v>
      </c>
      <c r="AH51" s="181" t="s">
        <v>83</v>
      </c>
      <c r="AI51" s="28"/>
      <c r="AJ51" s="28"/>
      <c r="AK51" s="28">
        <v>0</v>
      </c>
      <c r="AL51" s="28">
        <v>0</v>
      </c>
      <c r="AM51" s="181" t="s">
        <v>83</v>
      </c>
      <c r="AN51" s="28">
        <f>VLOOKUP(B51,物品!B51:D79,3,FALSE)</f>
        <v>500</v>
      </c>
      <c r="AO51" s="28"/>
      <c r="AP51" s="28"/>
    </row>
    <row r="52" spans="1:42">
      <c r="A52" s="157"/>
      <c r="B52" s="28" t="str">
        <f>物品!B52</f>
        <v>E120</v>
      </c>
      <c r="C52" s="28" t="s">
        <v>41</v>
      </c>
      <c r="D52" s="28" t="s">
        <v>81</v>
      </c>
      <c r="E52" s="28" t="s">
        <v>86</v>
      </c>
      <c r="F52" s="28"/>
      <c r="G52" s="28"/>
      <c r="H52" s="28" t="str">
        <f>VLOOKUP(LEFT(RIGHT(B52,5),4),物品!B:CU,2,FALSE)</f>
        <v>|CffBF00FF[饰品]化龙护符lv5|r</v>
      </c>
      <c r="I52" s="28" t="str">
        <f>VLOOKUP(B52,物品!B:CV,99,FALSE)</f>
        <v>|Cffbbbbbb属性：|r|n攻击+30000|n业力+120000|n生命值+600000|n暴击+8%|n|n|Cff00ff7f击杀800只怪有50%概率升级|r</v>
      </c>
      <c r="J52" s="159" t="str">
        <f t="shared" si="12"/>
        <v>|CffBF00FF[饰品]化龙护符lv5|r</v>
      </c>
      <c r="K52" s="159" t="str">
        <f t="shared" si="13"/>
        <v>|Cffbbbbbb属性：|r|n攻击+30000|n业力+120000|n生命值+600000|n暴击+8%|n|n|Cff00ff7f击杀800只怪有50%概率升级|r</v>
      </c>
      <c r="L52" s="28"/>
      <c r="M52" s="160" t="str">
        <f>VLOOKUP(LEFT(RIGHT(B52,5),4),物品!B:CU,20,FALSE)</f>
        <v>ReplaceableTextures\\CommandButtons\\BTNZ24.blp</v>
      </c>
      <c r="N52" s="181" t="s">
        <v>83</v>
      </c>
      <c r="O52" s="182" t="s">
        <v>84</v>
      </c>
      <c r="P52" s="28">
        <v>0</v>
      </c>
      <c r="Q52" s="28">
        <v>0</v>
      </c>
      <c r="R52" s="181" t="s">
        <v>83</v>
      </c>
      <c r="S52" s="181" t="s">
        <v>83</v>
      </c>
      <c r="T52" s="181" t="s">
        <v>83</v>
      </c>
      <c r="U52" s="181" t="s">
        <v>83</v>
      </c>
      <c r="V52" s="28">
        <v>2</v>
      </c>
      <c r="W52" s="28" t="s">
        <v>85</v>
      </c>
      <c r="X52" s="28">
        <v>0</v>
      </c>
      <c r="Y52" s="181" t="s">
        <v>83</v>
      </c>
      <c r="Z52" s="28">
        <v>0</v>
      </c>
      <c r="AA52" s="28">
        <v>0</v>
      </c>
      <c r="AB52" s="28">
        <v>0</v>
      </c>
      <c r="AC52" s="28">
        <v>1</v>
      </c>
      <c r="AD52" s="28">
        <v>1</v>
      </c>
      <c r="AE52" s="181" t="s">
        <v>83</v>
      </c>
      <c r="AF52" s="181" t="s">
        <v>83</v>
      </c>
      <c r="AG52" s="181" t="s">
        <v>83</v>
      </c>
      <c r="AH52" s="181" t="s">
        <v>83</v>
      </c>
      <c r="AI52" s="28"/>
      <c r="AJ52" s="28"/>
      <c r="AK52" s="28">
        <v>0</v>
      </c>
      <c r="AL52" s="28">
        <v>0</v>
      </c>
      <c r="AM52" s="181" t="s">
        <v>83</v>
      </c>
      <c r="AN52" s="28">
        <f>VLOOKUP(B52,物品!B52:D80,3,FALSE)</f>
        <v>800</v>
      </c>
      <c r="AO52" s="28"/>
      <c r="AP52" s="28"/>
    </row>
    <row r="53" spans="1:42">
      <c r="A53" s="157"/>
      <c r="B53" s="28" t="str">
        <f>物品!B53</f>
        <v>E121</v>
      </c>
      <c r="C53" s="28" t="s">
        <v>41</v>
      </c>
      <c r="D53" s="28" t="s">
        <v>81</v>
      </c>
      <c r="E53" s="28" t="s">
        <v>86</v>
      </c>
      <c r="F53" s="28"/>
      <c r="G53" s="28"/>
      <c r="H53" s="28" t="str">
        <f>VLOOKUP(LEFT(RIGHT(B53,5),4),物品!B:CU,2,FALSE)</f>
        <v>|CffFFC926[饰品]秘魔灵珠lv1|r</v>
      </c>
      <c r="I53" s="28" t="str">
        <f>VLOOKUP(B53,物品!B:CV,99,FALSE)</f>
        <v>|Cffbbbbbb属性：|r|n攻击+40000|n业力+160000|n生命值+800000|n暴击+10%|n|n|Cff00ff7f击杀800只怪有50%概率升级|r</v>
      </c>
      <c r="J53" s="159" t="str">
        <f t="shared" si="10"/>
        <v>|CffFFC926[饰品]秘魔灵珠lv1|r</v>
      </c>
      <c r="K53" s="159" t="str">
        <f t="shared" si="11"/>
        <v>|Cffbbbbbb属性：|r|n攻击+40000|n业力+160000|n生命值+800000|n暴击+10%|n|n|Cff00ff7f击杀800只怪有50%概率升级|r</v>
      </c>
      <c r="L53" s="28"/>
      <c r="M53" s="160" t="str">
        <f>VLOOKUP(LEFT(RIGHT(B53,5),4),物品!B:CU,20,FALSE)</f>
        <v>ReplaceableTextures\\CommandButtons\\BTNZ09.blp</v>
      </c>
      <c r="N53" s="181" t="s">
        <v>83</v>
      </c>
      <c r="O53" s="182" t="s">
        <v>84</v>
      </c>
      <c r="P53" s="28">
        <v>0</v>
      </c>
      <c r="Q53" s="28">
        <v>0</v>
      </c>
      <c r="R53" s="181" t="s">
        <v>83</v>
      </c>
      <c r="S53" s="181" t="s">
        <v>83</v>
      </c>
      <c r="T53" s="181" t="s">
        <v>83</v>
      </c>
      <c r="U53" s="181" t="s">
        <v>83</v>
      </c>
      <c r="V53" s="28">
        <v>2</v>
      </c>
      <c r="W53" s="28" t="s">
        <v>85</v>
      </c>
      <c r="X53" s="28">
        <v>0</v>
      </c>
      <c r="Y53" s="181" t="s">
        <v>83</v>
      </c>
      <c r="Z53" s="28">
        <v>0</v>
      </c>
      <c r="AA53" s="28">
        <v>0</v>
      </c>
      <c r="AB53" s="28">
        <v>0</v>
      </c>
      <c r="AC53" s="28">
        <v>1</v>
      </c>
      <c r="AD53" s="28">
        <v>1</v>
      </c>
      <c r="AE53" s="181" t="s">
        <v>83</v>
      </c>
      <c r="AF53" s="181" t="s">
        <v>83</v>
      </c>
      <c r="AG53" s="181" t="s">
        <v>83</v>
      </c>
      <c r="AH53" s="181" t="s">
        <v>83</v>
      </c>
      <c r="AI53" s="28"/>
      <c r="AJ53" s="28"/>
      <c r="AK53" s="28">
        <v>0</v>
      </c>
      <c r="AL53" s="28">
        <v>0</v>
      </c>
      <c r="AM53" s="181" t="s">
        <v>83</v>
      </c>
      <c r="AN53" s="28">
        <f>VLOOKUP(B53,物品!B53:D76,3,FALSE)</f>
        <v>800</v>
      </c>
      <c r="AO53" s="28"/>
      <c r="AP53" s="28"/>
    </row>
    <row r="54" spans="1:42">
      <c r="A54" s="157"/>
      <c r="B54" s="28" t="str">
        <f>物品!B54</f>
        <v>E122</v>
      </c>
      <c r="C54" s="28" t="s">
        <v>41</v>
      </c>
      <c r="D54" s="28" t="s">
        <v>81</v>
      </c>
      <c r="E54" s="28" t="s">
        <v>86</v>
      </c>
      <c r="F54" s="28"/>
      <c r="G54" s="28"/>
      <c r="H54" s="28" t="str">
        <f>VLOOKUP(LEFT(RIGHT(B54,5),4),物品!B:CU,2,FALSE)</f>
        <v>|CffFFC926[饰品]秘魔灵珠lv2|r</v>
      </c>
      <c r="I54" s="28" t="str">
        <f>VLOOKUP(B54,物品!B:CV,99,FALSE)</f>
        <v>|Cffbbbbbb属性：|r|n攻击+45000|n业力+180000|n生命值+900000|n暴击+10%|n|n|Cff00ff7f击杀800只怪有50%概率升级|r</v>
      </c>
      <c r="J54" s="159" t="str">
        <f t="shared" si="10"/>
        <v>|CffFFC926[饰品]秘魔灵珠lv2|r</v>
      </c>
      <c r="K54" s="159" t="str">
        <f t="shared" si="11"/>
        <v>|Cffbbbbbb属性：|r|n攻击+45000|n业力+180000|n生命值+900000|n暴击+10%|n|n|Cff00ff7f击杀800只怪有50%概率升级|r</v>
      </c>
      <c r="L54" s="28"/>
      <c r="M54" s="160" t="str">
        <f>VLOOKUP(LEFT(RIGHT(B54,5),4),物品!B:CU,20,FALSE)</f>
        <v>ReplaceableTextures\\CommandButtons\\BTNZ09.blp</v>
      </c>
      <c r="N54" s="181" t="s">
        <v>83</v>
      </c>
      <c r="O54" s="182" t="s">
        <v>84</v>
      </c>
      <c r="P54" s="28">
        <v>0</v>
      </c>
      <c r="Q54" s="28">
        <v>0</v>
      </c>
      <c r="R54" s="181" t="s">
        <v>83</v>
      </c>
      <c r="S54" s="181" t="s">
        <v>83</v>
      </c>
      <c r="T54" s="181" t="s">
        <v>83</v>
      </c>
      <c r="U54" s="181" t="s">
        <v>83</v>
      </c>
      <c r="V54" s="28">
        <v>2</v>
      </c>
      <c r="W54" s="28" t="s">
        <v>85</v>
      </c>
      <c r="X54" s="28">
        <v>0</v>
      </c>
      <c r="Y54" s="181" t="s">
        <v>83</v>
      </c>
      <c r="Z54" s="28">
        <v>0</v>
      </c>
      <c r="AA54" s="28">
        <v>0</v>
      </c>
      <c r="AB54" s="28">
        <v>0</v>
      </c>
      <c r="AC54" s="28">
        <v>1</v>
      </c>
      <c r="AD54" s="28">
        <v>1</v>
      </c>
      <c r="AE54" s="181" t="s">
        <v>83</v>
      </c>
      <c r="AF54" s="181" t="s">
        <v>83</v>
      </c>
      <c r="AG54" s="181" t="s">
        <v>83</v>
      </c>
      <c r="AH54" s="181" t="s">
        <v>83</v>
      </c>
      <c r="AI54" s="28"/>
      <c r="AJ54" s="28"/>
      <c r="AK54" s="28">
        <v>0</v>
      </c>
      <c r="AL54" s="28">
        <v>0</v>
      </c>
      <c r="AM54" s="181" t="s">
        <v>83</v>
      </c>
      <c r="AN54" s="28">
        <f>VLOOKUP(B54,物品!B54:D77,3,FALSE)</f>
        <v>800</v>
      </c>
      <c r="AO54" s="28"/>
      <c r="AP54" s="28"/>
    </row>
    <row r="55" spans="1:42">
      <c r="A55" s="157"/>
      <c r="B55" s="28" t="str">
        <f>物品!B55</f>
        <v>E123</v>
      </c>
      <c r="C55" s="28" t="s">
        <v>41</v>
      </c>
      <c r="D55" s="28" t="s">
        <v>81</v>
      </c>
      <c r="E55" s="28" t="s">
        <v>86</v>
      </c>
      <c r="F55" s="28"/>
      <c r="G55" s="28"/>
      <c r="H55" s="28" t="str">
        <f>VLOOKUP(LEFT(RIGHT(B55,5),4),物品!B:CU,2,FALSE)</f>
        <v>|CffFFC926[饰品]秘魔灵珠lv3|r</v>
      </c>
      <c r="I55" s="28" t="str">
        <f>VLOOKUP(B55,物品!B:CV,99,FALSE)</f>
        <v>|Cffbbbbbb属性：|r|n攻击+50000|n业力+200000|n生命值+1000000|n暴击+10%|n|n|Cff00ff7f击杀800只怪有50%概率升级|r</v>
      </c>
      <c r="J55" s="159" t="str">
        <f t="shared" si="10"/>
        <v>|CffFFC926[饰品]秘魔灵珠lv3|r</v>
      </c>
      <c r="K55" s="159" t="str">
        <f t="shared" si="11"/>
        <v>|Cffbbbbbb属性：|r|n攻击+50000|n业力+200000|n生命值+1000000|n暴击+10%|n|n|Cff00ff7f击杀800只怪有50%概率升级|r</v>
      </c>
      <c r="L55" s="28"/>
      <c r="M55" s="160" t="str">
        <f>VLOOKUP(LEFT(RIGHT(B55,5),4),物品!B:CU,20,FALSE)</f>
        <v>ReplaceableTextures\\CommandButtons\\BTNZ09.blp</v>
      </c>
      <c r="N55" s="181" t="s">
        <v>83</v>
      </c>
      <c r="O55" s="182" t="s">
        <v>84</v>
      </c>
      <c r="P55" s="28">
        <v>0</v>
      </c>
      <c r="Q55" s="28">
        <v>0</v>
      </c>
      <c r="R55" s="181" t="s">
        <v>83</v>
      </c>
      <c r="S55" s="181" t="s">
        <v>83</v>
      </c>
      <c r="T55" s="181" t="s">
        <v>83</v>
      </c>
      <c r="U55" s="181" t="s">
        <v>83</v>
      </c>
      <c r="V55" s="28">
        <v>2</v>
      </c>
      <c r="W55" s="28" t="s">
        <v>85</v>
      </c>
      <c r="X55" s="28">
        <v>0</v>
      </c>
      <c r="Y55" s="181" t="s">
        <v>83</v>
      </c>
      <c r="Z55" s="28">
        <v>0</v>
      </c>
      <c r="AA55" s="28">
        <v>0</v>
      </c>
      <c r="AB55" s="28">
        <v>0</v>
      </c>
      <c r="AC55" s="28">
        <v>1</v>
      </c>
      <c r="AD55" s="28">
        <v>1</v>
      </c>
      <c r="AE55" s="181" t="s">
        <v>83</v>
      </c>
      <c r="AF55" s="181" t="s">
        <v>83</v>
      </c>
      <c r="AG55" s="181" t="s">
        <v>83</v>
      </c>
      <c r="AH55" s="181" t="s">
        <v>83</v>
      </c>
      <c r="AI55" s="28"/>
      <c r="AJ55" s="28"/>
      <c r="AK55" s="28">
        <v>0</v>
      </c>
      <c r="AL55" s="28">
        <v>0</v>
      </c>
      <c r="AM55" s="181" t="s">
        <v>83</v>
      </c>
      <c r="AN55" s="28">
        <f>VLOOKUP(B55,物品!B55:D83,3,FALSE)</f>
        <v>800</v>
      </c>
      <c r="AO55" s="28"/>
      <c r="AP55" s="28"/>
    </row>
    <row r="56" spans="1:42">
      <c r="A56" s="157"/>
      <c r="B56" s="28" t="str">
        <f>物品!B56</f>
        <v>E124</v>
      </c>
      <c r="C56" s="28" t="s">
        <v>41</v>
      </c>
      <c r="D56" s="28" t="s">
        <v>81</v>
      </c>
      <c r="E56" s="28" t="s">
        <v>86</v>
      </c>
      <c r="F56" s="28"/>
      <c r="G56" s="28"/>
      <c r="H56" s="28" t="str">
        <f>VLOOKUP(LEFT(RIGHT(B56,5),4),物品!B:CU,2,FALSE)</f>
        <v>|CffFFC926[饰品]秘魔灵珠lv4|r</v>
      </c>
      <c r="I56" s="28" t="str">
        <f>VLOOKUP(B56,物品!B:CV,99,FALSE)</f>
        <v>|Cffbbbbbb属性：|r|n攻击+55000|n业力+220000|n生命值+1100000|n暴击+10%|n|n|Cff00ff7f击杀800只怪有50%概率升级|r</v>
      </c>
      <c r="J56" s="159" t="str">
        <f t="shared" si="10"/>
        <v>|CffFFC926[饰品]秘魔灵珠lv4|r</v>
      </c>
      <c r="K56" s="159" t="str">
        <f t="shared" si="11"/>
        <v>|Cffbbbbbb属性：|r|n攻击+55000|n业力+220000|n生命值+1100000|n暴击+10%|n|n|Cff00ff7f击杀800只怪有50%概率升级|r</v>
      </c>
      <c r="L56" s="28"/>
      <c r="M56" s="160" t="str">
        <f>VLOOKUP(LEFT(RIGHT(B56,5),4),物品!B:CU,20,FALSE)</f>
        <v>ReplaceableTextures\\CommandButtons\\BTNZ09.blp</v>
      </c>
      <c r="N56" s="181" t="s">
        <v>83</v>
      </c>
      <c r="O56" s="182" t="s">
        <v>84</v>
      </c>
      <c r="P56" s="28">
        <v>0</v>
      </c>
      <c r="Q56" s="28">
        <v>0</v>
      </c>
      <c r="R56" s="181" t="s">
        <v>83</v>
      </c>
      <c r="S56" s="181" t="s">
        <v>83</v>
      </c>
      <c r="T56" s="181" t="s">
        <v>83</v>
      </c>
      <c r="U56" s="181" t="s">
        <v>83</v>
      </c>
      <c r="V56" s="28">
        <v>2</v>
      </c>
      <c r="W56" s="28" t="s">
        <v>85</v>
      </c>
      <c r="X56" s="28">
        <v>0</v>
      </c>
      <c r="Y56" s="181" t="s">
        <v>83</v>
      </c>
      <c r="Z56" s="28">
        <v>0</v>
      </c>
      <c r="AA56" s="28">
        <v>0</v>
      </c>
      <c r="AB56" s="28">
        <v>0</v>
      </c>
      <c r="AC56" s="28">
        <v>1</v>
      </c>
      <c r="AD56" s="28">
        <v>1</v>
      </c>
      <c r="AE56" s="181" t="s">
        <v>83</v>
      </c>
      <c r="AF56" s="181" t="s">
        <v>83</v>
      </c>
      <c r="AG56" s="181" t="s">
        <v>83</v>
      </c>
      <c r="AH56" s="181" t="s">
        <v>83</v>
      </c>
      <c r="AI56" s="28"/>
      <c r="AJ56" s="28"/>
      <c r="AK56" s="28">
        <v>0</v>
      </c>
      <c r="AL56" s="28">
        <v>0</v>
      </c>
      <c r="AM56" s="181" t="s">
        <v>83</v>
      </c>
      <c r="AN56" s="28">
        <f>VLOOKUP(B56,物品!B56:D84,3,FALSE)</f>
        <v>800</v>
      </c>
      <c r="AO56" s="28"/>
      <c r="AP56" s="28"/>
    </row>
    <row r="57" spans="1:42">
      <c r="A57" s="157"/>
      <c r="B57" s="28" t="str">
        <f>物品!B57</f>
        <v>E125</v>
      </c>
      <c r="C57" s="28" t="s">
        <v>41</v>
      </c>
      <c r="D57" s="28" t="s">
        <v>81</v>
      </c>
      <c r="E57" s="28" t="s">
        <v>86</v>
      </c>
      <c r="F57" s="28"/>
      <c r="G57" s="28"/>
      <c r="H57" s="28" t="str">
        <f>VLOOKUP(LEFT(RIGHT(B57,5),4),物品!B:CU,2,FALSE)</f>
        <v>|CffFFC926[饰品]秘魔灵珠lv5|r</v>
      </c>
      <c r="I57" s="28" t="str">
        <f>VLOOKUP(B57,物品!B:CV,99,FALSE)</f>
        <v>|Cffbbbbbb属性：|r|n攻击+60000|n业力+240000|n生命值+1200000|n暴击+10%|n|n|Cff00ff7f击杀1200只怪有50%概率升级|r</v>
      </c>
      <c r="J57" s="159" t="str">
        <f t="shared" si="10"/>
        <v>|CffFFC926[饰品]秘魔灵珠lv5|r</v>
      </c>
      <c r="K57" s="159" t="str">
        <f t="shared" si="11"/>
        <v>|Cffbbbbbb属性：|r|n攻击+60000|n业力+240000|n生命值+1200000|n暴击+10%|n|n|Cff00ff7f击杀1200只怪有50%概率升级|r</v>
      </c>
      <c r="L57" s="28"/>
      <c r="M57" s="160" t="str">
        <f>VLOOKUP(LEFT(RIGHT(B57,5),4),物品!B:CU,20,FALSE)</f>
        <v>ReplaceableTextures\\CommandButtons\\BTNZ09.blp</v>
      </c>
      <c r="N57" s="181" t="s">
        <v>83</v>
      </c>
      <c r="O57" s="182" t="s">
        <v>84</v>
      </c>
      <c r="P57" s="28">
        <v>0</v>
      </c>
      <c r="Q57" s="28">
        <v>0</v>
      </c>
      <c r="R57" s="181" t="s">
        <v>83</v>
      </c>
      <c r="S57" s="181" t="s">
        <v>83</v>
      </c>
      <c r="T57" s="181" t="s">
        <v>83</v>
      </c>
      <c r="U57" s="181" t="s">
        <v>83</v>
      </c>
      <c r="V57" s="28">
        <v>2</v>
      </c>
      <c r="W57" s="28" t="s">
        <v>85</v>
      </c>
      <c r="X57" s="28">
        <v>0</v>
      </c>
      <c r="Y57" s="181" t="s">
        <v>83</v>
      </c>
      <c r="Z57" s="28">
        <v>0</v>
      </c>
      <c r="AA57" s="28">
        <v>0</v>
      </c>
      <c r="AB57" s="28">
        <v>0</v>
      </c>
      <c r="AC57" s="28">
        <v>1</v>
      </c>
      <c r="AD57" s="28">
        <v>1</v>
      </c>
      <c r="AE57" s="181" t="s">
        <v>83</v>
      </c>
      <c r="AF57" s="181" t="s">
        <v>83</v>
      </c>
      <c r="AG57" s="181" t="s">
        <v>83</v>
      </c>
      <c r="AH57" s="181" t="s">
        <v>83</v>
      </c>
      <c r="AI57" s="28"/>
      <c r="AJ57" s="28"/>
      <c r="AK57" s="28">
        <v>0</v>
      </c>
      <c r="AL57" s="28">
        <v>0</v>
      </c>
      <c r="AM57" s="181" t="s">
        <v>83</v>
      </c>
      <c r="AN57" s="28">
        <f>VLOOKUP(B57,物品!B57:D85,3,FALSE)</f>
        <v>1200</v>
      </c>
      <c r="AO57" s="28"/>
      <c r="AP57" s="28"/>
    </row>
    <row r="58" spans="1:42">
      <c r="A58" s="157"/>
      <c r="B58" s="28" t="str">
        <f>物品!B58</f>
        <v>E126</v>
      </c>
      <c r="C58" s="28" t="s">
        <v>41</v>
      </c>
      <c r="D58" s="28" t="s">
        <v>81</v>
      </c>
      <c r="E58" s="28" t="s">
        <v>86</v>
      </c>
      <c r="F58" s="28"/>
      <c r="G58" s="28"/>
      <c r="H58" s="28" t="str">
        <f>VLOOKUP(LEFT(RIGHT(B58,5),4),物品!B:CU,2,FALSE)</f>
        <v>|CffFF0000[饰品]流光绝影lv1|r</v>
      </c>
      <c r="I58" s="28" t="str">
        <f>VLOOKUP(B58,物品!B:CV,99,FALSE)</f>
        <v>|Cffbbbbbb属性：|r|n攻击+90000|n业力+360000|n生命值+1800000|n暴击+12%|n|n|Cff00ff7f击杀1200只怪有50%概率升级|r</v>
      </c>
      <c r="J58" s="159" t="str">
        <f t="shared" si="10"/>
        <v>|CffFF0000[饰品]流光绝影lv1|r</v>
      </c>
      <c r="K58" s="159" t="str">
        <f t="shared" si="11"/>
        <v>|Cffbbbbbb属性：|r|n攻击+90000|n业力+360000|n生命值+1800000|n暴击+12%|n|n|Cff00ff7f击杀1200只怪有50%概率升级|r</v>
      </c>
      <c r="L58" s="28"/>
      <c r="M58" s="160" t="str">
        <f>VLOOKUP(LEFT(RIGHT(B58,5),4),物品!B:CU,20,FALSE)</f>
        <v>ReplaceableTextures\\CommandButtons\\BTNZ10.blp</v>
      </c>
      <c r="N58" s="181" t="s">
        <v>83</v>
      </c>
      <c r="O58" s="182" t="s">
        <v>84</v>
      </c>
      <c r="P58" s="28">
        <v>0</v>
      </c>
      <c r="Q58" s="28">
        <v>0</v>
      </c>
      <c r="R58" s="181" t="s">
        <v>83</v>
      </c>
      <c r="S58" s="181" t="s">
        <v>83</v>
      </c>
      <c r="T58" s="181" t="s">
        <v>83</v>
      </c>
      <c r="U58" s="181" t="s">
        <v>83</v>
      </c>
      <c r="V58" s="28">
        <v>2</v>
      </c>
      <c r="W58" s="28" t="s">
        <v>85</v>
      </c>
      <c r="X58" s="28">
        <v>0</v>
      </c>
      <c r="Y58" s="181" t="s">
        <v>83</v>
      </c>
      <c r="Z58" s="28">
        <v>0</v>
      </c>
      <c r="AA58" s="28">
        <v>0</v>
      </c>
      <c r="AB58" s="28">
        <v>0</v>
      </c>
      <c r="AC58" s="28">
        <v>1</v>
      </c>
      <c r="AD58" s="28">
        <v>1</v>
      </c>
      <c r="AE58" s="181" t="s">
        <v>83</v>
      </c>
      <c r="AF58" s="181" t="s">
        <v>83</v>
      </c>
      <c r="AG58" s="181" t="s">
        <v>83</v>
      </c>
      <c r="AH58" s="181" t="s">
        <v>83</v>
      </c>
      <c r="AI58" s="28"/>
      <c r="AJ58" s="28"/>
      <c r="AK58" s="28">
        <v>0</v>
      </c>
      <c r="AL58" s="28">
        <v>0</v>
      </c>
      <c r="AM58" s="181" t="s">
        <v>83</v>
      </c>
      <c r="AN58" s="28">
        <f>VLOOKUP(B58,物品!B58:D86,3,FALSE)</f>
        <v>1200</v>
      </c>
      <c r="AO58" s="28"/>
      <c r="AP58" s="28"/>
    </row>
    <row r="59" spans="1:42">
      <c r="A59" s="157"/>
      <c r="B59" s="28" t="str">
        <f>物品!B59</f>
        <v>E127</v>
      </c>
      <c r="C59" s="28" t="s">
        <v>41</v>
      </c>
      <c r="D59" s="28" t="s">
        <v>81</v>
      </c>
      <c r="E59" s="28" t="s">
        <v>86</v>
      </c>
      <c r="F59" s="28"/>
      <c r="G59" s="28"/>
      <c r="H59" s="28" t="str">
        <f>VLOOKUP(LEFT(RIGHT(B59,5),4),物品!B:CU,2,FALSE)</f>
        <v>|CffFF0000[饰品]流光绝影lv2|r</v>
      </c>
      <c r="I59" s="28" t="str">
        <f>VLOOKUP(B59,物品!B:CV,99,FALSE)</f>
        <v>|Cffbbbbbb属性：|r|n攻击+105000|n业力+420000|n生命值+2100000|n暴击+12%|n|n|Cff00ff7f击杀1200只怪有50%概率升级|r</v>
      </c>
      <c r="J59" s="159" t="str">
        <f t="shared" si="10"/>
        <v>|CffFF0000[饰品]流光绝影lv2|r</v>
      </c>
      <c r="K59" s="159" t="str">
        <f t="shared" si="11"/>
        <v>|Cffbbbbbb属性：|r|n攻击+105000|n业力+420000|n生命值+2100000|n暴击+12%|n|n|Cff00ff7f击杀1200只怪有50%概率升级|r</v>
      </c>
      <c r="L59" s="28"/>
      <c r="M59" s="160" t="str">
        <f>VLOOKUP(LEFT(RIGHT(B59,5),4),物品!B:CU,20,FALSE)</f>
        <v>ReplaceableTextures\\CommandButtons\\BTNZ10.blp</v>
      </c>
      <c r="N59" s="181" t="s">
        <v>83</v>
      </c>
      <c r="O59" s="182" t="s">
        <v>84</v>
      </c>
      <c r="P59" s="28">
        <v>0</v>
      </c>
      <c r="Q59" s="28">
        <v>0</v>
      </c>
      <c r="R59" s="181" t="s">
        <v>83</v>
      </c>
      <c r="S59" s="181" t="s">
        <v>83</v>
      </c>
      <c r="T59" s="181" t="s">
        <v>83</v>
      </c>
      <c r="U59" s="181" t="s">
        <v>83</v>
      </c>
      <c r="V59" s="28">
        <v>2</v>
      </c>
      <c r="W59" s="28" t="s">
        <v>85</v>
      </c>
      <c r="X59" s="28">
        <v>0</v>
      </c>
      <c r="Y59" s="181" t="s">
        <v>83</v>
      </c>
      <c r="Z59" s="28">
        <v>0</v>
      </c>
      <c r="AA59" s="28">
        <v>0</v>
      </c>
      <c r="AB59" s="28">
        <v>0</v>
      </c>
      <c r="AC59" s="28">
        <v>1</v>
      </c>
      <c r="AD59" s="28">
        <v>1</v>
      </c>
      <c r="AE59" s="181" t="s">
        <v>83</v>
      </c>
      <c r="AF59" s="181" t="s">
        <v>83</v>
      </c>
      <c r="AG59" s="181" t="s">
        <v>83</v>
      </c>
      <c r="AH59" s="181" t="s">
        <v>83</v>
      </c>
      <c r="AI59" s="28"/>
      <c r="AJ59" s="28"/>
      <c r="AK59" s="28">
        <v>0</v>
      </c>
      <c r="AL59" s="28">
        <v>0</v>
      </c>
      <c r="AM59" s="181" t="s">
        <v>83</v>
      </c>
      <c r="AN59" s="28">
        <f>VLOOKUP(B59,物品!B59:D87,3,FALSE)</f>
        <v>1200</v>
      </c>
      <c r="AO59" s="28"/>
      <c r="AP59" s="28"/>
    </row>
    <row r="60" spans="1:42">
      <c r="A60" s="157"/>
      <c r="B60" s="28" t="str">
        <f>物品!B60</f>
        <v>E128</v>
      </c>
      <c r="C60" s="28" t="s">
        <v>41</v>
      </c>
      <c r="D60" s="28" t="s">
        <v>81</v>
      </c>
      <c r="E60" s="28" t="s">
        <v>86</v>
      </c>
      <c r="F60" s="28"/>
      <c r="G60" s="28"/>
      <c r="H60" s="28" t="str">
        <f>VLOOKUP(LEFT(RIGHT(B60,5),4),物品!B:CU,2,FALSE)</f>
        <v>|CffFF0000[饰品]流光绝影lv3|r</v>
      </c>
      <c r="I60" s="28" t="str">
        <f>VLOOKUP(B60,物品!B:CV,99,FALSE)</f>
        <v>|Cffbbbbbb属性：|r|n攻击+120000|n业力+480000|n生命值+2400000|n暴击+12%|n|n|Cff00ff7f击杀1200只怪有50%概率升级|r</v>
      </c>
      <c r="J60" s="159" t="str">
        <f t="shared" si="10"/>
        <v>|CffFF0000[饰品]流光绝影lv3|r</v>
      </c>
      <c r="K60" s="159" t="str">
        <f t="shared" si="11"/>
        <v>|Cffbbbbbb属性：|r|n攻击+120000|n业力+480000|n生命值+2400000|n暴击+12%|n|n|Cff00ff7f击杀1200只怪有50%概率升级|r</v>
      </c>
      <c r="L60" s="28"/>
      <c r="M60" s="160" t="str">
        <f>VLOOKUP(LEFT(RIGHT(B60,5),4),物品!B:CU,20,FALSE)</f>
        <v>ReplaceableTextures\\CommandButtons\\BTNZ10.blp</v>
      </c>
      <c r="N60" s="181" t="s">
        <v>83</v>
      </c>
      <c r="O60" s="182" t="s">
        <v>84</v>
      </c>
      <c r="P60" s="28">
        <v>0</v>
      </c>
      <c r="Q60" s="28">
        <v>0</v>
      </c>
      <c r="R60" s="181" t="s">
        <v>83</v>
      </c>
      <c r="S60" s="181" t="s">
        <v>83</v>
      </c>
      <c r="T60" s="181" t="s">
        <v>83</v>
      </c>
      <c r="U60" s="181" t="s">
        <v>83</v>
      </c>
      <c r="V60" s="28">
        <v>2</v>
      </c>
      <c r="W60" s="28" t="s">
        <v>85</v>
      </c>
      <c r="X60" s="28">
        <v>0</v>
      </c>
      <c r="Y60" s="181" t="s">
        <v>83</v>
      </c>
      <c r="Z60" s="28">
        <v>0</v>
      </c>
      <c r="AA60" s="28">
        <v>0</v>
      </c>
      <c r="AB60" s="28">
        <v>0</v>
      </c>
      <c r="AC60" s="28">
        <v>1</v>
      </c>
      <c r="AD60" s="28">
        <v>1</v>
      </c>
      <c r="AE60" s="181" t="s">
        <v>83</v>
      </c>
      <c r="AF60" s="181" t="s">
        <v>83</v>
      </c>
      <c r="AG60" s="181" t="s">
        <v>83</v>
      </c>
      <c r="AH60" s="181" t="s">
        <v>83</v>
      </c>
      <c r="AI60" s="28"/>
      <c r="AJ60" s="28"/>
      <c r="AK60" s="28">
        <v>0</v>
      </c>
      <c r="AL60" s="28">
        <v>0</v>
      </c>
      <c r="AM60" s="181" t="s">
        <v>83</v>
      </c>
      <c r="AN60" s="28">
        <f>VLOOKUP(B60,物品!B60:D88,3,FALSE)</f>
        <v>1200</v>
      </c>
      <c r="AO60" s="28"/>
      <c r="AP60" s="28"/>
    </row>
    <row r="61" spans="1:42">
      <c r="A61" s="157"/>
      <c r="B61" s="28" t="str">
        <f>物品!B61</f>
        <v>E129</v>
      </c>
      <c r="C61" s="28" t="s">
        <v>41</v>
      </c>
      <c r="D61" s="28" t="s">
        <v>81</v>
      </c>
      <c r="E61" s="28" t="s">
        <v>86</v>
      </c>
      <c r="F61" s="28"/>
      <c r="G61" s="28"/>
      <c r="H61" s="28" t="str">
        <f>VLOOKUP(LEFT(RIGHT(B61,5),4),物品!B:CU,2,FALSE)</f>
        <v>|CffFF0000[饰品]流光绝影lv4|r</v>
      </c>
      <c r="I61" s="28" t="str">
        <f>VLOOKUP(B61,物品!B:CV,99,FALSE)</f>
        <v>|Cffbbbbbb属性：|r|n攻击+135000|n业力+540000|n生命值+2700000|n暴击+12%|n|n|Cff00ff7f击杀1200只怪有50%概率升级|r</v>
      </c>
      <c r="J61" s="159" t="str">
        <f t="shared" si="10"/>
        <v>|CffFF0000[饰品]流光绝影lv4|r</v>
      </c>
      <c r="K61" s="159" t="str">
        <f t="shared" si="11"/>
        <v>|Cffbbbbbb属性：|r|n攻击+135000|n业力+540000|n生命值+2700000|n暴击+12%|n|n|Cff00ff7f击杀1200只怪有50%概率升级|r</v>
      </c>
      <c r="L61" s="28"/>
      <c r="M61" s="160" t="str">
        <f>VLOOKUP(LEFT(RIGHT(B61,5),4),物品!B:CU,20,FALSE)</f>
        <v>ReplaceableTextures\\CommandButtons\\BTNZ10.blp</v>
      </c>
      <c r="N61" s="181" t="s">
        <v>83</v>
      </c>
      <c r="O61" s="182" t="s">
        <v>84</v>
      </c>
      <c r="P61" s="28">
        <v>0</v>
      </c>
      <c r="Q61" s="28">
        <v>0</v>
      </c>
      <c r="R61" s="181" t="s">
        <v>83</v>
      </c>
      <c r="S61" s="181" t="s">
        <v>83</v>
      </c>
      <c r="T61" s="181" t="s">
        <v>83</v>
      </c>
      <c r="U61" s="181" t="s">
        <v>83</v>
      </c>
      <c r="V61" s="28">
        <v>2</v>
      </c>
      <c r="W61" s="28" t="s">
        <v>85</v>
      </c>
      <c r="X61" s="28">
        <v>0</v>
      </c>
      <c r="Y61" s="181" t="s">
        <v>83</v>
      </c>
      <c r="Z61" s="28">
        <v>0</v>
      </c>
      <c r="AA61" s="28">
        <v>0</v>
      </c>
      <c r="AB61" s="28">
        <v>0</v>
      </c>
      <c r="AC61" s="28">
        <v>1</v>
      </c>
      <c r="AD61" s="28">
        <v>1</v>
      </c>
      <c r="AE61" s="181" t="s">
        <v>83</v>
      </c>
      <c r="AF61" s="181" t="s">
        <v>83</v>
      </c>
      <c r="AG61" s="181" t="s">
        <v>83</v>
      </c>
      <c r="AH61" s="181" t="s">
        <v>83</v>
      </c>
      <c r="AI61" s="28"/>
      <c r="AJ61" s="28"/>
      <c r="AK61" s="28">
        <v>0</v>
      </c>
      <c r="AL61" s="28">
        <v>0</v>
      </c>
      <c r="AM61" s="181" t="s">
        <v>83</v>
      </c>
      <c r="AN61" s="28">
        <f>VLOOKUP(B61,物品!B61:D89,3,FALSE)</f>
        <v>1200</v>
      </c>
      <c r="AO61" s="28"/>
      <c r="AP61" s="28"/>
    </row>
    <row r="62" spans="1:42">
      <c r="A62" s="157"/>
      <c r="B62" s="28" t="str">
        <f>物品!B62</f>
        <v>E130</v>
      </c>
      <c r="C62" s="28" t="s">
        <v>41</v>
      </c>
      <c r="D62" s="28" t="s">
        <v>81</v>
      </c>
      <c r="E62" s="28" t="s">
        <v>86</v>
      </c>
      <c r="F62" s="28"/>
      <c r="G62" s="28"/>
      <c r="H62" s="28" t="str">
        <f>VLOOKUP(LEFT(RIGHT(B62,5),4),物品!B:CU,2,FALSE)</f>
        <v>|CffFF0000[饰品]流光绝影lv5|r</v>
      </c>
      <c r="I62" s="28" t="str">
        <f>VLOOKUP(B62,物品!B:CV,99,FALSE)</f>
        <v>|Cffbbbbbb属性：|r|n攻击+150000|n业力+600000|n生命值+3000000|n暴击+12%|n</v>
      </c>
      <c r="J62" s="159" t="str">
        <f t="shared" si="10"/>
        <v>|CffFF0000[饰品]流光绝影lv5|r</v>
      </c>
      <c r="K62" s="159" t="str">
        <f t="shared" si="11"/>
        <v>|Cffbbbbbb属性：|r|n攻击+150000|n业力+600000|n生命值+3000000|n暴击+12%|n</v>
      </c>
      <c r="L62" s="28"/>
      <c r="M62" s="160" t="str">
        <f>VLOOKUP(LEFT(RIGHT(B62,5),4),物品!B:CU,20,FALSE)</f>
        <v>ReplaceableTextures\\CommandButtons\\BTNZ10.blp</v>
      </c>
      <c r="N62" s="181" t="s">
        <v>83</v>
      </c>
      <c r="O62" s="182" t="s">
        <v>84</v>
      </c>
      <c r="P62" s="28">
        <v>0</v>
      </c>
      <c r="Q62" s="28">
        <v>0</v>
      </c>
      <c r="R62" s="181" t="s">
        <v>83</v>
      </c>
      <c r="S62" s="181" t="s">
        <v>83</v>
      </c>
      <c r="T62" s="181" t="s">
        <v>83</v>
      </c>
      <c r="U62" s="181" t="s">
        <v>83</v>
      </c>
      <c r="V62" s="28">
        <v>2</v>
      </c>
      <c r="W62" s="28" t="s">
        <v>85</v>
      </c>
      <c r="X62" s="28">
        <v>0</v>
      </c>
      <c r="Y62" s="181" t="s">
        <v>83</v>
      </c>
      <c r="Z62" s="28">
        <v>0</v>
      </c>
      <c r="AA62" s="28">
        <v>0</v>
      </c>
      <c r="AB62" s="28">
        <v>0</v>
      </c>
      <c r="AC62" s="28">
        <v>1</v>
      </c>
      <c r="AD62" s="28">
        <v>1</v>
      </c>
      <c r="AE62" s="181" t="s">
        <v>83</v>
      </c>
      <c r="AF62" s="181" t="s">
        <v>83</v>
      </c>
      <c r="AG62" s="181" t="s">
        <v>83</v>
      </c>
      <c r="AH62" s="181" t="s">
        <v>83</v>
      </c>
      <c r="AI62" s="28"/>
      <c r="AJ62" s="28"/>
      <c r="AK62" s="28">
        <v>0</v>
      </c>
      <c r="AL62" s="28">
        <v>0</v>
      </c>
      <c r="AM62" s="181" t="s">
        <v>83</v>
      </c>
      <c r="AN62" s="28"/>
      <c r="AO62" s="28"/>
      <c r="AP62" s="28"/>
    </row>
    <row r="63" spans="1:42">
      <c r="A63" s="157"/>
      <c r="B63" s="28" t="str">
        <f>物品!B63</f>
        <v>E201</v>
      </c>
      <c r="C63" s="28" t="s">
        <v>41</v>
      </c>
      <c r="D63" s="28" t="s">
        <v>81</v>
      </c>
      <c r="E63" s="28" t="s">
        <v>82</v>
      </c>
      <c r="F63" s="28"/>
      <c r="G63" s="28"/>
      <c r="H63" s="28" t="str">
        <f>VLOOKUP(LEFT(RIGHT(B63,5),4),物品!B:CU,2,FALSE)</f>
        <v>[防具]贤者道袍lv1</v>
      </c>
      <c r="I63" s="28" t="str">
        <f>VLOOKUP(B63,物品!B:CV,99,FALSE)</f>
        <v>|Cffbbbbbb属性：|r|n生命值+20000|n生命回复+500|n|n|Cff00ff7f点击消耗800金币进行强化|n成功率100%</v>
      </c>
      <c r="J63" s="159" t="str">
        <f t="shared" si="10"/>
        <v>[防具]贤者道袍lv1</v>
      </c>
      <c r="K63" s="159" t="str">
        <f t="shared" si="11"/>
        <v>|Cffbbbbbb属性：|r|n生命值+20000|n生命回复+500|n|n|Cff00ff7f点击消耗800金币进行强化|n成功率100%</v>
      </c>
      <c r="L63" s="28"/>
      <c r="M63" s="160" t="str">
        <f>VLOOKUP(LEFT(RIGHT(B63,5),4),物品!B:CU,20,FALSE)</f>
        <v>ReplaceableTextures\\CommandButtons\\BTNZ11.blp</v>
      </c>
      <c r="N63" s="181" t="s">
        <v>83</v>
      </c>
      <c r="O63" s="182" t="s">
        <v>84</v>
      </c>
      <c r="P63" s="28">
        <v>0</v>
      </c>
      <c r="Q63" s="28">
        <v>0</v>
      </c>
      <c r="R63" s="181" t="s">
        <v>83</v>
      </c>
      <c r="S63" s="181" t="s">
        <v>83</v>
      </c>
      <c r="T63" s="181" t="s">
        <v>83</v>
      </c>
      <c r="U63" s="181" t="s">
        <v>83</v>
      </c>
      <c r="V63" s="28">
        <v>3</v>
      </c>
      <c r="W63" s="28" t="s">
        <v>85</v>
      </c>
      <c r="X63" s="28">
        <v>0</v>
      </c>
      <c r="Y63" s="181" t="s">
        <v>83</v>
      </c>
      <c r="Z63" s="28">
        <v>0</v>
      </c>
      <c r="AA63" s="28">
        <v>0</v>
      </c>
      <c r="AB63" s="28">
        <v>0</v>
      </c>
      <c r="AC63" s="28">
        <v>1</v>
      </c>
      <c r="AD63" s="28">
        <v>1</v>
      </c>
      <c r="AE63" s="181" t="s">
        <v>83</v>
      </c>
      <c r="AF63" s="181" t="s">
        <v>83</v>
      </c>
      <c r="AG63" s="181" t="s">
        <v>83</v>
      </c>
      <c r="AH63" s="181" t="s">
        <v>83</v>
      </c>
      <c r="AI63" s="28"/>
      <c r="AJ63" s="28"/>
      <c r="AK63" s="28">
        <v>0</v>
      </c>
      <c r="AL63" s="28">
        <v>0</v>
      </c>
      <c r="AM63" s="181" t="s">
        <v>83</v>
      </c>
      <c r="AN63" s="28"/>
      <c r="AO63" s="28"/>
      <c r="AP63" s="28">
        <v>1</v>
      </c>
    </row>
    <row r="64" spans="1:42">
      <c r="A64" s="157"/>
      <c r="B64" s="28" t="str">
        <f>物品!B64</f>
        <v>E202</v>
      </c>
      <c r="C64" s="28" t="s">
        <v>41</v>
      </c>
      <c r="D64" s="28" t="s">
        <v>81</v>
      </c>
      <c r="E64" s="28" t="s">
        <v>82</v>
      </c>
      <c r="F64" s="28"/>
      <c r="G64" s="28"/>
      <c r="H64" s="28" t="str">
        <f>VLOOKUP(LEFT(RIGHT(B64,5),4),物品!B:CU,2,FALSE)</f>
        <v>[防具]贤者道袍lv2</v>
      </c>
      <c r="I64" s="28" t="str">
        <f>VLOOKUP(B64,物品!B:CV,99,FALSE)</f>
        <v>|Cffbbbbbb属性：|r|n生命值+40000|n生命回复+1000|n|n|Cff00ff7f点击消耗800金币进行强化|n成功率100%</v>
      </c>
      <c r="J64" s="159" t="str">
        <f t="shared" ref="J64:J68" si="14">H64</f>
        <v>[防具]贤者道袍lv2</v>
      </c>
      <c r="K64" s="159" t="str">
        <f t="shared" ref="K64:K68" si="15">I64</f>
        <v>|Cffbbbbbb属性：|r|n生命值+40000|n生命回复+1000|n|n|Cff00ff7f点击消耗800金币进行强化|n成功率100%</v>
      </c>
      <c r="L64" s="28"/>
      <c r="M64" s="160" t="str">
        <f>VLOOKUP(LEFT(RIGHT(B64,5),4),物品!B:CU,20,FALSE)</f>
        <v>ReplaceableTextures\\CommandButtons\\BTNZ11.blp</v>
      </c>
      <c r="N64" s="181" t="s">
        <v>83</v>
      </c>
      <c r="O64" s="182" t="s">
        <v>84</v>
      </c>
      <c r="P64" s="28">
        <v>0</v>
      </c>
      <c r="Q64" s="28">
        <v>0</v>
      </c>
      <c r="R64" s="181" t="s">
        <v>83</v>
      </c>
      <c r="S64" s="181" t="s">
        <v>83</v>
      </c>
      <c r="T64" s="181" t="s">
        <v>83</v>
      </c>
      <c r="U64" s="181" t="s">
        <v>83</v>
      </c>
      <c r="V64" s="28">
        <v>3</v>
      </c>
      <c r="W64" s="28" t="s">
        <v>85</v>
      </c>
      <c r="X64" s="28">
        <v>0</v>
      </c>
      <c r="Y64" s="181" t="s">
        <v>83</v>
      </c>
      <c r="Z64" s="28">
        <v>0</v>
      </c>
      <c r="AA64" s="28">
        <v>0</v>
      </c>
      <c r="AB64" s="28">
        <v>0</v>
      </c>
      <c r="AC64" s="28">
        <v>1</v>
      </c>
      <c r="AD64" s="28">
        <v>1</v>
      </c>
      <c r="AE64" s="181" t="s">
        <v>83</v>
      </c>
      <c r="AF64" s="181" t="s">
        <v>83</v>
      </c>
      <c r="AG64" s="181" t="s">
        <v>83</v>
      </c>
      <c r="AH64" s="181" t="s">
        <v>83</v>
      </c>
      <c r="AI64" s="28"/>
      <c r="AJ64" s="28"/>
      <c r="AK64" s="28">
        <v>0</v>
      </c>
      <c r="AL64" s="28">
        <v>0</v>
      </c>
      <c r="AM64" s="181" t="s">
        <v>83</v>
      </c>
      <c r="AN64" s="28"/>
      <c r="AO64" s="28"/>
      <c r="AP64" s="28">
        <v>1</v>
      </c>
    </row>
    <row r="65" spans="1:42">
      <c r="A65" s="157"/>
      <c r="B65" s="28" t="str">
        <f>物品!B65</f>
        <v>E203</v>
      </c>
      <c r="C65" s="28" t="s">
        <v>41</v>
      </c>
      <c r="D65" s="28" t="s">
        <v>81</v>
      </c>
      <c r="E65" s="28" t="s">
        <v>82</v>
      </c>
      <c r="F65" s="28"/>
      <c r="G65" s="28"/>
      <c r="H65" s="28" t="str">
        <f>VLOOKUP(LEFT(RIGHT(B65,5),4),物品!B:CU,2,FALSE)</f>
        <v>[防具]贤者道袍lv3</v>
      </c>
      <c r="I65" s="28" t="str">
        <f>VLOOKUP(B65,物品!B:CV,99,FALSE)</f>
        <v>|Cffbbbbbb属性：|r|n生命值+60000|n生命回复+1500|n|n|Cff00ff7f点击消耗800金币进行强化|n成功率100%</v>
      </c>
      <c r="J65" s="159" t="str">
        <f t="shared" si="14"/>
        <v>[防具]贤者道袍lv3</v>
      </c>
      <c r="K65" s="159" t="str">
        <f t="shared" si="15"/>
        <v>|Cffbbbbbb属性：|r|n生命值+60000|n生命回复+1500|n|n|Cff00ff7f点击消耗800金币进行强化|n成功率100%</v>
      </c>
      <c r="L65" s="28"/>
      <c r="M65" s="160" t="str">
        <f>VLOOKUP(LEFT(RIGHT(B65,5),4),物品!B:CU,20,FALSE)</f>
        <v>ReplaceableTextures\\CommandButtons\\BTNZ11.blp</v>
      </c>
      <c r="N65" s="181" t="s">
        <v>83</v>
      </c>
      <c r="O65" s="182" t="s">
        <v>84</v>
      </c>
      <c r="P65" s="28">
        <v>0</v>
      </c>
      <c r="Q65" s="28">
        <v>0</v>
      </c>
      <c r="R65" s="181" t="s">
        <v>83</v>
      </c>
      <c r="S65" s="181" t="s">
        <v>83</v>
      </c>
      <c r="T65" s="181" t="s">
        <v>83</v>
      </c>
      <c r="U65" s="181" t="s">
        <v>83</v>
      </c>
      <c r="V65" s="28">
        <v>3</v>
      </c>
      <c r="W65" s="28" t="s">
        <v>85</v>
      </c>
      <c r="X65" s="28">
        <v>0</v>
      </c>
      <c r="Y65" s="181" t="s">
        <v>83</v>
      </c>
      <c r="Z65" s="28">
        <v>0</v>
      </c>
      <c r="AA65" s="28">
        <v>0</v>
      </c>
      <c r="AB65" s="28">
        <v>0</v>
      </c>
      <c r="AC65" s="28">
        <v>1</v>
      </c>
      <c r="AD65" s="28">
        <v>1</v>
      </c>
      <c r="AE65" s="181" t="s">
        <v>83</v>
      </c>
      <c r="AF65" s="181" t="s">
        <v>83</v>
      </c>
      <c r="AG65" s="181" t="s">
        <v>83</v>
      </c>
      <c r="AH65" s="181" t="s">
        <v>83</v>
      </c>
      <c r="AI65" s="28"/>
      <c r="AJ65" s="28"/>
      <c r="AK65" s="28">
        <v>0</v>
      </c>
      <c r="AL65" s="28">
        <v>0</v>
      </c>
      <c r="AM65" s="181" t="s">
        <v>83</v>
      </c>
      <c r="AN65" s="28"/>
      <c r="AO65" s="28"/>
      <c r="AP65" s="28">
        <v>1</v>
      </c>
    </row>
    <row r="66" spans="1:42">
      <c r="A66" s="157"/>
      <c r="B66" s="28" t="str">
        <f>物品!B66</f>
        <v>E204</v>
      </c>
      <c r="C66" s="28" t="s">
        <v>41</v>
      </c>
      <c r="D66" s="28" t="s">
        <v>81</v>
      </c>
      <c r="E66" s="28" t="s">
        <v>82</v>
      </c>
      <c r="F66" s="28"/>
      <c r="G66" s="28"/>
      <c r="H66" s="28" t="str">
        <f>VLOOKUP(LEFT(RIGHT(B66,5),4),物品!B:CU,2,FALSE)</f>
        <v>[防具]贤者道袍lv4</v>
      </c>
      <c r="I66" s="28" t="str">
        <f>VLOOKUP(B66,物品!B:CV,99,FALSE)</f>
        <v>|Cffbbbbbb属性：|r|n生命值+80000|n生命回复+2000|n|n|Cff00ff7f点击消耗800金币进行强化|n成功率100%</v>
      </c>
      <c r="J66" s="159" t="str">
        <f t="shared" si="14"/>
        <v>[防具]贤者道袍lv4</v>
      </c>
      <c r="K66" s="159" t="str">
        <f t="shared" si="15"/>
        <v>|Cffbbbbbb属性：|r|n生命值+80000|n生命回复+2000|n|n|Cff00ff7f点击消耗800金币进行强化|n成功率100%</v>
      </c>
      <c r="L66" s="28"/>
      <c r="M66" s="160" t="str">
        <f>VLOOKUP(LEFT(RIGHT(B66,5),4),物品!B:CU,20,FALSE)</f>
        <v>ReplaceableTextures\\CommandButtons\\BTNZ11.blp</v>
      </c>
      <c r="N66" s="181" t="s">
        <v>83</v>
      </c>
      <c r="O66" s="182" t="s">
        <v>84</v>
      </c>
      <c r="P66" s="28">
        <v>0</v>
      </c>
      <c r="Q66" s="28">
        <v>0</v>
      </c>
      <c r="R66" s="181" t="s">
        <v>83</v>
      </c>
      <c r="S66" s="181" t="s">
        <v>83</v>
      </c>
      <c r="T66" s="181" t="s">
        <v>83</v>
      </c>
      <c r="U66" s="181" t="s">
        <v>83</v>
      </c>
      <c r="V66" s="28">
        <v>3</v>
      </c>
      <c r="W66" s="28" t="s">
        <v>85</v>
      </c>
      <c r="X66" s="28">
        <v>0</v>
      </c>
      <c r="Y66" s="181" t="s">
        <v>83</v>
      </c>
      <c r="Z66" s="28">
        <v>0</v>
      </c>
      <c r="AA66" s="28">
        <v>0</v>
      </c>
      <c r="AB66" s="28">
        <v>0</v>
      </c>
      <c r="AC66" s="28">
        <v>1</v>
      </c>
      <c r="AD66" s="28">
        <v>1</v>
      </c>
      <c r="AE66" s="181" t="s">
        <v>83</v>
      </c>
      <c r="AF66" s="181" t="s">
        <v>83</v>
      </c>
      <c r="AG66" s="181" t="s">
        <v>83</v>
      </c>
      <c r="AH66" s="181" t="s">
        <v>83</v>
      </c>
      <c r="AI66" s="28"/>
      <c r="AJ66" s="28"/>
      <c r="AK66" s="28">
        <v>0</v>
      </c>
      <c r="AL66" s="28">
        <v>0</v>
      </c>
      <c r="AM66" s="181" t="s">
        <v>83</v>
      </c>
      <c r="AN66" s="28"/>
      <c r="AO66" s="28"/>
      <c r="AP66" s="28">
        <v>1</v>
      </c>
    </row>
    <row r="67" spans="1:42">
      <c r="A67" s="157"/>
      <c r="B67" s="28" t="str">
        <f>物品!B67</f>
        <v>E205</v>
      </c>
      <c r="C67" s="28" t="s">
        <v>41</v>
      </c>
      <c r="D67" s="28" t="s">
        <v>81</v>
      </c>
      <c r="E67" s="28" t="s">
        <v>82</v>
      </c>
      <c r="F67" s="28"/>
      <c r="G67" s="28"/>
      <c r="H67" s="28" t="str">
        <f>VLOOKUP(LEFT(RIGHT(B67,5),4),物品!B:CU,2,FALSE)</f>
        <v>[防具]贤者道袍lv5</v>
      </c>
      <c r="I67" s="28" t="str">
        <f>VLOOKUP(B67,物品!B:CV,99,FALSE)</f>
        <v>|Cffbbbbbb属性：|r|n生命值+100000|n生命回复+2500|n|n|Cff00ff7f点击消耗2500金币进行晋阶挑战</v>
      </c>
      <c r="J67" s="159" t="str">
        <f t="shared" si="14"/>
        <v>[防具]贤者道袍lv5</v>
      </c>
      <c r="K67" s="159" t="str">
        <f t="shared" si="15"/>
        <v>|Cffbbbbbb属性：|r|n生命值+100000|n生命回复+2500|n|n|Cff00ff7f点击消耗2500金币进行晋阶挑战</v>
      </c>
      <c r="L67" s="28"/>
      <c r="M67" s="160" t="str">
        <f>VLOOKUP(LEFT(RIGHT(B67,5),4),物品!B:CU,20,FALSE)</f>
        <v>ReplaceableTextures\\CommandButtons\\BTNZ11.blp</v>
      </c>
      <c r="N67" s="181" t="s">
        <v>83</v>
      </c>
      <c r="O67" s="182" t="s">
        <v>84</v>
      </c>
      <c r="P67" s="28">
        <v>0</v>
      </c>
      <c r="Q67" s="28">
        <v>0</v>
      </c>
      <c r="R67" s="181" t="s">
        <v>83</v>
      </c>
      <c r="S67" s="181" t="s">
        <v>83</v>
      </c>
      <c r="T67" s="181" t="s">
        <v>83</v>
      </c>
      <c r="U67" s="181" t="s">
        <v>83</v>
      </c>
      <c r="V67" s="28">
        <v>3</v>
      </c>
      <c r="W67" s="28" t="s">
        <v>85</v>
      </c>
      <c r="X67" s="28">
        <v>0</v>
      </c>
      <c r="Y67" s="181" t="s">
        <v>83</v>
      </c>
      <c r="Z67" s="28">
        <v>0</v>
      </c>
      <c r="AA67" s="28">
        <v>0</v>
      </c>
      <c r="AB67" s="28">
        <v>0</v>
      </c>
      <c r="AC67" s="28">
        <v>1</v>
      </c>
      <c r="AD67" s="28">
        <v>1</v>
      </c>
      <c r="AE67" s="181" t="s">
        <v>83</v>
      </c>
      <c r="AF67" s="181" t="s">
        <v>83</v>
      </c>
      <c r="AG67" s="181" t="s">
        <v>83</v>
      </c>
      <c r="AH67" s="181" t="s">
        <v>83</v>
      </c>
      <c r="AI67" s="28"/>
      <c r="AJ67" s="28"/>
      <c r="AK67" s="28">
        <v>0</v>
      </c>
      <c r="AL67" s="28">
        <v>0</v>
      </c>
      <c r="AM67" s="181" t="s">
        <v>83</v>
      </c>
      <c r="AN67" s="28"/>
      <c r="AO67" s="28"/>
      <c r="AP67" s="28">
        <v>1</v>
      </c>
    </row>
    <row r="68" spans="1:42">
      <c r="A68" s="157"/>
      <c r="B68" s="28" t="str">
        <f>物品!B68</f>
        <v>E206</v>
      </c>
      <c r="C68" s="28" t="s">
        <v>41</v>
      </c>
      <c r="D68" s="28" t="s">
        <v>81</v>
      </c>
      <c r="E68" s="28" t="s">
        <v>82</v>
      </c>
      <c r="F68" s="28"/>
      <c r="G68" s="28"/>
      <c r="H68" s="28" t="str">
        <f>VLOOKUP(LEFT(RIGHT(B68,5),4),物品!B:CU,2,FALSE)</f>
        <v>|Cff00FF7F[防具]珊瑚玉衣lv1|r</v>
      </c>
      <c r="I68" s="28" t="str">
        <f>VLOOKUP(B68,物品!B:CV,99,FALSE)</f>
        <v>|Cffbbbbbb属性：|r|n护甲+50|n生命值+160000|n生命回复+4000|n|n|Cff00ff7f点击消耗2500金币进行强化|n成功率85%</v>
      </c>
      <c r="J68" s="159" t="str">
        <f t="shared" si="14"/>
        <v>|Cff00FF7F[防具]珊瑚玉衣lv1|r</v>
      </c>
      <c r="K68" s="159" t="str">
        <f t="shared" si="15"/>
        <v>|Cffbbbbbb属性：|r|n护甲+50|n生命值+160000|n生命回复+4000|n|n|Cff00ff7f点击消耗2500金币进行强化|n成功率85%</v>
      </c>
      <c r="L68" s="28"/>
      <c r="M68" s="160" t="str">
        <f>VLOOKUP(LEFT(RIGHT(B68,5),4),物品!B:CU,20,FALSE)</f>
        <v>ReplaceableTextures\\CommandButtons\\BTNZ12.blp</v>
      </c>
      <c r="N68" s="181" t="s">
        <v>83</v>
      </c>
      <c r="O68" s="182" t="s">
        <v>84</v>
      </c>
      <c r="P68" s="28">
        <v>0</v>
      </c>
      <c r="Q68" s="28">
        <v>0</v>
      </c>
      <c r="R68" s="181" t="s">
        <v>83</v>
      </c>
      <c r="S68" s="181" t="s">
        <v>83</v>
      </c>
      <c r="T68" s="181" t="s">
        <v>83</v>
      </c>
      <c r="U68" s="181" t="s">
        <v>83</v>
      </c>
      <c r="V68" s="28">
        <v>3</v>
      </c>
      <c r="W68" s="28" t="s">
        <v>85</v>
      </c>
      <c r="X68" s="28">
        <v>0</v>
      </c>
      <c r="Y68" s="181" t="s">
        <v>83</v>
      </c>
      <c r="Z68" s="28">
        <v>0</v>
      </c>
      <c r="AA68" s="28">
        <v>0</v>
      </c>
      <c r="AB68" s="28">
        <v>0</v>
      </c>
      <c r="AC68" s="28">
        <v>1</v>
      </c>
      <c r="AD68" s="28">
        <v>1</v>
      </c>
      <c r="AE68" s="181" t="s">
        <v>83</v>
      </c>
      <c r="AF68" s="181" t="s">
        <v>83</v>
      </c>
      <c r="AG68" s="181" t="s">
        <v>83</v>
      </c>
      <c r="AH68" s="181" t="s">
        <v>83</v>
      </c>
      <c r="AI68" s="28"/>
      <c r="AJ68" s="28"/>
      <c r="AK68" s="28">
        <v>0</v>
      </c>
      <c r="AL68" s="28">
        <v>0</v>
      </c>
      <c r="AM68" s="181" t="s">
        <v>83</v>
      </c>
      <c r="AN68" s="28"/>
      <c r="AO68" s="28"/>
      <c r="AP68" s="28">
        <v>1</v>
      </c>
    </row>
    <row r="69" spans="1:42">
      <c r="A69" s="157"/>
      <c r="B69" s="28" t="str">
        <f>物品!B69</f>
        <v>E207</v>
      </c>
      <c r="C69" s="28" t="s">
        <v>41</v>
      </c>
      <c r="D69" s="28" t="s">
        <v>81</v>
      </c>
      <c r="E69" s="28" t="s">
        <v>82</v>
      </c>
      <c r="F69" s="28"/>
      <c r="G69" s="28"/>
      <c r="H69" s="28" t="str">
        <f>VLOOKUP(LEFT(RIGHT(B69,5),4),物品!B:CU,2,FALSE)</f>
        <v>|Cff00FF7F[防具]珊瑚玉衣lv2|r</v>
      </c>
      <c r="I69" s="28" t="str">
        <f>VLOOKUP(B69,物品!B:CV,99,FALSE)</f>
        <v>|Cffbbbbbb属性：|r|n护甲+50|n生命值+200000|n生命回复+5000|n|n|Cff00ff7f点击消耗2500金币进行强化|n成功率85%</v>
      </c>
      <c r="J69" s="159" t="str">
        <f t="shared" ref="J69:J72" si="16">H69</f>
        <v>|Cff00FF7F[防具]珊瑚玉衣lv2|r</v>
      </c>
      <c r="K69" s="159" t="str">
        <f t="shared" ref="K69:K72" si="17">I69</f>
        <v>|Cffbbbbbb属性：|r|n护甲+50|n生命值+200000|n生命回复+5000|n|n|Cff00ff7f点击消耗2500金币进行强化|n成功率85%</v>
      </c>
      <c r="L69" s="28"/>
      <c r="M69" s="160" t="str">
        <f>VLOOKUP(LEFT(RIGHT(B69,5),4),物品!B:CU,20,FALSE)</f>
        <v>ReplaceableTextures\\CommandButtons\\BTNZ12.blp</v>
      </c>
      <c r="N69" s="181" t="s">
        <v>83</v>
      </c>
      <c r="O69" s="182" t="s">
        <v>84</v>
      </c>
      <c r="P69" s="28">
        <v>0</v>
      </c>
      <c r="Q69" s="28">
        <v>0</v>
      </c>
      <c r="R69" s="181" t="s">
        <v>83</v>
      </c>
      <c r="S69" s="181" t="s">
        <v>83</v>
      </c>
      <c r="T69" s="181" t="s">
        <v>83</v>
      </c>
      <c r="U69" s="181" t="s">
        <v>83</v>
      </c>
      <c r="V69" s="28">
        <v>3</v>
      </c>
      <c r="W69" s="28" t="s">
        <v>85</v>
      </c>
      <c r="X69" s="28">
        <v>0</v>
      </c>
      <c r="Y69" s="181" t="s">
        <v>83</v>
      </c>
      <c r="Z69" s="28">
        <v>0</v>
      </c>
      <c r="AA69" s="28">
        <v>0</v>
      </c>
      <c r="AB69" s="28">
        <v>0</v>
      </c>
      <c r="AC69" s="28">
        <v>1</v>
      </c>
      <c r="AD69" s="28">
        <v>1</v>
      </c>
      <c r="AE69" s="181" t="s">
        <v>83</v>
      </c>
      <c r="AF69" s="181" t="s">
        <v>83</v>
      </c>
      <c r="AG69" s="181" t="s">
        <v>83</v>
      </c>
      <c r="AH69" s="181" t="s">
        <v>83</v>
      </c>
      <c r="AI69" s="28"/>
      <c r="AJ69" s="28"/>
      <c r="AK69" s="28">
        <v>0</v>
      </c>
      <c r="AL69" s="28">
        <v>0</v>
      </c>
      <c r="AM69" s="181" t="s">
        <v>83</v>
      </c>
      <c r="AN69" s="28"/>
      <c r="AO69" s="28"/>
      <c r="AP69" s="28">
        <v>1</v>
      </c>
    </row>
    <row r="70" spans="1:42">
      <c r="A70" s="157"/>
      <c r="B70" s="28" t="str">
        <f>物品!B70</f>
        <v>E208</v>
      </c>
      <c r="C70" s="28" t="s">
        <v>41</v>
      </c>
      <c r="D70" s="28" t="s">
        <v>81</v>
      </c>
      <c r="E70" s="28" t="s">
        <v>82</v>
      </c>
      <c r="F70" s="28"/>
      <c r="G70" s="28"/>
      <c r="H70" s="28" t="str">
        <f>VLOOKUP(LEFT(RIGHT(B70,5),4),物品!B:CU,2,FALSE)</f>
        <v>|Cff00FF7F[防具]珊瑚玉衣lv3|r</v>
      </c>
      <c r="I70" s="28" t="str">
        <f>VLOOKUP(B70,物品!B:CV,99,FALSE)</f>
        <v>|Cffbbbbbb属性：|r|n护甲+50|n生命值+240000|n生命回复+6000|n|n|Cff00ff7f点击消耗2500金币进行强化|n成功率85%</v>
      </c>
      <c r="J70" s="159" t="str">
        <f t="shared" si="16"/>
        <v>|Cff00FF7F[防具]珊瑚玉衣lv3|r</v>
      </c>
      <c r="K70" s="159" t="str">
        <f t="shared" si="17"/>
        <v>|Cffbbbbbb属性：|r|n护甲+50|n生命值+240000|n生命回复+6000|n|n|Cff00ff7f点击消耗2500金币进行强化|n成功率85%</v>
      </c>
      <c r="L70" s="28"/>
      <c r="M70" s="160" t="str">
        <f>VLOOKUP(LEFT(RIGHT(B70,5),4),物品!B:CU,20,FALSE)</f>
        <v>ReplaceableTextures\\CommandButtons\\BTNZ12.blp</v>
      </c>
      <c r="N70" s="181" t="s">
        <v>83</v>
      </c>
      <c r="O70" s="182" t="s">
        <v>84</v>
      </c>
      <c r="P70" s="28">
        <v>0</v>
      </c>
      <c r="Q70" s="28">
        <v>0</v>
      </c>
      <c r="R70" s="181" t="s">
        <v>83</v>
      </c>
      <c r="S70" s="181" t="s">
        <v>83</v>
      </c>
      <c r="T70" s="181" t="s">
        <v>83</v>
      </c>
      <c r="U70" s="181" t="s">
        <v>83</v>
      </c>
      <c r="V70" s="28">
        <v>3</v>
      </c>
      <c r="W70" s="28" t="s">
        <v>85</v>
      </c>
      <c r="X70" s="28">
        <v>0</v>
      </c>
      <c r="Y70" s="181" t="s">
        <v>83</v>
      </c>
      <c r="Z70" s="28">
        <v>0</v>
      </c>
      <c r="AA70" s="28">
        <v>0</v>
      </c>
      <c r="AB70" s="28">
        <v>0</v>
      </c>
      <c r="AC70" s="28">
        <v>1</v>
      </c>
      <c r="AD70" s="28">
        <v>1</v>
      </c>
      <c r="AE70" s="181" t="s">
        <v>83</v>
      </c>
      <c r="AF70" s="181" t="s">
        <v>83</v>
      </c>
      <c r="AG70" s="181" t="s">
        <v>83</v>
      </c>
      <c r="AH70" s="181" t="s">
        <v>83</v>
      </c>
      <c r="AI70" s="28"/>
      <c r="AJ70" s="28"/>
      <c r="AK70" s="28">
        <v>0</v>
      </c>
      <c r="AL70" s="28">
        <v>0</v>
      </c>
      <c r="AM70" s="181" t="s">
        <v>83</v>
      </c>
      <c r="AN70" s="28"/>
      <c r="AO70" s="28"/>
      <c r="AP70" s="28">
        <v>1</v>
      </c>
    </row>
    <row r="71" spans="1:42">
      <c r="A71" s="157"/>
      <c r="B71" s="28" t="str">
        <f>物品!B71</f>
        <v>E209</v>
      </c>
      <c r="C71" s="28" t="s">
        <v>41</v>
      </c>
      <c r="D71" s="28" t="s">
        <v>81</v>
      </c>
      <c r="E71" s="28" t="s">
        <v>82</v>
      </c>
      <c r="F71" s="28"/>
      <c r="G71" s="28"/>
      <c r="H71" s="28" t="str">
        <f>VLOOKUP(LEFT(RIGHT(B71,5),4),物品!B:CU,2,FALSE)</f>
        <v>|Cff00FF7F[防具]珊瑚玉衣lv4|r</v>
      </c>
      <c r="I71" s="28" t="str">
        <f>VLOOKUP(B71,物品!B:CV,99,FALSE)</f>
        <v>|Cffbbbbbb属性：|r|n护甲+50|n生命值+280000|n生命回复+7000|n|n|Cff00ff7f点击消耗2500金币进行强化|n成功率85%</v>
      </c>
      <c r="J71" s="159" t="str">
        <f t="shared" si="16"/>
        <v>|Cff00FF7F[防具]珊瑚玉衣lv4|r</v>
      </c>
      <c r="K71" s="159" t="str">
        <f t="shared" si="17"/>
        <v>|Cffbbbbbb属性：|r|n护甲+50|n生命值+280000|n生命回复+7000|n|n|Cff00ff7f点击消耗2500金币进行强化|n成功率85%</v>
      </c>
      <c r="L71" s="28"/>
      <c r="M71" s="160" t="str">
        <f>VLOOKUP(LEFT(RIGHT(B71,5),4),物品!B:CU,20,FALSE)</f>
        <v>ReplaceableTextures\\CommandButtons\\BTNZ12.blp</v>
      </c>
      <c r="N71" s="181" t="s">
        <v>83</v>
      </c>
      <c r="O71" s="182" t="s">
        <v>84</v>
      </c>
      <c r="P71" s="28">
        <v>0</v>
      </c>
      <c r="Q71" s="28">
        <v>0</v>
      </c>
      <c r="R71" s="181" t="s">
        <v>83</v>
      </c>
      <c r="S71" s="181" t="s">
        <v>83</v>
      </c>
      <c r="T71" s="181" t="s">
        <v>83</v>
      </c>
      <c r="U71" s="181" t="s">
        <v>83</v>
      </c>
      <c r="V71" s="28">
        <v>3</v>
      </c>
      <c r="W71" s="28" t="s">
        <v>85</v>
      </c>
      <c r="X71" s="28">
        <v>0</v>
      </c>
      <c r="Y71" s="181" t="s">
        <v>83</v>
      </c>
      <c r="Z71" s="28">
        <v>0</v>
      </c>
      <c r="AA71" s="28">
        <v>0</v>
      </c>
      <c r="AB71" s="28">
        <v>0</v>
      </c>
      <c r="AC71" s="28">
        <v>1</v>
      </c>
      <c r="AD71" s="28">
        <v>1</v>
      </c>
      <c r="AE71" s="181" t="s">
        <v>83</v>
      </c>
      <c r="AF71" s="181" t="s">
        <v>83</v>
      </c>
      <c r="AG71" s="181" t="s">
        <v>83</v>
      </c>
      <c r="AH71" s="181" t="s">
        <v>83</v>
      </c>
      <c r="AI71" s="28"/>
      <c r="AJ71" s="28"/>
      <c r="AK71" s="28">
        <v>0</v>
      </c>
      <c r="AL71" s="28">
        <v>0</v>
      </c>
      <c r="AM71" s="181" t="s">
        <v>83</v>
      </c>
      <c r="AN71" s="28"/>
      <c r="AO71" s="28"/>
      <c r="AP71" s="28">
        <v>1</v>
      </c>
    </row>
    <row r="72" spans="1:42">
      <c r="A72" s="157"/>
      <c r="B72" s="28" t="str">
        <f>物品!B72</f>
        <v>E210</v>
      </c>
      <c r="C72" s="28" t="s">
        <v>41</v>
      </c>
      <c r="D72" s="28" t="s">
        <v>81</v>
      </c>
      <c r="E72" s="28" t="s">
        <v>82</v>
      </c>
      <c r="F72" s="28"/>
      <c r="G72" s="28"/>
      <c r="H72" s="28" t="str">
        <f>VLOOKUP(LEFT(RIGHT(B72,5),4),物品!B:CU,2,FALSE)</f>
        <v>|Cff00FF7F[防具]珊瑚玉衣lv5|r</v>
      </c>
      <c r="I72" s="28" t="str">
        <f>VLOOKUP(B72,物品!B:CV,99,FALSE)</f>
        <v>|Cffbbbbbb属性：|r|n护甲+50|n生命值+320000|n生命回复+8000|n|n|Cff00ff7f点击消耗8000金币进行晋阶挑战</v>
      </c>
      <c r="J72" s="159" t="str">
        <f t="shared" si="16"/>
        <v>|Cff00FF7F[防具]珊瑚玉衣lv5|r</v>
      </c>
      <c r="K72" s="159" t="str">
        <f t="shared" si="17"/>
        <v>|Cffbbbbbb属性：|r|n护甲+50|n生命值+320000|n生命回复+8000|n|n|Cff00ff7f点击消耗8000金币进行晋阶挑战</v>
      </c>
      <c r="L72" s="28"/>
      <c r="M72" s="160" t="str">
        <f>VLOOKUP(LEFT(RIGHT(B72,5),4),物品!B:CU,20,FALSE)</f>
        <v>ReplaceableTextures\\CommandButtons\\BTNZ12.blp</v>
      </c>
      <c r="N72" s="181" t="s">
        <v>83</v>
      </c>
      <c r="O72" s="182" t="s">
        <v>84</v>
      </c>
      <c r="P72" s="28">
        <v>0</v>
      </c>
      <c r="Q72" s="28">
        <v>0</v>
      </c>
      <c r="R72" s="181" t="s">
        <v>83</v>
      </c>
      <c r="S72" s="181" t="s">
        <v>83</v>
      </c>
      <c r="T72" s="181" t="s">
        <v>83</v>
      </c>
      <c r="U72" s="181" t="s">
        <v>83</v>
      </c>
      <c r="V72" s="28">
        <v>3</v>
      </c>
      <c r="W72" s="28" t="s">
        <v>85</v>
      </c>
      <c r="X72" s="28">
        <v>0</v>
      </c>
      <c r="Y72" s="181" t="s">
        <v>83</v>
      </c>
      <c r="Z72" s="28">
        <v>0</v>
      </c>
      <c r="AA72" s="28">
        <v>0</v>
      </c>
      <c r="AB72" s="28">
        <v>0</v>
      </c>
      <c r="AC72" s="28">
        <v>1</v>
      </c>
      <c r="AD72" s="28">
        <v>1</v>
      </c>
      <c r="AE72" s="181" t="s">
        <v>83</v>
      </c>
      <c r="AF72" s="181" t="s">
        <v>83</v>
      </c>
      <c r="AG72" s="181" t="s">
        <v>83</v>
      </c>
      <c r="AH72" s="181" t="s">
        <v>83</v>
      </c>
      <c r="AI72" s="28"/>
      <c r="AJ72" s="28"/>
      <c r="AK72" s="28">
        <v>0</v>
      </c>
      <c r="AL72" s="28">
        <v>0</v>
      </c>
      <c r="AM72" s="181" t="s">
        <v>83</v>
      </c>
      <c r="AN72" s="28"/>
      <c r="AO72" s="28"/>
      <c r="AP72" s="28">
        <v>1</v>
      </c>
    </row>
    <row r="73" spans="1:42">
      <c r="A73" s="157"/>
      <c r="B73" s="28" t="str">
        <f>物品!B73</f>
        <v>E211</v>
      </c>
      <c r="C73" s="28" t="s">
        <v>41</v>
      </c>
      <c r="D73" s="28" t="s">
        <v>81</v>
      </c>
      <c r="E73" s="28" t="s">
        <v>82</v>
      </c>
      <c r="F73" s="28"/>
      <c r="G73" s="28"/>
      <c r="H73" s="28" t="str">
        <f>VLOOKUP(LEFT(RIGHT(B73,5),4),物品!B:CU,2,FALSE)</f>
        <v>|Cff00BFFF[防具]圣谕披风lv1|r</v>
      </c>
      <c r="I73" s="28" t="str">
        <f>VLOOKUP(B73,物品!B:CV,99,FALSE)</f>
        <v>|Cffbbbbbb属性：|r|n护甲+100|n生命值+480000|n生命回复+12000|n|n|Cff00ff7f点击消耗6000金币进行强化|n成功率80%</v>
      </c>
      <c r="J73" s="159" t="str">
        <f t="shared" ref="J73:J92" si="18">H73</f>
        <v>|Cff00BFFF[防具]圣谕披风lv1|r</v>
      </c>
      <c r="K73" s="159" t="str">
        <f t="shared" ref="K73:K92" si="19">I73</f>
        <v>|Cffbbbbbb属性：|r|n护甲+100|n生命值+480000|n生命回复+12000|n|n|Cff00ff7f点击消耗6000金币进行强化|n成功率80%</v>
      </c>
      <c r="L73" s="28"/>
      <c r="M73" s="160" t="str">
        <f>VLOOKUP(LEFT(RIGHT(B73,5),4),物品!B:CU,20,FALSE)</f>
        <v>ReplaceableTextures\\CommandButtons\\BTNZ13.blp</v>
      </c>
      <c r="N73" s="181" t="s">
        <v>83</v>
      </c>
      <c r="O73" s="182" t="s">
        <v>84</v>
      </c>
      <c r="P73" s="28">
        <v>0</v>
      </c>
      <c r="Q73" s="28">
        <v>0</v>
      </c>
      <c r="R73" s="181" t="s">
        <v>83</v>
      </c>
      <c r="S73" s="181" t="s">
        <v>83</v>
      </c>
      <c r="T73" s="181" t="s">
        <v>83</v>
      </c>
      <c r="U73" s="181" t="s">
        <v>83</v>
      </c>
      <c r="V73" s="28">
        <v>3</v>
      </c>
      <c r="W73" s="28" t="s">
        <v>85</v>
      </c>
      <c r="X73" s="28">
        <v>0</v>
      </c>
      <c r="Y73" s="181" t="s">
        <v>83</v>
      </c>
      <c r="Z73" s="28">
        <v>0</v>
      </c>
      <c r="AA73" s="28">
        <v>0</v>
      </c>
      <c r="AB73" s="28">
        <v>0</v>
      </c>
      <c r="AC73" s="28">
        <v>1</v>
      </c>
      <c r="AD73" s="28">
        <v>1</v>
      </c>
      <c r="AE73" s="181" t="s">
        <v>83</v>
      </c>
      <c r="AF73" s="181" t="s">
        <v>83</v>
      </c>
      <c r="AG73" s="181" t="s">
        <v>83</v>
      </c>
      <c r="AH73" s="181" t="s">
        <v>83</v>
      </c>
      <c r="AI73" s="28"/>
      <c r="AJ73" s="28"/>
      <c r="AK73" s="28">
        <v>0</v>
      </c>
      <c r="AL73" s="28">
        <v>0</v>
      </c>
      <c r="AM73" s="181" t="s">
        <v>83</v>
      </c>
      <c r="AN73" s="28"/>
      <c r="AO73" s="28"/>
      <c r="AP73" s="28">
        <v>1</v>
      </c>
    </row>
    <row r="74" spans="1:42">
      <c r="A74" s="157"/>
      <c r="B74" s="28" t="str">
        <f>物品!B74</f>
        <v>E212</v>
      </c>
      <c r="C74" s="28" t="s">
        <v>41</v>
      </c>
      <c r="D74" s="28" t="s">
        <v>81</v>
      </c>
      <c r="E74" s="28" t="s">
        <v>82</v>
      </c>
      <c r="F74" s="28"/>
      <c r="G74" s="28"/>
      <c r="H74" s="28" t="str">
        <f>VLOOKUP(LEFT(RIGHT(B74,5),4),物品!B:CU,2,FALSE)</f>
        <v>|Cff00BFFF[防具]圣谕披风lv2|r</v>
      </c>
      <c r="I74" s="28" t="str">
        <f>VLOOKUP(B74,物品!B:CV,99,FALSE)</f>
        <v>|Cffbbbbbb属性：|r|n护甲+100|n生命值+560000|n生命回复+14000|n|n|Cff00ff7f点击消耗6000金币进行强化|n成功率80%</v>
      </c>
      <c r="J74" s="159" t="str">
        <f t="shared" si="18"/>
        <v>|Cff00BFFF[防具]圣谕披风lv2|r</v>
      </c>
      <c r="K74" s="159" t="str">
        <f t="shared" si="19"/>
        <v>|Cffbbbbbb属性：|r|n护甲+100|n生命值+560000|n生命回复+14000|n|n|Cff00ff7f点击消耗6000金币进行强化|n成功率80%</v>
      </c>
      <c r="L74" s="28"/>
      <c r="M74" s="160" t="str">
        <f>VLOOKUP(LEFT(RIGHT(B74,5),4),物品!B:CU,20,FALSE)</f>
        <v>ReplaceableTextures\\CommandButtons\\BTNZ13.blp</v>
      </c>
      <c r="N74" s="181" t="s">
        <v>83</v>
      </c>
      <c r="O74" s="182" t="s">
        <v>84</v>
      </c>
      <c r="P74" s="28">
        <v>0</v>
      </c>
      <c r="Q74" s="28">
        <v>0</v>
      </c>
      <c r="R74" s="181" t="s">
        <v>83</v>
      </c>
      <c r="S74" s="181" t="s">
        <v>83</v>
      </c>
      <c r="T74" s="181" t="s">
        <v>83</v>
      </c>
      <c r="U74" s="181" t="s">
        <v>83</v>
      </c>
      <c r="V74" s="28">
        <v>3</v>
      </c>
      <c r="W74" s="28" t="s">
        <v>85</v>
      </c>
      <c r="X74" s="28">
        <v>0</v>
      </c>
      <c r="Y74" s="181" t="s">
        <v>83</v>
      </c>
      <c r="Z74" s="28">
        <v>0</v>
      </c>
      <c r="AA74" s="28">
        <v>0</v>
      </c>
      <c r="AB74" s="28">
        <v>0</v>
      </c>
      <c r="AC74" s="28">
        <v>1</v>
      </c>
      <c r="AD74" s="28">
        <v>1</v>
      </c>
      <c r="AE74" s="181" t="s">
        <v>83</v>
      </c>
      <c r="AF74" s="181" t="s">
        <v>83</v>
      </c>
      <c r="AG74" s="181" t="s">
        <v>83</v>
      </c>
      <c r="AH74" s="181" t="s">
        <v>83</v>
      </c>
      <c r="AI74" s="28"/>
      <c r="AJ74" s="28"/>
      <c r="AK74" s="28">
        <v>0</v>
      </c>
      <c r="AL74" s="28">
        <v>0</v>
      </c>
      <c r="AM74" s="181" t="s">
        <v>83</v>
      </c>
      <c r="AN74" s="28"/>
      <c r="AO74" s="28"/>
      <c r="AP74" s="28">
        <v>1</v>
      </c>
    </row>
    <row r="75" spans="1:42">
      <c r="A75" s="157"/>
      <c r="B75" s="28" t="str">
        <f>物品!B75</f>
        <v>E213</v>
      </c>
      <c r="C75" s="28" t="s">
        <v>41</v>
      </c>
      <c r="D75" s="28" t="s">
        <v>81</v>
      </c>
      <c r="E75" s="28" t="s">
        <v>82</v>
      </c>
      <c r="F75" s="28"/>
      <c r="G75" s="28"/>
      <c r="H75" s="28" t="str">
        <f>VLOOKUP(LEFT(RIGHT(B75,5),4),物品!B:CU,2,FALSE)</f>
        <v>|Cff00BFFF[防具]圣谕披风lv3|r</v>
      </c>
      <c r="I75" s="28" t="str">
        <f>VLOOKUP(B75,物品!B:CV,99,FALSE)</f>
        <v>|Cffbbbbbb属性：|r|n护甲+100|n生命值+640000|n生命回复+16000|n|n|Cff00ff7f点击消耗6000金币进行强化|n成功率80%</v>
      </c>
      <c r="J75" s="159" t="str">
        <f t="shared" si="18"/>
        <v>|Cff00BFFF[防具]圣谕披风lv3|r</v>
      </c>
      <c r="K75" s="159" t="str">
        <f t="shared" si="19"/>
        <v>|Cffbbbbbb属性：|r|n护甲+100|n生命值+640000|n生命回复+16000|n|n|Cff00ff7f点击消耗6000金币进行强化|n成功率80%</v>
      </c>
      <c r="L75" s="28"/>
      <c r="M75" s="160" t="str">
        <f>VLOOKUP(LEFT(RIGHT(B75,5),4),物品!B:CU,20,FALSE)</f>
        <v>ReplaceableTextures\\CommandButtons\\BTNZ13.blp</v>
      </c>
      <c r="N75" s="181" t="s">
        <v>83</v>
      </c>
      <c r="O75" s="182" t="s">
        <v>84</v>
      </c>
      <c r="P75" s="28">
        <v>0</v>
      </c>
      <c r="Q75" s="28">
        <v>0</v>
      </c>
      <c r="R75" s="181" t="s">
        <v>83</v>
      </c>
      <c r="S75" s="181" t="s">
        <v>83</v>
      </c>
      <c r="T75" s="181" t="s">
        <v>83</v>
      </c>
      <c r="U75" s="181" t="s">
        <v>83</v>
      </c>
      <c r="V75" s="28">
        <v>3</v>
      </c>
      <c r="W75" s="28" t="s">
        <v>85</v>
      </c>
      <c r="X75" s="28">
        <v>0</v>
      </c>
      <c r="Y75" s="181" t="s">
        <v>83</v>
      </c>
      <c r="Z75" s="28">
        <v>0</v>
      </c>
      <c r="AA75" s="28">
        <v>0</v>
      </c>
      <c r="AB75" s="28">
        <v>0</v>
      </c>
      <c r="AC75" s="28">
        <v>1</v>
      </c>
      <c r="AD75" s="28">
        <v>1</v>
      </c>
      <c r="AE75" s="181" t="s">
        <v>83</v>
      </c>
      <c r="AF75" s="181" t="s">
        <v>83</v>
      </c>
      <c r="AG75" s="181" t="s">
        <v>83</v>
      </c>
      <c r="AH75" s="181" t="s">
        <v>83</v>
      </c>
      <c r="AI75" s="28"/>
      <c r="AJ75" s="28"/>
      <c r="AK75" s="28">
        <v>0</v>
      </c>
      <c r="AL75" s="28">
        <v>0</v>
      </c>
      <c r="AM75" s="181" t="s">
        <v>83</v>
      </c>
      <c r="AN75" s="28"/>
      <c r="AO75" s="28"/>
      <c r="AP75" s="28">
        <v>1</v>
      </c>
    </row>
    <row r="76" spans="1:42">
      <c r="A76" s="157"/>
      <c r="B76" s="28" t="str">
        <f>物品!B76</f>
        <v>E214</v>
      </c>
      <c r="C76" s="28" t="s">
        <v>41</v>
      </c>
      <c r="D76" s="28" t="s">
        <v>81</v>
      </c>
      <c r="E76" s="28" t="s">
        <v>82</v>
      </c>
      <c r="F76" s="28"/>
      <c r="G76" s="28"/>
      <c r="H76" s="28" t="str">
        <f>VLOOKUP(LEFT(RIGHT(B76,5),4),物品!B:CU,2,FALSE)</f>
        <v>|Cff00BFFF[防具]圣谕披风lv4|r</v>
      </c>
      <c r="I76" s="28" t="str">
        <f>VLOOKUP(B76,物品!B:CV,99,FALSE)</f>
        <v>|Cffbbbbbb属性：|r|n护甲+100|n生命值+800000|n生命回复+20000|n|n|Cff00ff7f点击消耗6000金币进行强化|n成功率80%</v>
      </c>
      <c r="J76" s="159" t="str">
        <f t="shared" si="18"/>
        <v>|Cff00BFFF[防具]圣谕披风lv4|r</v>
      </c>
      <c r="K76" s="159" t="str">
        <f t="shared" si="19"/>
        <v>|Cffbbbbbb属性：|r|n护甲+100|n生命值+800000|n生命回复+20000|n|n|Cff00ff7f点击消耗6000金币进行强化|n成功率80%</v>
      </c>
      <c r="L76" s="28"/>
      <c r="M76" s="160" t="str">
        <f>VLOOKUP(LEFT(RIGHT(B76,5),4),物品!B:CU,20,FALSE)</f>
        <v>ReplaceableTextures\\CommandButtons\\BTNZ13.blp</v>
      </c>
      <c r="N76" s="181" t="s">
        <v>83</v>
      </c>
      <c r="O76" s="182" t="s">
        <v>84</v>
      </c>
      <c r="P76" s="28">
        <v>0</v>
      </c>
      <c r="Q76" s="28">
        <v>0</v>
      </c>
      <c r="R76" s="181" t="s">
        <v>83</v>
      </c>
      <c r="S76" s="181" t="s">
        <v>83</v>
      </c>
      <c r="T76" s="181" t="s">
        <v>83</v>
      </c>
      <c r="U76" s="181" t="s">
        <v>83</v>
      </c>
      <c r="V76" s="28">
        <v>3</v>
      </c>
      <c r="W76" s="28" t="s">
        <v>85</v>
      </c>
      <c r="X76" s="28">
        <v>0</v>
      </c>
      <c r="Y76" s="181" t="s">
        <v>83</v>
      </c>
      <c r="Z76" s="28">
        <v>0</v>
      </c>
      <c r="AA76" s="28">
        <v>0</v>
      </c>
      <c r="AB76" s="28">
        <v>0</v>
      </c>
      <c r="AC76" s="28">
        <v>1</v>
      </c>
      <c r="AD76" s="28">
        <v>1</v>
      </c>
      <c r="AE76" s="181" t="s">
        <v>83</v>
      </c>
      <c r="AF76" s="181" t="s">
        <v>83</v>
      </c>
      <c r="AG76" s="181" t="s">
        <v>83</v>
      </c>
      <c r="AH76" s="181" t="s">
        <v>83</v>
      </c>
      <c r="AI76" s="28"/>
      <c r="AJ76" s="28"/>
      <c r="AK76" s="28">
        <v>0</v>
      </c>
      <c r="AL76" s="28">
        <v>0</v>
      </c>
      <c r="AM76" s="181" t="s">
        <v>83</v>
      </c>
      <c r="AN76" s="28"/>
      <c r="AO76" s="28"/>
      <c r="AP76" s="28">
        <v>1</v>
      </c>
    </row>
    <row r="77" spans="1:42">
      <c r="A77" s="157"/>
      <c r="B77" s="28" t="str">
        <f>物品!B77</f>
        <v>E215</v>
      </c>
      <c r="C77" s="28" t="s">
        <v>41</v>
      </c>
      <c r="D77" s="28" t="s">
        <v>81</v>
      </c>
      <c r="E77" s="28" t="s">
        <v>82</v>
      </c>
      <c r="F77" s="28"/>
      <c r="G77" s="28"/>
      <c r="H77" s="28" t="str">
        <f>VLOOKUP(LEFT(RIGHT(B77,5),4),物品!B:CU,2,FALSE)</f>
        <v>|Cff00BFFF[防具]圣谕披风lv5|r</v>
      </c>
      <c r="I77" s="28" t="str">
        <f>VLOOKUP(B77,物品!B:CV,99,FALSE)</f>
        <v>|Cffbbbbbb属性：|r|n护甲+100|n生命值+960000|n生命回复+24000|n|n|Cff00ff7f点击消耗20000金币进行晋阶挑战</v>
      </c>
      <c r="J77" s="159" t="str">
        <f t="shared" si="18"/>
        <v>|Cff00BFFF[防具]圣谕披风lv5|r</v>
      </c>
      <c r="K77" s="159" t="str">
        <f t="shared" si="19"/>
        <v>|Cffbbbbbb属性：|r|n护甲+100|n生命值+960000|n生命回复+24000|n|n|Cff00ff7f点击消耗20000金币进行晋阶挑战</v>
      </c>
      <c r="L77" s="28"/>
      <c r="M77" s="160" t="str">
        <f>VLOOKUP(LEFT(RIGHT(B77,5),4),物品!B:CU,20,FALSE)</f>
        <v>ReplaceableTextures\\CommandButtons\\BTNZ13.blp</v>
      </c>
      <c r="N77" s="181" t="s">
        <v>83</v>
      </c>
      <c r="O77" s="182" t="s">
        <v>84</v>
      </c>
      <c r="P77" s="28">
        <v>0</v>
      </c>
      <c r="Q77" s="28">
        <v>0</v>
      </c>
      <c r="R77" s="181" t="s">
        <v>83</v>
      </c>
      <c r="S77" s="181" t="s">
        <v>83</v>
      </c>
      <c r="T77" s="181" t="s">
        <v>83</v>
      </c>
      <c r="U77" s="181" t="s">
        <v>83</v>
      </c>
      <c r="V77" s="28">
        <v>3</v>
      </c>
      <c r="W77" s="28" t="s">
        <v>85</v>
      </c>
      <c r="X77" s="28">
        <v>0</v>
      </c>
      <c r="Y77" s="181" t="s">
        <v>83</v>
      </c>
      <c r="Z77" s="28">
        <v>0</v>
      </c>
      <c r="AA77" s="28">
        <v>0</v>
      </c>
      <c r="AB77" s="28">
        <v>0</v>
      </c>
      <c r="AC77" s="28">
        <v>1</v>
      </c>
      <c r="AD77" s="28">
        <v>1</v>
      </c>
      <c r="AE77" s="181" t="s">
        <v>83</v>
      </c>
      <c r="AF77" s="181" t="s">
        <v>83</v>
      </c>
      <c r="AG77" s="181" t="s">
        <v>83</v>
      </c>
      <c r="AH77" s="181" t="s">
        <v>83</v>
      </c>
      <c r="AI77" s="28"/>
      <c r="AJ77" s="28"/>
      <c r="AK77" s="28">
        <v>0</v>
      </c>
      <c r="AL77" s="28">
        <v>0</v>
      </c>
      <c r="AM77" s="181" t="s">
        <v>83</v>
      </c>
      <c r="AN77" s="28"/>
      <c r="AO77" s="28"/>
      <c r="AP77" s="28">
        <v>1</v>
      </c>
    </row>
    <row r="78" spans="1:42">
      <c r="A78" s="157"/>
      <c r="B78" s="28" t="str">
        <f>物品!B78</f>
        <v>E216</v>
      </c>
      <c r="C78" s="28" t="s">
        <v>41</v>
      </c>
      <c r="D78" s="28" t="s">
        <v>81</v>
      </c>
      <c r="E78" s="28" t="s">
        <v>82</v>
      </c>
      <c r="F78" s="28"/>
      <c r="G78" s="28"/>
      <c r="H78" s="28" t="str">
        <f>VLOOKUP(LEFT(RIGHT(B78,5),4),物品!B:CU,2,FALSE)</f>
        <v>|CffBF00FF[防具]幻灵护甲lv1|r</v>
      </c>
      <c r="I78" s="28" t="str">
        <f>VLOOKUP(B78,物品!B:CV,99,FALSE)</f>
        <v>|Cffbbbbbb属性：|r|n护甲+150|n生命值+1440000|n生命回复+36000|n|n|Cff00ff7f点击消耗10000金币进行强化|n成功率70%</v>
      </c>
      <c r="J78" s="159" t="str">
        <f t="shared" ref="J78:J82" si="20">H78</f>
        <v>|CffBF00FF[防具]幻灵护甲lv1|r</v>
      </c>
      <c r="K78" s="159" t="str">
        <f t="shared" ref="K78:K82" si="21">I78</f>
        <v>|Cffbbbbbb属性：|r|n护甲+150|n生命值+1440000|n生命回复+36000|n|n|Cff00ff7f点击消耗10000金币进行强化|n成功率70%</v>
      </c>
      <c r="L78" s="28"/>
      <c r="M78" s="160" t="str">
        <f>VLOOKUP(LEFT(RIGHT(B78,5),4),物品!B:CU,20,FALSE)</f>
        <v>ReplaceableTextures\\CommandButtons\\BTNZ23.blp</v>
      </c>
      <c r="N78" s="181" t="s">
        <v>83</v>
      </c>
      <c r="O78" s="182" t="s">
        <v>84</v>
      </c>
      <c r="P78" s="28">
        <v>0</v>
      </c>
      <c r="Q78" s="28">
        <v>0</v>
      </c>
      <c r="R78" s="181" t="s">
        <v>83</v>
      </c>
      <c r="S78" s="181" t="s">
        <v>83</v>
      </c>
      <c r="T78" s="181" t="s">
        <v>83</v>
      </c>
      <c r="U78" s="181" t="s">
        <v>83</v>
      </c>
      <c r="V78" s="28">
        <v>3</v>
      </c>
      <c r="W78" s="28" t="s">
        <v>85</v>
      </c>
      <c r="X78" s="28">
        <v>0</v>
      </c>
      <c r="Y78" s="181" t="s">
        <v>83</v>
      </c>
      <c r="Z78" s="28">
        <v>0</v>
      </c>
      <c r="AA78" s="28">
        <v>0</v>
      </c>
      <c r="AB78" s="28">
        <v>0</v>
      </c>
      <c r="AC78" s="28">
        <v>1</v>
      </c>
      <c r="AD78" s="28">
        <v>1</v>
      </c>
      <c r="AE78" s="181" t="s">
        <v>83</v>
      </c>
      <c r="AF78" s="181" t="s">
        <v>83</v>
      </c>
      <c r="AG78" s="181" t="s">
        <v>83</v>
      </c>
      <c r="AH78" s="181" t="s">
        <v>83</v>
      </c>
      <c r="AI78" s="28"/>
      <c r="AJ78" s="28"/>
      <c r="AK78" s="28">
        <v>0</v>
      </c>
      <c r="AL78" s="28">
        <v>0</v>
      </c>
      <c r="AM78" s="181" t="s">
        <v>83</v>
      </c>
      <c r="AN78" s="28"/>
      <c r="AO78" s="28"/>
      <c r="AP78" s="28">
        <v>1</v>
      </c>
    </row>
    <row r="79" spans="1:42">
      <c r="A79" s="157"/>
      <c r="B79" s="28" t="str">
        <f>物品!B79</f>
        <v>E217</v>
      </c>
      <c r="C79" s="28" t="s">
        <v>41</v>
      </c>
      <c r="D79" s="28" t="s">
        <v>81</v>
      </c>
      <c r="E79" s="28" t="s">
        <v>82</v>
      </c>
      <c r="F79" s="28"/>
      <c r="G79" s="28"/>
      <c r="H79" s="28" t="str">
        <f>VLOOKUP(LEFT(RIGHT(B79,5),4),物品!B:CU,2,FALSE)</f>
        <v>|CffBF00FF[防具]幻灵护甲lv2|r</v>
      </c>
      <c r="I79" s="28" t="str">
        <f>VLOOKUP(B79,物品!B:CV,99,FALSE)</f>
        <v>|Cffbbbbbb属性：|r|n护甲+150|n生命值+1680000|n生命回复+42000|n|n|Cff00ff7f点击消耗10000金币进行强化|n成功率70%</v>
      </c>
      <c r="J79" s="159" t="str">
        <f t="shared" si="20"/>
        <v>|CffBF00FF[防具]幻灵护甲lv2|r</v>
      </c>
      <c r="K79" s="159" t="str">
        <f t="shared" si="21"/>
        <v>|Cffbbbbbb属性：|r|n护甲+150|n生命值+1680000|n生命回复+42000|n|n|Cff00ff7f点击消耗10000金币进行强化|n成功率70%</v>
      </c>
      <c r="L79" s="28"/>
      <c r="M79" s="160" t="str">
        <f>VLOOKUP(LEFT(RIGHT(B79,5),4),物品!B:CU,20,FALSE)</f>
        <v>ReplaceableTextures\\CommandButtons\\BTNZ23.blp</v>
      </c>
      <c r="N79" s="181" t="s">
        <v>83</v>
      </c>
      <c r="O79" s="182" t="s">
        <v>84</v>
      </c>
      <c r="P79" s="28">
        <v>0</v>
      </c>
      <c r="Q79" s="28">
        <v>0</v>
      </c>
      <c r="R79" s="181" t="s">
        <v>83</v>
      </c>
      <c r="S79" s="181" t="s">
        <v>83</v>
      </c>
      <c r="T79" s="181" t="s">
        <v>83</v>
      </c>
      <c r="U79" s="181" t="s">
        <v>83</v>
      </c>
      <c r="V79" s="28">
        <v>3</v>
      </c>
      <c r="W79" s="28" t="s">
        <v>85</v>
      </c>
      <c r="X79" s="28">
        <v>0</v>
      </c>
      <c r="Y79" s="181" t="s">
        <v>83</v>
      </c>
      <c r="Z79" s="28">
        <v>0</v>
      </c>
      <c r="AA79" s="28">
        <v>0</v>
      </c>
      <c r="AB79" s="28">
        <v>0</v>
      </c>
      <c r="AC79" s="28">
        <v>1</v>
      </c>
      <c r="AD79" s="28">
        <v>1</v>
      </c>
      <c r="AE79" s="181" t="s">
        <v>83</v>
      </c>
      <c r="AF79" s="181" t="s">
        <v>83</v>
      </c>
      <c r="AG79" s="181" t="s">
        <v>83</v>
      </c>
      <c r="AH79" s="181" t="s">
        <v>83</v>
      </c>
      <c r="AI79" s="28"/>
      <c r="AJ79" s="28"/>
      <c r="AK79" s="28">
        <v>0</v>
      </c>
      <c r="AL79" s="28">
        <v>0</v>
      </c>
      <c r="AM79" s="181" t="s">
        <v>83</v>
      </c>
      <c r="AN79" s="28"/>
      <c r="AO79" s="28"/>
      <c r="AP79" s="28">
        <v>1</v>
      </c>
    </row>
    <row r="80" spans="1:42">
      <c r="A80" s="157"/>
      <c r="B80" s="28" t="str">
        <f>物品!B80</f>
        <v>E218</v>
      </c>
      <c r="C80" s="28" t="s">
        <v>41</v>
      </c>
      <c r="D80" s="28" t="s">
        <v>81</v>
      </c>
      <c r="E80" s="28" t="s">
        <v>82</v>
      </c>
      <c r="F80" s="28"/>
      <c r="G80" s="28"/>
      <c r="H80" s="28" t="str">
        <f>VLOOKUP(LEFT(RIGHT(B80,5),4),物品!B:CU,2,FALSE)</f>
        <v>|CffBF00FF[防具]幻灵护甲lv3|r</v>
      </c>
      <c r="I80" s="28" t="str">
        <f>VLOOKUP(B80,物品!B:CV,99,FALSE)</f>
        <v>|Cffbbbbbb属性：|r|n护甲+150|n生命值+1920000|n生命回复+48000|n|n|Cff00ff7f点击消耗10000金币进行强化|n成功率70%</v>
      </c>
      <c r="J80" s="159" t="str">
        <f t="shared" si="20"/>
        <v>|CffBF00FF[防具]幻灵护甲lv3|r</v>
      </c>
      <c r="K80" s="159" t="str">
        <f t="shared" si="21"/>
        <v>|Cffbbbbbb属性：|r|n护甲+150|n生命值+1920000|n生命回复+48000|n|n|Cff00ff7f点击消耗10000金币进行强化|n成功率70%</v>
      </c>
      <c r="L80" s="28"/>
      <c r="M80" s="160" t="str">
        <f>VLOOKUP(LEFT(RIGHT(B80,5),4),物品!B:CU,20,FALSE)</f>
        <v>ReplaceableTextures\\CommandButtons\\BTNZ23.blp</v>
      </c>
      <c r="N80" s="181" t="s">
        <v>83</v>
      </c>
      <c r="O80" s="182" t="s">
        <v>84</v>
      </c>
      <c r="P80" s="28">
        <v>0</v>
      </c>
      <c r="Q80" s="28">
        <v>0</v>
      </c>
      <c r="R80" s="181" t="s">
        <v>83</v>
      </c>
      <c r="S80" s="181" t="s">
        <v>83</v>
      </c>
      <c r="T80" s="181" t="s">
        <v>83</v>
      </c>
      <c r="U80" s="181" t="s">
        <v>83</v>
      </c>
      <c r="V80" s="28">
        <v>3</v>
      </c>
      <c r="W80" s="28" t="s">
        <v>85</v>
      </c>
      <c r="X80" s="28">
        <v>0</v>
      </c>
      <c r="Y80" s="181" t="s">
        <v>83</v>
      </c>
      <c r="Z80" s="28">
        <v>0</v>
      </c>
      <c r="AA80" s="28">
        <v>0</v>
      </c>
      <c r="AB80" s="28">
        <v>0</v>
      </c>
      <c r="AC80" s="28">
        <v>1</v>
      </c>
      <c r="AD80" s="28">
        <v>1</v>
      </c>
      <c r="AE80" s="181" t="s">
        <v>83</v>
      </c>
      <c r="AF80" s="181" t="s">
        <v>83</v>
      </c>
      <c r="AG80" s="181" t="s">
        <v>83</v>
      </c>
      <c r="AH80" s="181" t="s">
        <v>83</v>
      </c>
      <c r="AI80" s="28"/>
      <c r="AJ80" s="28"/>
      <c r="AK80" s="28">
        <v>0</v>
      </c>
      <c r="AL80" s="28">
        <v>0</v>
      </c>
      <c r="AM80" s="181" t="s">
        <v>83</v>
      </c>
      <c r="AN80" s="28"/>
      <c r="AO80" s="28"/>
      <c r="AP80" s="28">
        <v>1</v>
      </c>
    </row>
    <row r="81" spans="1:42">
      <c r="A81" s="157"/>
      <c r="B81" s="28" t="str">
        <f>物品!B81</f>
        <v>E219</v>
      </c>
      <c r="C81" s="28" t="s">
        <v>41</v>
      </c>
      <c r="D81" s="28" t="s">
        <v>81</v>
      </c>
      <c r="E81" s="28" t="s">
        <v>82</v>
      </c>
      <c r="F81" s="28"/>
      <c r="G81" s="28"/>
      <c r="H81" s="28" t="str">
        <f>VLOOKUP(LEFT(RIGHT(B81,5),4),物品!B:CU,2,FALSE)</f>
        <v>|CffBF00FF[防具]幻灵护甲lv4|r</v>
      </c>
      <c r="I81" s="28" t="str">
        <f>VLOOKUP(B81,物品!B:CV,99,FALSE)</f>
        <v>|Cffbbbbbb属性：|r|n护甲+150|n生命值+2160000|n生命回复+54000|n|n|Cff00ff7f点击消耗10000金币进行强化|n成功率70%</v>
      </c>
      <c r="J81" s="159" t="str">
        <f t="shared" si="20"/>
        <v>|CffBF00FF[防具]幻灵护甲lv4|r</v>
      </c>
      <c r="K81" s="159" t="str">
        <f t="shared" si="21"/>
        <v>|Cffbbbbbb属性：|r|n护甲+150|n生命值+2160000|n生命回复+54000|n|n|Cff00ff7f点击消耗10000金币进行强化|n成功率70%</v>
      </c>
      <c r="L81" s="28"/>
      <c r="M81" s="160" t="str">
        <f>VLOOKUP(LEFT(RIGHT(B81,5),4),物品!B:CU,20,FALSE)</f>
        <v>ReplaceableTextures\\CommandButtons\\BTNZ23.blp</v>
      </c>
      <c r="N81" s="181" t="s">
        <v>83</v>
      </c>
      <c r="O81" s="182" t="s">
        <v>84</v>
      </c>
      <c r="P81" s="28">
        <v>0</v>
      </c>
      <c r="Q81" s="28">
        <v>0</v>
      </c>
      <c r="R81" s="181" t="s">
        <v>83</v>
      </c>
      <c r="S81" s="181" t="s">
        <v>83</v>
      </c>
      <c r="T81" s="181" t="s">
        <v>83</v>
      </c>
      <c r="U81" s="181" t="s">
        <v>83</v>
      </c>
      <c r="V81" s="28">
        <v>3</v>
      </c>
      <c r="W81" s="28" t="s">
        <v>85</v>
      </c>
      <c r="X81" s="28">
        <v>0</v>
      </c>
      <c r="Y81" s="181" t="s">
        <v>83</v>
      </c>
      <c r="Z81" s="28">
        <v>0</v>
      </c>
      <c r="AA81" s="28">
        <v>0</v>
      </c>
      <c r="AB81" s="28">
        <v>0</v>
      </c>
      <c r="AC81" s="28">
        <v>1</v>
      </c>
      <c r="AD81" s="28">
        <v>1</v>
      </c>
      <c r="AE81" s="181" t="s">
        <v>83</v>
      </c>
      <c r="AF81" s="181" t="s">
        <v>83</v>
      </c>
      <c r="AG81" s="181" t="s">
        <v>83</v>
      </c>
      <c r="AH81" s="181" t="s">
        <v>83</v>
      </c>
      <c r="AI81" s="28"/>
      <c r="AJ81" s="28"/>
      <c r="AK81" s="28">
        <v>0</v>
      </c>
      <c r="AL81" s="28">
        <v>0</v>
      </c>
      <c r="AM81" s="181" t="s">
        <v>83</v>
      </c>
      <c r="AN81" s="28"/>
      <c r="AO81" s="28"/>
      <c r="AP81" s="28">
        <v>1</v>
      </c>
    </row>
    <row r="82" spans="1:42">
      <c r="A82" s="157"/>
      <c r="B82" s="28" t="str">
        <f>物品!B82</f>
        <v>E220</v>
      </c>
      <c r="C82" s="28" t="s">
        <v>41</v>
      </c>
      <c r="D82" s="28" t="s">
        <v>81</v>
      </c>
      <c r="E82" s="28" t="s">
        <v>82</v>
      </c>
      <c r="F82" s="28"/>
      <c r="G82" s="28"/>
      <c r="H82" s="28" t="str">
        <f>VLOOKUP(LEFT(RIGHT(B82,5),4),物品!B:CU,2,FALSE)</f>
        <v>|CffBF00FF[防具]幻灵护甲lv5|r</v>
      </c>
      <c r="I82" s="28" t="str">
        <f>VLOOKUP(B82,物品!B:CV,99,FALSE)</f>
        <v>|Cffbbbbbb属性：|r|n护甲+150|n生命值+2400000|n生命回复+60000|n|n|Cff00ff7f点击消耗30000金币进行晋阶挑战</v>
      </c>
      <c r="J82" s="159" t="str">
        <f t="shared" si="20"/>
        <v>|CffBF00FF[防具]幻灵护甲lv5|r</v>
      </c>
      <c r="K82" s="159" t="str">
        <f t="shared" si="21"/>
        <v>|Cffbbbbbb属性：|r|n护甲+150|n生命值+2400000|n生命回复+60000|n|n|Cff00ff7f点击消耗30000金币进行晋阶挑战</v>
      </c>
      <c r="L82" s="28"/>
      <c r="M82" s="160" t="str">
        <f>VLOOKUP(LEFT(RIGHT(B82,5),4),物品!B:CU,20,FALSE)</f>
        <v>ReplaceableTextures\\CommandButtons\\BTNZ23.blp</v>
      </c>
      <c r="N82" s="181" t="s">
        <v>83</v>
      </c>
      <c r="O82" s="182" t="s">
        <v>84</v>
      </c>
      <c r="P82" s="28">
        <v>0</v>
      </c>
      <c r="Q82" s="28">
        <v>0</v>
      </c>
      <c r="R82" s="181" t="s">
        <v>83</v>
      </c>
      <c r="S82" s="181" t="s">
        <v>83</v>
      </c>
      <c r="T82" s="181" t="s">
        <v>83</v>
      </c>
      <c r="U82" s="181" t="s">
        <v>83</v>
      </c>
      <c r="V82" s="28">
        <v>3</v>
      </c>
      <c r="W82" s="28" t="s">
        <v>85</v>
      </c>
      <c r="X82" s="28">
        <v>0</v>
      </c>
      <c r="Y82" s="181" t="s">
        <v>83</v>
      </c>
      <c r="Z82" s="28">
        <v>0</v>
      </c>
      <c r="AA82" s="28">
        <v>0</v>
      </c>
      <c r="AB82" s="28">
        <v>0</v>
      </c>
      <c r="AC82" s="28">
        <v>1</v>
      </c>
      <c r="AD82" s="28">
        <v>1</v>
      </c>
      <c r="AE82" s="181" t="s">
        <v>83</v>
      </c>
      <c r="AF82" s="181" t="s">
        <v>83</v>
      </c>
      <c r="AG82" s="181" t="s">
        <v>83</v>
      </c>
      <c r="AH82" s="181" t="s">
        <v>83</v>
      </c>
      <c r="AI82" s="28"/>
      <c r="AJ82" s="28"/>
      <c r="AK82" s="28">
        <v>0</v>
      </c>
      <c r="AL82" s="28">
        <v>0</v>
      </c>
      <c r="AM82" s="181" t="s">
        <v>83</v>
      </c>
      <c r="AN82" s="28"/>
      <c r="AO82" s="28"/>
      <c r="AP82" s="28">
        <v>1</v>
      </c>
    </row>
    <row r="83" spans="1:42">
      <c r="A83" s="157"/>
      <c r="B83" s="28" t="str">
        <f>物品!B83</f>
        <v>E221</v>
      </c>
      <c r="C83" s="28" t="s">
        <v>41</v>
      </c>
      <c r="D83" s="28" t="s">
        <v>81</v>
      </c>
      <c r="E83" s="28" t="s">
        <v>82</v>
      </c>
      <c r="F83" s="28"/>
      <c r="G83" s="28"/>
      <c r="H83" s="28" t="str">
        <f>VLOOKUP(LEFT(RIGHT(B83,5),4),物品!B:CU,2,FALSE)</f>
        <v>|CffFFC926[防具]乾坤护心甲lv1|r</v>
      </c>
      <c r="I83" s="28" t="str">
        <f>VLOOKUP(B83,物品!B:CV,99,FALSE)</f>
        <v>|Cffbbbbbb属性：|r|n护甲+200|n生命值+3200000|n生命回复+80000|n|n|Cff00ff7f点击消耗20000金币进行强化|n成功率60%</v>
      </c>
      <c r="J83" s="159" t="str">
        <f t="shared" si="18"/>
        <v>|CffFFC926[防具]乾坤护心甲lv1|r</v>
      </c>
      <c r="K83" s="159" t="str">
        <f t="shared" si="19"/>
        <v>|Cffbbbbbb属性：|r|n护甲+200|n生命值+3200000|n生命回复+80000|n|n|Cff00ff7f点击消耗20000金币进行强化|n成功率60%</v>
      </c>
      <c r="L83" s="28"/>
      <c r="M83" s="160" t="str">
        <f>VLOOKUP(LEFT(RIGHT(B83,5),4),物品!B:CU,20,FALSE)</f>
        <v>ReplaceableTextures\\CommandButtons\\BTNZ14.blp</v>
      </c>
      <c r="N83" s="181" t="s">
        <v>83</v>
      </c>
      <c r="O83" s="182" t="s">
        <v>84</v>
      </c>
      <c r="P83" s="28">
        <v>0</v>
      </c>
      <c r="Q83" s="28">
        <v>0</v>
      </c>
      <c r="R83" s="181" t="s">
        <v>83</v>
      </c>
      <c r="S83" s="181" t="s">
        <v>83</v>
      </c>
      <c r="T83" s="181" t="s">
        <v>83</v>
      </c>
      <c r="U83" s="181" t="s">
        <v>83</v>
      </c>
      <c r="V83" s="28">
        <v>3</v>
      </c>
      <c r="W83" s="28" t="s">
        <v>85</v>
      </c>
      <c r="X83" s="28">
        <v>0</v>
      </c>
      <c r="Y83" s="181" t="s">
        <v>83</v>
      </c>
      <c r="Z83" s="28">
        <v>0</v>
      </c>
      <c r="AA83" s="28">
        <v>0</v>
      </c>
      <c r="AB83" s="28">
        <v>0</v>
      </c>
      <c r="AC83" s="28">
        <v>1</v>
      </c>
      <c r="AD83" s="28">
        <v>1</v>
      </c>
      <c r="AE83" s="181" t="s">
        <v>83</v>
      </c>
      <c r="AF83" s="181" t="s">
        <v>83</v>
      </c>
      <c r="AG83" s="181" t="s">
        <v>83</v>
      </c>
      <c r="AH83" s="181" t="s">
        <v>83</v>
      </c>
      <c r="AI83" s="28"/>
      <c r="AJ83" s="28"/>
      <c r="AK83" s="28">
        <v>0</v>
      </c>
      <c r="AL83" s="28">
        <v>0</v>
      </c>
      <c r="AM83" s="181" t="s">
        <v>83</v>
      </c>
      <c r="AN83" s="28"/>
      <c r="AO83" s="28"/>
      <c r="AP83" s="28">
        <v>1</v>
      </c>
    </row>
    <row r="84" spans="1:42">
      <c r="A84" s="157"/>
      <c r="B84" s="28" t="str">
        <f>物品!B84</f>
        <v>E222</v>
      </c>
      <c r="C84" s="28" t="s">
        <v>41</v>
      </c>
      <c r="D84" s="28" t="s">
        <v>81</v>
      </c>
      <c r="E84" s="28" t="s">
        <v>82</v>
      </c>
      <c r="F84" s="28"/>
      <c r="G84" s="28"/>
      <c r="H84" s="28" t="str">
        <f>VLOOKUP(LEFT(RIGHT(B84,5),4),物品!B:CU,2,FALSE)</f>
        <v>|CffFFC926[防具]乾坤护心甲lv2|r</v>
      </c>
      <c r="I84" s="28" t="str">
        <f>VLOOKUP(B84,物品!B:CV,99,FALSE)</f>
        <v>|Cffbbbbbb属性：|r|n护甲+200|n生命值+3600000|n生命回复+90000|n|n|Cff00ff7f点击消耗20000金币进行强化|n成功率60%</v>
      </c>
      <c r="J84" s="159" t="str">
        <f t="shared" si="18"/>
        <v>|CffFFC926[防具]乾坤护心甲lv2|r</v>
      </c>
      <c r="K84" s="159" t="str">
        <f t="shared" si="19"/>
        <v>|Cffbbbbbb属性：|r|n护甲+200|n生命值+3600000|n生命回复+90000|n|n|Cff00ff7f点击消耗20000金币进行强化|n成功率60%</v>
      </c>
      <c r="L84" s="28"/>
      <c r="M84" s="160" t="str">
        <f>VLOOKUP(LEFT(RIGHT(B84,5),4),物品!B:CU,20,FALSE)</f>
        <v>ReplaceableTextures\\CommandButtons\\BTNZ14.blp</v>
      </c>
      <c r="N84" s="181" t="s">
        <v>83</v>
      </c>
      <c r="O84" s="182" t="s">
        <v>84</v>
      </c>
      <c r="P84" s="28">
        <v>0</v>
      </c>
      <c r="Q84" s="28">
        <v>0</v>
      </c>
      <c r="R84" s="181" t="s">
        <v>83</v>
      </c>
      <c r="S84" s="181" t="s">
        <v>83</v>
      </c>
      <c r="T84" s="181" t="s">
        <v>83</v>
      </c>
      <c r="U84" s="181" t="s">
        <v>83</v>
      </c>
      <c r="V84" s="28">
        <v>3</v>
      </c>
      <c r="W84" s="28" t="s">
        <v>85</v>
      </c>
      <c r="X84" s="28">
        <v>0</v>
      </c>
      <c r="Y84" s="181" t="s">
        <v>83</v>
      </c>
      <c r="Z84" s="28">
        <v>0</v>
      </c>
      <c r="AA84" s="28">
        <v>0</v>
      </c>
      <c r="AB84" s="28">
        <v>0</v>
      </c>
      <c r="AC84" s="28">
        <v>1</v>
      </c>
      <c r="AD84" s="28">
        <v>1</v>
      </c>
      <c r="AE84" s="181" t="s">
        <v>83</v>
      </c>
      <c r="AF84" s="181" t="s">
        <v>83</v>
      </c>
      <c r="AG84" s="181" t="s">
        <v>83</v>
      </c>
      <c r="AH84" s="181" t="s">
        <v>83</v>
      </c>
      <c r="AI84" s="28"/>
      <c r="AJ84" s="28"/>
      <c r="AK84" s="28">
        <v>0</v>
      </c>
      <c r="AL84" s="28">
        <v>0</v>
      </c>
      <c r="AM84" s="181" t="s">
        <v>83</v>
      </c>
      <c r="AN84" s="28"/>
      <c r="AO84" s="28"/>
      <c r="AP84" s="28">
        <v>1</v>
      </c>
    </row>
    <row r="85" spans="1:42">
      <c r="A85" s="157"/>
      <c r="B85" s="28" t="str">
        <f>物品!B85</f>
        <v>E223</v>
      </c>
      <c r="C85" s="28" t="s">
        <v>41</v>
      </c>
      <c r="D85" s="28" t="s">
        <v>81</v>
      </c>
      <c r="E85" s="28" t="s">
        <v>82</v>
      </c>
      <c r="F85" s="28"/>
      <c r="G85" s="28"/>
      <c r="H85" s="28" t="str">
        <f>VLOOKUP(LEFT(RIGHT(B85,5),4),物品!B:CU,2,FALSE)</f>
        <v>|CffFFC926[防具]乾坤护心甲lv3|r</v>
      </c>
      <c r="I85" s="28" t="str">
        <f>VLOOKUP(B85,物品!B:CV,99,FALSE)</f>
        <v>|Cffbbbbbb属性：|r|n护甲+200|n生命值+4000000|n生命回复+100000|n|n|Cff00ff7f点击消耗20000金币进行强化|n成功率60%</v>
      </c>
      <c r="J85" s="159" t="str">
        <f t="shared" si="18"/>
        <v>|CffFFC926[防具]乾坤护心甲lv3|r</v>
      </c>
      <c r="K85" s="159" t="str">
        <f t="shared" si="19"/>
        <v>|Cffbbbbbb属性：|r|n护甲+200|n生命值+4000000|n生命回复+100000|n|n|Cff00ff7f点击消耗20000金币进行强化|n成功率60%</v>
      </c>
      <c r="L85" s="28"/>
      <c r="M85" s="160" t="str">
        <f>VLOOKUP(LEFT(RIGHT(B85,5),4),物品!B:CU,20,FALSE)</f>
        <v>ReplaceableTextures\\CommandButtons\\BTNZ14.blp</v>
      </c>
      <c r="N85" s="181" t="s">
        <v>83</v>
      </c>
      <c r="O85" s="182" t="s">
        <v>84</v>
      </c>
      <c r="P85" s="28">
        <v>0</v>
      </c>
      <c r="Q85" s="28">
        <v>0</v>
      </c>
      <c r="R85" s="181" t="s">
        <v>83</v>
      </c>
      <c r="S85" s="181" t="s">
        <v>83</v>
      </c>
      <c r="T85" s="181" t="s">
        <v>83</v>
      </c>
      <c r="U85" s="181" t="s">
        <v>83</v>
      </c>
      <c r="V85" s="28">
        <v>3</v>
      </c>
      <c r="W85" s="28" t="s">
        <v>85</v>
      </c>
      <c r="X85" s="28">
        <v>0</v>
      </c>
      <c r="Y85" s="181" t="s">
        <v>83</v>
      </c>
      <c r="Z85" s="28">
        <v>0</v>
      </c>
      <c r="AA85" s="28">
        <v>0</v>
      </c>
      <c r="AB85" s="28">
        <v>0</v>
      </c>
      <c r="AC85" s="28">
        <v>1</v>
      </c>
      <c r="AD85" s="28">
        <v>1</v>
      </c>
      <c r="AE85" s="181" t="s">
        <v>83</v>
      </c>
      <c r="AF85" s="181" t="s">
        <v>83</v>
      </c>
      <c r="AG85" s="181" t="s">
        <v>83</v>
      </c>
      <c r="AH85" s="181" t="s">
        <v>83</v>
      </c>
      <c r="AI85" s="28"/>
      <c r="AJ85" s="28"/>
      <c r="AK85" s="28">
        <v>0</v>
      </c>
      <c r="AL85" s="28">
        <v>0</v>
      </c>
      <c r="AM85" s="181" t="s">
        <v>83</v>
      </c>
      <c r="AN85" s="28"/>
      <c r="AO85" s="28"/>
      <c r="AP85" s="28">
        <v>1</v>
      </c>
    </row>
    <row r="86" spans="1:42">
      <c r="A86" s="157"/>
      <c r="B86" s="28" t="str">
        <f>物品!B86</f>
        <v>E224</v>
      </c>
      <c r="C86" s="28" t="s">
        <v>41</v>
      </c>
      <c r="D86" s="28" t="s">
        <v>81</v>
      </c>
      <c r="E86" s="28" t="s">
        <v>82</v>
      </c>
      <c r="F86" s="28"/>
      <c r="G86" s="28"/>
      <c r="H86" s="28" t="str">
        <f>VLOOKUP(LEFT(RIGHT(B86,5),4),物品!B:CU,2,FALSE)</f>
        <v>|CffFFC926[防具]乾坤护心甲lv4|r</v>
      </c>
      <c r="I86" s="28" t="str">
        <f>VLOOKUP(B86,物品!B:CV,99,FALSE)</f>
        <v>|Cffbbbbbb属性：|r|n护甲+200|n生命值+4400000|n生命回复+110000|n|n|Cff00ff7f点击消耗20000金币进行强化|n成功率60%</v>
      </c>
      <c r="J86" s="159" t="str">
        <f t="shared" si="18"/>
        <v>|CffFFC926[防具]乾坤护心甲lv4|r</v>
      </c>
      <c r="K86" s="159" t="str">
        <f t="shared" si="19"/>
        <v>|Cffbbbbbb属性：|r|n护甲+200|n生命值+4400000|n生命回复+110000|n|n|Cff00ff7f点击消耗20000金币进行强化|n成功率60%</v>
      </c>
      <c r="L86" s="28"/>
      <c r="M86" s="160" t="str">
        <f>VLOOKUP(LEFT(RIGHT(B86,5),4),物品!B:CU,20,FALSE)</f>
        <v>ReplaceableTextures\\CommandButtons\\BTNZ14.blp</v>
      </c>
      <c r="N86" s="181" t="s">
        <v>83</v>
      </c>
      <c r="O86" s="182" t="s">
        <v>84</v>
      </c>
      <c r="P86" s="28">
        <v>0</v>
      </c>
      <c r="Q86" s="28">
        <v>0</v>
      </c>
      <c r="R86" s="181" t="s">
        <v>83</v>
      </c>
      <c r="S86" s="181" t="s">
        <v>83</v>
      </c>
      <c r="T86" s="181" t="s">
        <v>83</v>
      </c>
      <c r="U86" s="181" t="s">
        <v>83</v>
      </c>
      <c r="V86" s="28">
        <v>3</v>
      </c>
      <c r="W86" s="28" t="s">
        <v>85</v>
      </c>
      <c r="X86" s="28">
        <v>0</v>
      </c>
      <c r="Y86" s="181" t="s">
        <v>83</v>
      </c>
      <c r="Z86" s="28">
        <v>0</v>
      </c>
      <c r="AA86" s="28">
        <v>0</v>
      </c>
      <c r="AB86" s="28">
        <v>0</v>
      </c>
      <c r="AC86" s="28">
        <v>1</v>
      </c>
      <c r="AD86" s="28">
        <v>1</v>
      </c>
      <c r="AE86" s="181" t="s">
        <v>83</v>
      </c>
      <c r="AF86" s="181" t="s">
        <v>83</v>
      </c>
      <c r="AG86" s="181" t="s">
        <v>83</v>
      </c>
      <c r="AH86" s="181" t="s">
        <v>83</v>
      </c>
      <c r="AI86" s="28"/>
      <c r="AJ86" s="28"/>
      <c r="AK86" s="28">
        <v>0</v>
      </c>
      <c r="AL86" s="28">
        <v>0</v>
      </c>
      <c r="AM86" s="181" t="s">
        <v>83</v>
      </c>
      <c r="AN86" s="28"/>
      <c r="AO86" s="28"/>
      <c r="AP86" s="28">
        <v>1</v>
      </c>
    </row>
    <row r="87" spans="1:42">
      <c r="A87" s="157"/>
      <c r="B87" s="28" t="str">
        <f>物品!B87</f>
        <v>E225</v>
      </c>
      <c r="C87" s="28" t="s">
        <v>41</v>
      </c>
      <c r="D87" s="28" t="s">
        <v>81</v>
      </c>
      <c r="E87" s="28" t="s">
        <v>82</v>
      </c>
      <c r="F87" s="28"/>
      <c r="G87" s="28"/>
      <c r="H87" s="28" t="str">
        <f>VLOOKUP(LEFT(RIGHT(B87,5),4),物品!B:CU,2,FALSE)</f>
        <v>|CffFFC926[防具]乾坤护心甲lv5|r</v>
      </c>
      <c r="I87" s="28" t="str">
        <f>VLOOKUP(B87,物品!B:CV,99,FALSE)</f>
        <v>|Cffbbbbbb属性：|r|n护甲+200|n生命值+4800000|n生命回复+120000|n|n|Cff00ff7f点击消耗50000金币进行晋阶挑战</v>
      </c>
      <c r="J87" s="159" t="str">
        <f t="shared" si="18"/>
        <v>|CffFFC926[防具]乾坤护心甲lv5|r</v>
      </c>
      <c r="K87" s="159" t="str">
        <f t="shared" si="19"/>
        <v>|Cffbbbbbb属性：|r|n护甲+200|n生命值+4800000|n生命回复+120000|n|n|Cff00ff7f点击消耗50000金币进行晋阶挑战</v>
      </c>
      <c r="L87" s="28"/>
      <c r="M87" s="160" t="str">
        <f>VLOOKUP(LEFT(RIGHT(B87,5),4),物品!B:CU,20,FALSE)</f>
        <v>ReplaceableTextures\\CommandButtons\\BTNZ14.blp</v>
      </c>
      <c r="N87" s="181" t="s">
        <v>83</v>
      </c>
      <c r="O87" s="182" t="s">
        <v>84</v>
      </c>
      <c r="P87" s="28">
        <v>0</v>
      </c>
      <c r="Q87" s="28">
        <v>0</v>
      </c>
      <c r="R87" s="181" t="s">
        <v>83</v>
      </c>
      <c r="S87" s="181" t="s">
        <v>83</v>
      </c>
      <c r="T87" s="181" t="s">
        <v>83</v>
      </c>
      <c r="U87" s="181" t="s">
        <v>83</v>
      </c>
      <c r="V87" s="28">
        <v>3</v>
      </c>
      <c r="W87" s="28" t="s">
        <v>85</v>
      </c>
      <c r="X87" s="28">
        <v>0</v>
      </c>
      <c r="Y87" s="181" t="s">
        <v>83</v>
      </c>
      <c r="Z87" s="28">
        <v>0</v>
      </c>
      <c r="AA87" s="28">
        <v>0</v>
      </c>
      <c r="AB87" s="28">
        <v>0</v>
      </c>
      <c r="AC87" s="28">
        <v>1</v>
      </c>
      <c r="AD87" s="28">
        <v>1</v>
      </c>
      <c r="AE87" s="181" t="s">
        <v>83</v>
      </c>
      <c r="AF87" s="181" t="s">
        <v>83</v>
      </c>
      <c r="AG87" s="181" t="s">
        <v>83</v>
      </c>
      <c r="AH87" s="181" t="s">
        <v>83</v>
      </c>
      <c r="AI87" s="28"/>
      <c r="AJ87" s="28"/>
      <c r="AK87" s="28">
        <v>0</v>
      </c>
      <c r="AL87" s="28">
        <v>0</v>
      </c>
      <c r="AM87" s="181" t="s">
        <v>83</v>
      </c>
      <c r="AN87" s="28"/>
      <c r="AO87" s="28"/>
      <c r="AP87" s="28">
        <v>1</v>
      </c>
    </row>
    <row r="88" spans="1:42">
      <c r="A88" s="157"/>
      <c r="B88" s="28" t="str">
        <f>物品!B88</f>
        <v>E226</v>
      </c>
      <c r="C88" s="28" t="s">
        <v>41</v>
      </c>
      <c r="D88" s="28" t="s">
        <v>81</v>
      </c>
      <c r="E88" s="28" t="s">
        <v>82</v>
      </c>
      <c r="F88" s="28"/>
      <c r="G88" s="28"/>
      <c r="H88" s="28" t="str">
        <f>VLOOKUP(LEFT(RIGHT(B88,5),4),物品!B:CU,2,FALSE)</f>
        <v>|CffFF0000[防具]九龙黄金甲lv1|r</v>
      </c>
      <c r="I88" s="28" t="str">
        <f>VLOOKUP(B88,物品!B:CV,99,FALSE)</f>
        <v>|Cffbbbbbb属性：|r|n护甲+300|n生命值+7200000|n生命回复+180000|n|n|Cff00ff7f点击消耗30000金币进行强化|n成功率50%</v>
      </c>
      <c r="J88" s="159" t="str">
        <f t="shared" si="18"/>
        <v>|CffFF0000[防具]九龙黄金甲lv1|r</v>
      </c>
      <c r="K88" s="159" t="str">
        <f t="shared" si="19"/>
        <v>|Cffbbbbbb属性：|r|n护甲+300|n生命值+7200000|n生命回复+180000|n|n|Cff00ff7f点击消耗30000金币进行强化|n成功率50%</v>
      </c>
      <c r="L88" s="28"/>
      <c r="M88" s="160" t="str">
        <f>VLOOKUP(LEFT(RIGHT(B88,5),4),物品!B:CU,20,FALSE)</f>
        <v>ReplaceableTextures\\CommandButtons\\BTNZ15.blp</v>
      </c>
      <c r="N88" s="181" t="s">
        <v>83</v>
      </c>
      <c r="O88" s="182" t="s">
        <v>84</v>
      </c>
      <c r="P88" s="28">
        <v>0</v>
      </c>
      <c r="Q88" s="28">
        <v>0</v>
      </c>
      <c r="R88" s="181" t="s">
        <v>83</v>
      </c>
      <c r="S88" s="181" t="s">
        <v>83</v>
      </c>
      <c r="T88" s="181" t="s">
        <v>83</v>
      </c>
      <c r="U88" s="181" t="s">
        <v>83</v>
      </c>
      <c r="V88" s="28">
        <v>3</v>
      </c>
      <c r="W88" s="28" t="s">
        <v>85</v>
      </c>
      <c r="X88" s="28">
        <v>0</v>
      </c>
      <c r="Y88" s="181" t="s">
        <v>83</v>
      </c>
      <c r="Z88" s="28">
        <v>0</v>
      </c>
      <c r="AA88" s="28">
        <v>0</v>
      </c>
      <c r="AB88" s="28">
        <v>0</v>
      </c>
      <c r="AC88" s="28">
        <v>1</v>
      </c>
      <c r="AD88" s="28">
        <v>1</v>
      </c>
      <c r="AE88" s="181" t="s">
        <v>83</v>
      </c>
      <c r="AF88" s="181" t="s">
        <v>83</v>
      </c>
      <c r="AG88" s="181" t="s">
        <v>83</v>
      </c>
      <c r="AH88" s="181" t="s">
        <v>83</v>
      </c>
      <c r="AI88" s="28"/>
      <c r="AJ88" s="28"/>
      <c r="AK88" s="28">
        <v>0</v>
      </c>
      <c r="AL88" s="28">
        <v>0</v>
      </c>
      <c r="AM88" s="181" t="s">
        <v>83</v>
      </c>
      <c r="AN88" s="28"/>
      <c r="AO88" s="28"/>
      <c r="AP88" s="28">
        <v>1</v>
      </c>
    </row>
    <row r="89" spans="1:42">
      <c r="A89" s="157"/>
      <c r="B89" s="28" t="str">
        <f>物品!B89</f>
        <v>E227</v>
      </c>
      <c r="C89" s="28" t="s">
        <v>41</v>
      </c>
      <c r="D89" s="28" t="s">
        <v>81</v>
      </c>
      <c r="E89" s="28" t="s">
        <v>82</v>
      </c>
      <c r="F89" s="28"/>
      <c r="G89" s="28"/>
      <c r="H89" s="28" t="str">
        <f>VLOOKUP(LEFT(RIGHT(B89,5),4),物品!B:CU,2,FALSE)</f>
        <v>|CffFF0000[防具]九龙黄金甲lv2|r</v>
      </c>
      <c r="I89" s="28" t="str">
        <f>VLOOKUP(B89,物品!B:CV,99,FALSE)</f>
        <v>|Cffbbbbbb属性：|r|n护甲+300|n生命值+8400000|n生命回复+210000|n|n|Cff00ff7f点击消耗30000金币进行强化|n成功率50%</v>
      </c>
      <c r="J89" s="159" t="str">
        <f t="shared" si="18"/>
        <v>|CffFF0000[防具]九龙黄金甲lv2|r</v>
      </c>
      <c r="K89" s="159" t="str">
        <f t="shared" si="19"/>
        <v>|Cffbbbbbb属性：|r|n护甲+300|n生命值+8400000|n生命回复+210000|n|n|Cff00ff7f点击消耗30000金币进行强化|n成功率50%</v>
      </c>
      <c r="L89" s="28"/>
      <c r="M89" s="160" t="str">
        <f>VLOOKUP(LEFT(RIGHT(B89,5),4),物品!B:CU,20,FALSE)</f>
        <v>ReplaceableTextures\\CommandButtons\\BTNZ15.blp</v>
      </c>
      <c r="N89" s="181" t="s">
        <v>83</v>
      </c>
      <c r="O89" s="182" t="s">
        <v>84</v>
      </c>
      <c r="P89" s="28">
        <v>0</v>
      </c>
      <c r="Q89" s="28">
        <v>0</v>
      </c>
      <c r="R89" s="181" t="s">
        <v>83</v>
      </c>
      <c r="S89" s="181" t="s">
        <v>83</v>
      </c>
      <c r="T89" s="181" t="s">
        <v>83</v>
      </c>
      <c r="U89" s="181" t="s">
        <v>83</v>
      </c>
      <c r="V89" s="28">
        <v>3</v>
      </c>
      <c r="W89" s="28" t="s">
        <v>85</v>
      </c>
      <c r="X89" s="28">
        <v>0</v>
      </c>
      <c r="Y89" s="181" t="s">
        <v>83</v>
      </c>
      <c r="Z89" s="28">
        <v>0</v>
      </c>
      <c r="AA89" s="28">
        <v>0</v>
      </c>
      <c r="AB89" s="28">
        <v>0</v>
      </c>
      <c r="AC89" s="28">
        <v>1</v>
      </c>
      <c r="AD89" s="28">
        <v>1</v>
      </c>
      <c r="AE89" s="181" t="s">
        <v>83</v>
      </c>
      <c r="AF89" s="181" t="s">
        <v>83</v>
      </c>
      <c r="AG89" s="181" t="s">
        <v>83</v>
      </c>
      <c r="AH89" s="181" t="s">
        <v>83</v>
      </c>
      <c r="AI89" s="28"/>
      <c r="AJ89" s="28"/>
      <c r="AK89" s="28">
        <v>0</v>
      </c>
      <c r="AL89" s="28">
        <v>0</v>
      </c>
      <c r="AM89" s="181" t="s">
        <v>83</v>
      </c>
      <c r="AN89" s="28"/>
      <c r="AO89" s="28"/>
      <c r="AP89" s="28">
        <v>1</v>
      </c>
    </row>
    <row r="90" spans="1:42">
      <c r="A90" s="157"/>
      <c r="B90" s="28" t="str">
        <f>物品!B90</f>
        <v>E228</v>
      </c>
      <c r="C90" s="28" t="s">
        <v>41</v>
      </c>
      <c r="D90" s="28" t="s">
        <v>81</v>
      </c>
      <c r="E90" s="28" t="s">
        <v>82</v>
      </c>
      <c r="F90" s="28"/>
      <c r="G90" s="28"/>
      <c r="H90" s="28" t="str">
        <f>VLOOKUP(LEFT(RIGHT(B90,5),4),物品!B:CU,2,FALSE)</f>
        <v>|CffFF0000[防具]九龙黄金甲lv3|r</v>
      </c>
      <c r="I90" s="28" t="str">
        <f>VLOOKUP(B90,物品!B:CV,99,FALSE)</f>
        <v>|Cffbbbbbb属性：|r|n护甲+300|n生命值+9600000|n生命回复+240000|n|n|Cff00ff7f点击消耗30000金币进行强化|n成功率50%</v>
      </c>
      <c r="J90" s="159" t="str">
        <f t="shared" si="18"/>
        <v>|CffFF0000[防具]九龙黄金甲lv3|r</v>
      </c>
      <c r="K90" s="159" t="str">
        <f t="shared" si="19"/>
        <v>|Cffbbbbbb属性：|r|n护甲+300|n生命值+9600000|n生命回复+240000|n|n|Cff00ff7f点击消耗30000金币进行强化|n成功率50%</v>
      </c>
      <c r="L90" s="28"/>
      <c r="M90" s="160" t="str">
        <f>VLOOKUP(LEFT(RIGHT(B90,5),4),物品!B:CU,20,FALSE)</f>
        <v>ReplaceableTextures\\CommandButtons\\BTNZ15.blp</v>
      </c>
      <c r="N90" s="181" t="s">
        <v>83</v>
      </c>
      <c r="O90" s="182" t="s">
        <v>84</v>
      </c>
      <c r="P90" s="28">
        <v>0</v>
      </c>
      <c r="Q90" s="28">
        <v>0</v>
      </c>
      <c r="R90" s="181" t="s">
        <v>83</v>
      </c>
      <c r="S90" s="181" t="s">
        <v>83</v>
      </c>
      <c r="T90" s="181" t="s">
        <v>83</v>
      </c>
      <c r="U90" s="181" t="s">
        <v>83</v>
      </c>
      <c r="V90" s="28">
        <v>3</v>
      </c>
      <c r="W90" s="28" t="s">
        <v>85</v>
      </c>
      <c r="X90" s="28">
        <v>0</v>
      </c>
      <c r="Y90" s="181" t="s">
        <v>83</v>
      </c>
      <c r="Z90" s="28">
        <v>0</v>
      </c>
      <c r="AA90" s="28">
        <v>0</v>
      </c>
      <c r="AB90" s="28">
        <v>0</v>
      </c>
      <c r="AC90" s="28">
        <v>1</v>
      </c>
      <c r="AD90" s="28">
        <v>1</v>
      </c>
      <c r="AE90" s="181" t="s">
        <v>83</v>
      </c>
      <c r="AF90" s="181" t="s">
        <v>83</v>
      </c>
      <c r="AG90" s="181" t="s">
        <v>83</v>
      </c>
      <c r="AH90" s="181" t="s">
        <v>83</v>
      </c>
      <c r="AI90" s="28"/>
      <c r="AJ90" s="28"/>
      <c r="AK90" s="28">
        <v>0</v>
      </c>
      <c r="AL90" s="28">
        <v>0</v>
      </c>
      <c r="AM90" s="181" t="s">
        <v>83</v>
      </c>
      <c r="AN90" s="28"/>
      <c r="AO90" s="28"/>
      <c r="AP90" s="28">
        <v>1</v>
      </c>
    </row>
    <row r="91" spans="1:42">
      <c r="A91" s="157"/>
      <c r="B91" s="28" t="str">
        <f>物品!B91</f>
        <v>E229</v>
      </c>
      <c r="C91" s="28" t="s">
        <v>41</v>
      </c>
      <c r="D91" s="28" t="s">
        <v>81</v>
      </c>
      <c r="E91" s="28" t="s">
        <v>82</v>
      </c>
      <c r="F91" s="28"/>
      <c r="G91" s="28"/>
      <c r="H91" s="28" t="str">
        <f>VLOOKUP(LEFT(RIGHT(B91,5),4),物品!B:CU,2,FALSE)</f>
        <v>|CffFF0000[防具]九龙黄金甲lv4|r</v>
      </c>
      <c r="I91" s="28" t="str">
        <f>VLOOKUP(B91,物品!B:CV,99,FALSE)</f>
        <v>|Cffbbbbbb属性：|r|n护甲+300|n生命值+10800000|n生命回复+270000|n|n|Cff00ff7f点击消耗30000金币进行强化|n成功率50%</v>
      </c>
      <c r="J91" s="159" t="str">
        <f t="shared" si="18"/>
        <v>|CffFF0000[防具]九龙黄金甲lv4|r</v>
      </c>
      <c r="K91" s="159" t="str">
        <f t="shared" si="19"/>
        <v>|Cffbbbbbb属性：|r|n护甲+300|n生命值+10800000|n生命回复+270000|n|n|Cff00ff7f点击消耗30000金币进行强化|n成功率50%</v>
      </c>
      <c r="L91" s="28"/>
      <c r="M91" s="160" t="str">
        <f>VLOOKUP(LEFT(RIGHT(B91,5),4),物品!B:CU,20,FALSE)</f>
        <v>ReplaceableTextures\\CommandButtons\\BTNZ15.blp</v>
      </c>
      <c r="N91" s="181" t="s">
        <v>83</v>
      </c>
      <c r="O91" s="182" t="s">
        <v>84</v>
      </c>
      <c r="P91" s="28">
        <v>0</v>
      </c>
      <c r="Q91" s="28">
        <v>0</v>
      </c>
      <c r="R91" s="181" t="s">
        <v>83</v>
      </c>
      <c r="S91" s="181" t="s">
        <v>83</v>
      </c>
      <c r="T91" s="181" t="s">
        <v>83</v>
      </c>
      <c r="U91" s="181" t="s">
        <v>83</v>
      </c>
      <c r="V91" s="28">
        <v>3</v>
      </c>
      <c r="W91" s="28" t="s">
        <v>85</v>
      </c>
      <c r="X91" s="28">
        <v>0</v>
      </c>
      <c r="Y91" s="181" t="s">
        <v>83</v>
      </c>
      <c r="Z91" s="28">
        <v>0</v>
      </c>
      <c r="AA91" s="28">
        <v>0</v>
      </c>
      <c r="AB91" s="28">
        <v>0</v>
      </c>
      <c r="AC91" s="28">
        <v>1</v>
      </c>
      <c r="AD91" s="28">
        <v>1</v>
      </c>
      <c r="AE91" s="181" t="s">
        <v>83</v>
      </c>
      <c r="AF91" s="181" t="s">
        <v>83</v>
      </c>
      <c r="AG91" s="181" t="s">
        <v>83</v>
      </c>
      <c r="AH91" s="181" t="s">
        <v>83</v>
      </c>
      <c r="AI91" s="28"/>
      <c r="AJ91" s="28"/>
      <c r="AK91" s="28">
        <v>0</v>
      </c>
      <c r="AL91" s="28">
        <v>0</v>
      </c>
      <c r="AM91" s="181" t="s">
        <v>83</v>
      </c>
      <c r="AN91" s="28"/>
      <c r="AO91" s="28"/>
      <c r="AP91" s="28">
        <v>1</v>
      </c>
    </row>
    <row r="92" spans="1:42">
      <c r="A92" s="157"/>
      <c r="B92" s="28" t="str">
        <f>物品!B92</f>
        <v>E230</v>
      </c>
      <c r="C92" s="28" t="s">
        <v>41</v>
      </c>
      <c r="D92" s="28" t="s">
        <v>81</v>
      </c>
      <c r="E92" s="28"/>
      <c r="F92" s="28"/>
      <c r="G92" s="28"/>
      <c r="H92" s="28" t="str">
        <f>VLOOKUP(LEFT(RIGHT(B92,5),4),物品!B:CU,2,FALSE)</f>
        <v>|CffFF0000[防具]九龙黄金甲lv5|r</v>
      </c>
      <c r="I92" s="28" t="str">
        <f>VLOOKUP(B92,物品!B:CV,99,FALSE)</f>
        <v>|Cffbbbbbb属性：|r|n护甲+300|n生命值+12000000|n生命回复+300000|n</v>
      </c>
      <c r="J92" s="159" t="str">
        <f t="shared" si="18"/>
        <v>|CffFF0000[防具]九龙黄金甲lv5|r</v>
      </c>
      <c r="K92" s="159" t="str">
        <f t="shared" si="19"/>
        <v>|Cffbbbbbb属性：|r|n护甲+300|n生命值+12000000|n生命回复+300000|n</v>
      </c>
      <c r="L92" s="28"/>
      <c r="M92" s="160" t="str">
        <f>VLOOKUP(LEFT(RIGHT(B92,5),4),物品!B:CU,20,FALSE)</f>
        <v>ReplaceableTextures\\CommandButtons\\BTNZ15.blp</v>
      </c>
      <c r="N92" s="181" t="s">
        <v>83</v>
      </c>
      <c r="O92" s="182" t="s">
        <v>84</v>
      </c>
      <c r="P92" s="28">
        <v>0</v>
      </c>
      <c r="Q92" s="28">
        <v>0</v>
      </c>
      <c r="R92" s="181" t="s">
        <v>83</v>
      </c>
      <c r="S92" s="181" t="s">
        <v>83</v>
      </c>
      <c r="T92" s="181" t="s">
        <v>83</v>
      </c>
      <c r="U92" s="181" t="s">
        <v>83</v>
      </c>
      <c r="V92" s="28">
        <v>3</v>
      </c>
      <c r="W92" s="28" t="s">
        <v>85</v>
      </c>
      <c r="X92" s="28">
        <v>0</v>
      </c>
      <c r="Y92" s="181" t="s">
        <v>83</v>
      </c>
      <c r="Z92" s="28">
        <v>0</v>
      </c>
      <c r="AA92" s="28">
        <v>0</v>
      </c>
      <c r="AB92" s="28">
        <v>0</v>
      </c>
      <c r="AC92" s="28">
        <v>1</v>
      </c>
      <c r="AD92" s="28">
        <v>1</v>
      </c>
      <c r="AE92" s="181" t="s">
        <v>83</v>
      </c>
      <c r="AF92" s="181" t="s">
        <v>83</v>
      </c>
      <c r="AG92" s="181" t="s">
        <v>83</v>
      </c>
      <c r="AH92" s="181" t="s">
        <v>83</v>
      </c>
      <c r="AI92" s="28"/>
      <c r="AJ92" s="28"/>
      <c r="AK92" s="28">
        <v>0</v>
      </c>
      <c r="AL92" s="28">
        <v>0</v>
      </c>
      <c r="AM92" s="181" t="s">
        <v>83</v>
      </c>
      <c r="AN92" s="28"/>
      <c r="AO92" s="28"/>
      <c r="AP92" s="28"/>
    </row>
    <row r="93" spans="1:42">
      <c r="A93" s="157"/>
      <c r="B93" s="28" t="str">
        <f>物品!B93</f>
        <v>IJ01</v>
      </c>
      <c r="C93" s="28" t="s">
        <v>41</v>
      </c>
      <c r="D93" s="28" t="s">
        <v>81</v>
      </c>
      <c r="E93" s="28" t="s">
        <v>82</v>
      </c>
      <c r="F93" s="28"/>
      <c r="G93" s="28"/>
      <c r="H93" s="28" t="str">
        <f>VLOOKUP(LEFT(RIGHT(B93,5),4),物品!B:CU,2,FALSE)</f>
        <v>低级道果【1】</v>
      </c>
      <c r="I93" s="28" t="str">
        <f>VLOOKUP(B93,物品!B:CV,99,FALSE)</f>
        <v>|Cffbbbbbb属性：|r|n攻击+5000|n业力+4000|n生命值+100000|n生命回复+2000|n攻击伤害+9%|n技能伤害+8%|n</v>
      </c>
      <c r="J93" s="159" t="str">
        <f t="shared" ref="J93" si="22">H93</f>
        <v>低级道果【1】</v>
      </c>
      <c r="K93" s="159" t="str">
        <f t="shared" ref="K93" si="23">I93</f>
        <v>|Cffbbbbbb属性：|r|n攻击+5000|n业力+4000|n生命值+100000|n生命回复+2000|n攻击伤害+9%|n技能伤害+8%|n</v>
      </c>
      <c r="L93" s="28"/>
      <c r="M93" s="160" t="str">
        <f>VLOOKUP(LEFT(RIGHT(B93,5),4),物品!B:CU,20,FALSE)</f>
        <v>ReplaceableTextures\\CommandButtons\\BTNOrbOfFrost.blp</v>
      </c>
      <c r="N93" s="181" t="s">
        <v>83</v>
      </c>
      <c r="O93" s="160" t="s">
        <v>87</v>
      </c>
      <c r="P93" s="28">
        <v>0</v>
      </c>
      <c r="Q93" s="28">
        <v>0</v>
      </c>
      <c r="R93" s="181" t="s">
        <v>83</v>
      </c>
      <c r="S93" s="181" t="s">
        <v>83</v>
      </c>
      <c r="T93" s="181" t="s">
        <v>83</v>
      </c>
      <c r="U93" s="181" t="s">
        <v>83</v>
      </c>
      <c r="V93" s="28"/>
      <c r="W93" s="28" t="s">
        <v>88</v>
      </c>
      <c r="X93" s="28">
        <v>0</v>
      </c>
      <c r="Y93" s="181" t="s">
        <v>83</v>
      </c>
      <c r="Z93" s="28">
        <v>0</v>
      </c>
      <c r="AA93" s="28">
        <v>0</v>
      </c>
      <c r="AB93" s="28">
        <v>0</v>
      </c>
      <c r="AC93" s="28">
        <v>1</v>
      </c>
      <c r="AD93" s="28">
        <v>1</v>
      </c>
      <c r="AE93" s="181" t="s">
        <v>83</v>
      </c>
      <c r="AF93" s="181" t="s">
        <v>83</v>
      </c>
      <c r="AG93" s="181" t="s">
        <v>83</v>
      </c>
      <c r="AH93" s="181" t="s">
        <v>83</v>
      </c>
      <c r="AI93" s="28">
        <v>1</v>
      </c>
      <c r="AJ93" s="28"/>
      <c r="AK93" s="28">
        <v>1</v>
      </c>
      <c r="AL93" s="28">
        <v>1</v>
      </c>
      <c r="AM93" s="181" t="s">
        <v>83</v>
      </c>
      <c r="AN93" s="28">
        <v>1</v>
      </c>
      <c r="AO93" s="28">
        <v>1</v>
      </c>
      <c r="AP93" s="28">
        <v>1</v>
      </c>
    </row>
    <row r="94" spans="1:42">
      <c r="A94" s="157"/>
      <c r="B94" s="28" t="str">
        <f>物品!B94</f>
        <v>IJ02</v>
      </c>
      <c r="C94" s="28" t="s">
        <v>41</v>
      </c>
      <c r="D94" s="28" t="s">
        <v>81</v>
      </c>
      <c r="E94" s="28" t="s">
        <v>82</v>
      </c>
      <c r="F94" s="28"/>
      <c r="G94" s="28"/>
      <c r="H94" s="28" t="str">
        <f>VLOOKUP(LEFT(RIGHT(B94,5),4),物品!B:CU,2,FALSE)</f>
        <v>中级道果【2】</v>
      </c>
      <c r="I94" s="28" t="str">
        <f>VLOOKUP(B94,物品!B:CV,99,FALSE)</f>
        <v>|Cffbbbbbb属性：|r|n攻击+7500|n业力+6000|n生命值+150000|n生命回复+3000|n攻击伤害+9%|n技能伤害+8%|n</v>
      </c>
      <c r="J94" s="159" t="str">
        <f t="shared" ref="J94:J97" si="24">H94</f>
        <v>中级道果【2】</v>
      </c>
      <c r="K94" s="159" t="str">
        <f t="shared" ref="K94:K97" si="25">I94</f>
        <v>|Cffbbbbbb属性：|r|n攻击+7500|n业力+6000|n生命值+150000|n生命回复+3000|n攻击伤害+9%|n技能伤害+8%|n</v>
      </c>
      <c r="L94" s="28"/>
      <c r="M94" s="160" t="str">
        <f>VLOOKUP(LEFT(RIGHT(B94,5),4),物品!B:CU,20,FALSE)</f>
        <v>ReplaceableTextures\\CommandButtons\\BTNOrbOfVenom.blp</v>
      </c>
      <c r="N94" s="181" t="s">
        <v>83</v>
      </c>
      <c r="O94" s="160" t="s">
        <v>87</v>
      </c>
      <c r="P94" s="28">
        <v>0</v>
      </c>
      <c r="Q94" s="28">
        <v>0</v>
      </c>
      <c r="R94" s="181" t="s">
        <v>83</v>
      </c>
      <c r="S94" s="181" t="s">
        <v>83</v>
      </c>
      <c r="T94" s="181" t="s">
        <v>83</v>
      </c>
      <c r="U94" s="181" t="s">
        <v>83</v>
      </c>
      <c r="V94" s="28"/>
      <c r="W94" s="28" t="s">
        <v>88</v>
      </c>
      <c r="X94" s="28">
        <v>0</v>
      </c>
      <c r="Y94" s="181" t="s">
        <v>83</v>
      </c>
      <c r="Z94" s="28">
        <v>0</v>
      </c>
      <c r="AA94" s="28">
        <v>0</v>
      </c>
      <c r="AB94" s="28">
        <v>0</v>
      </c>
      <c r="AC94" s="28">
        <v>1</v>
      </c>
      <c r="AD94" s="28">
        <v>1</v>
      </c>
      <c r="AE94" s="181" t="s">
        <v>83</v>
      </c>
      <c r="AF94" s="181" t="s">
        <v>83</v>
      </c>
      <c r="AG94" s="181" t="s">
        <v>83</v>
      </c>
      <c r="AH94" s="181" t="s">
        <v>83</v>
      </c>
      <c r="AI94" s="28">
        <v>1</v>
      </c>
      <c r="AJ94" s="28"/>
      <c r="AK94" s="28">
        <v>1</v>
      </c>
      <c r="AL94" s="28">
        <v>1</v>
      </c>
      <c r="AM94" s="181" t="s">
        <v>83</v>
      </c>
      <c r="AN94" s="28">
        <v>1</v>
      </c>
      <c r="AO94" s="28">
        <v>1</v>
      </c>
      <c r="AP94" s="28">
        <v>1</v>
      </c>
    </row>
    <row r="95" spans="1:42">
      <c r="A95" s="157"/>
      <c r="B95" s="28" t="str">
        <f>物品!B95</f>
        <v>IJ03</v>
      </c>
      <c r="C95" s="28" t="s">
        <v>41</v>
      </c>
      <c r="D95" s="28" t="s">
        <v>81</v>
      </c>
      <c r="E95" s="28" t="s">
        <v>82</v>
      </c>
      <c r="F95" s="28"/>
      <c r="G95" s="28"/>
      <c r="H95" s="28" t="str">
        <f>VLOOKUP(LEFT(RIGHT(B95,5),4),物品!B:CU,2,FALSE)</f>
        <v>|Cff00FF7F高级道果【3】|r</v>
      </c>
      <c r="I95" s="28" t="str">
        <f>VLOOKUP(B95,物品!B:CV,99,FALSE)</f>
        <v>|Cffbbbbbb属性：|r|n攻击+12500|n业力+10000|n生命值+250000|n生命回复+5000|n攻击伤害+9%|n技能伤害+8%|n</v>
      </c>
      <c r="J95" s="159" t="str">
        <f t="shared" si="24"/>
        <v>|Cff00FF7F高级道果【3】|r</v>
      </c>
      <c r="K95" s="159" t="str">
        <f t="shared" si="25"/>
        <v>|Cffbbbbbb属性：|r|n攻击+12500|n业力+10000|n生命值+250000|n生命回复+5000|n攻击伤害+9%|n技能伤害+8%|n</v>
      </c>
      <c r="L95" s="28"/>
      <c r="M95" s="160" t="str">
        <f>VLOOKUP(LEFT(RIGHT(B95,5),4),物品!B:CU,20,FALSE)</f>
        <v>ReplaceableTextures\\CommandButtons\\BTNOrbOfCorruption.blp</v>
      </c>
      <c r="N95" s="181" t="s">
        <v>83</v>
      </c>
      <c r="O95" s="160" t="s">
        <v>89</v>
      </c>
      <c r="P95" s="28">
        <v>0</v>
      </c>
      <c r="Q95" s="28">
        <v>0</v>
      </c>
      <c r="R95" s="181" t="s">
        <v>83</v>
      </c>
      <c r="S95" s="181" t="s">
        <v>83</v>
      </c>
      <c r="T95" s="181" t="s">
        <v>83</v>
      </c>
      <c r="U95" s="181" t="s">
        <v>83</v>
      </c>
      <c r="V95" s="28"/>
      <c r="W95" s="28" t="s">
        <v>88</v>
      </c>
      <c r="X95" s="28">
        <v>0</v>
      </c>
      <c r="Y95" s="181" t="s">
        <v>83</v>
      </c>
      <c r="Z95" s="28">
        <v>0</v>
      </c>
      <c r="AA95" s="28">
        <v>0</v>
      </c>
      <c r="AB95" s="28">
        <v>0</v>
      </c>
      <c r="AC95" s="28">
        <v>1</v>
      </c>
      <c r="AD95" s="28">
        <v>1</v>
      </c>
      <c r="AE95" s="181" t="s">
        <v>83</v>
      </c>
      <c r="AF95" s="181" t="s">
        <v>83</v>
      </c>
      <c r="AG95" s="181" t="s">
        <v>83</v>
      </c>
      <c r="AH95" s="181" t="s">
        <v>83</v>
      </c>
      <c r="AI95" s="28">
        <v>1</v>
      </c>
      <c r="AJ95" s="28"/>
      <c r="AK95" s="28">
        <v>1</v>
      </c>
      <c r="AL95" s="28">
        <v>1</v>
      </c>
      <c r="AM95" s="181" t="s">
        <v>83</v>
      </c>
      <c r="AN95" s="28">
        <v>1</v>
      </c>
      <c r="AO95" s="28">
        <v>1</v>
      </c>
      <c r="AP95" s="28">
        <v>1</v>
      </c>
    </row>
    <row r="96" spans="1:42">
      <c r="A96" s="157"/>
      <c r="B96" s="28" t="str">
        <f>物品!B96</f>
        <v>IJ04</v>
      </c>
      <c r="C96" s="28" t="s">
        <v>41</v>
      </c>
      <c r="D96" s="28" t="s">
        <v>81</v>
      </c>
      <c r="E96" s="28" t="s">
        <v>82</v>
      </c>
      <c r="F96" s="28"/>
      <c r="G96" s="28"/>
      <c r="H96" s="28" t="str">
        <f>VLOOKUP(LEFT(RIGHT(B96,5),4),物品!B:CU,2,FALSE)</f>
        <v>|Cff00FF7F黄级道果【4】|r</v>
      </c>
      <c r="I96" s="28" t="str">
        <f>VLOOKUP(B96,物品!B:CV,99,FALSE)</f>
        <v>|Cffbbbbbb属性：|r|n攻击+21250|n业力+17000|n生命值+425000|n生命回复+8500|n攻击伤害+18%|n技能伤害+15%|n</v>
      </c>
      <c r="J96" s="159" t="str">
        <f t="shared" si="24"/>
        <v>|Cff00FF7F黄级道果【4】|r</v>
      </c>
      <c r="K96" s="159" t="str">
        <f t="shared" si="25"/>
        <v>|Cffbbbbbb属性：|r|n攻击+21250|n业力+17000|n生命值+425000|n生命回复+8500|n攻击伤害+18%|n技能伤害+15%|n</v>
      </c>
      <c r="L96" s="28"/>
      <c r="M96" s="160" t="str">
        <f>VLOOKUP(LEFT(RIGHT(B96,5),4),物品!B:CU,20,FALSE)</f>
        <v>ReplaceableTextures\\CommandButtons\\BTNOrbOfFire.blp</v>
      </c>
      <c r="N96" s="181" t="s">
        <v>83</v>
      </c>
      <c r="O96" s="160" t="s">
        <v>89</v>
      </c>
      <c r="P96" s="28">
        <v>0</v>
      </c>
      <c r="Q96" s="28">
        <v>0</v>
      </c>
      <c r="R96" s="181" t="s">
        <v>83</v>
      </c>
      <c r="S96" s="181" t="s">
        <v>83</v>
      </c>
      <c r="T96" s="181" t="s">
        <v>83</v>
      </c>
      <c r="U96" s="181" t="s">
        <v>83</v>
      </c>
      <c r="V96" s="28"/>
      <c r="W96" s="28" t="s">
        <v>88</v>
      </c>
      <c r="X96" s="28">
        <v>0</v>
      </c>
      <c r="Y96" s="181" t="s">
        <v>83</v>
      </c>
      <c r="Z96" s="28">
        <v>0</v>
      </c>
      <c r="AA96" s="28">
        <v>0</v>
      </c>
      <c r="AB96" s="28">
        <v>0</v>
      </c>
      <c r="AC96" s="28">
        <v>1</v>
      </c>
      <c r="AD96" s="28">
        <v>1</v>
      </c>
      <c r="AE96" s="181" t="s">
        <v>83</v>
      </c>
      <c r="AF96" s="181" t="s">
        <v>83</v>
      </c>
      <c r="AG96" s="181" t="s">
        <v>83</v>
      </c>
      <c r="AH96" s="181" t="s">
        <v>83</v>
      </c>
      <c r="AI96" s="28">
        <v>1</v>
      </c>
      <c r="AJ96" s="28"/>
      <c r="AK96" s="28">
        <v>1</v>
      </c>
      <c r="AL96" s="28">
        <v>1</v>
      </c>
      <c r="AM96" s="181" t="s">
        <v>83</v>
      </c>
      <c r="AN96" s="28">
        <v>1</v>
      </c>
      <c r="AO96" s="28">
        <v>1</v>
      </c>
      <c r="AP96" s="28">
        <v>1</v>
      </c>
    </row>
    <row r="97" spans="1:42">
      <c r="A97" s="157"/>
      <c r="B97" s="28" t="str">
        <f>物品!B97</f>
        <v>IJ05</v>
      </c>
      <c r="C97" s="28" t="s">
        <v>41</v>
      </c>
      <c r="D97" s="28" t="s">
        <v>81</v>
      </c>
      <c r="E97" s="28" t="s">
        <v>82</v>
      </c>
      <c r="F97" s="28"/>
      <c r="G97" s="28"/>
      <c r="H97" s="28" t="str">
        <f>VLOOKUP(LEFT(RIGHT(B97,5),4),物品!B:CU,2,FALSE)</f>
        <v>|Cff00BFFF玄级道果【5】|r</v>
      </c>
      <c r="I97" s="28" t="str">
        <f>VLOOKUP(B97,物品!B:CV,99,FALSE)</f>
        <v>|Cffbbbbbb属性：|r|n攻击+33750|n业力+27000|n生命值+675000|n生命回复+13500|n攻击伤害+18%|n技能伤害+15%|n</v>
      </c>
      <c r="J97" s="159" t="str">
        <f t="shared" si="24"/>
        <v>|Cff00BFFF玄级道果【5】|r</v>
      </c>
      <c r="K97" s="159" t="str">
        <f t="shared" si="25"/>
        <v>|Cffbbbbbb属性：|r|n攻击+33750|n业力+27000|n生命值+675000|n生命回复+13500|n攻击伤害+18%|n技能伤害+15%|n</v>
      </c>
      <c r="L97" s="28"/>
      <c r="M97" s="160" t="str">
        <f>VLOOKUP(LEFT(RIGHT(B97,5),4),物品!B:CU,20,FALSE)</f>
        <v>ReplaceableTextures\\CommandButtons\\BTNUsedSoulGem.blp</v>
      </c>
      <c r="N97" s="181" t="s">
        <v>83</v>
      </c>
      <c r="O97" s="160" t="s">
        <v>90</v>
      </c>
      <c r="P97" s="28">
        <v>0</v>
      </c>
      <c r="Q97" s="28">
        <v>0</v>
      </c>
      <c r="R97" s="181" t="s">
        <v>83</v>
      </c>
      <c r="S97" s="181" t="s">
        <v>83</v>
      </c>
      <c r="T97" s="181" t="s">
        <v>83</v>
      </c>
      <c r="U97" s="181" t="s">
        <v>83</v>
      </c>
      <c r="V97" s="28"/>
      <c r="W97" s="28" t="s">
        <v>88</v>
      </c>
      <c r="X97" s="28">
        <v>0</v>
      </c>
      <c r="Y97" s="181" t="s">
        <v>83</v>
      </c>
      <c r="Z97" s="28">
        <v>0</v>
      </c>
      <c r="AA97" s="28">
        <v>0</v>
      </c>
      <c r="AB97" s="28">
        <v>0</v>
      </c>
      <c r="AC97" s="28">
        <v>1</v>
      </c>
      <c r="AD97" s="28">
        <v>1</v>
      </c>
      <c r="AE97" s="181" t="s">
        <v>83</v>
      </c>
      <c r="AF97" s="181" t="s">
        <v>83</v>
      </c>
      <c r="AG97" s="181" t="s">
        <v>83</v>
      </c>
      <c r="AH97" s="181" t="s">
        <v>83</v>
      </c>
      <c r="AI97" s="28">
        <v>1</v>
      </c>
      <c r="AJ97" s="28"/>
      <c r="AK97" s="28">
        <v>1</v>
      </c>
      <c r="AL97" s="28">
        <v>1</v>
      </c>
      <c r="AM97" s="181" t="s">
        <v>83</v>
      </c>
      <c r="AN97" s="28">
        <v>1</v>
      </c>
      <c r="AO97" s="28">
        <v>1</v>
      </c>
      <c r="AP97" s="28">
        <v>1</v>
      </c>
    </row>
    <row r="98" spans="1:42">
      <c r="A98" s="157"/>
      <c r="B98" s="28" t="str">
        <f>物品!B98</f>
        <v>IJ06</v>
      </c>
      <c r="C98" s="28" t="s">
        <v>41</v>
      </c>
      <c r="D98" s="28" t="s">
        <v>81</v>
      </c>
      <c r="E98" s="28" t="s">
        <v>82</v>
      </c>
      <c r="F98" s="28"/>
      <c r="G98" s="28"/>
      <c r="H98" s="28" t="str">
        <f>VLOOKUP(LEFT(RIGHT(B98,5),4),物品!B:CU,2,FALSE)</f>
        <v>|Cff00BFFF地级道果【6】|r</v>
      </c>
      <c r="I98" s="28" t="str">
        <f>VLOOKUP(B98,物品!B:CV,99,FALSE)</f>
        <v>|Cffbbbbbb属性：|r|n攻击+50000|n业力+40000|n生命值+1000000|n生命回复+20000|n攻击伤害+18%|n技能伤害+15%|n</v>
      </c>
      <c r="J98" s="159" t="str">
        <f t="shared" ref="J98:J132" si="26">H98</f>
        <v>|Cff00BFFF地级道果【6】|r</v>
      </c>
      <c r="K98" s="159" t="str">
        <f t="shared" ref="K98:K132" si="27">I98</f>
        <v>|Cffbbbbbb属性：|r|n攻击+50000|n业力+40000|n生命值+1000000|n生命回复+20000|n攻击伤害+18%|n技能伤害+15%|n</v>
      </c>
      <c r="L98" s="28"/>
      <c r="M98" s="160" t="str">
        <f>VLOOKUP(LEFT(RIGHT(B98,5),4),物品!B:CU,20,FALSE)</f>
        <v>ReplaceableTextures\\CommandButtons\\BTNOrbofSlowness.blp</v>
      </c>
      <c r="N98" s="181" t="s">
        <v>83</v>
      </c>
      <c r="O98" s="160" t="s">
        <v>90</v>
      </c>
      <c r="P98" s="28">
        <v>0</v>
      </c>
      <c r="Q98" s="28">
        <v>0</v>
      </c>
      <c r="R98" s="181" t="s">
        <v>83</v>
      </c>
      <c r="S98" s="181" t="s">
        <v>83</v>
      </c>
      <c r="T98" s="181" t="s">
        <v>83</v>
      </c>
      <c r="U98" s="181" t="s">
        <v>83</v>
      </c>
      <c r="V98" s="28"/>
      <c r="W98" s="28" t="s">
        <v>88</v>
      </c>
      <c r="X98" s="28">
        <v>0</v>
      </c>
      <c r="Y98" s="181" t="s">
        <v>83</v>
      </c>
      <c r="Z98" s="28">
        <v>0</v>
      </c>
      <c r="AA98" s="28">
        <v>0</v>
      </c>
      <c r="AB98" s="28">
        <v>0</v>
      </c>
      <c r="AC98" s="28">
        <v>1</v>
      </c>
      <c r="AD98" s="28">
        <v>1</v>
      </c>
      <c r="AE98" s="181" t="s">
        <v>83</v>
      </c>
      <c r="AF98" s="181" t="s">
        <v>83</v>
      </c>
      <c r="AG98" s="181" t="s">
        <v>83</v>
      </c>
      <c r="AH98" s="181" t="s">
        <v>83</v>
      </c>
      <c r="AI98" s="28">
        <v>1</v>
      </c>
      <c r="AJ98" s="28"/>
      <c r="AK98" s="28">
        <v>1</v>
      </c>
      <c r="AL98" s="28">
        <v>1</v>
      </c>
      <c r="AM98" s="181" t="s">
        <v>83</v>
      </c>
      <c r="AN98" s="28">
        <v>1</v>
      </c>
      <c r="AO98" s="28">
        <v>1</v>
      </c>
      <c r="AP98" s="28">
        <v>1</v>
      </c>
    </row>
    <row r="99" spans="1:42">
      <c r="A99" s="157"/>
      <c r="B99" s="28" t="str">
        <f>物品!B99</f>
        <v>IJ07</v>
      </c>
      <c r="C99" s="28" t="s">
        <v>41</v>
      </c>
      <c r="D99" s="28" t="s">
        <v>81</v>
      </c>
      <c r="E99" s="28" t="s">
        <v>82</v>
      </c>
      <c r="F99" s="28"/>
      <c r="G99" s="28"/>
      <c r="H99" s="28" t="str">
        <f>VLOOKUP(LEFT(RIGHT(B99,5),4),物品!B:CU,2,FALSE)</f>
        <v>|CffFFC926天级道果【7】|r</v>
      </c>
      <c r="I99" s="28" t="str">
        <f>VLOOKUP(B99,物品!B:CV,99,FALSE)</f>
        <v>|Cffbbbbbb属性：|r|n攻击+72500|n业力+58000|n生命值+1450000|n生命回复+29000|n攻击伤害+24%|n技能伤害+20%|n</v>
      </c>
      <c r="J99" s="159" t="str">
        <f t="shared" si="26"/>
        <v>|CffFFC926天级道果【7】|r</v>
      </c>
      <c r="K99" s="159" t="str">
        <f t="shared" si="27"/>
        <v>|Cffbbbbbb属性：|r|n攻击+72500|n业力+58000|n生命值+1450000|n生命回复+29000|n攻击伤害+24%|n技能伤害+20%|n</v>
      </c>
      <c r="L99" s="28"/>
      <c r="M99" s="160" t="str">
        <f>VLOOKUP(LEFT(RIGHT(B99,5),4),物品!B:CU,20,FALSE)</f>
        <v>ReplaceableTextures\\CommandButtons\\BTNOrbOfLightning.blp</v>
      </c>
      <c r="N99" s="181" t="s">
        <v>83</v>
      </c>
      <c r="O99" s="160" t="s">
        <v>91</v>
      </c>
      <c r="P99" s="28">
        <v>0</v>
      </c>
      <c r="Q99" s="28">
        <v>0</v>
      </c>
      <c r="R99" s="181" t="s">
        <v>83</v>
      </c>
      <c r="S99" s="181" t="s">
        <v>83</v>
      </c>
      <c r="T99" s="181" t="s">
        <v>83</v>
      </c>
      <c r="U99" s="181" t="s">
        <v>83</v>
      </c>
      <c r="V99" s="28"/>
      <c r="W99" s="28" t="s">
        <v>88</v>
      </c>
      <c r="X99" s="28">
        <v>0</v>
      </c>
      <c r="Y99" s="181" t="s">
        <v>83</v>
      </c>
      <c r="Z99" s="28">
        <v>0</v>
      </c>
      <c r="AA99" s="28">
        <v>0</v>
      </c>
      <c r="AB99" s="28">
        <v>0</v>
      </c>
      <c r="AC99" s="28">
        <v>1</v>
      </c>
      <c r="AD99" s="28">
        <v>1</v>
      </c>
      <c r="AE99" s="181" t="s">
        <v>83</v>
      </c>
      <c r="AF99" s="181" t="s">
        <v>83</v>
      </c>
      <c r="AG99" s="181" t="s">
        <v>83</v>
      </c>
      <c r="AH99" s="181" t="s">
        <v>83</v>
      </c>
      <c r="AI99" s="28">
        <v>1</v>
      </c>
      <c r="AJ99" s="28"/>
      <c r="AK99" s="28">
        <v>1</v>
      </c>
      <c r="AL99" s="28">
        <v>1</v>
      </c>
      <c r="AM99" s="181" t="s">
        <v>83</v>
      </c>
      <c r="AN99" s="28">
        <v>1</v>
      </c>
      <c r="AO99" s="28">
        <v>1</v>
      </c>
      <c r="AP99" s="28">
        <v>1</v>
      </c>
    </row>
    <row r="100" spans="1:42">
      <c r="A100" s="157"/>
      <c r="B100" s="28" t="str">
        <f>物品!B100</f>
        <v>IJ08</v>
      </c>
      <c r="C100" s="28" t="s">
        <v>41</v>
      </c>
      <c r="D100" s="28" t="s">
        <v>81</v>
      </c>
      <c r="E100" s="28" t="s">
        <v>82</v>
      </c>
      <c r="F100" s="28"/>
      <c r="G100" s="28"/>
      <c r="H100" s="28" t="str">
        <f>VLOOKUP(LEFT(RIGHT(B100,5),4),物品!B:CU,2,FALSE)</f>
        <v>|CffFFC926仙品道果【8】|r</v>
      </c>
      <c r="I100" s="28" t="str">
        <f>VLOOKUP(B100,物品!B:CV,99,FALSE)</f>
        <v>|Cffbbbbbb属性：|r|n攻击+102500|n业力+82000|n生命值+2050000|n生命回复+41000|n攻击伤害+24%|n技能伤害+20%|n</v>
      </c>
      <c r="J100" s="159" t="str">
        <f t="shared" si="26"/>
        <v>|CffFFC926仙品道果【8】|r</v>
      </c>
      <c r="K100" s="159" t="str">
        <f t="shared" si="27"/>
        <v>|Cffbbbbbb属性：|r|n攻击+102500|n业力+82000|n生命值+2050000|n生命回复+41000|n攻击伤害+24%|n技能伤害+20%|n</v>
      </c>
      <c r="L100" s="28"/>
      <c r="M100" s="160" t="str">
        <f>VLOOKUP(LEFT(RIGHT(B100,5),4),物品!B:CU,20,FALSE)</f>
        <v>ReplaceableTextures\\CommandButtons\\BTNHeartOfAszune.blp</v>
      </c>
      <c r="N100" s="181" t="s">
        <v>83</v>
      </c>
      <c r="O100" s="160" t="s">
        <v>91</v>
      </c>
      <c r="P100" s="28">
        <v>0</v>
      </c>
      <c r="Q100" s="28">
        <v>0</v>
      </c>
      <c r="R100" s="181" t="s">
        <v>83</v>
      </c>
      <c r="S100" s="181" t="s">
        <v>83</v>
      </c>
      <c r="T100" s="181" t="s">
        <v>83</v>
      </c>
      <c r="U100" s="181" t="s">
        <v>83</v>
      </c>
      <c r="V100" s="28"/>
      <c r="W100" s="28" t="s">
        <v>88</v>
      </c>
      <c r="X100" s="28">
        <v>0</v>
      </c>
      <c r="Y100" s="181" t="s">
        <v>83</v>
      </c>
      <c r="Z100" s="28">
        <v>0</v>
      </c>
      <c r="AA100" s="28">
        <v>0</v>
      </c>
      <c r="AB100" s="28">
        <v>0</v>
      </c>
      <c r="AC100" s="28">
        <v>1</v>
      </c>
      <c r="AD100" s="28">
        <v>1</v>
      </c>
      <c r="AE100" s="181" t="s">
        <v>83</v>
      </c>
      <c r="AF100" s="181" t="s">
        <v>83</v>
      </c>
      <c r="AG100" s="181" t="s">
        <v>83</v>
      </c>
      <c r="AH100" s="181" t="s">
        <v>83</v>
      </c>
      <c r="AI100" s="28">
        <v>1</v>
      </c>
      <c r="AJ100" s="28"/>
      <c r="AK100" s="28">
        <v>1</v>
      </c>
      <c r="AL100" s="28">
        <v>1</v>
      </c>
      <c r="AM100" s="181" t="s">
        <v>83</v>
      </c>
      <c r="AN100" s="28">
        <v>1</v>
      </c>
      <c r="AO100" s="28">
        <v>1</v>
      </c>
      <c r="AP100" s="28">
        <v>1</v>
      </c>
    </row>
    <row r="101" spans="1:42">
      <c r="A101" s="157"/>
      <c r="B101" s="28" t="str">
        <f>物品!B101</f>
        <v>IJ09</v>
      </c>
      <c r="C101" s="28" t="s">
        <v>41</v>
      </c>
      <c r="D101" s="28" t="s">
        <v>81</v>
      </c>
      <c r="E101" s="28" t="s">
        <v>82</v>
      </c>
      <c r="F101" s="28"/>
      <c r="G101" s="28"/>
      <c r="H101" s="28" t="str">
        <f>VLOOKUP(LEFT(RIGHT(B101,5),4),物品!B:CU,2,FALSE)</f>
        <v>|CffFF0000至圣道果【9】|r</v>
      </c>
      <c r="I101" s="28" t="str">
        <f>VLOOKUP(B101,物品!B:CV,99,FALSE)</f>
        <v>|Cffbbbbbb属性：|r|n攻击+141250|n业力+113000|n生命值+2825000|n生命回复+56500|n攻击伤害+24%|n技能伤害+20%|n</v>
      </c>
      <c r="J101" s="159" t="str">
        <f t="shared" si="26"/>
        <v>|CffFF0000至圣道果【9】|r</v>
      </c>
      <c r="K101" s="159" t="str">
        <f t="shared" si="27"/>
        <v>|Cffbbbbbb属性：|r|n攻击+141250|n业力+113000|n生命值+2825000|n生命回复+56500|n攻击伤害+24%|n技能伤害+20%|n</v>
      </c>
      <c r="L101" s="28"/>
      <c r="M101" s="160" t="str">
        <f>VLOOKUP(LEFT(RIGHT(B101,5),4),物品!B:CU,20,FALSE)</f>
        <v>ReplaceableTextures\\CommandButtons\\BTNPhilosophersStone.blp</v>
      </c>
      <c r="N101" s="181" t="s">
        <v>83</v>
      </c>
      <c r="O101" s="160" t="s">
        <v>92</v>
      </c>
      <c r="P101" s="28">
        <v>0</v>
      </c>
      <c r="Q101" s="28">
        <v>0</v>
      </c>
      <c r="R101" s="181" t="s">
        <v>83</v>
      </c>
      <c r="S101" s="181" t="s">
        <v>83</v>
      </c>
      <c r="T101" s="181" t="s">
        <v>83</v>
      </c>
      <c r="U101" s="181" t="s">
        <v>83</v>
      </c>
      <c r="V101" s="28"/>
      <c r="W101" s="28" t="s">
        <v>88</v>
      </c>
      <c r="X101" s="28">
        <v>0</v>
      </c>
      <c r="Y101" s="181" t="s">
        <v>83</v>
      </c>
      <c r="Z101" s="28">
        <v>0</v>
      </c>
      <c r="AA101" s="28">
        <v>0</v>
      </c>
      <c r="AB101" s="28">
        <v>0</v>
      </c>
      <c r="AC101" s="28">
        <v>1</v>
      </c>
      <c r="AD101" s="28">
        <v>1</v>
      </c>
      <c r="AE101" s="181" t="s">
        <v>83</v>
      </c>
      <c r="AF101" s="181" t="s">
        <v>83</v>
      </c>
      <c r="AG101" s="181" t="s">
        <v>83</v>
      </c>
      <c r="AH101" s="181" t="s">
        <v>83</v>
      </c>
      <c r="AI101" s="28">
        <v>1</v>
      </c>
      <c r="AJ101" s="28"/>
      <c r="AK101" s="28">
        <v>1</v>
      </c>
      <c r="AL101" s="28">
        <v>1</v>
      </c>
      <c r="AM101" s="181" t="s">
        <v>83</v>
      </c>
      <c r="AN101" s="28">
        <v>1</v>
      </c>
      <c r="AO101" s="28">
        <v>1</v>
      </c>
      <c r="AP101" s="28">
        <v>1</v>
      </c>
    </row>
    <row r="102" spans="1:42">
      <c r="A102" s="157"/>
      <c r="B102" s="28" t="str">
        <f>物品!B102</f>
        <v>IJ10</v>
      </c>
      <c r="C102" s="28" t="s">
        <v>41</v>
      </c>
      <c r="D102" s="28" t="s">
        <v>81</v>
      </c>
      <c r="E102" s="28" t="s">
        <v>82</v>
      </c>
      <c r="F102" s="28"/>
      <c r="G102" s="28"/>
      <c r="H102" s="28" t="str">
        <f>VLOOKUP(LEFT(RIGHT(B102,5),4),物品!B:CU,2,FALSE)</f>
        <v>|CffFF0000混沌道果【10】|r</v>
      </c>
      <c r="I102" s="28" t="str">
        <f>VLOOKUP(B102,物品!B:CV,99,FALSE)</f>
        <v>|Cffbbbbbb属性：|r|n攻击+191250|n业力+153000|n生命值+3825000|n生命回复+76500|n攻击伤害+36%|n技能伤害+30%|n</v>
      </c>
      <c r="J102" s="159" t="str">
        <f t="shared" si="26"/>
        <v>|CffFF0000混沌道果【10】|r</v>
      </c>
      <c r="K102" s="159" t="str">
        <f t="shared" si="27"/>
        <v>|Cffbbbbbb属性：|r|n攻击+191250|n业力+153000|n生命值+3825000|n生命回复+76500|n攻击伤害+36%|n技能伤害+30%|n</v>
      </c>
      <c r="L102" s="28"/>
      <c r="M102" s="160" t="str">
        <f>VLOOKUP(LEFT(RIGHT(B102,5),4),物品!B:CU,20,FALSE)</f>
        <v>ReplaceableTextures\\CommandButtons\\BTNOrbOfDarkness.blp</v>
      </c>
      <c r="N102" s="181" t="s">
        <v>83</v>
      </c>
      <c r="O102" s="160" t="s">
        <v>92</v>
      </c>
      <c r="P102" s="28">
        <v>0</v>
      </c>
      <c r="Q102" s="28">
        <v>0</v>
      </c>
      <c r="R102" s="181" t="s">
        <v>83</v>
      </c>
      <c r="S102" s="181" t="s">
        <v>83</v>
      </c>
      <c r="T102" s="181" t="s">
        <v>83</v>
      </c>
      <c r="U102" s="181" t="s">
        <v>83</v>
      </c>
      <c r="V102" s="28"/>
      <c r="W102" s="28" t="s">
        <v>88</v>
      </c>
      <c r="X102" s="28">
        <v>0</v>
      </c>
      <c r="Y102" s="181" t="s">
        <v>83</v>
      </c>
      <c r="Z102" s="28">
        <v>0</v>
      </c>
      <c r="AA102" s="28">
        <v>0</v>
      </c>
      <c r="AB102" s="28">
        <v>0</v>
      </c>
      <c r="AC102" s="28">
        <v>1</v>
      </c>
      <c r="AD102" s="28">
        <v>1</v>
      </c>
      <c r="AE102" s="181" t="s">
        <v>83</v>
      </c>
      <c r="AF102" s="181" t="s">
        <v>83</v>
      </c>
      <c r="AG102" s="181" t="s">
        <v>83</v>
      </c>
      <c r="AH102" s="181" t="s">
        <v>83</v>
      </c>
      <c r="AI102" s="28">
        <v>1</v>
      </c>
      <c r="AJ102" s="28"/>
      <c r="AK102" s="28">
        <v>1</v>
      </c>
      <c r="AL102" s="28">
        <v>1</v>
      </c>
      <c r="AM102" s="181" t="s">
        <v>83</v>
      </c>
      <c r="AN102" s="28">
        <v>1</v>
      </c>
      <c r="AO102" s="28">
        <v>1</v>
      </c>
      <c r="AP102" s="28">
        <v>1</v>
      </c>
    </row>
    <row r="103" spans="1:42">
      <c r="A103" s="157"/>
      <c r="B103" s="28" t="str">
        <f>物品!B103</f>
        <v>ID01</v>
      </c>
      <c r="C103" s="28" t="s">
        <v>41</v>
      </c>
      <c r="D103" s="28" t="s">
        <v>81</v>
      </c>
      <c r="E103" s="28" t="s">
        <v>82</v>
      </c>
      <c r="F103" s="28"/>
      <c r="G103" s="28"/>
      <c r="H103" s="28" t="str">
        <f>VLOOKUP(LEFT(RIGHT(B103,5),4),物品!B:CU,2,FALSE)</f>
        <v>完美的低级道果【1】</v>
      </c>
      <c r="I103" s="28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59" t="str">
        <f t="shared" ref="J103:J112" si="28">H103</f>
        <v>完美的低级道果【1】</v>
      </c>
      <c r="K103" s="159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8"/>
      <c r="M103" s="160" t="str">
        <f>VLOOKUP(LEFT(RIGHT(B103,5),4),物品!B:CU,20,FALSE)</f>
        <v>ReplaceableTextures\\CommandButtons\\BTNDG11.blp</v>
      </c>
      <c r="N103" s="181" t="s">
        <v>83</v>
      </c>
      <c r="O103" s="160" t="s">
        <v>87</v>
      </c>
      <c r="P103" s="28">
        <v>0</v>
      </c>
      <c r="Q103" s="28">
        <v>0</v>
      </c>
      <c r="R103" s="181" t="s">
        <v>83</v>
      </c>
      <c r="S103" s="181" t="s">
        <v>83</v>
      </c>
      <c r="T103" s="181" t="s">
        <v>83</v>
      </c>
      <c r="U103" s="181" t="s">
        <v>83</v>
      </c>
      <c r="V103" s="28"/>
      <c r="W103" s="28" t="s">
        <v>93</v>
      </c>
      <c r="X103" s="28">
        <v>0</v>
      </c>
      <c r="Y103" s="181" t="s">
        <v>83</v>
      </c>
      <c r="Z103" s="28">
        <v>0</v>
      </c>
      <c r="AA103" s="28">
        <v>0</v>
      </c>
      <c r="AB103" s="28">
        <v>5</v>
      </c>
      <c r="AC103" s="28">
        <v>1</v>
      </c>
      <c r="AD103" s="28">
        <v>1</v>
      </c>
      <c r="AE103" s="181" t="s">
        <v>83</v>
      </c>
      <c r="AF103" s="181" t="s">
        <v>83</v>
      </c>
      <c r="AG103" s="181" t="s">
        <v>83</v>
      </c>
      <c r="AH103" s="181" t="s">
        <v>83</v>
      </c>
      <c r="AI103" s="28"/>
      <c r="AJ103" s="28"/>
      <c r="AK103" s="28">
        <v>1</v>
      </c>
      <c r="AL103" s="28">
        <v>1</v>
      </c>
      <c r="AM103" s="181" t="s">
        <v>83</v>
      </c>
      <c r="AN103" s="28">
        <v>1</v>
      </c>
      <c r="AO103" s="28">
        <v>1</v>
      </c>
      <c r="AP103" s="28">
        <v>1</v>
      </c>
    </row>
    <row r="104" spans="1:42">
      <c r="A104" s="157"/>
      <c r="B104" s="28" t="str">
        <f>物品!B104</f>
        <v>ID02</v>
      </c>
      <c r="C104" s="28" t="s">
        <v>41</v>
      </c>
      <c r="D104" s="28" t="s">
        <v>81</v>
      </c>
      <c r="E104" s="28" t="s">
        <v>82</v>
      </c>
      <c r="F104" s="28"/>
      <c r="G104" s="28"/>
      <c r="H104" s="28" t="str">
        <f>VLOOKUP(LEFT(RIGHT(B104,5),4),物品!B:CU,2,FALSE)</f>
        <v>完美的中级道果【2】</v>
      </c>
      <c r="I104" s="28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59" t="str">
        <f t="shared" si="28"/>
        <v>完美的中级道果【2】</v>
      </c>
      <c r="K104" s="159" t="str">
        <f t="shared" si="29"/>
        <v>|CffCCCCCC道果属性：|r|n攻击+7500|n业力+6000|n生命值+150000|n生命回复+3000|n攻击伤害+9%|n技能伤害+8%|n|n|Cff00FF7F点击吸收道果，强行突破境界。|r</v>
      </c>
      <c r="L104" s="28"/>
      <c r="M104" s="160" t="str">
        <f>VLOOKUP(LEFT(RIGHT(B104,5),4),物品!B:CU,20,FALSE)</f>
        <v>ReplaceableTextures\\CommandButtons\\BTNDG12.blp</v>
      </c>
      <c r="N104" s="181" t="s">
        <v>83</v>
      </c>
      <c r="O104" s="160" t="s">
        <v>87</v>
      </c>
      <c r="P104" s="28">
        <v>0</v>
      </c>
      <c r="Q104" s="28">
        <v>0</v>
      </c>
      <c r="R104" s="181" t="s">
        <v>83</v>
      </c>
      <c r="S104" s="181" t="s">
        <v>83</v>
      </c>
      <c r="T104" s="181" t="s">
        <v>83</v>
      </c>
      <c r="U104" s="181" t="s">
        <v>83</v>
      </c>
      <c r="V104" s="28"/>
      <c r="W104" s="28" t="s">
        <v>93</v>
      </c>
      <c r="X104" s="28">
        <v>0</v>
      </c>
      <c r="Y104" s="181" t="s">
        <v>83</v>
      </c>
      <c r="Z104" s="28">
        <v>0</v>
      </c>
      <c r="AA104" s="28">
        <v>0</v>
      </c>
      <c r="AB104" s="28">
        <v>5</v>
      </c>
      <c r="AC104" s="28">
        <v>1</v>
      </c>
      <c r="AD104" s="28">
        <v>1</v>
      </c>
      <c r="AE104" s="181" t="s">
        <v>83</v>
      </c>
      <c r="AF104" s="181" t="s">
        <v>83</v>
      </c>
      <c r="AG104" s="181" t="s">
        <v>83</v>
      </c>
      <c r="AH104" s="181" t="s">
        <v>83</v>
      </c>
      <c r="AI104" s="28"/>
      <c r="AJ104" s="28"/>
      <c r="AK104" s="28">
        <v>1</v>
      </c>
      <c r="AL104" s="28">
        <v>1</v>
      </c>
      <c r="AM104" s="181" t="s">
        <v>83</v>
      </c>
      <c r="AN104" s="28">
        <v>1</v>
      </c>
      <c r="AO104" s="28">
        <v>1</v>
      </c>
      <c r="AP104" s="28">
        <v>1</v>
      </c>
    </row>
    <row r="105" spans="1:42">
      <c r="A105" s="157"/>
      <c r="B105" s="28" t="str">
        <f>物品!B105</f>
        <v>ID03</v>
      </c>
      <c r="C105" s="28" t="s">
        <v>41</v>
      </c>
      <c r="D105" s="28" t="s">
        <v>81</v>
      </c>
      <c r="E105" s="28" t="s">
        <v>82</v>
      </c>
      <c r="F105" s="28"/>
      <c r="G105" s="28"/>
      <c r="H105" s="28" t="str">
        <f>VLOOKUP(LEFT(RIGHT(B105,5),4),物品!B:CU,2,FALSE)</f>
        <v>|Cff00FF7F完美的高级道果【3】|r</v>
      </c>
      <c r="I105" s="28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59" t="str">
        <f t="shared" si="28"/>
        <v>|Cff00FF7F完美的高级道果【3】|r</v>
      </c>
      <c r="K105" s="159" t="str">
        <f t="shared" si="29"/>
        <v>|CffCCCCCC道果属性：|r|n攻击+12500|n业力+10000|n生命值+250000|n生命回复+5000|n攻击伤害+9%|n技能伤害+8%|n|n|Cff00FF7F点击吸收道果，强行突破境界。|r</v>
      </c>
      <c r="L105" s="28"/>
      <c r="M105" s="160" t="str">
        <f>VLOOKUP(LEFT(RIGHT(B105,5),4),物品!B:CU,20,FALSE)</f>
        <v>ReplaceableTextures\\CommandButtons\\BTNDG13.blp</v>
      </c>
      <c r="N105" s="181" t="s">
        <v>83</v>
      </c>
      <c r="O105" s="160" t="s">
        <v>89</v>
      </c>
      <c r="P105" s="28">
        <v>0</v>
      </c>
      <c r="Q105" s="28">
        <v>0</v>
      </c>
      <c r="R105" s="181" t="s">
        <v>83</v>
      </c>
      <c r="S105" s="181" t="s">
        <v>83</v>
      </c>
      <c r="T105" s="181" t="s">
        <v>83</v>
      </c>
      <c r="U105" s="181" t="s">
        <v>83</v>
      </c>
      <c r="V105" s="28"/>
      <c r="W105" s="28" t="s">
        <v>93</v>
      </c>
      <c r="X105" s="28">
        <v>0</v>
      </c>
      <c r="Y105" s="181" t="s">
        <v>83</v>
      </c>
      <c r="Z105" s="28">
        <v>0</v>
      </c>
      <c r="AA105" s="28">
        <v>0</v>
      </c>
      <c r="AB105" s="28">
        <v>5</v>
      </c>
      <c r="AC105" s="28">
        <v>1</v>
      </c>
      <c r="AD105" s="28">
        <v>1</v>
      </c>
      <c r="AE105" s="181" t="s">
        <v>83</v>
      </c>
      <c r="AF105" s="181" t="s">
        <v>83</v>
      </c>
      <c r="AG105" s="181" t="s">
        <v>83</v>
      </c>
      <c r="AH105" s="181" t="s">
        <v>83</v>
      </c>
      <c r="AI105" s="28"/>
      <c r="AJ105" s="28"/>
      <c r="AK105" s="28">
        <v>1</v>
      </c>
      <c r="AL105" s="28">
        <v>1</v>
      </c>
      <c r="AM105" s="181" t="s">
        <v>83</v>
      </c>
      <c r="AN105" s="28">
        <v>1</v>
      </c>
      <c r="AO105" s="28">
        <v>1</v>
      </c>
      <c r="AP105" s="28">
        <v>1</v>
      </c>
    </row>
    <row r="106" spans="1:42">
      <c r="A106" s="157"/>
      <c r="B106" s="28" t="str">
        <f>物品!B106</f>
        <v>ID04</v>
      </c>
      <c r="C106" s="28" t="s">
        <v>41</v>
      </c>
      <c r="D106" s="28" t="s">
        <v>81</v>
      </c>
      <c r="E106" s="28" t="s">
        <v>82</v>
      </c>
      <c r="F106" s="28"/>
      <c r="G106" s="28"/>
      <c r="H106" s="28" t="str">
        <f>VLOOKUP(LEFT(RIGHT(B106,5),4),物品!B:CU,2,FALSE)</f>
        <v>|Cff00FF7F完美的黄级道果【4】|r</v>
      </c>
      <c r="I106" s="28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59" t="str">
        <f t="shared" si="28"/>
        <v>|Cff00FF7F完美的黄级道果【4】|r</v>
      </c>
      <c r="K106" s="159" t="str">
        <f t="shared" si="29"/>
        <v>|CffCCCCCC道果属性：|r|n攻击+21250|n业力+17000|n生命值+425000|n生命回复+8500|n攻击伤害+18%|n技能伤害+15%|n|n|Cff00FF7F点击吸收道果，强行突破境界。|r</v>
      </c>
      <c r="L106" s="28"/>
      <c r="M106" s="160" t="str">
        <f>VLOOKUP(LEFT(RIGHT(B106,5),4),物品!B:CU,20,FALSE)</f>
        <v>ReplaceableTextures\\CommandButtons\\BTNDG14.blp</v>
      </c>
      <c r="N106" s="181" t="s">
        <v>83</v>
      </c>
      <c r="O106" s="160" t="s">
        <v>89</v>
      </c>
      <c r="P106" s="28">
        <v>0</v>
      </c>
      <c r="Q106" s="28">
        <v>0</v>
      </c>
      <c r="R106" s="181" t="s">
        <v>83</v>
      </c>
      <c r="S106" s="181" t="s">
        <v>83</v>
      </c>
      <c r="T106" s="181" t="s">
        <v>83</v>
      </c>
      <c r="U106" s="181" t="s">
        <v>83</v>
      </c>
      <c r="V106" s="28"/>
      <c r="W106" s="28" t="s">
        <v>93</v>
      </c>
      <c r="X106" s="28">
        <v>0</v>
      </c>
      <c r="Y106" s="181" t="s">
        <v>83</v>
      </c>
      <c r="Z106" s="28">
        <v>0</v>
      </c>
      <c r="AA106" s="28">
        <v>0</v>
      </c>
      <c r="AB106" s="28">
        <v>5</v>
      </c>
      <c r="AC106" s="28">
        <v>1</v>
      </c>
      <c r="AD106" s="28">
        <v>1</v>
      </c>
      <c r="AE106" s="181" t="s">
        <v>83</v>
      </c>
      <c r="AF106" s="181" t="s">
        <v>83</v>
      </c>
      <c r="AG106" s="181" t="s">
        <v>83</v>
      </c>
      <c r="AH106" s="181" t="s">
        <v>83</v>
      </c>
      <c r="AI106" s="28"/>
      <c r="AJ106" s="28"/>
      <c r="AK106" s="28">
        <v>1</v>
      </c>
      <c r="AL106" s="28">
        <v>1</v>
      </c>
      <c r="AM106" s="181" t="s">
        <v>83</v>
      </c>
      <c r="AN106" s="28">
        <v>1</v>
      </c>
      <c r="AO106" s="28">
        <v>1</v>
      </c>
      <c r="AP106" s="28">
        <v>1</v>
      </c>
    </row>
    <row r="107" spans="1:42">
      <c r="A107" s="157"/>
      <c r="B107" s="28" t="str">
        <f>物品!B107</f>
        <v>ID05</v>
      </c>
      <c r="C107" s="28" t="s">
        <v>41</v>
      </c>
      <c r="D107" s="28" t="s">
        <v>81</v>
      </c>
      <c r="E107" s="28" t="s">
        <v>82</v>
      </c>
      <c r="F107" s="28"/>
      <c r="G107" s="28"/>
      <c r="H107" s="28" t="str">
        <f>VLOOKUP(LEFT(RIGHT(B107,5),4),物品!B:CU,2,FALSE)</f>
        <v>|Cff00BFFF完美的玄级道果【5】|r</v>
      </c>
      <c r="I107" s="28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59" t="str">
        <f t="shared" si="28"/>
        <v>|Cff00BFFF完美的玄级道果【5】|r</v>
      </c>
      <c r="K107" s="159" t="str">
        <f t="shared" si="29"/>
        <v>|CffCCCCCC道果属性：|r|n攻击+33750|n业力+27000|n生命值+675000|n生命回复+13500|n攻击伤害+18%|n技能伤害+15%|n|n|Cff00FF7F点击吸收道果，强行突破境界。|r</v>
      </c>
      <c r="L107" s="28"/>
      <c r="M107" s="160" t="str">
        <f>VLOOKUP(LEFT(RIGHT(B107,5),4),物品!B:CU,20,FALSE)</f>
        <v>ReplaceableTextures\\CommandButtons\\BTNDG15.blp</v>
      </c>
      <c r="N107" s="181" t="s">
        <v>83</v>
      </c>
      <c r="O107" s="160" t="s">
        <v>90</v>
      </c>
      <c r="P107" s="28">
        <v>0</v>
      </c>
      <c r="Q107" s="28">
        <v>0</v>
      </c>
      <c r="R107" s="181" t="s">
        <v>83</v>
      </c>
      <c r="S107" s="181" t="s">
        <v>83</v>
      </c>
      <c r="T107" s="181" t="s">
        <v>83</v>
      </c>
      <c r="U107" s="181" t="s">
        <v>83</v>
      </c>
      <c r="V107" s="28"/>
      <c r="W107" s="28" t="s">
        <v>93</v>
      </c>
      <c r="X107" s="28">
        <v>0</v>
      </c>
      <c r="Y107" s="181" t="s">
        <v>83</v>
      </c>
      <c r="Z107" s="28">
        <v>0</v>
      </c>
      <c r="AA107" s="28">
        <v>0</v>
      </c>
      <c r="AB107" s="28">
        <v>5</v>
      </c>
      <c r="AC107" s="28">
        <v>1</v>
      </c>
      <c r="AD107" s="28">
        <v>1</v>
      </c>
      <c r="AE107" s="181" t="s">
        <v>83</v>
      </c>
      <c r="AF107" s="181" t="s">
        <v>83</v>
      </c>
      <c r="AG107" s="181" t="s">
        <v>83</v>
      </c>
      <c r="AH107" s="181" t="s">
        <v>83</v>
      </c>
      <c r="AI107" s="28"/>
      <c r="AJ107" s="28"/>
      <c r="AK107" s="28">
        <v>1</v>
      </c>
      <c r="AL107" s="28">
        <v>1</v>
      </c>
      <c r="AM107" s="181" t="s">
        <v>83</v>
      </c>
      <c r="AN107" s="28">
        <v>1</v>
      </c>
      <c r="AO107" s="28">
        <v>1</v>
      </c>
      <c r="AP107" s="28">
        <v>1</v>
      </c>
    </row>
    <row r="108" spans="1:42">
      <c r="A108" s="157"/>
      <c r="B108" s="28" t="str">
        <f>物品!B108</f>
        <v>ID06</v>
      </c>
      <c r="C108" s="28" t="s">
        <v>41</v>
      </c>
      <c r="D108" s="28" t="s">
        <v>81</v>
      </c>
      <c r="E108" s="28" t="s">
        <v>82</v>
      </c>
      <c r="F108" s="28"/>
      <c r="G108" s="28"/>
      <c r="H108" s="28" t="str">
        <f>VLOOKUP(LEFT(RIGHT(B108,5),4),物品!B:CU,2,FALSE)</f>
        <v>|Cff00BFFF完美的地级道果【6】|r</v>
      </c>
      <c r="I108" s="28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59" t="str">
        <f t="shared" si="28"/>
        <v>|Cff00BFFF完美的地级道果【6】|r</v>
      </c>
      <c r="K108" s="159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8"/>
      <c r="M108" s="160" t="str">
        <f>VLOOKUP(LEFT(RIGHT(B108,5),4),物品!B:CU,20,FALSE)</f>
        <v>ReplaceableTextures\\CommandButtons\\BTNDG16.blp</v>
      </c>
      <c r="N108" s="181" t="s">
        <v>83</v>
      </c>
      <c r="O108" s="160" t="s">
        <v>90</v>
      </c>
      <c r="P108" s="28">
        <v>0</v>
      </c>
      <c r="Q108" s="28">
        <v>0</v>
      </c>
      <c r="R108" s="181" t="s">
        <v>83</v>
      </c>
      <c r="S108" s="181" t="s">
        <v>83</v>
      </c>
      <c r="T108" s="181" t="s">
        <v>83</v>
      </c>
      <c r="U108" s="181" t="s">
        <v>83</v>
      </c>
      <c r="V108" s="28"/>
      <c r="W108" s="28" t="s">
        <v>93</v>
      </c>
      <c r="X108" s="28">
        <v>0</v>
      </c>
      <c r="Y108" s="181" t="s">
        <v>83</v>
      </c>
      <c r="Z108" s="28">
        <v>0</v>
      </c>
      <c r="AA108" s="28">
        <v>0</v>
      </c>
      <c r="AB108" s="28">
        <v>5</v>
      </c>
      <c r="AC108" s="28">
        <v>1</v>
      </c>
      <c r="AD108" s="28">
        <v>1</v>
      </c>
      <c r="AE108" s="181" t="s">
        <v>83</v>
      </c>
      <c r="AF108" s="181" t="s">
        <v>83</v>
      </c>
      <c r="AG108" s="181" t="s">
        <v>83</v>
      </c>
      <c r="AH108" s="181" t="s">
        <v>83</v>
      </c>
      <c r="AI108" s="28"/>
      <c r="AJ108" s="28"/>
      <c r="AK108" s="28">
        <v>1</v>
      </c>
      <c r="AL108" s="28">
        <v>1</v>
      </c>
      <c r="AM108" s="181" t="s">
        <v>83</v>
      </c>
      <c r="AN108" s="28">
        <v>1</v>
      </c>
      <c r="AO108" s="28">
        <v>1</v>
      </c>
      <c r="AP108" s="28">
        <v>1</v>
      </c>
    </row>
    <row r="109" spans="1:42">
      <c r="A109" s="157"/>
      <c r="B109" s="28" t="str">
        <f>物品!B109</f>
        <v>ID07</v>
      </c>
      <c r="C109" s="28" t="s">
        <v>41</v>
      </c>
      <c r="D109" s="28" t="s">
        <v>81</v>
      </c>
      <c r="E109" s="28" t="s">
        <v>82</v>
      </c>
      <c r="F109" s="28"/>
      <c r="G109" s="28"/>
      <c r="H109" s="28" t="str">
        <f>VLOOKUP(LEFT(RIGHT(B109,5),4),物品!B:CU,2,FALSE)</f>
        <v>|CffFFC926完美的天级道果【7】|r</v>
      </c>
      <c r="I109" s="28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59" t="str">
        <f t="shared" si="28"/>
        <v>|CffFFC926完美的天级道果【7】|r</v>
      </c>
      <c r="K109" s="159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8"/>
      <c r="M109" s="160" t="str">
        <f>VLOOKUP(LEFT(RIGHT(B109,5),4),物品!B:CU,20,FALSE)</f>
        <v>ReplaceableTextures\\CommandButtons\\BTNDG17.blp</v>
      </c>
      <c r="N109" s="181" t="s">
        <v>83</v>
      </c>
      <c r="O109" s="160" t="s">
        <v>91</v>
      </c>
      <c r="P109" s="28">
        <v>0</v>
      </c>
      <c r="Q109" s="28">
        <v>0</v>
      </c>
      <c r="R109" s="181" t="s">
        <v>83</v>
      </c>
      <c r="S109" s="181" t="s">
        <v>83</v>
      </c>
      <c r="T109" s="181" t="s">
        <v>83</v>
      </c>
      <c r="U109" s="181" t="s">
        <v>83</v>
      </c>
      <c r="V109" s="28"/>
      <c r="W109" s="28" t="s">
        <v>93</v>
      </c>
      <c r="X109" s="28">
        <v>0</v>
      </c>
      <c r="Y109" s="181" t="s">
        <v>83</v>
      </c>
      <c r="Z109" s="28">
        <v>0</v>
      </c>
      <c r="AA109" s="28">
        <v>0</v>
      </c>
      <c r="AB109" s="28">
        <v>5</v>
      </c>
      <c r="AC109" s="28">
        <v>1</v>
      </c>
      <c r="AD109" s="28">
        <v>1</v>
      </c>
      <c r="AE109" s="181" t="s">
        <v>83</v>
      </c>
      <c r="AF109" s="181" t="s">
        <v>83</v>
      </c>
      <c r="AG109" s="181" t="s">
        <v>83</v>
      </c>
      <c r="AH109" s="181" t="s">
        <v>83</v>
      </c>
      <c r="AI109" s="28"/>
      <c r="AJ109" s="28"/>
      <c r="AK109" s="28">
        <v>1</v>
      </c>
      <c r="AL109" s="28">
        <v>1</v>
      </c>
      <c r="AM109" s="181" t="s">
        <v>83</v>
      </c>
      <c r="AN109" s="28">
        <v>1</v>
      </c>
      <c r="AO109" s="28">
        <v>1</v>
      </c>
      <c r="AP109" s="28">
        <v>1</v>
      </c>
    </row>
    <row r="110" spans="1:42">
      <c r="A110" s="157"/>
      <c r="B110" s="28" t="str">
        <f>物品!B110</f>
        <v>ID08</v>
      </c>
      <c r="C110" s="28" t="s">
        <v>41</v>
      </c>
      <c r="D110" s="28" t="s">
        <v>81</v>
      </c>
      <c r="E110" s="28" t="s">
        <v>82</v>
      </c>
      <c r="F110" s="28"/>
      <c r="G110" s="28"/>
      <c r="H110" s="28" t="str">
        <f>VLOOKUP(LEFT(RIGHT(B110,5),4),物品!B:CU,2,FALSE)</f>
        <v>|CffFFC926完美的仙品道果【8】|r</v>
      </c>
      <c r="I110" s="28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59" t="str">
        <f t="shared" si="28"/>
        <v>|CffFFC926完美的仙品道果【8】|r</v>
      </c>
      <c r="K110" s="159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8"/>
      <c r="M110" s="160" t="str">
        <f>VLOOKUP(LEFT(RIGHT(B110,5),4),物品!B:CU,20,FALSE)</f>
        <v>ReplaceableTextures\\CommandButtons\\BTNDG18.blp</v>
      </c>
      <c r="N110" s="181" t="s">
        <v>83</v>
      </c>
      <c r="O110" s="160" t="s">
        <v>91</v>
      </c>
      <c r="P110" s="28">
        <v>0</v>
      </c>
      <c r="Q110" s="28">
        <v>0</v>
      </c>
      <c r="R110" s="181" t="s">
        <v>83</v>
      </c>
      <c r="S110" s="181" t="s">
        <v>83</v>
      </c>
      <c r="T110" s="181" t="s">
        <v>83</v>
      </c>
      <c r="U110" s="181" t="s">
        <v>83</v>
      </c>
      <c r="V110" s="28"/>
      <c r="W110" s="28" t="s">
        <v>93</v>
      </c>
      <c r="X110" s="28">
        <v>0</v>
      </c>
      <c r="Y110" s="181" t="s">
        <v>83</v>
      </c>
      <c r="Z110" s="28">
        <v>0</v>
      </c>
      <c r="AA110" s="28">
        <v>0</v>
      </c>
      <c r="AB110" s="28">
        <v>5</v>
      </c>
      <c r="AC110" s="28">
        <v>1</v>
      </c>
      <c r="AD110" s="28">
        <v>1</v>
      </c>
      <c r="AE110" s="181" t="s">
        <v>83</v>
      </c>
      <c r="AF110" s="181" t="s">
        <v>83</v>
      </c>
      <c r="AG110" s="181" t="s">
        <v>83</v>
      </c>
      <c r="AH110" s="181" t="s">
        <v>83</v>
      </c>
      <c r="AI110" s="28"/>
      <c r="AJ110" s="28"/>
      <c r="AK110" s="28">
        <v>1</v>
      </c>
      <c r="AL110" s="28">
        <v>1</v>
      </c>
      <c r="AM110" s="181" t="s">
        <v>83</v>
      </c>
      <c r="AN110" s="28">
        <v>1</v>
      </c>
      <c r="AO110" s="28">
        <v>1</v>
      </c>
      <c r="AP110" s="28">
        <v>1</v>
      </c>
    </row>
    <row r="111" spans="1:42">
      <c r="A111" s="157"/>
      <c r="B111" s="28" t="str">
        <f>物品!B111</f>
        <v>ID09</v>
      </c>
      <c r="C111" s="28" t="s">
        <v>41</v>
      </c>
      <c r="D111" s="28" t="s">
        <v>81</v>
      </c>
      <c r="E111" s="28" t="s">
        <v>82</v>
      </c>
      <c r="F111" s="28"/>
      <c r="G111" s="28"/>
      <c r="H111" s="28" t="str">
        <f>VLOOKUP(LEFT(RIGHT(B111,5),4),物品!B:CU,2,FALSE)</f>
        <v>|CffFF0000完美的至圣道果【9】|r</v>
      </c>
      <c r="I111" s="28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59" t="str">
        <f t="shared" si="28"/>
        <v>|CffFF0000完美的至圣道果【9】|r</v>
      </c>
      <c r="K111" s="159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8"/>
      <c r="M111" s="160" t="str">
        <f>VLOOKUP(LEFT(RIGHT(B111,5),4),物品!B:CU,20,FALSE)</f>
        <v>ReplaceableTextures\\CommandButtons\\BTNDG19.blp</v>
      </c>
      <c r="N111" s="181" t="s">
        <v>83</v>
      </c>
      <c r="O111" s="160" t="s">
        <v>92</v>
      </c>
      <c r="P111" s="28">
        <v>0</v>
      </c>
      <c r="Q111" s="28">
        <v>0</v>
      </c>
      <c r="R111" s="181" t="s">
        <v>83</v>
      </c>
      <c r="S111" s="181" t="s">
        <v>83</v>
      </c>
      <c r="T111" s="181" t="s">
        <v>83</v>
      </c>
      <c r="U111" s="181" t="s">
        <v>83</v>
      </c>
      <c r="V111" s="28"/>
      <c r="W111" s="28" t="s">
        <v>93</v>
      </c>
      <c r="X111" s="28">
        <v>0</v>
      </c>
      <c r="Y111" s="181" t="s">
        <v>83</v>
      </c>
      <c r="Z111" s="28">
        <v>0</v>
      </c>
      <c r="AA111" s="28">
        <v>0</v>
      </c>
      <c r="AB111" s="28">
        <v>5</v>
      </c>
      <c r="AC111" s="28">
        <v>1</v>
      </c>
      <c r="AD111" s="28">
        <v>1</v>
      </c>
      <c r="AE111" s="181" t="s">
        <v>83</v>
      </c>
      <c r="AF111" s="181" t="s">
        <v>83</v>
      </c>
      <c r="AG111" s="181" t="s">
        <v>83</v>
      </c>
      <c r="AH111" s="181" t="s">
        <v>83</v>
      </c>
      <c r="AI111" s="28"/>
      <c r="AJ111" s="28"/>
      <c r="AK111" s="28">
        <v>1</v>
      </c>
      <c r="AL111" s="28">
        <v>1</v>
      </c>
      <c r="AM111" s="181" t="s">
        <v>83</v>
      </c>
      <c r="AN111" s="28">
        <v>1</v>
      </c>
      <c r="AO111" s="28">
        <v>1</v>
      </c>
      <c r="AP111" s="28">
        <v>1</v>
      </c>
    </row>
    <row r="112" spans="1:42">
      <c r="A112" s="157"/>
      <c r="B112" s="28" t="str">
        <f>物品!B112</f>
        <v>ID10</v>
      </c>
      <c r="C112" s="28" t="s">
        <v>41</v>
      </c>
      <c r="D112" s="28" t="s">
        <v>81</v>
      </c>
      <c r="E112" s="28" t="s">
        <v>82</v>
      </c>
      <c r="F112" s="28"/>
      <c r="G112" s="28"/>
      <c r="H112" s="28" t="str">
        <f>VLOOKUP(LEFT(RIGHT(B112,5),4),物品!B:CU,2,FALSE)</f>
        <v>|CffFF0000完美的混沌道果【10】|r</v>
      </c>
      <c r="I112" s="28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59" t="str">
        <f t="shared" si="28"/>
        <v>|CffFF0000完美的混沌道果【10】|r</v>
      </c>
      <c r="K112" s="159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8"/>
      <c r="M112" s="160" t="str">
        <f>VLOOKUP(LEFT(RIGHT(B112,5),4),物品!B:CU,20,FALSE)</f>
        <v>ReplaceableTextures\\CommandButtons\\BTNDG20.blp</v>
      </c>
      <c r="N112" s="181" t="s">
        <v>83</v>
      </c>
      <c r="O112" s="160" t="s">
        <v>92</v>
      </c>
      <c r="P112" s="28">
        <v>0</v>
      </c>
      <c r="Q112" s="28">
        <v>0</v>
      </c>
      <c r="R112" s="181" t="s">
        <v>83</v>
      </c>
      <c r="S112" s="181" t="s">
        <v>83</v>
      </c>
      <c r="T112" s="181" t="s">
        <v>83</v>
      </c>
      <c r="U112" s="181" t="s">
        <v>83</v>
      </c>
      <c r="V112" s="28"/>
      <c r="W112" s="28" t="s">
        <v>93</v>
      </c>
      <c r="X112" s="28">
        <v>0</v>
      </c>
      <c r="Y112" s="181" t="s">
        <v>83</v>
      </c>
      <c r="Z112" s="28">
        <v>0</v>
      </c>
      <c r="AA112" s="28">
        <v>0</v>
      </c>
      <c r="AB112" s="28">
        <v>5</v>
      </c>
      <c r="AC112" s="28">
        <v>1</v>
      </c>
      <c r="AD112" s="28">
        <v>1</v>
      </c>
      <c r="AE112" s="181" t="s">
        <v>83</v>
      </c>
      <c r="AF112" s="181" t="s">
        <v>83</v>
      </c>
      <c r="AG112" s="181" t="s">
        <v>83</v>
      </c>
      <c r="AH112" s="181" t="s">
        <v>83</v>
      </c>
      <c r="AI112" s="28"/>
      <c r="AJ112" s="28"/>
      <c r="AK112" s="28">
        <v>1</v>
      </c>
      <c r="AL112" s="28">
        <v>1</v>
      </c>
      <c r="AM112" s="181" t="s">
        <v>83</v>
      </c>
      <c r="AN112" s="28">
        <v>1</v>
      </c>
      <c r="AO112" s="28">
        <v>1</v>
      </c>
      <c r="AP112" s="28">
        <v>1</v>
      </c>
    </row>
    <row r="113" spans="1:42">
      <c r="A113" s="157"/>
      <c r="B113" s="28" t="str">
        <f>物品!B113</f>
        <v>ID11</v>
      </c>
      <c r="C113" s="28" t="s">
        <v>41</v>
      </c>
      <c r="D113" s="28" t="s">
        <v>81</v>
      </c>
      <c r="E113" s="28" t="s">
        <v>82</v>
      </c>
      <c r="F113" s="28"/>
      <c r="G113" s="28"/>
      <c r="H113" s="28" t="str">
        <f>VLOOKUP(LEFT(RIGHT(B113,5),4),物品!B:CU,2,FALSE)</f>
        <v>残缺的低级道果【1】</v>
      </c>
      <c r="I113" s="28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59" t="str">
        <f t="shared" si="26"/>
        <v>残缺的低级道果【1】</v>
      </c>
      <c r="K113" s="159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8"/>
      <c r="M113" s="160" t="str">
        <f>VLOOKUP(LEFT(RIGHT(B113,5),4),物品!B:CU,20,FALSE)</f>
        <v>ReplaceableTextures\\CommandButtons\\BTNDG01.blp</v>
      </c>
      <c r="N113" s="181" t="s">
        <v>83</v>
      </c>
      <c r="O113" s="160" t="s">
        <v>87</v>
      </c>
      <c r="P113" s="28">
        <v>0</v>
      </c>
      <c r="Q113" s="28">
        <v>0</v>
      </c>
      <c r="R113" s="181" t="s">
        <v>83</v>
      </c>
      <c r="S113" s="181" t="s">
        <v>83</v>
      </c>
      <c r="T113" s="181" t="s">
        <v>83</v>
      </c>
      <c r="U113" s="181" t="s">
        <v>83</v>
      </c>
      <c r="V113" s="28"/>
      <c r="W113" s="28" t="s">
        <v>93</v>
      </c>
      <c r="X113" s="28">
        <v>0</v>
      </c>
      <c r="Y113" s="181" t="s">
        <v>83</v>
      </c>
      <c r="Z113" s="28">
        <v>0</v>
      </c>
      <c r="AA113" s="28">
        <v>0</v>
      </c>
      <c r="AB113" s="28">
        <v>5</v>
      </c>
      <c r="AC113" s="28">
        <v>1</v>
      </c>
      <c r="AD113" s="28">
        <v>1</v>
      </c>
      <c r="AE113" s="181" t="s">
        <v>83</v>
      </c>
      <c r="AF113" s="181" t="s">
        <v>83</v>
      </c>
      <c r="AG113" s="181" t="s">
        <v>83</v>
      </c>
      <c r="AH113" s="181" t="s">
        <v>83</v>
      </c>
      <c r="AI113" s="28"/>
      <c r="AJ113" s="28"/>
      <c r="AK113" s="28">
        <v>1</v>
      </c>
      <c r="AL113" s="28">
        <v>1</v>
      </c>
      <c r="AM113" s="181" t="s">
        <v>83</v>
      </c>
      <c r="AN113" s="28">
        <v>1</v>
      </c>
      <c r="AO113" s="28">
        <v>1</v>
      </c>
      <c r="AP113" s="28">
        <v>1</v>
      </c>
    </row>
    <row r="114" spans="1:42">
      <c r="A114" s="157"/>
      <c r="B114" s="28" t="str">
        <f>物品!B114</f>
        <v>ID12</v>
      </c>
      <c r="C114" s="28" t="s">
        <v>41</v>
      </c>
      <c r="D114" s="28" t="s">
        <v>81</v>
      </c>
      <c r="E114" s="28" t="s">
        <v>82</v>
      </c>
      <c r="F114" s="28"/>
      <c r="G114" s="28"/>
      <c r="H114" s="28" t="str">
        <f>VLOOKUP(LEFT(RIGHT(B114,5),4),物品!B:CU,2,FALSE)</f>
        <v>残缺的中级道果【2】</v>
      </c>
      <c r="I114" s="28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59" t="str">
        <f t="shared" si="26"/>
        <v>残缺的中级道果【2】</v>
      </c>
      <c r="K114" s="159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8"/>
      <c r="M114" s="160" t="str">
        <f>VLOOKUP(LEFT(RIGHT(B114,5),4),物品!B:CU,20,FALSE)</f>
        <v>ReplaceableTextures\\CommandButtons\\BTNDG02.blp</v>
      </c>
      <c r="N114" s="181" t="s">
        <v>83</v>
      </c>
      <c r="O114" s="160" t="s">
        <v>87</v>
      </c>
      <c r="P114" s="28">
        <v>0</v>
      </c>
      <c r="Q114" s="28">
        <v>0</v>
      </c>
      <c r="R114" s="181" t="s">
        <v>83</v>
      </c>
      <c r="S114" s="181" t="s">
        <v>83</v>
      </c>
      <c r="T114" s="181" t="s">
        <v>83</v>
      </c>
      <c r="U114" s="181" t="s">
        <v>83</v>
      </c>
      <c r="V114" s="28"/>
      <c r="W114" s="28" t="s">
        <v>93</v>
      </c>
      <c r="X114" s="28">
        <v>0</v>
      </c>
      <c r="Y114" s="181" t="s">
        <v>83</v>
      </c>
      <c r="Z114" s="28">
        <v>0</v>
      </c>
      <c r="AA114" s="28">
        <v>0</v>
      </c>
      <c r="AB114" s="28">
        <v>5</v>
      </c>
      <c r="AC114" s="28">
        <v>1</v>
      </c>
      <c r="AD114" s="28">
        <v>1</v>
      </c>
      <c r="AE114" s="181" t="s">
        <v>83</v>
      </c>
      <c r="AF114" s="181" t="s">
        <v>83</v>
      </c>
      <c r="AG114" s="181" t="s">
        <v>83</v>
      </c>
      <c r="AH114" s="181" t="s">
        <v>83</v>
      </c>
      <c r="AI114" s="28"/>
      <c r="AJ114" s="28"/>
      <c r="AK114" s="28">
        <v>1</v>
      </c>
      <c r="AL114" s="28">
        <v>1</v>
      </c>
      <c r="AM114" s="181" t="s">
        <v>83</v>
      </c>
      <c r="AN114" s="28">
        <v>1</v>
      </c>
      <c r="AO114" s="28">
        <v>1</v>
      </c>
      <c r="AP114" s="28">
        <v>1</v>
      </c>
    </row>
    <row r="115" spans="1:42">
      <c r="A115" s="157"/>
      <c r="B115" s="28" t="str">
        <f>物品!B115</f>
        <v>ID13</v>
      </c>
      <c r="C115" s="28" t="s">
        <v>41</v>
      </c>
      <c r="D115" s="28" t="s">
        <v>81</v>
      </c>
      <c r="E115" s="28" t="s">
        <v>82</v>
      </c>
      <c r="F115" s="28"/>
      <c r="G115" s="28"/>
      <c r="H115" s="28" t="str">
        <f>VLOOKUP(LEFT(RIGHT(B115,5),4),物品!B:CU,2,FALSE)</f>
        <v>|Cff00FF7F残缺的高级道果【3】|r</v>
      </c>
      <c r="I115" s="28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59" t="str">
        <f t="shared" ref="J115:J118" si="30">H115</f>
        <v>|Cff00FF7F残缺的高级道果【3】|r</v>
      </c>
      <c r="K115" s="159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8"/>
      <c r="M115" s="160" t="str">
        <f>VLOOKUP(LEFT(RIGHT(B115,5),4),物品!B:CU,20,FALSE)</f>
        <v>ReplaceableTextures\\CommandButtons\\BTNDG03.blp</v>
      </c>
      <c r="N115" s="181" t="s">
        <v>83</v>
      </c>
      <c r="O115" s="160" t="s">
        <v>89</v>
      </c>
      <c r="P115" s="28">
        <v>0</v>
      </c>
      <c r="Q115" s="28">
        <v>0</v>
      </c>
      <c r="R115" s="181" t="s">
        <v>83</v>
      </c>
      <c r="S115" s="181" t="s">
        <v>83</v>
      </c>
      <c r="T115" s="181" t="s">
        <v>83</v>
      </c>
      <c r="U115" s="181" t="s">
        <v>83</v>
      </c>
      <c r="V115" s="28"/>
      <c r="W115" s="28" t="s">
        <v>93</v>
      </c>
      <c r="X115" s="28">
        <v>0</v>
      </c>
      <c r="Y115" s="181" t="s">
        <v>83</v>
      </c>
      <c r="Z115" s="28">
        <v>0</v>
      </c>
      <c r="AA115" s="28">
        <v>0</v>
      </c>
      <c r="AB115" s="28">
        <v>5</v>
      </c>
      <c r="AC115" s="28">
        <v>1</v>
      </c>
      <c r="AD115" s="28">
        <v>1</v>
      </c>
      <c r="AE115" s="181" t="s">
        <v>83</v>
      </c>
      <c r="AF115" s="181" t="s">
        <v>83</v>
      </c>
      <c r="AG115" s="181" t="s">
        <v>83</v>
      </c>
      <c r="AH115" s="181" t="s">
        <v>83</v>
      </c>
      <c r="AI115" s="28"/>
      <c r="AJ115" s="28"/>
      <c r="AK115" s="28">
        <v>1</v>
      </c>
      <c r="AL115" s="28">
        <v>1</v>
      </c>
      <c r="AM115" s="181" t="s">
        <v>83</v>
      </c>
      <c r="AN115" s="28">
        <v>1</v>
      </c>
      <c r="AO115" s="28">
        <v>1</v>
      </c>
      <c r="AP115" s="28">
        <v>1</v>
      </c>
    </row>
    <row r="116" spans="1:42">
      <c r="A116" s="157"/>
      <c r="B116" s="28" t="str">
        <f>物品!B116</f>
        <v>ID14</v>
      </c>
      <c r="C116" s="28" t="s">
        <v>41</v>
      </c>
      <c r="D116" s="28" t="s">
        <v>81</v>
      </c>
      <c r="E116" s="28" t="s">
        <v>82</v>
      </c>
      <c r="F116" s="28"/>
      <c r="G116" s="28"/>
      <c r="H116" s="28" t="str">
        <f>VLOOKUP(LEFT(RIGHT(B116,5),4),物品!B:CU,2,FALSE)</f>
        <v>|Cff00FF7F残缺的黄级道果【4】|r</v>
      </c>
      <c r="I116" s="28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59" t="str">
        <f t="shared" si="30"/>
        <v>|Cff00FF7F残缺的黄级道果【4】|r</v>
      </c>
      <c r="K116" s="159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8"/>
      <c r="M116" s="160" t="str">
        <f>VLOOKUP(LEFT(RIGHT(B116,5),4),物品!B:CU,20,FALSE)</f>
        <v>ReplaceableTextures\\CommandButtons\\BTNDG04.blp</v>
      </c>
      <c r="N116" s="181" t="s">
        <v>83</v>
      </c>
      <c r="O116" s="160" t="s">
        <v>89</v>
      </c>
      <c r="P116" s="28">
        <v>0</v>
      </c>
      <c r="Q116" s="28">
        <v>0</v>
      </c>
      <c r="R116" s="181" t="s">
        <v>83</v>
      </c>
      <c r="S116" s="181" t="s">
        <v>83</v>
      </c>
      <c r="T116" s="181" t="s">
        <v>83</v>
      </c>
      <c r="U116" s="181" t="s">
        <v>83</v>
      </c>
      <c r="V116" s="28"/>
      <c r="W116" s="28" t="s">
        <v>93</v>
      </c>
      <c r="X116" s="28">
        <v>0</v>
      </c>
      <c r="Y116" s="181" t="s">
        <v>83</v>
      </c>
      <c r="Z116" s="28">
        <v>0</v>
      </c>
      <c r="AA116" s="28">
        <v>0</v>
      </c>
      <c r="AB116" s="28">
        <v>5</v>
      </c>
      <c r="AC116" s="28">
        <v>1</v>
      </c>
      <c r="AD116" s="28">
        <v>1</v>
      </c>
      <c r="AE116" s="181" t="s">
        <v>83</v>
      </c>
      <c r="AF116" s="181" t="s">
        <v>83</v>
      </c>
      <c r="AG116" s="181" t="s">
        <v>83</v>
      </c>
      <c r="AH116" s="181" t="s">
        <v>83</v>
      </c>
      <c r="AI116" s="28"/>
      <c r="AJ116" s="28"/>
      <c r="AK116" s="28">
        <v>1</v>
      </c>
      <c r="AL116" s="28">
        <v>1</v>
      </c>
      <c r="AM116" s="181" t="s">
        <v>83</v>
      </c>
      <c r="AN116" s="28">
        <v>1</v>
      </c>
      <c r="AO116" s="28">
        <v>1</v>
      </c>
      <c r="AP116" s="28">
        <v>1</v>
      </c>
    </row>
    <row r="117" spans="1:42">
      <c r="A117" s="157"/>
      <c r="B117" s="28" t="str">
        <f>物品!B117</f>
        <v>ID15</v>
      </c>
      <c r="C117" s="28" t="s">
        <v>41</v>
      </c>
      <c r="D117" s="28" t="s">
        <v>81</v>
      </c>
      <c r="E117" s="28" t="s">
        <v>82</v>
      </c>
      <c r="F117" s="28"/>
      <c r="G117" s="28"/>
      <c r="H117" s="28" t="str">
        <f>VLOOKUP(LEFT(RIGHT(B117,5),4),物品!B:CU,2,FALSE)</f>
        <v>|Cff00BFFF残缺的玄级道果【5】|r</v>
      </c>
      <c r="I117" s="28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59" t="str">
        <f t="shared" si="30"/>
        <v>|Cff00BFFF残缺的玄级道果【5】|r</v>
      </c>
      <c r="K117" s="159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8"/>
      <c r="M117" s="160" t="str">
        <f>VLOOKUP(LEFT(RIGHT(B117,5),4),物品!B:CU,20,FALSE)</f>
        <v>ReplaceableTextures\\CommandButtons\\BTNDG05.blp</v>
      </c>
      <c r="N117" s="181" t="s">
        <v>83</v>
      </c>
      <c r="O117" s="160" t="s">
        <v>90</v>
      </c>
      <c r="P117" s="28">
        <v>0</v>
      </c>
      <c r="Q117" s="28">
        <v>0</v>
      </c>
      <c r="R117" s="181" t="s">
        <v>83</v>
      </c>
      <c r="S117" s="181" t="s">
        <v>83</v>
      </c>
      <c r="T117" s="181" t="s">
        <v>83</v>
      </c>
      <c r="U117" s="181" t="s">
        <v>83</v>
      </c>
      <c r="V117" s="28"/>
      <c r="W117" s="28" t="s">
        <v>93</v>
      </c>
      <c r="X117" s="28">
        <v>0</v>
      </c>
      <c r="Y117" s="181" t="s">
        <v>83</v>
      </c>
      <c r="Z117" s="28">
        <v>0</v>
      </c>
      <c r="AA117" s="28">
        <v>0</v>
      </c>
      <c r="AB117" s="28">
        <v>5</v>
      </c>
      <c r="AC117" s="28">
        <v>1</v>
      </c>
      <c r="AD117" s="28">
        <v>1</v>
      </c>
      <c r="AE117" s="181" t="s">
        <v>83</v>
      </c>
      <c r="AF117" s="181" t="s">
        <v>83</v>
      </c>
      <c r="AG117" s="181" t="s">
        <v>83</v>
      </c>
      <c r="AH117" s="181" t="s">
        <v>83</v>
      </c>
      <c r="AI117" s="28"/>
      <c r="AJ117" s="28"/>
      <c r="AK117" s="28">
        <v>1</v>
      </c>
      <c r="AL117" s="28">
        <v>1</v>
      </c>
      <c r="AM117" s="181" t="s">
        <v>83</v>
      </c>
      <c r="AN117" s="28">
        <v>1</v>
      </c>
      <c r="AO117" s="28">
        <v>1</v>
      </c>
      <c r="AP117" s="28">
        <v>1</v>
      </c>
    </row>
    <row r="118" spans="1:42">
      <c r="A118" s="157"/>
      <c r="B118" s="28" t="str">
        <f>物品!B118</f>
        <v>ID16</v>
      </c>
      <c r="C118" s="28" t="s">
        <v>41</v>
      </c>
      <c r="D118" s="28" t="s">
        <v>81</v>
      </c>
      <c r="E118" s="28" t="s">
        <v>82</v>
      </c>
      <c r="F118" s="28"/>
      <c r="G118" s="28"/>
      <c r="H118" s="28" t="str">
        <f>VLOOKUP(LEFT(RIGHT(B118,5),4),物品!B:CU,2,FALSE)</f>
        <v>|Cff00BFFF残缺的地级道果【6】|r</v>
      </c>
      <c r="I118" s="28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59" t="str">
        <f t="shared" si="30"/>
        <v>|Cff00BFFF残缺的地级道果【6】|r</v>
      </c>
      <c r="K118" s="159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8"/>
      <c r="M118" s="160" t="str">
        <f>VLOOKUP(LEFT(RIGHT(B118,5),4),物品!B:CU,20,FALSE)</f>
        <v>ReplaceableTextures\\CommandButtons\\BTNDG06.blp</v>
      </c>
      <c r="N118" s="181" t="s">
        <v>83</v>
      </c>
      <c r="O118" s="160" t="s">
        <v>90</v>
      </c>
      <c r="P118" s="28">
        <v>0</v>
      </c>
      <c r="Q118" s="28">
        <v>0</v>
      </c>
      <c r="R118" s="181" t="s">
        <v>83</v>
      </c>
      <c r="S118" s="181" t="s">
        <v>83</v>
      </c>
      <c r="T118" s="181" t="s">
        <v>83</v>
      </c>
      <c r="U118" s="181" t="s">
        <v>83</v>
      </c>
      <c r="V118" s="28"/>
      <c r="W118" s="28" t="s">
        <v>93</v>
      </c>
      <c r="X118" s="28">
        <v>0</v>
      </c>
      <c r="Y118" s="181" t="s">
        <v>83</v>
      </c>
      <c r="Z118" s="28">
        <v>0</v>
      </c>
      <c r="AA118" s="28">
        <v>0</v>
      </c>
      <c r="AB118" s="28">
        <v>5</v>
      </c>
      <c r="AC118" s="28">
        <v>1</v>
      </c>
      <c r="AD118" s="28">
        <v>1</v>
      </c>
      <c r="AE118" s="181" t="s">
        <v>83</v>
      </c>
      <c r="AF118" s="181" t="s">
        <v>83</v>
      </c>
      <c r="AG118" s="181" t="s">
        <v>83</v>
      </c>
      <c r="AH118" s="181" t="s">
        <v>83</v>
      </c>
      <c r="AI118" s="28"/>
      <c r="AJ118" s="28"/>
      <c r="AK118" s="28">
        <v>1</v>
      </c>
      <c r="AL118" s="28">
        <v>1</v>
      </c>
      <c r="AM118" s="181" t="s">
        <v>83</v>
      </c>
      <c r="AN118" s="28">
        <v>1</v>
      </c>
      <c r="AO118" s="28">
        <v>1</v>
      </c>
      <c r="AP118" s="28">
        <v>1</v>
      </c>
    </row>
    <row r="119" spans="1:42">
      <c r="A119" s="157"/>
      <c r="B119" s="28" t="str">
        <f>物品!B119</f>
        <v>ID17</v>
      </c>
      <c r="C119" s="28" t="s">
        <v>41</v>
      </c>
      <c r="D119" s="28" t="s">
        <v>81</v>
      </c>
      <c r="E119" s="28" t="s">
        <v>82</v>
      </c>
      <c r="F119" s="28"/>
      <c r="G119" s="28"/>
      <c r="H119" s="28" t="str">
        <f>VLOOKUP(LEFT(RIGHT(B119,5),4),物品!B:CU,2,FALSE)</f>
        <v>|CffFFC926残缺的天级道果【7】|r</v>
      </c>
      <c r="I119" s="28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59" t="str">
        <f t="shared" si="26"/>
        <v>|CffFFC926残缺的天级道果【7】|r</v>
      </c>
      <c r="K119" s="159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8"/>
      <c r="M119" s="160" t="str">
        <f>VLOOKUP(LEFT(RIGHT(B119,5),4),物品!B:CU,20,FALSE)</f>
        <v>ReplaceableTextures\\CommandButtons\\BTNDG07.blp</v>
      </c>
      <c r="N119" s="181" t="s">
        <v>83</v>
      </c>
      <c r="O119" s="160" t="s">
        <v>91</v>
      </c>
      <c r="P119" s="28">
        <v>0</v>
      </c>
      <c r="Q119" s="28">
        <v>0</v>
      </c>
      <c r="R119" s="181" t="s">
        <v>83</v>
      </c>
      <c r="S119" s="181" t="s">
        <v>83</v>
      </c>
      <c r="T119" s="181" t="s">
        <v>83</v>
      </c>
      <c r="U119" s="181" t="s">
        <v>83</v>
      </c>
      <c r="V119" s="28"/>
      <c r="W119" s="28" t="s">
        <v>93</v>
      </c>
      <c r="X119" s="28">
        <v>0</v>
      </c>
      <c r="Y119" s="181" t="s">
        <v>83</v>
      </c>
      <c r="Z119" s="28">
        <v>0</v>
      </c>
      <c r="AA119" s="28">
        <v>0</v>
      </c>
      <c r="AB119" s="28">
        <v>5</v>
      </c>
      <c r="AC119" s="28">
        <v>1</v>
      </c>
      <c r="AD119" s="28">
        <v>1</v>
      </c>
      <c r="AE119" s="181" t="s">
        <v>83</v>
      </c>
      <c r="AF119" s="181" t="s">
        <v>83</v>
      </c>
      <c r="AG119" s="181" t="s">
        <v>83</v>
      </c>
      <c r="AH119" s="181" t="s">
        <v>83</v>
      </c>
      <c r="AI119" s="28"/>
      <c r="AJ119" s="28"/>
      <c r="AK119" s="28">
        <v>1</v>
      </c>
      <c r="AL119" s="28">
        <v>1</v>
      </c>
      <c r="AM119" s="181" t="s">
        <v>83</v>
      </c>
      <c r="AN119" s="28">
        <v>1</v>
      </c>
      <c r="AO119" s="28">
        <v>1</v>
      </c>
      <c r="AP119" s="28">
        <v>1</v>
      </c>
    </row>
    <row r="120" spans="1:42">
      <c r="A120" s="157"/>
      <c r="B120" s="28" t="str">
        <f>物品!B120</f>
        <v>ID18</v>
      </c>
      <c r="C120" s="28" t="s">
        <v>41</v>
      </c>
      <c r="D120" s="28" t="s">
        <v>81</v>
      </c>
      <c r="E120" s="28" t="s">
        <v>82</v>
      </c>
      <c r="F120" s="28"/>
      <c r="G120" s="28"/>
      <c r="H120" s="28" t="str">
        <f>VLOOKUP(LEFT(RIGHT(B120,5),4),物品!B:CU,2,FALSE)</f>
        <v>|CffFFC926残缺的仙品道果【8】|r</v>
      </c>
      <c r="I120" s="28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59" t="str">
        <f t="shared" si="26"/>
        <v>|CffFFC926残缺的仙品道果【8】|r</v>
      </c>
      <c r="K120" s="159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8"/>
      <c r="M120" s="160" t="str">
        <f>VLOOKUP(LEFT(RIGHT(B120,5),4),物品!B:CU,20,FALSE)</f>
        <v>ReplaceableTextures\\CommandButtons\\BTNDG08.blp</v>
      </c>
      <c r="N120" s="181" t="s">
        <v>83</v>
      </c>
      <c r="O120" s="160" t="s">
        <v>91</v>
      </c>
      <c r="P120" s="28">
        <v>0</v>
      </c>
      <c r="Q120" s="28">
        <v>0</v>
      </c>
      <c r="R120" s="181" t="s">
        <v>83</v>
      </c>
      <c r="S120" s="181" t="s">
        <v>83</v>
      </c>
      <c r="T120" s="181" t="s">
        <v>83</v>
      </c>
      <c r="U120" s="181" t="s">
        <v>83</v>
      </c>
      <c r="V120" s="28"/>
      <c r="W120" s="28" t="s">
        <v>93</v>
      </c>
      <c r="X120" s="28">
        <v>0</v>
      </c>
      <c r="Y120" s="181" t="s">
        <v>83</v>
      </c>
      <c r="Z120" s="28">
        <v>0</v>
      </c>
      <c r="AA120" s="28">
        <v>0</v>
      </c>
      <c r="AB120" s="28">
        <v>5</v>
      </c>
      <c r="AC120" s="28">
        <v>1</v>
      </c>
      <c r="AD120" s="28">
        <v>1</v>
      </c>
      <c r="AE120" s="181" t="s">
        <v>83</v>
      </c>
      <c r="AF120" s="181" t="s">
        <v>83</v>
      </c>
      <c r="AG120" s="181" t="s">
        <v>83</v>
      </c>
      <c r="AH120" s="181" t="s">
        <v>83</v>
      </c>
      <c r="AI120" s="28"/>
      <c r="AJ120" s="28"/>
      <c r="AK120" s="28">
        <v>1</v>
      </c>
      <c r="AL120" s="28">
        <v>1</v>
      </c>
      <c r="AM120" s="181" t="s">
        <v>83</v>
      </c>
      <c r="AN120" s="28">
        <v>1</v>
      </c>
      <c r="AO120" s="28">
        <v>1</v>
      </c>
      <c r="AP120" s="28">
        <v>1</v>
      </c>
    </row>
    <row r="121" spans="1:42">
      <c r="A121" s="157"/>
      <c r="B121" s="28" t="str">
        <f>物品!B121</f>
        <v>ID19</v>
      </c>
      <c r="C121" s="28" t="s">
        <v>41</v>
      </c>
      <c r="D121" s="28" t="s">
        <v>81</v>
      </c>
      <c r="E121" s="28" t="s">
        <v>82</v>
      </c>
      <c r="F121" s="28"/>
      <c r="G121" s="28"/>
      <c r="H121" s="28" t="str">
        <f>VLOOKUP(LEFT(RIGHT(B121,5),4),物品!B:CU,2,FALSE)</f>
        <v>|CffFF0000残缺的至圣道果【9】|r</v>
      </c>
      <c r="I121" s="28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59" t="str">
        <f t="shared" si="26"/>
        <v>|CffFF0000残缺的至圣道果【9】|r</v>
      </c>
      <c r="K121" s="159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8"/>
      <c r="M121" s="160" t="str">
        <f>VLOOKUP(LEFT(RIGHT(B121,5),4),物品!B:CU,20,FALSE)</f>
        <v>ReplaceableTextures\\CommandButtons\\BTNDG09.blp</v>
      </c>
      <c r="N121" s="181" t="s">
        <v>83</v>
      </c>
      <c r="O121" s="160" t="s">
        <v>92</v>
      </c>
      <c r="P121" s="28">
        <v>0</v>
      </c>
      <c r="Q121" s="28">
        <v>0</v>
      </c>
      <c r="R121" s="181" t="s">
        <v>83</v>
      </c>
      <c r="S121" s="181" t="s">
        <v>83</v>
      </c>
      <c r="T121" s="181" t="s">
        <v>83</v>
      </c>
      <c r="U121" s="181" t="s">
        <v>83</v>
      </c>
      <c r="V121" s="28"/>
      <c r="W121" s="28" t="s">
        <v>93</v>
      </c>
      <c r="X121" s="28">
        <v>0</v>
      </c>
      <c r="Y121" s="181" t="s">
        <v>83</v>
      </c>
      <c r="Z121" s="28">
        <v>0</v>
      </c>
      <c r="AA121" s="28">
        <v>0</v>
      </c>
      <c r="AB121" s="28">
        <v>5</v>
      </c>
      <c r="AC121" s="28">
        <v>1</v>
      </c>
      <c r="AD121" s="28">
        <v>1</v>
      </c>
      <c r="AE121" s="181" t="s">
        <v>83</v>
      </c>
      <c r="AF121" s="181" t="s">
        <v>83</v>
      </c>
      <c r="AG121" s="181" t="s">
        <v>83</v>
      </c>
      <c r="AH121" s="181" t="s">
        <v>83</v>
      </c>
      <c r="AI121" s="28"/>
      <c r="AJ121" s="28"/>
      <c r="AK121" s="28">
        <v>1</v>
      </c>
      <c r="AL121" s="28">
        <v>1</v>
      </c>
      <c r="AM121" s="181" t="s">
        <v>83</v>
      </c>
      <c r="AN121" s="28">
        <v>1</v>
      </c>
      <c r="AO121" s="28">
        <v>1</v>
      </c>
      <c r="AP121" s="28">
        <v>1</v>
      </c>
    </row>
    <row r="122" spans="1:42">
      <c r="A122" s="157"/>
      <c r="B122" s="28" t="str">
        <f>物品!B122</f>
        <v>ID20</v>
      </c>
      <c r="C122" s="28" t="s">
        <v>41</v>
      </c>
      <c r="D122" s="28" t="s">
        <v>81</v>
      </c>
      <c r="E122" s="28" t="s">
        <v>82</v>
      </c>
      <c r="F122" s="28"/>
      <c r="G122" s="28"/>
      <c r="H122" s="28" t="str">
        <f>VLOOKUP(LEFT(RIGHT(B122,5),4),物品!B:CU,2,FALSE)</f>
        <v>|CffFF0000残缺的混沌道果【10】|r</v>
      </c>
      <c r="I122" s="28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59" t="str">
        <f t="shared" si="26"/>
        <v>|CffFF0000残缺的混沌道果【10】|r</v>
      </c>
      <c r="K122" s="159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8"/>
      <c r="M122" s="160" t="str">
        <f>VLOOKUP(LEFT(RIGHT(B122,5),4),物品!B:CU,20,FALSE)</f>
        <v>ReplaceableTextures\\CommandButtons\\BTNDG10.blp</v>
      </c>
      <c r="N122" s="181" t="s">
        <v>83</v>
      </c>
      <c r="O122" s="160" t="s">
        <v>92</v>
      </c>
      <c r="P122" s="28">
        <v>0</v>
      </c>
      <c r="Q122" s="28">
        <v>0</v>
      </c>
      <c r="R122" s="181" t="s">
        <v>83</v>
      </c>
      <c r="S122" s="181" t="s">
        <v>83</v>
      </c>
      <c r="T122" s="181" t="s">
        <v>83</v>
      </c>
      <c r="U122" s="181" t="s">
        <v>83</v>
      </c>
      <c r="V122" s="28"/>
      <c r="W122" s="28" t="s">
        <v>93</v>
      </c>
      <c r="X122" s="28">
        <v>0</v>
      </c>
      <c r="Y122" s="181" t="s">
        <v>83</v>
      </c>
      <c r="Z122" s="28">
        <v>0</v>
      </c>
      <c r="AA122" s="28">
        <v>0</v>
      </c>
      <c r="AB122" s="28">
        <v>5</v>
      </c>
      <c r="AC122" s="28">
        <v>1</v>
      </c>
      <c r="AD122" s="28">
        <v>1</v>
      </c>
      <c r="AE122" s="181" t="s">
        <v>83</v>
      </c>
      <c r="AF122" s="181" t="s">
        <v>83</v>
      </c>
      <c r="AG122" s="181" t="s">
        <v>83</v>
      </c>
      <c r="AH122" s="181" t="s">
        <v>83</v>
      </c>
      <c r="AI122" s="28"/>
      <c r="AJ122" s="28"/>
      <c r="AK122" s="28">
        <v>1</v>
      </c>
      <c r="AL122" s="28">
        <v>1</v>
      </c>
      <c r="AM122" s="181" t="s">
        <v>83</v>
      </c>
      <c r="AN122" s="28">
        <v>1</v>
      </c>
      <c r="AO122" s="28">
        <v>1</v>
      </c>
      <c r="AP122" s="28">
        <v>1</v>
      </c>
    </row>
    <row r="123" spans="1:42">
      <c r="A123" s="157"/>
      <c r="B123" s="28" t="str">
        <f>物品!B123</f>
        <v>CS01</v>
      </c>
      <c r="C123" s="28" t="s">
        <v>41</v>
      </c>
      <c r="D123" s="28" t="s">
        <v>81</v>
      </c>
      <c r="E123" s="28" t="s">
        <v>82</v>
      </c>
      <c r="F123" s="28"/>
      <c r="G123" s="28"/>
      <c r="H123" s="28" t="str">
        <f>VLOOKUP(LEFT(RIGHT(B123,5),4),物品!B:CU,2,FALSE)</f>
        <v>|cffffc926高级技能书[主动]|r</v>
      </c>
      <c r="I123" s="28" t="str">
        <f>VLOOKUP(B123,物品!B:CV,99,FALSE)</f>
        <v>低概率获得C级技能，高概率获得|Cff00ff7fB级技能|r，低概率获得|Cff2693ffA级技能|r。</v>
      </c>
      <c r="J123" s="159" t="str">
        <f t="shared" si="26"/>
        <v>|cffffc926高级技能书[主动]|r</v>
      </c>
      <c r="K123" s="159" t="str">
        <f t="shared" si="27"/>
        <v>低概率获得C级技能，高概率获得|Cff00ff7fB级技能|r，低概率获得|Cff2693ffA级技能|r。</v>
      </c>
      <c r="L123" s="28"/>
      <c r="M123" s="160" t="str">
        <f>VLOOKUP(LEFT(RIGHT(B123,5),4),物品!B:CU,20,FALSE)</f>
        <v>ReplaceableTextures\\CommandButtons\\BTN001.blp</v>
      </c>
      <c r="N123" s="181" t="s">
        <v>83</v>
      </c>
      <c r="O123" s="160" t="s">
        <v>94</v>
      </c>
      <c r="P123" s="28">
        <v>0</v>
      </c>
      <c r="Q123" s="28">
        <v>0</v>
      </c>
      <c r="R123" s="181" t="s">
        <v>83</v>
      </c>
      <c r="S123" s="181" t="s">
        <v>83</v>
      </c>
      <c r="T123" s="181" t="s">
        <v>83</v>
      </c>
      <c r="U123" s="181" t="s">
        <v>83</v>
      </c>
      <c r="V123" s="28"/>
      <c r="W123" s="28" t="s">
        <v>93</v>
      </c>
      <c r="X123" s="28">
        <v>0</v>
      </c>
      <c r="Y123" s="181" t="s">
        <v>83</v>
      </c>
      <c r="Z123" s="28">
        <v>0</v>
      </c>
      <c r="AA123" s="28">
        <v>0</v>
      </c>
      <c r="AB123" s="28">
        <v>15</v>
      </c>
      <c r="AC123" s="28">
        <v>1</v>
      </c>
      <c r="AD123" s="28">
        <v>1</v>
      </c>
      <c r="AE123" s="181" t="s">
        <v>83</v>
      </c>
      <c r="AF123" s="181" t="s">
        <v>83</v>
      </c>
      <c r="AG123" s="181" t="s">
        <v>83</v>
      </c>
      <c r="AH123" s="181" t="s">
        <v>83</v>
      </c>
      <c r="AI123" s="28"/>
      <c r="AJ123" s="28"/>
      <c r="AK123" s="28">
        <v>1</v>
      </c>
      <c r="AL123" s="28">
        <v>1</v>
      </c>
      <c r="AM123" s="181" t="s">
        <v>83</v>
      </c>
      <c r="AN123" s="28">
        <v>1</v>
      </c>
      <c r="AO123" s="28">
        <v>1</v>
      </c>
      <c r="AP123" s="28">
        <v>1</v>
      </c>
    </row>
    <row r="124" spans="1:42" ht="12" customHeight="1">
      <c r="A124" s="157"/>
      <c r="B124" s="28" t="str">
        <f>物品!B124</f>
        <v>CS02</v>
      </c>
      <c r="C124" s="28" t="s">
        <v>41</v>
      </c>
      <c r="D124" s="28" t="s">
        <v>81</v>
      </c>
      <c r="E124" s="28" t="s">
        <v>82</v>
      </c>
      <c r="F124" s="28"/>
      <c r="G124" s="28"/>
      <c r="H124" s="28" t="str">
        <f>VLOOKUP(LEFT(RIGHT(B124,5),4),物品!B:CU,2,FALSE)</f>
        <v>|cffffc926符印宝箱|r</v>
      </c>
      <c r="I124" s="28" t="str">
        <f>VLOOKUP(B124,物品!B:CV,99,FALSE)</f>
        <v>随机抽取|Cffffd24d3|r个|Cffffd24d符印|r，可以从中任意选择|Cffffd24d1|r个。</v>
      </c>
      <c r="J124" s="159" t="str">
        <f t="shared" ref="J124:J125" si="32">H124</f>
        <v>|cffffc926符印宝箱|r</v>
      </c>
      <c r="K124" s="159" t="str">
        <f t="shared" ref="K124:K125" si="33">I124</f>
        <v>随机抽取|Cffffd24d3|r个|Cffffd24d符印|r，可以从中任意选择|Cffffd24d1|r个。</v>
      </c>
      <c r="L124" s="28"/>
      <c r="M124" s="160" t="str">
        <f>VLOOKUP(LEFT(RIGHT(B124,5),4),物品!B:CU,20,FALSE)</f>
        <v>ReplaceableTextures\\CommandButtons\\BTNAM24.blp</v>
      </c>
      <c r="N124" s="181" t="s">
        <v>83</v>
      </c>
      <c r="O124" s="160" t="s">
        <v>94</v>
      </c>
      <c r="P124" s="28">
        <v>0</v>
      </c>
      <c r="Q124" s="28">
        <v>0</v>
      </c>
      <c r="R124" s="181" t="s">
        <v>83</v>
      </c>
      <c r="S124" s="181" t="s">
        <v>83</v>
      </c>
      <c r="T124" s="181" t="s">
        <v>83</v>
      </c>
      <c r="U124" s="181" t="s">
        <v>83</v>
      </c>
      <c r="V124" s="28"/>
      <c r="W124" s="28" t="s">
        <v>93</v>
      </c>
      <c r="X124" s="28">
        <v>0</v>
      </c>
      <c r="Y124" s="181" t="s">
        <v>83</v>
      </c>
      <c r="Z124" s="28">
        <v>0</v>
      </c>
      <c r="AA124" s="28">
        <v>0</v>
      </c>
      <c r="AB124" s="28">
        <v>0</v>
      </c>
      <c r="AC124" s="28">
        <v>1</v>
      </c>
      <c r="AD124" s="28">
        <v>1</v>
      </c>
      <c r="AE124" s="181" t="s">
        <v>83</v>
      </c>
      <c r="AF124" s="181" t="s">
        <v>83</v>
      </c>
      <c r="AG124" s="181" t="s">
        <v>83</v>
      </c>
      <c r="AH124" s="181" t="s">
        <v>83</v>
      </c>
      <c r="AI124" s="28"/>
      <c r="AJ124" s="28"/>
      <c r="AK124" s="28">
        <v>1</v>
      </c>
      <c r="AL124" s="28">
        <v>1</v>
      </c>
      <c r="AM124" s="181" t="s">
        <v>83</v>
      </c>
      <c r="AN124" s="28">
        <v>1</v>
      </c>
      <c r="AO124" s="28">
        <v>1</v>
      </c>
      <c r="AP124" s="28">
        <v>1</v>
      </c>
    </row>
    <row r="125" spans="1:42">
      <c r="A125" s="157"/>
      <c r="B125" s="28" t="str">
        <f>物品!B125</f>
        <v>CS03</v>
      </c>
      <c r="C125" s="28" t="s">
        <v>41</v>
      </c>
      <c r="D125" s="28" t="s">
        <v>81</v>
      </c>
      <c r="E125" s="28" t="s">
        <v>82</v>
      </c>
      <c r="F125" s="28"/>
      <c r="G125" s="28"/>
      <c r="H125" s="28" t="str">
        <f>VLOOKUP(LEFT(RIGHT(B125,5),4),物品!B:CU,2,FALSE)</f>
        <v>|cff00ff7f初级技能书[被动]|r</v>
      </c>
      <c r="I125" s="28" t="str">
        <f>VLOOKUP(B125,物品!B:CV,99,FALSE)</f>
        <v>高概率获得D级技能，低概率获得|Cff00ff7fC级技能|r</v>
      </c>
      <c r="J125" s="159" t="str">
        <f t="shared" si="32"/>
        <v>|cff00ff7f初级技能书[被动]|r</v>
      </c>
      <c r="K125" s="159" t="str">
        <f t="shared" si="33"/>
        <v>高概率获得D级技能，低概率获得|Cff00ff7fC级技能|r</v>
      </c>
      <c r="L125" s="28"/>
      <c r="M125" s="160" t="str">
        <f>VLOOKUP(LEFT(RIGHT(B125,5),4),物品!B:CU,20,FALSE)</f>
        <v>ReplaceableTextures\\CommandButtons\\BTN024.blp</v>
      </c>
      <c r="N125" s="181" t="s">
        <v>83</v>
      </c>
      <c r="O125" s="160" t="s">
        <v>94</v>
      </c>
      <c r="P125" s="28">
        <v>0</v>
      </c>
      <c r="Q125" s="28">
        <v>0</v>
      </c>
      <c r="R125" s="181" t="s">
        <v>83</v>
      </c>
      <c r="S125" s="181" t="s">
        <v>83</v>
      </c>
      <c r="T125" s="181" t="s">
        <v>83</v>
      </c>
      <c r="U125" s="181" t="s">
        <v>83</v>
      </c>
      <c r="V125" s="28"/>
      <c r="W125" s="28" t="s">
        <v>93</v>
      </c>
      <c r="X125" s="28">
        <v>0</v>
      </c>
      <c r="Y125" s="181" t="s">
        <v>83</v>
      </c>
      <c r="Z125" s="28">
        <v>0</v>
      </c>
      <c r="AA125" s="28">
        <v>0</v>
      </c>
      <c r="AB125" s="28">
        <v>5</v>
      </c>
      <c r="AC125" s="28">
        <v>1</v>
      </c>
      <c r="AD125" s="28">
        <v>1</v>
      </c>
      <c r="AE125" s="181" t="s">
        <v>83</v>
      </c>
      <c r="AF125" s="181" t="s">
        <v>83</v>
      </c>
      <c r="AG125" s="181" t="s">
        <v>83</v>
      </c>
      <c r="AH125" s="181" t="s">
        <v>83</v>
      </c>
      <c r="AI125" s="28"/>
      <c r="AJ125" s="28"/>
      <c r="AK125" s="28">
        <v>1</v>
      </c>
      <c r="AL125" s="28">
        <v>1</v>
      </c>
      <c r="AM125" s="181" t="s">
        <v>83</v>
      </c>
      <c r="AN125" s="28">
        <v>1</v>
      </c>
      <c r="AO125" s="28">
        <v>1</v>
      </c>
      <c r="AP125" s="28">
        <v>1</v>
      </c>
    </row>
    <row r="126" spans="1:42" ht="12" customHeight="1">
      <c r="A126" s="157"/>
      <c r="B126" s="28" t="str">
        <f>物品!B126</f>
        <v>CS04</v>
      </c>
      <c r="C126" s="28" t="s">
        <v>41</v>
      </c>
      <c r="D126" s="28" t="s">
        <v>81</v>
      </c>
      <c r="E126" s="28" t="s">
        <v>82</v>
      </c>
      <c r="F126" s="28"/>
      <c r="G126" s="28"/>
      <c r="H126" s="28" t="str">
        <f>VLOOKUP(LEFT(RIGHT(B126,5),4),物品!B:CU,2,FALSE)</f>
        <v>|cff00ff7f中级技能书[主动]|r</v>
      </c>
      <c r="I126" s="28" t="str">
        <f>VLOOKUP(B126,物品!B:CV,99,FALSE)</f>
        <v>较高概率获得D级技能，高概率获得|Cff00ff7fC级技能|r，极低概率获得|Cff2693ffB级技能|r。</v>
      </c>
      <c r="J126" s="159" t="str">
        <f t="shared" ref="J126:J127" si="34">H126</f>
        <v>|cff00ff7f中级技能书[主动]|r</v>
      </c>
      <c r="K126" s="159" t="str">
        <f t="shared" ref="K126:K127" si="35">I126</f>
        <v>较高概率获得D级技能，高概率获得|Cff00ff7fC级技能|r，极低概率获得|Cff2693ffB级技能|r。</v>
      </c>
      <c r="L126" s="28"/>
      <c r="M126" s="160" t="str">
        <f>VLOOKUP(LEFT(RIGHT(B126,5),4),物品!B:CU,20,FALSE)</f>
        <v>ReplaceableTextures\\CommandButtons\\BTN020.blp</v>
      </c>
      <c r="N126" s="181" t="s">
        <v>83</v>
      </c>
      <c r="O126" s="160" t="s">
        <v>94</v>
      </c>
      <c r="P126" s="28">
        <v>0</v>
      </c>
      <c r="Q126" s="28">
        <v>0</v>
      </c>
      <c r="R126" s="181" t="s">
        <v>83</v>
      </c>
      <c r="S126" s="181" t="s">
        <v>83</v>
      </c>
      <c r="T126" s="181" t="s">
        <v>83</v>
      </c>
      <c r="U126" s="181" t="s">
        <v>83</v>
      </c>
      <c r="V126" s="28"/>
      <c r="W126" s="28" t="s">
        <v>93</v>
      </c>
      <c r="X126" s="28">
        <v>0</v>
      </c>
      <c r="Y126" s="181" t="s">
        <v>83</v>
      </c>
      <c r="Z126" s="28">
        <v>0</v>
      </c>
      <c r="AA126" s="28">
        <v>0</v>
      </c>
      <c r="AB126" s="28">
        <v>10</v>
      </c>
      <c r="AC126" s="28">
        <v>1</v>
      </c>
      <c r="AD126" s="28">
        <v>1</v>
      </c>
      <c r="AE126" s="181" t="s">
        <v>83</v>
      </c>
      <c r="AF126" s="181" t="s">
        <v>83</v>
      </c>
      <c r="AG126" s="181" t="s">
        <v>83</v>
      </c>
      <c r="AH126" s="181" t="s">
        <v>83</v>
      </c>
      <c r="AI126" s="28"/>
      <c r="AJ126" s="28"/>
      <c r="AK126" s="28">
        <v>1</v>
      </c>
      <c r="AL126" s="28">
        <v>1</v>
      </c>
      <c r="AM126" s="181" t="s">
        <v>83</v>
      </c>
      <c r="AN126" s="28">
        <v>1</v>
      </c>
      <c r="AO126" s="28">
        <v>1</v>
      </c>
      <c r="AP126" s="28">
        <v>1</v>
      </c>
    </row>
    <row r="127" spans="1:42">
      <c r="A127" s="157"/>
      <c r="B127" s="28" t="str">
        <f>物品!B127</f>
        <v>CS05</v>
      </c>
      <c r="C127" s="28" t="s">
        <v>41</v>
      </c>
      <c r="D127" s="28" t="s">
        <v>81</v>
      </c>
      <c r="E127" s="28" t="s">
        <v>82</v>
      </c>
      <c r="F127" s="28"/>
      <c r="G127" s="28"/>
      <c r="H127" s="28" t="str">
        <f>VLOOKUP(LEFT(RIGHT(B127,5),4),物品!B:CU,2,FALSE)</f>
        <v>|cff00ff7f中级技能书[被动]|r</v>
      </c>
      <c r="I127" s="28" t="str">
        <f>VLOOKUP(B127,物品!B:CV,99,FALSE)</f>
        <v>较高概率获得D级技能，高概率获得|Cff00ff7fC级技能|r，极低概率获得|Cff2693ffB级技能|r。</v>
      </c>
      <c r="J127" s="159" t="str">
        <f t="shared" si="34"/>
        <v>|cff00ff7f中级技能书[被动]|r</v>
      </c>
      <c r="K127" s="159" t="str">
        <f t="shared" si="35"/>
        <v>较高概率获得D级技能，高概率获得|Cff00ff7fC级技能|r，极低概率获得|Cff2693ffB级技能|r。</v>
      </c>
      <c r="L127" s="28"/>
      <c r="M127" s="160" t="str">
        <f>VLOOKUP(LEFT(RIGHT(B127,5),4),物品!B:CU,20,FALSE)</f>
        <v>ReplaceableTextures\\CommandButtons\\BTN021.blp</v>
      </c>
      <c r="N127" s="181" t="s">
        <v>83</v>
      </c>
      <c r="O127" s="160" t="s">
        <v>94</v>
      </c>
      <c r="P127" s="28">
        <v>0</v>
      </c>
      <c r="Q127" s="28">
        <v>0</v>
      </c>
      <c r="R127" s="181" t="s">
        <v>83</v>
      </c>
      <c r="S127" s="181" t="s">
        <v>83</v>
      </c>
      <c r="T127" s="181" t="s">
        <v>83</v>
      </c>
      <c r="U127" s="181" t="s">
        <v>83</v>
      </c>
      <c r="V127" s="28"/>
      <c r="W127" s="28" t="s">
        <v>93</v>
      </c>
      <c r="X127" s="28">
        <v>0</v>
      </c>
      <c r="Y127" s="181" t="s">
        <v>83</v>
      </c>
      <c r="Z127" s="28">
        <v>0</v>
      </c>
      <c r="AA127" s="28">
        <v>0</v>
      </c>
      <c r="AB127" s="28">
        <v>10</v>
      </c>
      <c r="AC127" s="28">
        <v>1</v>
      </c>
      <c r="AD127" s="28">
        <v>1</v>
      </c>
      <c r="AE127" s="181" t="s">
        <v>83</v>
      </c>
      <c r="AF127" s="181" t="s">
        <v>83</v>
      </c>
      <c r="AG127" s="181" t="s">
        <v>83</v>
      </c>
      <c r="AH127" s="181" t="s">
        <v>83</v>
      </c>
      <c r="AI127" s="28"/>
      <c r="AJ127" s="28"/>
      <c r="AK127" s="28">
        <v>1</v>
      </c>
      <c r="AL127" s="28">
        <v>1</v>
      </c>
      <c r="AM127" s="181" t="s">
        <v>83</v>
      </c>
      <c r="AN127" s="28">
        <v>1</v>
      </c>
      <c r="AO127" s="28">
        <v>1</v>
      </c>
      <c r="AP127" s="28">
        <v>1</v>
      </c>
    </row>
    <row r="128" spans="1:42">
      <c r="A128" s="157"/>
      <c r="B128" s="28" t="str">
        <f>物品!B128</f>
        <v>CS06</v>
      </c>
      <c r="C128" s="28" t="s">
        <v>41</v>
      </c>
      <c r="D128" s="28" t="s">
        <v>81</v>
      </c>
      <c r="E128" s="28" t="s">
        <v>82</v>
      </c>
      <c r="F128" s="28"/>
      <c r="G128" s="28"/>
      <c r="H128" s="28" t="str">
        <f>VLOOKUP(LEFT(RIGHT(B128,5),4),物品!B:CU,2,FALSE)</f>
        <v>|cffffc926高级技能书[被动]|r</v>
      </c>
      <c r="I128" s="28" t="str">
        <f>VLOOKUP(B128,物品!B:CV,99,FALSE)</f>
        <v>低概率获得C级技能，高概率获得|Cff00ff7fB级技能|r，低概率获得|Cff2693ffA级技能|r。</v>
      </c>
      <c r="J128" s="159" t="str">
        <f t="shared" ref="J128" si="36">H128</f>
        <v>|cffffc926高级技能书[被动]|r</v>
      </c>
      <c r="K128" s="159" t="str">
        <f t="shared" ref="K128" si="37">I128</f>
        <v>低概率获得C级技能，高概率获得|Cff00ff7fB级技能|r，低概率获得|Cff2693ffA级技能|r。</v>
      </c>
      <c r="L128" s="28"/>
      <c r="M128" s="160" t="str">
        <f>VLOOKUP(LEFT(RIGHT(B128,5),4),物品!B:CU,20,FALSE)</f>
        <v>ReplaceableTextures\\CommandButtons\\BTN002.blp</v>
      </c>
      <c r="N128" s="181" t="s">
        <v>83</v>
      </c>
      <c r="O128" s="160" t="s">
        <v>94</v>
      </c>
      <c r="P128" s="28">
        <v>0</v>
      </c>
      <c r="Q128" s="28">
        <v>0</v>
      </c>
      <c r="R128" s="181" t="s">
        <v>83</v>
      </c>
      <c r="S128" s="181" t="s">
        <v>83</v>
      </c>
      <c r="T128" s="181" t="s">
        <v>83</v>
      </c>
      <c r="U128" s="181" t="s">
        <v>83</v>
      </c>
      <c r="V128" s="28"/>
      <c r="W128" s="28" t="s">
        <v>93</v>
      </c>
      <c r="X128" s="28">
        <v>0</v>
      </c>
      <c r="Y128" s="181" t="s">
        <v>83</v>
      </c>
      <c r="Z128" s="28">
        <v>0</v>
      </c>
      <c r="AA128" s="28">
        <v>0</v>
      </c>
      <c r="AB128" s="28">
        <v>10</v>
      </c>
      <c r="AC128" s="28">
        <v>1</v>
      </c>
      <c r="AD128" s="28">
        <v>1</v>
      </c>
      <c r="AE128" s="181" t="s">
        <v>83</v>
      </c>
      <c r="AF128" s="181" t="s">
        <v>83</v>
      </c>
      <c r="AG128" s="181" t="s">
        <v>83</v>
      </c>
      <c r="AH128" s="181" t="s">
        <v>83</v>
      </c>
      <c r="AI128" s="28"/>
      <c r="AJ128" s="28"/>
      <c r="AK128" s="28">
        <v>1</v>
      </c>
      <c r="AL128" s="28">
        <v>1</v>
      </c>
      <c r="AM128" s="181" t="s">
        <v>83</v>
      </c>
      <c r="AN128" s="28">
        <v>1</v>
      </c>
      <c r="AO128" s="28">
        <v>1</v>
      </c>
      <c r="AP128" s="28">
        <v>1</v>
      </c>
    </row>
    <row r="129" spans="1:42">
      <c r="A129" s="157"/>
      <c r="B129" s="28" t="str">
        <f>物品!B129</f>
        <v>I021</v>
      </c>
      <c r="C129" s="28" t="s">
        <v>41</v>
      </c>
      <c r="D129" s="28" t="s">
        <v>81</v>
      </c>
      <c r="E129" s="28"/>
      <c r="F129" s="28"/>
      <c r="G129" s="28"/>
      <c r="H129" s="28" t="str">
        <f>VLOOKUP(LEFT(RIGHT(B129,5),4),物品!B:CU,2,FALSE)</f>
        <v>|Cff00BFFF技能进阶石【完美】|r</v>
      </c>
      <c r="I129" s="28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59" t="str">
        <f t="shared" si="26"/>
        <v>|Cff00BFFF技能进阶石【完美】|r</v>
      </c>
      <c r="K129" s="159" t="str">
        <f t="shared" si="27"/>
        <v>|CffFFC926100%概率|r提升指定技能的|Cffffc926品质|r。|n|n|Cffffc926价格：|n|r玄铁x20|n|n|Cff00ff7f只能对A级|r|Cffffc926及以|r|Cff00ff7f下的技能使用。|r</v>
      </c>
      <c r="L129" s="28"/>
      <c r="M129" s="160" t="str">
        <f>VLOOKUP(LEFT(RIGHT(B129,5),4),物品!B:CU,20,FALSE)</f>
        <v>ReplaceableTextures\\CommandButtons\\BTNIN05.blp</v>
      </c>
      <c r="N129" s="181" t="s">
        <v>83</v>
      </c>
      <c r="O129" s="162" t="s">
        <v>95</v>
      </c>
      <c r="P129" s="28"/>
      <c r="Q129" s="28"/>
      <c r="R129" s="181" t="s">
        <v>83</v>
      </c>
      <c r="S129" s="181" t="s">
        <v>83</v>
      </c>
      <c r="T129" s="181" t="s">
        <v>83</v>
      </c>
      <c r="U129" s="181" t="s">
        <v>83</v>
      </c>
      <c r="V129" s="28"/>
      <c r="W129" s="28" t="s">
        <v>88</v>
      </c>
      <c r="X129" s="28">
        <v>0</v>
      </c>
      <c r="Y129" s="181" t="s">
        <v>83</v>
      </c>
      <c r="Z129" s="28">
        <v>0</v>
      </c>
      <c r="AA129" s="28">
        <v>0</v>
      </c>
      <c r="AB129" s="159">
        <v>0</v>
      </c>
      <c r="AC129" s="28">
        <v>1</v>
      </c>
      <c r="AD129" s="28">
        <v>1</v>
      </c>
      <c r="AE129" s="181" t="s">
        <v>83</v>
      </c>
      <c r="AF129" s="181" t="s">
        <v>83</v>
      </c>
      <c r="AG129" s="181" t="s">
        <v>83</v>
      </c>
      <c r="AH129" s="181" t="s">
        <v>83</v>
      </c>
      <c r="AI129" s="28">
        <v>1</v>
      </c>
      <c r="AJ129" s="28"/>
      <c r="AK129" s="28">
        <v>1</v>
      </c>
      <c r="AL129" s="28">
        <v>1</v>
      </c>
      <c r="AM129" s="181" t="s">
        <v>83</v>
      </c>
      <c r="AN129" s="28">
        <v>1</v>
      </c>
      <c r="AO129" s="28">
        <v>1</v>
      </c>
      <c r="AP129" s="28">
        <v>1</v>
      </c>
    </row>
    <row r="130" spans="1:42">
      <c r="A130" s="157"/>
      <c r="B130" s="28" t="str">
        <f>物品!B130</f>
        <v>I022</v>
      </c>
      <c r="C130" s="28" t="s">
        <v>41</v>
      </c>
      <c r="D130" s="28" t="s">
        <v>81</v>
      </c>
      <c r="E130" s="28"/>
      <c r="F130" s="28"/>
      <c r="G130" s="28"/>
      <c r="H130" s="28" t="str">
        <f>VLOOKUP(LEFT(RIGHT(B130,5),4),物品!B:CU,2,FALSE)</f>
        <v>|CffFFD24D品质潜能石【完美】|r</v>
      </c>
      <c r="I130" s="28" t="str">
        <f>VLOOKUP(B130,物品!B:CV,99,FALSE)</f>
        <v>购买需求：灵力x20|n|n使用后为指定技能增加1点品质潜力</v>
      </c>
      <c r="J130" s="159" t="str">
        <f t="shared" si="26"/>
        <v>|CffFFD24D品质潜能石【完美】|r</v>
      </c>
      <c r="K130" s="159" t="str">
        <f t="shared" si="27"/>
        <v>购买需求：灵力x20|n|n使用后为指定技能增加1点品质潜力</v>
      </c>
      <c r="L130" s="28"/>
      <c r="M130" s="160" t="str">
        <f>VLOOKUP(LEFT(RIGHT(B130,5),4),物品!B:CU,20,FALSE)</f>
        <v>ReplaceableTextures\\CommandButtons\\BTNIN04.blp</v>
      </c>
      <c r="N130" s="181" t="s">
        <v>83</v>
      </c>
      <c r="O130" s="160" t="s">
        <v>91</v>
      </c>
      <c r="P130" s="28"/>
      <c r="Q130" s="28"/>
      <c r="R130" s="181" t="s">
        <v>83</v>
      </c>
      <c r="S130" s="181" t="s">
        <v>83</v>
      </c>
      <c r="T130" s="181" t="s">
        <v>83</v>
      </c>
      <c r="U130" s="181" t="s">
        <v>83</v>
      </c>
      <c r="V130" s="28"/>
      <c r="W130" s="28" t="s">
        <v>88</v>
      </c>
      <c r="X130" s="28">
        <v>0</v>
      </c>
      <c r="Y130" s="181" t="s">
        <v>83</v>
      </c>
      <c r="Z130" s="28">
        <v>0</v>
      </c>
      <c r="AA130" s="28">
        <v>0</v>
      </c>
      <c r="AB130" s="159">
        <v>0</v>
      </c>
      <c r="AC130" s="28">
        <v>1</v>
      </c>
      <c r="AD130" s="28">
        <v>1</v>
      </c>
      <c r="AE130" s="181" t="s">
        <v>83</v>
      </c>
      <c r="AF130" s="181" t="s">
        <v>83</v>
      </c>
      <c r="AG130" s="181" t="s">
        <v>83</v>
      </c>
      <c r="AH130" s="181" t="s">
        <v>83</v>
      </c>
      <c r="AI130" s="28">
        <v>1</v>
      </c>
      <c r="AJ130" s="28"/>
      <c r="AK130" s="28">
        <v>1</v>
      </c>
      <c r="AL130" s="28">
        <v>1</v>
      </c>
      <c r="AM130" s="181" t="s">
        <v>83</v>
      </c>
      <c r="AN130" s="28">
        <v>1</v>
      </c>
      <c r="AO130" s="28">
        <v>1</v>
      </c>
      <c r="AP130" s="28">
        <v>1</v>
      </c>
    </row>
    <row r="131" spans="1:42">
      <c r="A131" s="157"/>
      <c r="B131" s="28" t="str">
        <f>物品!B131</f>
        <v>I023</v>
      </c>
      <c r="C131" s="28" t="s">
        <v>41</v>
      </c>
      <c r="D131" s="28" t="s">
        <v>81</v>
      </c>
      <c r="E131" s="28"/>
      <c r="F131" s="28"/>
      <c r="G131" s="28"/>
      <c r="H131" s="28" t="str">
        <f>VLOOKUP(LEFT(RIGHT(B131,5),4),物品!B:CU,2,FALSE)</f>
        <v>|Cff00FF7F技能进阶石【残缺】|r</v>
      </c>
      <c r="I131" s="28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59" t="str">
        <f t="shared" si="26"/>
        <v>|Cff00FF7F技能进阶石【残缺】|r</v>
      </c>
      <c r="K131" s="159" t="str">
        <f t="shared" si="27"/>
        <v>|CffFFC92650%概率|r提升指定技能的|Cffffc926品质|r。|n|n|Cffffc926价格：|n|r玄铁x10|n|n|Cff00ff7f只能对A级|r|Cffffc926及以|r|Cff00ff7f下的技能使用。|r</v>
      </c>
      <c r="L131" s="28"/>
      <c r="M131" s="160" t="str">
        <f>VLOOKUP(LEFT(RIGHT(B131,5),4),物品!B:CU,20,FALSE)</f>
        <v>ReplaceableTextures\\CommandButtons\\BTNIN06.blp</v>
      </c>
      <c r="N131" s="181" t="s">
        <v>83</v>
      </c>
      <c r="O131" s="162" t="s">
        <v>96</v>
      </c>
      <c r="P131" s="28"/>
      <c r="Q131" s="28"/>
      <c r="R131" s="181" t="s">
        <v>83</v>
      </c>
      <c r="S131" s="181" t="s">
        <v>83</v>
      </c>
      <c r="T131" s="181" t="s">
        <v>83</v>
      </c>
      <c r="U131" s="181" t="s">
        <v>83</v>
      </c>
      <c r="V131" s="28"/>
      <c r="W131" s="28" t="s">
        <v>88</v>
      </c>
      <c r="X131" s="28">
        <v>0</v>
      </c>
      <c r="Y131" s="181" t="s">
        <v>83</v>
      </c>
      <c r="Z131" s="28">
        <v>0</v>
      </c>
      <c r="AA131" s="28">
        <v>0</v>
      </c>
      <c r="AB131" s="159">
        <v>0</v>
      </c>
      <c r="AC131" s="28">
        <v>1</v>
      </c>
      <c r="AD131" s="28">
        <v>1</v>
      </c>
      <c r="AE131" s="181" t="s">
        <v>83</v>
      </c>
      <c r="AF131" s="181" t="s">
        <v>83</v>
      </c>
      <c r="AG131" s="181" t="s">
        <v>83</v>
      </c>
      <c r="AH131" s="181" t="s">
        <v>83</v>
      </c>
      <c r="AI131" s="28">
        <v>1</v>
      </c>
      <c r="AJ131" s="28"/>
      <c r="AK131" s="28">
        <v>1</v>
      </c>
      <c r="AL131" s="28">
        <v>1</v>
      </c>
      <c r="AM131" s="181" t="s">
        <v>83</v>
      </c>
      <c r="AN131" s="28">
        <v>1</v>
      </c>
      <c r="AO131" s="28">
        <v>1</v>
      </c>
      <c r="AP131" s="28">
        <v>1</v>
      </c>
    </row>
    <row r="132" spans="1:42">
      <c r="A132" s="157"/>
      <c r="B132" s="28" t="str">
        <f>物品!B132</f>
        <v>I024</v>
      </c>
      <c r="C132" s="28" t="s">
        <v>41</v>
      </c>
      <c r="D132" s="28" t="s">
        <v>81</v>
      </c>
      <c r="E132" s="28"/>
      <c r="F132" s="28"/>
      <c r="G132" s="28"/>
      <c r="H132" s="28" t="str">
        <f>VLOOKUP(LEFT(RIGHT(B132,5),4),物品!B:CU,2,FALSE)</f>
        <v>|CffFFD24D品质潜能石【】|r</v>
      </c>
      <c r="I132" s="28">
        <f>VLOOKUP(B132,物品!B:CV,99,FALSE)</f>
        <v>0</v>
      </c>
      <c r="J132" s="159" t="str">
        <f t="shared" si="26"/>
        <v>|CffFFD24D品质潜能石【】|r</v>
      </c>
      <c r="K132" s="159">
        <f t="shared" si="27"/>
        <v>0</v>
      </c>
      <c r="L132" s="28"/>
      <c r="M132" s="160" t="str">
        <f>VLOOKUP(LEFT(RIGHT(B132,5),4),物品!B:CU,20,FALSE)</f>
        <v>ReplaceableTextures\\CommandButtons\\BTNIN04.blp</v>
      </c>
      <c r="N132" s="181" t="s">
        <v>83</v>
      </c>
      <c r="O132" s="160" t="s">
        <v>91</v>
      </c>
      <c r="P132" s="28"/>
      <c r="Q132" s="28"/>
      <c r="R132" s="181" t="s">
        <v>83</v>
      </c>
      <c r="S132" s="181" t="s">
        <v>83</v>
      </c>
      <c r="T132" s="181" t="s">
        <v>83</v>
      </c>
      <c r="U132" s="181" t="s">
        <v>83</v>
      </c>
      <c r="V132" s="28"/>
      <c r="W132" s="28" t="s">
        <v>88</v>
      </c>
      <c r="X132" s="28">
        <v>0</v>
      </c>
      <c r="Y132" s="181" t="s">
        <v>83</v>
      </c>
      <c r="Z132" s="28">
        <v>0</v>
      </c>
      <c r="AA132" s="28">
        <v>0</v>
      </c>
      <c r="AB132" s="159">
        <v>0</v>
      </c>
      <c r="AC132" s="28">
        <v>1</v>
      </c>
      <c r="AD132" s="28">
        <v>1</v>
      </c>
      <c r="AE132" s="181" t="s">
        <v>83</v>
      </c>
      <c r="AF132" s="181" t="s">
        <v>83</v>
      </c>
      <c r="AG132" s="181" t="s">
        <v>83</v>
      </c>
      <c r="AH132" s="181" t="s">
        <v>83</v>
      </c>
      <c r="AI132" s="28">
        <v>1</v>
      </c>
      <c r="AJ132" s="28"/>
      <c r="AK132" s="28">
        <v>1</v>
      </c>
      <c r="AL132" s="28">
        <v>1</v>
      </c>
      <c r="AM132" s="181" t="s">
        <v>83</v>
      </c>
      <c r="AN132" s="28">
        <v>1</v>
      </c>
      <c r="AO132" s="28">
        <v>1</v>
      </c>
      <c r="AP132" s="28">
        <v>1</v>
      </c>
    </row>
    <row r="133" spans="1:42">
      <c r="A133" s="157"/>
      <c r="B133" s="28" t="str">
        <f>物品!B133</f>
        <v>CS21</v>
      </c>
      <c r="C133" s="28" t="s">
        <v>41</v>
      </c>
      <c r="D133" s="28" t="s">
        <v>81</v>
      </c>
      <c r="E133" s="161" t="s">
        <v>97</v>
      </c>
      <c r="F133" s="28"/>
      <c r="G133" s="28"/>
      <c r="H133" s="28" t="str">
        <f>VLOOKUP(LEFT(RIGHT(B133,5),4),物品!B:CU,2,FALSE)</f>
        <v>|Cff00BFFF技能进阶石【完美】|r</v>
      </c>
      <c r="I133" s="28" t="str">
        <f>VLOOKUP(B133,物品!B:CV,99,FALSE)</f>
        <v>|CffFFC926100%概率|r提升指定技能的|Cffffc926品质|r。|n|n|Cff00ff7f只能对|r|Cffffc926A级|r|Cff00ff7f以下的技能使用。|r</v>
      </c>
      <c r="J133" s="159" t="str">
        <f t="shared" ref="J133:J134" si="38">H133</f>
        <v>|Cff00BFFF技能进阶石【完美】|r</v>
      </c>
      <c r="K133" s="159" t="str">
        <f t="shared" ref="K133:K134" si="39">I133</f>
        <v>|CffFFC926100%概率|r提升指定技能的|Cffffc926品质|r。|n|n|Cff00ff7f只能对|r|Cffffc926A级|r|Cff00ff7f以下的技能使用。|r</v>
      </c>
      <c r="L133" s="28"/>
      <c r="M133" s="160" t="str">
        <f>VLOOKUP(LEFT(RIGHT(B133,5),4),物品!B:CU,20,FALSE)</f>
        <v>ReplaceableTextures\\CommandButtons\\BTNIN05.blp</v>
      </c>
      <c r="N133" s="181" t="s">
        <v>83</v>
      </c>
      <c r="O133" s="162" t="s">
        <v>95</v>
      </c>
      <c r="P133" s="28">
        <v>1</v>
      </c>
      <c r="Q133" s="28">
        <v>2</v>
      </c>
      <c r="R133" s="181" t="s">
        <v>83</v>
      </c>
      <c r="S133" s="181" t="s">
        <v>83</v>
      </c>
      <c r="T133" s="181" t="s">
        <v>83</v>
      </c>
      <c r="U133" s="181" t="s">
        <v>83</v>
      </c>
      <c r="V133" s="28"/>
      <c r="W133" s="28" t="s">
        <v>93</v>
      </c>
      <c r="X133" s="28">
        <v>0</v>
      </c>
      <c r="Y133" s="181" t="s">
        <v>83</v>
      </c>
      <c r="Z133" s="28">
        <v>0</v>
      </c>
      <c r="AA133" s="28">
        <v>0</v>
      </c>
      <c r="AB133" s="159">
        <v>35</v>
      </c>
      <c r="AC133" s="28">
        <v>1</v>
      </c>
      <c r="AD133" s="28">
        <v>1</v>
      </c>
      <c r="AE133" s="181" t="s">
        <v>83</v>
      </c>
      <c r="AF133" s="181" t="s">
        <v>83</v>
      </c>
      <c r="AG133" s="181" t="s">
        <v>83</v>
      </c>
      <c r="AH133" s="181" t="s">
        <v>83</v>
      </c>
      <c r="AI133" s="28"/>
      <c r="AJ133" s="28"/>
      <c r="AK133" s="28">
        <v>1</v>
      </c>
      <c r="AL133" s="28">
        <v>1</v>
      </c>
      <c r="AM133" s="181" t="s">
        <v>83</v>
      </c>
      <c r="AN133" s="28">
        <v>1</v>
      </c>
      <c r="AO133" s="28">
        <v>1</v>
      </c>
      <c r="AP133" s="28">
        <v>1</v>
      </c>
    </row>
    <row r="134" spans="1:42">
      <c r="A134" s="157"/>
      <c r="B134" s="28" t="str">
        <f>物品!B134</f>
        <v>CS22</v>
      </c>
      <c r="C134" s="28" t="s">
        <v>41</v>
      </c>
      <c r="D134" s="28" t="s">
        <v>81</v>
      </c>
      <c r="E134" s="161" t="s">
        <v>97</v>
      </c>
      <c r="F134" s="28"/>
      <c r="G134" s="28"/>
      <c r="H134" s="28" t="str">
        <f>VLOOKUP(LEFT(RIGHT(B134,5),4),物品!B:CU,2,FALSE)</f>
        <v>|CffFF0000技能进化石|r</v>
      </c>
      <c r="I134" s="28" t="str">
        <f>VLOOKUP(B134,物品!B:CV,99,FALSE)</f>
        <v>使指定的|Cffffc926A级|r技能进化为|Cffff0000S级|r。</v>
      </c>
      <c r="J134" s="159" t="str">
        <f t="shared" si="38"/>
        <v>|CffFF0000技能进化石|r</v>
      </c>
      <c r="K134" s="159" t="str">
        <f t="shared" si="39"/>
        <v>使指定的|Cffffc926A级|r技能进化为|Cffff0000S级|r。</v>
      </c>
      <c r="L134" s="28"/>
      <c r="M134" s="160" t="str">
        <f>VLOOKUP(LEFT(RIGHT(B134,5),4),物品!B:CU,20,FALSE)</f>
        <v>ReplaceableTextures\\CommandButtons\\BTNIN04.blp</v>
      </c>
      <c r="N134" s="181" t="s">
        <v>83</v>
      </c>
      <c r="O134" s="160" t="s">
        <v>91</v>
      </c>
      <c r="P134" s="28"/>
      <c r="Q134" s="28"/>
      <c r="R134" s="181" t="s">
        <v>83</v>
      </c>
      <c r="S134" s="181" t="s">
        <v>83</v>
      </c>
      <c r="T134" s="181" t="s">
        <v>83</v>
      </c>
      <c r="U134" s="181" t="s">
        <v>83</v>
      </c>
      <c r="V134" s="28"/>
      <c r="W134" s="28" t="s">
        <v>93</v>
      </c>
      <c r="X134" s="28">
        <v>0</v>
      </c>
      <c r="Y134" s="181" t="s">
        <v>83</v>
      </c>
      <c r="Z134" s="28">
        <v>0</v>
      </c>
      <c r="AA134" s="28">
        <v>0</v>
      </c>
      <c r="AB134" s="159">
        <v>0</v>
      </c>
      <c r="AC134" s="28">
        <v>1</v>
      </c>
      <c r="AD134" s="28">
        <v>1</v>
      </c>
      <c r="AE134" s="181" t="s">
        <v>83</v>
      </c>
      <c r="AF134" s="181" t="s">
        <v>83</v>
      </c>
      <c r="AG134" s="181" t="s">
        <v>83</v>
      </c>
      <c r="AH134" s="181" t="s">
        <v>83</v>
      </c>
      <c r="AI134" s="28"/>
      <c r="AJ134" s="28"/>
      <c r="AK134" s="28">
        <v>1</v>
      </c>
      <c r="AL134" s="28">
        <v>1</v>
      </c>
      <c r="AM134" s="181" t="s">
        <v>83</v>
      </c>
      <c r="AN134" s="28">
        <v>1</v>
      </c>
      <c r="AO134" s="28">
        <v>1</v>
      </c>
      <c r="AP134" s="28">
        <v>1</v>
      </c>
    </row>
    <row r="135" spans="1:42">
      <c r="A135" s="157"/>
      <c r="B135" s="28" t="str">
        <f>物品!B135</f>
        <v>CS23</v>
      </c>
      <c r="C135" s="28" t="s">
        <v>41</v>
      </c>
      <c r="D135" s="28" t="s">
        <v>81</v>
      </c>
      <c r="E135" s="161" t="s">
        <v>97</v>
      </c>
      <c r="F135" s="28"/>
      <c r="G135" s="28"/>
      <c r="H135" s="28" t="str">
        <f>VLOOKUP(LEFT(RIGHT(B135,5),4),物品!B:CU,2,FALSE)</f>
        <v>|Cff00FF7F技能进阶石【残缺】|r</v>
      </c>
      <c r="I135" s="28" t="str">
        <f>VLOOKUP(B135,物品!B:CV,99,FALSE)</f>
        <v>|CffFFC92650%概率|r提升指定技能的|Cffffc926品质|r。|n|n|Cff00ff7f只能对|r|Cffffc926A级|r|Cff00ff7f以下的技能使用。|r</v>
      </c>
      <c r="J135" s="159" t="str">
        <f t="shared" ref="J135" si="40">H135</f>
        <v>|Cff00FF7F技能进阶石【残缺】|r</v>
      </c>
      <c r="K135" s="159" t="str">
        <f t="shared" ref="K135" si="41">I135</f>
        <v>|CffFFC92650%概率|r提升指定技能的|Cffffc926品质|r。|n|n|Cff00ff7f只能对|r|Cffffc926A级|r|Cff00ff7f以下的技能使用。|r</v>
      </c>
      <c r="L135" s="28"/>
      <c r="M135" s="160" t="str">
        <f>VLOOKUP(LEFT(RIGHT(B135,5),4),物品!B:CU,20,FALSE)</f>
        <v>ReplaceableTextures\\CommandButtons\\BTNIN06.blp</v>
      </c>
      <c r="N135" s="181" t="s">
        <v>83</v>
      </c>
      <c r="O135" s="162" t="s">
        <v>96</v>
      </c>
      <c r="P135" s="28">
        <v>0</v>
      </c>
      <c r="Q135" s="28">
        <v>2</v>
      </c>
      <c r="R135" s="181" t="s">
        <v>83</v>
      </c>
      <c r="S135" s="181" t="s">
        <v>83</v>
      </c>
      <c r="T135" s="181" t="s">
        <v>83</v>
      </c>
      <c r="U135" s="181" t="s">
        <v>83</v>
      </c>
      <c r="V135" s="28"/>
      <c r="W135" s="28" t="s">
        <v>93</v>
      </c>
      <c r="X135" s="28">
        <v>0</v>
      </c>
      <c r="Y135" s="181" t="s">
        <v>83</v>
      </c>
      <c r="Z135" s="28">
        <v>0</v>
      </c>
      <c r="AA135" s="28">
        <v>0</v>
      </c>
      <c r="AB135" s="159">
        <v>10</v>
      </c>
      <c r="AC135" s="28">
        <v>1</v>
      </c>
      <c r="AD135" s="28">
        <v>1</v>
      </c>
      <c r="AE135" s="181" t="s">
        <v>83</v>
      </c>
      <c r="AF135" s="181" t="s">
        <v>83</v>
      </c>
      <c r="AG135" s="181" t="s">
        <v>83</v>
      </c>
      <c r="AH135" s="181" t="s">
        <v>83</v>
      </c>
      <c r="AI135" s="28"/>
      <c r="AJ135" s="28"/>
      <c r="AK135" s="28">
        <v>1</v>
      </c>
      <c r="AL135" s="28">
        <v>1</v>
      </c>
      <c r="AM135" s="181" t="s">
        <v>83</v>
      </c>
      <c r="AN135" s="28">
        <v>1</v>
      </c>
      <c r="AO135" s="28">
        <v>1</v>
      </c>
      <c r="AP135" s="28">
        <v>1</v>
      </c>
    </row>
    <row r="136" spans="1:42">
      <c r="A136" s="157"/>
      <c r="B136" s="28" t="str">
        <f>物品!B136</f>
        <v>CS24</v>
      </c>
      <c r="C136" s="28" t="s">
        <v>41</v>
      </c>
      <c r="D136" s="28" t="s">
        <v>81</v>
      </c>
      <c r="E136" s="161" t="s">
        <v>97</v>
      </c>
      <c r="F136" s="28"/>
      <c r="G136" s="28"/>
      <c r="H136" s="28" t="str">
        <f>VLOOKUP(LEFT(RIGHT(B136,5),4),物品!B:CU,2,FALSE)</f>
        <v>|CffFFD24D品质潜能石【】|r</v>
      </c>
      <c r="I136" s="28">
        <f>VLOOKUP(B136,物品!B:CV,99,FALSE)</f>
        <v>0</v>
      </c>
      <c r="J136" s="159" t="str">
        <f t="shared" ref="J136" si="42">H136</f>
        <v>|CffFFD24D品质潜能石【】|r</v>
      </c>
      <c r="K136" s="159">
        <f t="shared" ref="K136" si="43">I136</f>
        <v>0</v>
      </c>
      <c r="L136" s="28"/>
      <c r="M136" s="160" t="str">
        <f>VLOOKUP(LEFT(RIGHT(B136,5),4),物品!B:CU,20,FALSE)</f>
        <v>ReplaceableTextures\\CommandButtons\\BTNIN04.blp</v>
      </c>
      <c r="N136" s="181" t="s">
        <v>83</v>
      </c>
      <c r="O136" s="160" t="s">
        <v>91</v>
      </c>
      <c r="P136" s="28"/>
      <c r="Q136" s="28"/>
      <c r="R136" s="181" t="s">
        <v>83</v>
      </c>
      <c r="S136" s="181" t="s">
        <v>83</v>
      </c>
      <c r="T136" s="181" t="s">
        <v>83</v>
      </c>
      <c r="U136" s="181" t="s">
        <v>83</v>
      </c>
      <c r="V136" s="28"/>
      <c r="W136" s="28" t="s">
        <v>93</v>
      </c>
      <c r="X136" s="28">
        <v>0</v>
      </c>
      <c r="Y136" s="181" t="s">
        <v>83</v>
      </c>
      <c r="Z136" s="28">
        <v>0</v>
      </c>
      <c r="AA136" s="28">
        <v>0</v>
      </c>
      <c r="AB136" s="28">
        <v>0</v>
      </c>
      <c r="AC136" s="28">
        <v>1</v>
      </c>
      <c r="AD136" s="28">
        <v>1</v>
      </c>
      <c r="AE136" s="181" t="s">
        <v>83</v>
      </c>
      <c r="AF136" s="181" t="s">
        <v>83</v>
      </c>
      <c r="AG136" s="181" t="s">
        <v>83</v>
      </c>
      <c r="AH136" s="181" t="s">
        <v>83</v>
      </c>
      <c r="AI136" s="28"/>
      <c r="AJ136" s="28"/>
      <c r="AK136" s="28">
        <v>1</v>
      </c>
      <c r="AL136" s="28">
        <v>1</v>
      </c>
      <c r="AM136" s="181" t="s">
        <v>83</v>
      </c>
      <c r="AN136" s="28">
        <v>1</v>
      </c>
      <c r="AO136" s="28">
        <v>1</v>
      </c>
      <c r="AP136" s="28">
        <v>1</v>
      </c>
    </row>
    <row r="137" spans="1:42" ht="15" customHeight="1">
      <c r="A137" s="157"/>
      <c r="B137" s="28" t="str">
        <f>物品!B137</f>
        <v>CF01</v>
      </c>
      <c r="C137" s="28" t="s">
        <v>41</v>
      </c>
      <c r="D137" s="28" t="s">
        <v>81</v>
      </c>
      <c r="E137" s="28"/>
      <c r="F137" s="28"/>
      <c r="G137" s="28"/>
      <c r="H137" s="28" t="str">
        <f>VLOOKUP(LEFT(RIGHT(B137,5),4),物品!B:CU,2,FALSE)</f>
        <v>随机法宝</v>
      </c>
      <c r="I137" s="28" t="str">
        <f>VLOOKUP(B137,物品!B:CV,99,FALSE)</f>
        <v>获得一个随机品质的|Cffffc926法宝|r。</v>
      </c>
      <c r="J137" s="159" t="str">
        <f t="shared" ref="J137" si="44">H137</f>
        <v>随机法宝</v>
      </c>
      <c r="K137" s="159" t="str">
        <f t="shared" ref="K137" si="45">I137</f>
        <v>获得一个随机品质的|Cffffc926法宝|r。</v>
      </c>
      <c r="L137" s="28"/>
      <c r="M137" s="160" t="str">
        <f>VLOOKUP(LEFT(RIGHT(B137,5),4),物品!B:CU,20,FALSE)</f>
        <v>ReplaceableTextures\\CommandButtons\\BTNCF01.blp</v>
      </c>
      <c r="N137" s="181" t="s">
        <v>83</v>
      </c>
      <c r="O137" s="160" t="s">
        <v>98</v>
      </c>
      <c r="P137" s="28">
        <v>0</v>
      </c>
      <c r="Q137" s="28">
        <v>0</v>
      </c>
      <c r="R137" s="181" t="s">
        <v>83</v>
      </c>
      <c r="S137" s="181" t="s">
        <v>83</v>
      </c>
      <c r="T137" s="181" t="s">
        <v>83</v>
      </c>
      <c r="U137" s="181" t="s">
        <v>83</v>
      </c>
      <c r="V137" s="28"/>
      <c r="W137" s="28" t="s">
        <v>88</v>
      </c>
      <c r="X137" s="28">
        <v>0</v>
      </c>
      <c r="Y137" s="181" t="s">
        <v>83</v>
      </c>
      <c r="Z137" s="28">
        <v>0</v>
      </c>
      <c r="AA137" s="28">
        <v>0</v>
      </c>
      <c r="AB137" s="28">
        <v>0</v>
      </c>
      <c r="AC137" s="28">
        <v>1</v>
      </c>
      <c r="AD137" s="28">
        <v>1</v>
      </c>
      <c r="AE137" s="181" t="s">
        <v>83</v>
      </c>
      <c r="AF137" s="181" t="s">
        <v>83</v>
      </c>
      <c r="AG137" s="181" t="s">
        <v>83</v>
      </c>
      <c r="AH137" s="181" t="s">
        <v>83</v>
      </c>
      <c r="AI137" s="28">
        <v>1</v>
      </c>
      <c r="AJ137" s="28"/>
      <c r="AK137" s="28">
        <v>1</v>
      </c>
      <c r="AL137" s="28">
        <v>1</v>
      </c>
      <c r="AM137" s="181" t="s">
        <v>83</v>
      </c>
      <c r="AN137" s="28">
        <v>1</v>
      </c>
      <c r="AO137" s="28">
        <v>1</v>
      </c>
      <c r="AP137" s="28">
        <v>1</v>
      </c>
    </row>
    <row r="138" spans="1:42">
      <c r="A138" s="157"/>
      <c r="B138" s="28" t="str">
        <f>物品!B138</f>
        <v>I001</v>
      </c>
      <c r="C138" s="28" t="s">
        <v>41</v>
      </c>
      <c r="D138" s="28" t="s">
        <v>81</v>
      </c>
      <c r="E138" s="28" t="s">
        <v>82</v>
      </c>
      <c r="F138" s="28"/>
      <c r="G138" s="28"/>
      <c r="H138" s="28" t="str">
        <f>VLOOKUP(LEFT(RIGHT(B138,5),4),物品!B:CU,2,FALSE)</f>
        <v>蛋黄月饼</v>
      </c>
      <c r="I138" s="28" t="str">
        <f>VLOOKUP(B138,物品!B:CV,99,FALSE)</f>
        <v>回复|Cffffd24d80%|r生命，|Cff00ff7f解除|r异常状态</v>
      </c>
      <c r="J138" s="159" t="str">
        <f t="shared" ref="J138:J141" si="46">H138</f>
        <v>蛋黄月饼</v>
      </c>
      <c r="K138" s="159" t="str">
        <f t="shared" ref="K138:K141" si="47">I138</f>
        <v>回复|Cffffd24d80%|r生命，|Cff00ff7f解除|r异常状态</v>
      </c>
      <c r="L138" s="28"/>
      <c r="M138" s="160" t="str">
        <f>VLOOKUP(LEFT(RIGHT(B138,5),4),物品!B:CU,20,FALSE)</f>
        <v>ReplaceableTextures\\CommandButtons\\BTNI001.blp</v>
      </c>
      <c r="N138" s="181" t="s">
        <v>83</v>
      </c>
      <c r="O138" s="160" t="s">
        <v>94</v>
      </c>
      <c r="P138" s="28">
        <v>0</v>
      </c>
      <c r="Q138" s="28">
        <v>0</v>
      </c>
      <c r="R138" s="181" t="s">
        <v>83</v>
      </c>
      <c r="S138" s="181" t="s">
        <v>83</v>
      </c>
      <c r="T138" s="181" t="s">
        <v>83</v>
      </c>
      <c r="U138" s="181" t="s">
        <v>83</v>
      </c>
      <c r="V138" s="28"/>
      <c r="W138" s="28" t="s">
        <v>93</v>
      </c>
      <c r="X138" s="28">
        <v>0</v>
      </c>
      <c r="Y138" s="181" t="s">
        <v>83</v>
      </c>
      <c r="Z138" s="28">
        <v>0</v>
      </c>
      <c r="AA138" s="28">
        <v>0</v>
      </c>
      <c r="AB138" s="28">
        <v>0</v>
      </c>
      <c r="AC138" s="28">
        <v>1</v>
      </c>
      <c r="AD138" s="28">
        <v>1</v>
      </c>
      <c r="AE138" s="181" t="s">
        <v>83</v>
      </c>
      <c r="AF138" s="181" t="s">
        <v>83</v>
      </c>
      <c r="AG138" s="181" t="s">
        <v>83</v>
      </c>
      <c r="AH138" s="181" t="s">
        <v>83</v>
      </c>
      <c r="AI138" s="28"/>
      <c r="AJ138" s="28"/>
      <c r="AK138" s="28">
        <v>1</v>
      </c>
      <c r="AL138" s="28">
        <v>1</v>
      </c>
      <c r="AM138" s="181" t="s">
        <v>83</v>
      </c>
      <c r="AN138" s="28">
        <v>1</v>
      </c>
      <c r="AO138" s="28">
        <v>1</v>
      </c>
      <c r="AP138" s="28">
        <v>1</v>
      </c>
    </row>
    <row r="139" spans="1:42">
      <c r="A139" s="157"/>
      <c r="B139" s="28" t="str">
        <f>物品!B139</f>
        <v>I002</v>
      </c>
      <c r="C139" s="28" t="s">
        <v>41</v>
      </c>
      <c r="D139" s="28" t="s">
        <v>81</v>
      </c>
      <c r="E139" s="28" t="s">
        <v>82</v>
      </c>
      <c r="F139" s="28"/>
      <c r="G139" s="28"/>
      <c r="H139" s="28" t="str">
        <f>VLOOKUP(LEFT(RIGHT(B139,5),4),物品!B:CU,2,FALSE)</f>
        <v>豆沙月饼</v>
      </c>
      <c r="I139" s="28" t="str">
        <f>VLOOKUP(B139,物品!B:CV,99,FALSE)</f>
        <v>暴击|Cffff0000+10%|n|n|r|Cff00ff7f效果持续15秒。|r</v>
      </c>
      <c r="J139" s="159" t="str">
        <f t="shared" si="46"/>
        <v>豆沙月饼</v>
      </c>
      <c r="K139" s="159" t="str">
        <f t="shared" si="47"/>
        <v>暴击|Cffff0000+10%|n|n|r|Cff00ff7f效果持续15秒。|r</v>
      </c>
      <c r="L139" s="28"/>
      <c r="M139" s="160" t="str">
        <f>VLOOKUP(LEFT(RIGHT(B139,5),4),物品!B:CU,20,FALSE)</f>
        <v>ReplaceableTextures\\CommandButtons\\BTNI002.blp</v>
      </c>
      <c r="N139" s="181" t="s">
        <v>83</v>
      </c>
      <c r="O139" s="160" t="s">
        <v>94</v>
      </c>
      <c r="P139" s="28">
        <v>0</v>
      </c>
      <c r="Q139" s="28">
        <v>0</v>
      </c>
      <c r="R139" s="181" t="s">
        <v>83</v>
      </c>
      <c r="S139" s="181" t="s">
        <v>83</v>
      </c>
      <c r="T139" s="181" t="s">
        <v>83</v>
      </c>
      <c r="U139" s="181" t="s">
        <v>83</v>
      </c>
      <c r="V139" s="28"/>
      <c r="W139" s="28" t="s">
        <v>93</v>
      </c>
      <c r="X139" s="28">
        <v>0</v>
      </c>
      <c r="Y139" s="181" t="s">
        <v>83</v>
      </c>
      <c r="Z139" s="28">
        <v>0</v>
      </c>
      <c r="AA139" s="28">
        <v>0</v>
      </c>
      <c r="AB139" s="28">
        <v>0</v>
      </c>
      <c r="AC139" s="28">
        <v>1</v>
      </c>
      <c r="AD139" s="28">
        <v>1</v>
      </c>
      <c r="AE139" s="181" t="s">
        <v>83</v>
      </c>
      <c r="AF139" s="181" t="s">
        <v>83</v>
      </c>
      <c r="AG139" s="181" t="s">
        <v>83</v>
      </c>
      <c r="AH139" s="181" t="s">
        <v>83</v>
      </c>
      <c r="AI139" s="28"/>
      <c r="AJ139" s="28"/>
      <c r="AK139" s="28">
        <v>1</v>
      </c>
      <c r="AL139" s="28">
        <v>1</v>
      </c>
      <c r="AM139" s="181" t="s">
        <v>83</v>
      </c>
      <c r="AN139" s="28">
        <v>1</v>
      </c>
      <c r="AO139" s="28">
        <v>1</v>
      </c>
      <c r="AP139" s="28">
        <v>1</v>
      </c>
    </row>
    <row r="140" spans="1:42">
      <c r="A140" s="157"/>
      <c r="B140" s="28" t="str">
        <f>物品!B140</f>
        <v>I003</v>
      </c>
      <c r="C140" s="28" t="s">
        <v>41</v>
      </c>
      <c r="D140" s="28" t="s">
        <v>81</v>
      </c>
      <c r="E140" s="28" t="s">
        <v>82</v>
      </c>
      <c r="F140" s="28"/>
      <c r="G140" s="28"/>
      <c r="H140" s="28" t="str">
        <f>VLOOKUP(LEFT(RIGHT(B140,5),4),物品!B:CU,2,FALSE)</f>
        <v>冰皮月饼</v>
      </c>
      <c r="I140" s="28" t="str">
        <f>VLOOKUP(B140,物品!B:CV,99,FALSE)</f>
        <v>攻击速度|Cffffd24d+40%|r。|n|n|Cff00ff7f持续15秒。|r</v>
      </c>
      <c r="J140" s="159" t="str">
        <f t="shared" si="46"/>
        <v>冰皮月饼</v>
      </c>
      <c r="K140" s="159" t="str">
        <f t="shared" si="47"/>
        <v>攻击速度|Cffffd24d+40%|r。|n|n|Cff00ff7f持续15秒。|r</v>
      </c>
      <c r="L140" s="28"/>
      <c r="M140" s="160" t="str">
        <f>VLOOKUP(LEFT(RIGHT(B140,5),4),物品!B:CU,20,FALSE)</f>
        <v>ReplaceableTextures\\CommandButtons\\BTNI003.blp</v>
      </c>
      <c r="N140" s="181" t="s">
        <v>83</v>
      </c>
      <c r="O140" s="160" t="s">
        <v>94</v>
      </c>
      <c r="P140" s="28">
        <v>0</v>
      </c>
      <c r="Q140" s="28">
        <v>0</v>
      </c>
      <c r="R140" s="181" t="s">
        <v>83</v>
      </c>
      <c r="S140" s="181" t="s">
        <v>83</v>
      </c>
      <c r="T140" s="181" t="s">
        <v>83</v>
      </c>
      <c r="U140" s="181" t="s">
        <v>83</v>
      </c>
      <c r="V140" s="28"/>
      <c r="W140" s="28" t="s">
        <v>93</v>
      </c>
      <c r="X140" s="28">
        <v>0</v>
      </c>
      <c r="Y140" s="181" t="s">
        <v>83</v>
      </c>
      <c r="Z140" s="28">
        <v>0</v>
      </c>
      <c r="AA140" s="28">
        <v>0</v>
      </c>
      <c r="AB140" s="28">
        <v>0</v>
      </c>
      <c r="AC140" s="28">
        <v>1</v>
      </c>
      <c r="AD140" s="28">
        <v>1</v>
      </c>
      <c r="AE140" s="181" t="s">
        <v>83</v>
      </c>
      <c r="AF140" s="181" t="s">
        <v>83</v>
      </c>
      <c r="AG140" s="181" t="s">
        <v>83</v>
      </c>
      <c r="AH140" s="181" t="s">
        <v>83</v>
      </c>
      <c r="AI140" s="28"/>
      <c r="AJ140" s="28"/>
      <c r="AK140" s="28">
        <v>1</v>
      </c>
      <c r="AL140" s="28">
        <v>1</v>
      </c>
      <c r="AM140" s="181" t="s">
        <v>83</v>
      </c>
      <c r="AN140" s="28">
        <v>1</v>
      </c>
      <c r="AO140" s="28">
        <v>1</v>
      </c>
      <c r="AP140" s="28">
        <v>1</v>
      </c>
    </row>
    <row r="141" spans="1:42">
      <c r="A141" s="157"/>
      <c r="B141" s="28" t="str">
        <f>物品!B141</f>
        <v>I004</v>
      </c>
      <c r="C141" s="28" t="s">
        <v>41</v>
      </c>
      <c r="D141" s="28" t="s">
        <v>81</v>
      </c>
      <c r="E141" s="28" t="s">
        <v>82</v>
      </c>
      <c r="F141" s="28"/>
      <c r="G141" s="28"/>
      <c r="H141" s="28" t="str">
        <f>VLOOKUP(LEFT(RIGHT(B141,5),4),物品!B:CU,2,FALSE)</f>
        <v>果蔬月饼</v>
      </c>
      <c r="I141" s="28" t="str">
        <f>VLOOKUP(B141,物品!B:CV,99,FALSE)</f>
        <v>技能伤害提高|Cffffd24d20%|r|Cfff0f0f0。|n|n|r|Cff00ff7f持续15秒。|r</v>
      </c>
      <c r="J141" s="159" t="str">
        <f t="shared" si="46"/>
        <v>果蔬月饼</v>
      </c>
      <c r="K141" s="159" t="str">
        <f t="shared" si="47"/>
        <v>技能伤害提高|Cffffd24d20%|r|Cfff0f0f0。|n|n|r|Cff00ff7f持续15秒。|r</v>
      </c>
      <c r="L141" s="28"/>
      <c r="M141" s="160" t="str">
        <f>VLOOKUP(LEFT(RIGHT(B141,5),4),物品!B:CU,20,FALSE)</f>
        <v>ReplaceableTextures\\CommandButtons\\BTNI004.blp</v>
      </c>
      <c r="N141" s="181" t="s">
        <v>83</v>
      </c>
      <c r="O141" s="160" t="s">
        <v>94</v>
      </c>
      <c r="P141" s="28">
        <v>0</v>
      </c>
      <c r="Q141" s="28">
        <v>0</v>
      </c>
      <c r="R141" s="181" t="s">
        <v>83</v>
      </c>
      <c r="S141" s="181" t="s">
        <v>83</v>
      </c>
      <c r="T141" s="181" t="s">
        <v>83</v>
      </c>
      <c r="U141" s="181" t="s">
        <v>83</v>
      </c>
      <c r="V141" s="28"/>
      <c r="W141" s="28" t="s">
        <v>93</v>
      </c>
      <c r="X141" s="28">
        <v>0</v>
      </c>
      <c r="Y141" s="181" t="s">
        <v>83</v>
      </c>
      <c r="Z141" s="28">
        <v>0</v>
      </c>
      <c r="AA141" s="28">
        <v>0</v>
      </c>
      <c r="AB141" s="28">
        <v>0</v>
      </c>
      <c r="AC141" s="28">
        <v>1</v>
      </c>
      <c r="AD141" s="28">
        <v>1</v>
      </c>
      <c r="AE141" s="181" t="s">
        <v>83</v>
      </c>
      <c r="AF141" s="181" t="s">
        <v>83</v>
      </c>
      <c r="AG141" s="181" t="s">
        <v>83</v>
      </c>
      <c r="AH141" s="181" t="s">
        <v>83</v>
      </c>
      <c r="AI141" s="28"/>
      <c r="AJ141" s="28"/>
      <c r="AK141" s="28">
        <v>1</v>
      </c>
      <c r="AL141" s="28">
        <v>1</v>
      </c>
      <c r="AM141" s="181" t="s">
        <v>83</v>
      </c>
      <c r="AN141" s="28">
        <v>1</v>
      </c>
      <c r="AO141" s="28">
        <v>1</v>
      </c>
      <c r="AP141" s="28">
        <v>1</v>
      </c>
    </row>
    <row r="142" spans="1:42">
      <c r="A142" s="157"/>
      <c r="B142" s="28" t="str">
        <f>物品!B142</f>
        <v>I005</v>
      </c>
      <c r="C142" s="28" t="s">
        <v>41</v>
      </c>
      <c r="D142" s="28" t="s">
        <v>81</v>
      </c>
      <c r="E142" s="28" t="s">
        <v>82</v>
      </c>
      <c r="F142" s="28"/>
      <c r="G142" s="28"/>
      <c r="H142" s="28" t="str">
        <f>VLOOKUP(LEFT(RIGHT(B142,5),4),物品!B:CU,2,FALSE)</f>
        <v>鲜肉月饼</v>
      </c>
      <c r="I142" s="28" t="str">
        <f>VLOOKUP(B142,物品!B:CV,99,FALSE)</f>
        <v>攻击伤害提高|Cffffd24d20%|r。|n|n|Cff00ff7f持续15秒。|r</v>
      </c>
      <c r="J142" s="159" t="str">
        <f t="shared" ref="J142:J144" si="48">H142</f>
        <v>鲜肉月饼</v>
      </c>
      <c r="K142" s="159" t="str">
        <f t="shared" ref="K142:K144" si="49">I142</f>
        <v>攻击伤害提高|Cffffd24d20%|r。|n|n|Cff00ff7f持续15秒。|r</v>
      </c>
      <c r="L142" s="28"/>
      <c r="M142" s="160" t="str">
        <f>VLOOKUP(LEFT(RIGHT(B142,5),4),物品!B:CU,20,FALSE)</f>
        <v>ReplaceableTextures\\CommandButtons\\BTNI005.blp</v>
      </c>
      <c r="N142" s="181" t="s">
        <v>83</v>
      </c>
      <c r="O142" s="160" t="s">
        <v>94</v>
      </c>
      <c r="P142" s="28">
        <v>0</v>
      </c>
      <c r="Q142" s="28">
        <v>0</v>
      </c>
      <c r="R142" s="181" t="s">
        <v>83</v>
      </c>
      <c r="S142" s="181" t="s">
        <v>83</v>
      </c>
      <c r="T142" s="181" t="s">
        <v>83</v>
      </c>
      <c r="U142" s="181" t="s">
        <v>83</v>
      </c>
      <c r="V142" s="28"/>
      <c r="W142" s="28" t="s">
        <v>93</v>
      </c>
      <c r="X142" s="28">
        <v>0</v>
      </c>
      <c r="Y142" s="181" t="s">
        <v>83</v>
      </c>
      <c r="Z142" s="28">
        <v>0</v>
      </c>
      <c r="AA142" s="28">
        <v>0</v>
      </c>
      <c r="AB142" s="28">
        <v>0</v>
      </c>
      <c r="AC142" s="28">
        <v>1</v>
      </c>
      <c r="AD142" s="28">
        <v>1</v>
      </c>
      <c r="AE142" s="181" t="s">
        <v>83</v>
      </c>
      <c r="AF142" s="181" t="s">
        <v>83</v>
      </c>
      <c r="AG142" s="181" t="s">
        <v>83</v>
      </c>
      <c r="AH142" s="181" t="s">
        <v>83</v>
      </c>
      <c r="AI142" s="28"/>
      <c r="AJ142" s="28"/>
      <c r="AK142" s="28">
        <v>1</v>
      </c>
      <c r="AL142" s="28">
        <v>1</v>
      </c>
      <c r="AM142" s="181" t="s">
        <v>83</v>
      </c>
      <c r="AN142" s="28">
        <v>1</v>
      </c>
      <c r="AO142" s="28">
        <v>1</v>
      </c>
      <c r="AP142" s="28">
        <v>1</v>
      </c>
    </row>
    <row r="143" spans="1:42">
      <c r="A143" s="157"/>
      <c r="B143" s="28" t="str">
        <f>物品!B143</f>
        <v>I010</v>
      </c>
      <c r="C143" s="28" t="s">
        <v>41</v>
      </c>
      <c r="D143" s="28" t="s">
        <v>81</v>
      </c>
      <c r="E143" s="28"/>
      <c r="F143" s="28"/>
      <c r="G143" s="28"/>
      <c r="H143" s="28" t="str">
        <f>VLOOKUP(LEFT(RIGHT(B143,5),4),物品!B:CU,2,FALSE)</f>
        <v>招魂幡Lv0</v>
      </c>
      <c r="I143" s="28" t="str">
        <f>VLOOKUP(B143,物品!B:CV,99,FALSE)</f>
        <v>击杀|Cff00ff7f300个|r敌人后奖励：|n金币|Cffffc926+3000~6000|r|n|n|Cff00ff7f同时只能携带一个招魂幡|r</v>
      </c>
      <c r="J143" s="159" t="str">
        <f t="shared" ref="J143" si="50">H143</f>
        <v>招魂幡Lv0</v>
      </c>
      <c r="K143" s="159" t="str">
        <f t="shared" ref="K143" si="51">I143</f>
        <v>击杀|Cff00ff7f300个|r敌人后奖励：|n金币|Cffffc926+3000~6000|r|n|n|Cff00ff7f同时只能携带一个招魂幡|r</v>
      </c>
      <c r="L143" s="28"/>
      <c r="M143" s="160" t="str">
        <f>VLOOKUP(LEFT(RIGHT(B143,5),4),物品!B:CU,20,FALSE)</f>
        <v>ReplaceableTextures\\CommandButtons\\BTNZHP1.blp</v>
      </c>
      <c r="N143" s="28">
        <v>0.5</v>
      </c>
      <c r="O143" s="160" t="s">
        <v>99</v>
      </c>
      <c r="P143" s="28">
        <v>0</v>
      </c>
      <c r="Q143" s="28">
        <v>0</v>
      </c>
      <c r="R143" s="181" t="s">
        <v>83</v>
      </c>
      <c r="S143" s="181" t="s">
        <v>83</v>
      </c>
      <c r="T143" s="181" t="s">
        <v>83</v>
      </c>
      <c r="U143" s="181" t="s">
        <v>83</v>
      </c>
      <c r="V143" s="28">
        <v>4</v>
      </c>
      <c r="W143" s="28" t="s">
        <v>85</v>
      </c>
      <c r="X143" s="28">
        <v>0</v>
      </c>
      <c r="Y143" s="181" t="s">
        <v>83</v>
      </c>
      <c r="Z143" s="28">
        <v>0</v>
      </c>
      <c r="AA143" s="28">
        <v>0</v>
      </c>
      <c r="AB143" s="159">
        <v>1</v>
      </c>
      <c r="AC143" s="28">
        <v>1</v>
      </c>
      <c r="AD143" s="28">
        <v>1</v>
      </c>
      <c r="AE143" s="181" t="s">
        <v>83</v>
      </c>
      <c r="AF143" s="181" t="s">
        <v>83</v>
      </c>
      <c r="AG143" s="181" t="s">
        <v>83</v>
      </c>
      <c r="AH143" s="181" t="s">
        <v>83</v>
      </c>
      <c r="AI143" s="28"/>
      <c r="AJ143" s="28"/>
      <c r="AK143" s="28">
        <v>1</v>
      </c>
      <c r="AL143" s="28">
        <v>1</v>
      </c>
      <c r="AM143" s="181" t="s">
        <v>83</v>
      </c>
      <c r="AN143" s="28">
        <v>300</v>
      </c>
      <c r="AO143" s="28"/>
      <c r="AP143" s="28"/>
    </row>
    <row r="144" spans="1:42">
      <c r="A144" s="157"/>
      <c r="B144" s="28" t="str">
        <f>物品!B144</f>
        <v>I011</v>
      </c>
      <c r="C144" s="28" t="s">
        <v>41</v>
      </c>
      <c r="D144" s="28" t="s">
        <v>81</v>
      </c>
      <c r="E144" s="28"/>
      <c r="F144" s="28"/>
      <c r="G144" s="28"/>
      <c r="H144" s="28" t="str">
        <f>VLOOKUP(LEFT(RIGHT(B144,5),4),物品!B:CU,2,FALSE)</f>
        <v>招魂幡Lv1</v>
      </c>
      <c r="I144" s="28" t="str">
        <f>VLOOKUP(B144,物品!B:CV,99,FALSE)</f>
        <v>击杀|Cff00ff7f1000|r个敌人后奖励：|n金币|Cffffc926+7000~12000|r|n经验|Cffffc926+1000|r|n|n|Cff00ff7f同时只能携带一个招魂幡|r</v>
      </c>
      <c r="J144" s="159" t="str">
        <f t="shared" si="48"/>
        <v>招魂幡Lv1</v>
      </c>
      <c r="K144" s="159" t="str">
        <f t="shared" si="49"/>
        <v>击杀|Cff00ff7f1000|r个敌人后奖励：|n金币|Cffffc926+7000~12000|r|n经验|Cffffc926+1000|r|n|n|Cff00ff7f同时只能携带一个招魂幡|r</v>
      </c>
      <c r="L144" s="28"/>
      <c r="M144" s="160" t="str">
        <f>VLOOKUP(LEFT(RIGHT(B144,5),4),物品!B:CU,20,FALSE)</f>
        <v>ReplaceableTextures\\CommandButtons\\BTNZHP1.blp</v>
      </c>
      <c r="N144" s="28">
        <v>0.5</v>
      </c>
      <c r="O144" s="160" t="s">
        <v>99</v>
      </c>
      <c r="P144" s="28">
        <v>0</v>
      </c>
      <c r="Q144" s="28">
        <v>0</v>
      </c>
      <c r="R144" s="181" t="s">
        <v>83</v>
      </c>
      <c r="S144" s="181" t="s">
        <v>83</v>
      </c>
      <c r="T144" s="181" t="s">
        <v>83</v>
      </c>
      <c r="U144" s="181" t="s">
        <v>83</v>
      </c>
      <c r="V144" s="28">
        <v>4</v>
      </c>
      <c r="W144" s="28" t="s">
        <v>85</v>
      </c>
      <c r="X144" s="28">
        <v>0</v>
      </c>
      <c r="Y144" s="181" t="s">
        <v>83</v>
      </c>
      <c r="Z144" s="28">
        <v>0</v>
      </c>
      <c r="AA144" s="28">
        <v>0</v>
      </c>
      <c r="AB144" s="159">
        <v>2</v>
      </c>
      <c r="AC144" s="28">
        <v>1</v>
      </c>
      <c r="AD144" s="28">
        <v>1</v>
      </c>
      <c r="AE144" s="181" t="s">
        <v>83</v>
      </c>
      <c r="AF144" s="181" t="s">
        <v>83</v>
      </c>
      <c r="AG144" s="181" t="s">
        <v>83</v>
      </c>
      <c r="AH144" s="181" t="s">
        <v>83</v>
      </c>
      <c r="AI144" s="28"/>
      <c r="AJ144" s="28"/>
      <c r="AK144" s="28">
        <v>1</v>
      </c>
      <c r="AL144" s="28">
        <v>1</v>
      </c>
      <c r="AM144" s="181" t="s">
        <v>83</v>
      </c>
      <c r="AN144" s="28">
        <v>1000</v>
      </c>
      <c r="AO144" s="28"/>
      <c r="AP144" s="28"/>
    </row>
    <row r="145" spans="1:42">
      <c r="A145" s="157"/>
      <c r="B145" s="28" t="str">
        <f>物品!B145</f>
        <v>I012</v>
      </c>
      <c r="C145" s="28" t="s">
        <v>41</v>
      </c>
      <c r="D145" s="28" t="s">
        <v>81</v>
      </c>
      <c r="E145" s="28"/>
      <c r="F145" s="28"/>
      <c r="G145" s="28"/>
      <c r="H145" s="28" t="str">
        <f>VLOOKUP(LEFT(RIGHT(B145,5),4),物品!B:CU,2,FALSE)</f>
        <v>|Cff00FF7F招魂幡Lv2|r</v>
      </c>
      <c r="I145" s="28" t="str">
        <f>VLOOKUP(B145,物品!B:CV,99,FALSE)</f>
        <v>金币加成|Cffffc926+5%|r|n|n击杀|Cff00ff7f1000个|r敌人后奖励：|n金币|Cffffc926+8000~13000|r|n经验|Cffffc926+2000|r|n|n|Cff00ff7f同时只能携带一个招魂幡|r</v>
      </c>
      <c r="J145" s="159" t="str">
        <f t="shared" ref="J145:J146" si="52">H145</f>
        <v>|Cff00FF7F招魂幡Lv2|r</v>
      </c>
      <c r="K145" s="159" t="str">
        <f t="shared" ref="K145:K146" si="53">I145</f>
        <v>金币加成|Cffffc926+5%|r|n|n击杀|Cff00ff7f1000个|r敌人后奖励：|n金币|Cffffc926+8000~13000|r|n经验|Cffffc926+2000|r|n|n|Cff00ff7f同时只能携带一个招魂幡|r</v>
      </c>
      <c r="L145" s="28"/>
      <c r="M145" s="160" t="str">
        <f>VLOOKUP(LEFT(RIGHT(B145,5),4),物品!B:CU,20,FALSE)</f>
        <v>ReplaceableTextures\\CommandButtons\\BTNZHP2.blp</v>
      </c>
      <c r="N145" s="28">
        <v>0.5</v>
      </c>
      <c r="O145" s="160" t="s">
        <v>99</v>
      </c>
      <c r="P145" s="28">
        <v>1</v>
      </c>
      <c r="Q145" s="28">
        <v>0</v>
      </c>
      <c r="R145" s="181" t="s">
        <v>83</v>
      </c>
      <c r="S145" s="181" t="s">
        <v>83</v>
      </c>
      <c r="T145" s="181" t="s">
        <v>83</v>
      </c>
      <c r="U145" s="181" t="s">
        <v>83</v>
      </c>
      <c r="V145" s="28">
        <v>4</v>
      </c>
      <c r="W145" s="28" t="s">
        <v>85</v>
      </c>
      <c r="X145" s="28">
        <v>0</v>
      </c>
      <c r="Y145" s="181" t="s">
        <v>83</v>
      </c>
      <c r="Z145" s="28">
        <v>0</v>
      </c>
      <c r="AA145" s="28">
        <v>0</v>
      </c>
      <c r="AB145" s="159">
        <v>5</v>
      </c>
      <c r="AC145" s="28">
        <v>1</v>
      </c>
      <c r="AD145" s="28">
        <v>1</v>
      </c>
      <c r="AE145" s="181" t="s">
        <v>83</v>
      </c>
      <c r="AF145" s="181" t="s">
        <v>83</v>
      </c>
      <c r="AG145" s="181" t="s">
        <v>83</v>
      </c>
      <c r="AH145" s="181" t="s">
        <v>83</v>
      </c>
      <c r="AI145" s="28"/>
      <c r="AJ145" s="28"/>
      <c r="AK145" s="28">
        <v>1</v>
      </c>
      <c r="AL145" s="28">
        <v>1</v>
      </c>
      <c r="AM145" s="181" t="s">
        <v>83</v>
      </c>
      <c r="AN145" s="28">
        <v>1000</v>
      </c>
      <c r="AO145" s="28"/>
      <c r="AP145" s="28"/>
    </row>
    <row r="146" spans="1:42">
      <c r="A146" s="157"/>
      <c r="B146" s="28" t="str">
        <f>物品!B146</f>
        <v>I013</v>
      </c>
      <c r="C146" s="28" t="s">
        <v>41</v>
      </c>
      <c r="D146" s="28" t="s">
        <v>81</v>
      </c>
      <c r="E146" s="28"/>
      <c r="F146" s="28"/>
      <c r="G146" s="28"/>
      <c r="H146" s="28" t="str">
        <f>VLOOKUP(LEFT(RIGHT(B146,5),4),物品!B:CU,2,FALSE)</f>
        <v>|Cff00BFFF招魂幡Lv3|r</v>
      </c>
      <c r="I146" s="28" t="str">
        <f>VLOOKUP(B146,物品!B:CV,99,FALSE)</f>
        <v>金币加成|Cffffc926+10%|r|n|n击杀|Cff00ff7f1000个|r敌人后奖励：|n金币|Cffffc926+9000~14000|r|n经验|Cffffc926+4000|r|n|n|Cff00ff7f同时只能携带一个招魂幡|r</v>
      </c>
      <c r="J146" s="159" t="str">
        <f t="shared" si="52"/>
        <v>|Cff00BFFF招魂幡Lv3|r</v>
      </c>
      <c r="K146" s="159" t="str">
        <f t="shared" si="53"/>
        <v>金币加成|Cffffc926+10%|r|n|n击杀|Cff00ff7f1000个|r敌人后奖励：|n金币|Cffffc926+9000~14000|r|n经验|Cffffc926+4000|r|n|n|Cff00ff7f同时只能携带一个招魂幡|r</v>
      </c>
      <c r="L146" s="28"/>
      <c r="M146" s="160" t="str">
        <f>VLOOKUP(LEFT(RIGHT(B146,5),4),物品!B:CU,20,FALSE)</f>
        <v>ReplaceableTextures\\CommandButtons\\BTNZHP3.blp</v>
      </c>
      <c r="N146" s="28">
        <v>0.5</v>
      </c>
      <c r="O146" s="160" t="s">
        <v>99</v>
      </c>
      <c r="P146" s="28">
        <v>2</v>
      </c>
      <c r="Q146" s="28">
        <v>0</v>
      </c>
      <c r="R146" s="181" t="s">
        <v>83</v>
      </c>
      <c r="S146" s="181" t="s">
        <v>83</v>
      </c>
      <c r="T146" s="181" t="s">
        <v>83</v>
      </c>
      <c r="U146" s="181" t="s">
        <v>83</v>
      </c>
      <c r="V146" s="28">
        <v>4</v>
      </c>
      <c r="W146" s="28" t="s">
        <v>85</v>
      </c>
      <c r="X146" s="28">
        <v>0</v>
      </c>
      <c r="Y146" s="181" t="s">
        <v>83</v>
      </c>
      <c r="Z146" s="28">
        <v>0</v>
      </c>
      <c r="AA146" s="28">
        <v>0</v>
      </c>
      <c r="AB146" s="159">
        <v>10</v>
      </c>
      <c r="AC146" s="28">
        <v>1</v>
      </c>
      <c r="AD146" s="28">
        <v>1</v>
      </c>
      <c r="AE146" s="181" t="s">
        <v>83</v>
      </c>
      <c r="AF146" s="181" t="s">
        <v>83</v>
      </c>
      <c r="AG146" s="181" t="s">
        <v>83</v>
      </c>
      <c r="AH146" s="181" t="s">
        <v>83</v>
      </c>
      <c r="AI146" s="28"/>
      <c r="AJ146" s="28"/>
      <c r="AK146" s="28">
        <v>1</v>
      </c>
      <c r="AL146" s="28">
        <v>1</v>
      </c>
      <c r="AM146" s="181" t="s">
        <v>83</v>
      </c>
      <c r="AN146" s="28">
        <v>1000</v>
      </c>
      <c r="AO146" s="28"/>
      <c r="AP146" s="28"/>
    </row>
    <row r="147" spans="1:42">
      <c r="A147" s="157"/>
      <c r="B147" s="28" t="str">
        <f>物品!B147</f>
        <v>I014</v>
      </c>
      <c r="C147" s="28" t="s">
        <v>41</v>
      </c>
      <c r="D147" s="28" t="s">
        <v>81</v>
      </c>
      <c r="E147" s="28"/>
      <c r="F147" s="28"/>
      <c r="G147" s="28"/>
      <c r="H147" s="28" t="str">
        <f>VLOOKUP(LEFT(RIGHT(B147,5),4),物品!B:CU,2,FALSE)</f>
        <v>|CffFFD24D招魂幡Lv4|r</v>
      </c>
      <c r="I147" s="28" t="str">
        <f>VLOOKUP(B147,物品!B:CV,99,FALSE)</f>
        <v>金币加成|Cffffc926+20%|r|n|n击杀|Cff00ff7f1000个|r敌人后奖励：|n金币|Cffffc926+10000~15000|r|n经验|Cffffc926+7000|r|n|n|Cff00ff7f同时只能携带一个招魂幡|r</v>
      </c>
      <c r="J147" s="159" t="str">
        <f t="shared" ref="J147:J149" si="54">H147</f>
        <v>|CffFFD24D招魂幡Lv4|r</v>
      </c>
      <c r="K147" s="159" t="str">
        <f t="shared" ref="K147:K149" si="55">I147</f>
        <v>金币加成|Cffffc926+20%|r|n|n击杀|Cff00ff7f1000个|r敌人后奖励：|n金币|Cffffc926+10000~15000|r|n经验|Cffffc926+7000|r|n|n|Cff00ff7f同时只能携带一个招魂幡|r</v>
      </c>
      <c r="L147" s="28"/>
      <c r="M147" s="160" t="str">
        <f>VLOOKUP(LEFT(RIGHT(B147,5),4),物品!B:CU,20,FALSE)</f>
        <v>ReplaceableTextures\\CommandButtons\\BTNZHP4.blp</v>
      </c>
      <c r="N147" s="28">
        <v>0.5</v>
      </c>
      <c r="O147" s="160" t="s">
        <v>99</v>
      </c>
      <c r="P147" s="28">
        <v>3</v>
      </c>
      <c r="Q147" s="28">
        <v>0</v>
      </c>
      <c r="R147" s="181" t="s">
        <v>83</v>
      </c>
      <c r="S147" s="181" t="s">
        <v>83</v>
      </c>
      <c r="T147" s="181" t="s">
        <v>83</v>
      </c>
      <c r="U147" s="181" t="s">
        <v>83</v>
      </c>
      <c r="V147" s="28">
        <v>4</v>
      </c>
      <c r="W147" s="28" t="s">
        <v>85</v>
      </c>
      <c r="X147" s="28">
        <v>0</v>
      </c>
      <c r="Y147" s="181" t="s">
        <v>83</v>
      </c>
      <c r="Z147" s="28">
        <v>0</v>
      </c>
      <c r="AA147" s="28">
        <v>0</v>
      </c>
      <c r="AB147" s="159">
        <v>20</v>
      </c>
      <c r="AC147" s="28">
        <v>1</v>
      </c>
      <c r="AD147" s="28">
        <v>1</v>
      </c>
      <c r="AE147" s="181" t="s">
        <v>83</v>
      </c>
      <c r="AF147" s="181" t="s">
        <v>83</v>
      </c>
      <c r="AG147" s="181" t="s">
        <v>83</v>
      </c>
      <c r="AH147" s="181" t="s">
        <v>83</v>
      </c>
      <c r="AI147" s="28"/>
      <c r="AJ147" s="28"/>
      <c r="AK147" s="28">
        <v>1</v>
      </c>
      <c r="AL147" s="28">
        <v>1</v>
      </c>
      <c r="AM147" s="181" t="s">
        <v>83</v>
      </c>
      <c r="AN147" s="28">
        <v>1000</v>
      </c>
      <c r="AO147" s="28"/>
      <c r="AP147" s="28"/>
    </row>
    <row r="148" spans="1:42">
      <c r="A148" s="157"/>
      <c r="B148" s="28" t="str">
        <f>物品!B148</f>
        <v>I015</v>
      </c>
      <c r="C148" s="28" t="s">
        <v>41</v>
      </c>
      <c r="D148" s="28" t="s">
        <v>81</v>
      </c>
      <c r="E148" s="28"/>
      <c r="F148" s="28"/>
      <c r="G148" s="28"/>
      <c r="H148" s="28" t="str">
        <f>VLOOKUP(LEFT(RIGHT(B148,5),4),物品!B:CU,2,FALSE)</f>
        <v>|CffFF0000招魂幡Lv5|r</v>
      </c>
      <c r="I148" s="28" t="str">
        <f>VLOOKUP(B148,物品!B:CV,99,FALSE)</f>
        <v>金币加成|Cffffc926+30%|r|n|n击杀|Cff00ff7f1000个|r敌人后奖励：|n金币|Cffffc926+12000~17000|r|n经验|Cffffc926+10000|r|n|n|Cff00ff7f同时只能携带一个招魂幡|r</v>
      </c>
      <c r="J148" s="159" t="str">
        <f t="shared" ref="J148" si="56">H148</f>
        <v>|CffFF0000招魂幡Lv5|r</v>
      </c>
      <c r="K148" s="159" t="str">
        <f t="shared" ref="K148" si="57">I148</f>
        <v>金币加成|Cffffc926+30%|r|n|n击杀|Cff00ff7f1000个|r敌人后奖励：|n金币|Cffffc926+12000~17000|r|n经验|Cffffc926+10000|r|n|n|Cff00ff7f同时只能携带一个招魂幡|r</v>
      </c>
      <c r="L148" s="28"/>
      <c r="M148" s="160" t="str">
        <f>VLOOKUP(LEFT(RIGHT(B148,5),4),物品!B:CU,20,FALSE)</f>
        <v>ReplaceableTextures\\CommandButtons\\BTNZHP5.blp</v>
      </c>
      <c r="N148" s="28">
        <v>0.5</v>
      </c>
      <c r="O148" s="160" t="s">
        <v>99</v>
      </c>
      <c r="P148" s="28">
        <v>0</v>
      </c>
      <c r="Q148" s="28">
        <v>0</v>
      </c>
      <c r="R148" s="181" t="s">
        <v>83</v>
      </c>
      <c r="S148" s="181" t="s">
        <v>83</v>
      </c>
      <c r="T148" s="181" t="s">
        <v>83</v>
      </c>
      <c r="U148" s="181" t="s">
        <v>83</v>
      </c>
      <c r="V148" s="28">
        <v>4</v>
      </c>
      <c r="W148" s="28" t="s">
        <v>85</v>
      </c>
      <c r="X148" s="28">
        <v>0</v>
      </c>
      <c r="Y148" s="181" t="s">
        <v>83</v>
      </c>
      <c r="Z148" s="28">
        <v>0</v>
      </c>
      <c r="AA148" s="28">
        <v>0</v>
      </c>
      <c r="AB148" s="159">
        <v>50</v>
      </c>
      <c r="AC148" s="28">
        <v>1</v>
      </c>
      <c r="AD148" s="28">
        <v>1</v>
      </c>
      <c r="AE148" s="181" t="s">
        <v>83</v>
      </c>
      <c r="AF148" s="181" t="s">
        <v>83</v>
      </c>
      <c r="AG148" s="181" t="s">
        <v>83</v>
      </c>
      <c r="AH148" s="181" t="s">
        <v>83</v>
      </c>
      <c r="AI148" s="28"/>
      <c r="AJ148" s="28"/>
      <c r="AK148" s="28">
        <v>1</v>
      </c>
      <c r="AL148" s="28">
        <v>1</v>
      </c>
      <c r="AM148" s="181" t="s">
        <v>83</v>
      </c>
      <c r="AN148" s="28">
        <v>1000</v>
      </c>
      <c r="AO148" s="28"/>
      <c r="AP148" s="28"/>
    </row>
    <row r="149" spans="1:42">
      <c r="A149" s="157"/>
      <c r="B149" s="28" t="str">
        <f>物品!B149</f>
        <v>IN00</v>
      </c>
      <c r="C149" s="28" t="s">
        <v>41</v>
      </c>
      <c r="D149" s="28" t="s">
        <v>81</v>
      </c>
      <c r="E149" s="28" t="s">
        <v>82</v>
      </c>
      <c r="F149" s="28"/>
      <c r="G149" s="28"/>
      <c r="H149" s="28" t="str">
        <f>VLOOKUP(LEFT(RIGHT(B149,5),4),物品!B:CU,2,FALSE)</f>
        <v>|CffFFD24D锦囊|r</v>
      </c>
      <c r="I149" s="28" t="str">
        <f>VLOOKUP(B149,物品!B:CV,99,FALSE)</f>
        <v>开启后获得一个|Cffffc926随机锦囊|r。</v>
      </c>
      <c r="J149" s="159" t="str">
        <f t="shared" si="54"/>
        <v>|CffFFD24D锦囊|r</v>
      </c>
      <c r="K149" s="159" t="str">
        <f t="shared" si="55"/>
        <v>开启后获得一个|Cffffc926随机锦囊|r。</v>
      </c>
      <c r="L149" s="28"/>
      <c r="M149" s="160" t="str">
        <f>VLOOKUP(LEFT(RIGHT(B149,5),4),物品!B:CU,20,FALSE)</f>
        <v>ReplaceableTextures\\CommandButtons\\BTNIN00.blp</v>
      </c>
      <c r="N149" s="28">
        <v>0.8</v>
      </c>
      <c r="O149" s="160" t="s">
        <v>100</v>
      </c>
      <c r="P149" s="28">
        <v>0</v>
      </c>
      <c r="Q149" s="28">
        <v>0</v>
      </c>
      <c r="R149" s="181" t="s">
        <v>83</v>
      </c>
      <c r="S149" s="181" t="s">
        <v>83</v>
      </c>
      <c r="T149" s="181" t="s">
        <v>83</v>
      </c>
      <c r="U149" s="181" t="s">
        <v>83</v>
      </c>
      <c r="V149" s="28"/>
      <c r="W149" s="28" t="s">
        <v>93</v>
      </c>
      <c r="X149" s="28">
        <v>0</v>
      </c>
      <c r="Y149" s="181" t="s">
        <v>83</v>
      </c>
      <c r="Z149" s="28">
        <v>0</v>
      </c>
      <c r="AA149" s="28">
        <v>0</v>
      </c>
      <c r="AB149" s="28">
        <v>10</v>
      </c>
      <c r="AC149" s="28">
        <v>1</v>
      </c>
      <c r="AD149" s="28">
        <v>1</v>
      </c>
      <c r="AE149" s="181" t="s">
        <v>83</v>
      </c>
      <c r="AF149" s="181" t="s">
        <v>83</v>
      </c>
      <c r="AG149" s="181" t="s">
        <v>83</v>
      </c>
      <c r="AH149" s="181" t="s">
        <v>83</v>
      </c>
      <c r="AI149" s="28"/>
      <c r="AJ149" s="28"/>
      <c r="AK149" s="28">
        <v>1</v>
      </c>
      <c r="AL149" s="28">
        <v>1</v>
      </c>
      <c r="AM149" s="181" t="s">
        <v>83</v>
      </c>
      <c r="AN149" s="28">
        <v>1</v>
      </c>
      <c r="AO149" s="28">
        <v>1</v>
      </c>
      <c r="AP149" s="28">
        <v>1</v>
      </c>
    </row>
    <row r="150" spans="1:42">
      <c r="A150" s="157"/>
      <c r="B150" s="28" t="str">
        <f>物品!B150</f>
        <v>IN07</v>
      </c>
      <c r="C150" s="28" t="s">
        <v>41</v>
      </c>
      <c r="D150" s="28" t="s">
        <v>81</v>
      </c>
      <c r="E150" s="28" t="s">
        <v>82</v>
      </c>
      <c r="F150" s="28"/>
      <c r="G150" s="28"/>
      <c r="H150" s="28" t="str">
        <f>VLOOKUP(LEFT(RIGHT(B150,5),4),物品!B:CU,2,FALSE)</f>
        <v>|Cff00BFFF来份快餐|r</v>
      </c>
      <c r="I150" s="28" t="str">
        <f>VLOOKUP(B150,物品!B:CV,99,FALSE)</f>
        <v>每秒回复|Cffffc92610%|r生命值，持续|Cffffc92610|r秒</v>
      </c>
      <c r="J150" s="159" t="str">
        <f t="shared" ref="J150:J152" si="58">H150</f>
        <v>|Cff00BFFF来份快餐|r</v>
      </c>
      <c r="K150" s="159" t="str">
        <f t="shared" ref="K150:K152" si="59">I150</f>
        <v>每秒回复|Cffffc92610%|r生命值，持续|Cffffc92610|r秒</v>
      </c>
      <c r="L150" s="28"/>
      <c r="M150" s="160" t="str">
        <f>VLOOKUP(LEFT(RIGHT(B150,5),4),物品!B:CU,20,FALSE)</f>
        <v>ReplaceableTextures\\CommandButtons\\BTNIN07.blp</v>
      </c>
      <c r="N150" s="28">
        <v>0.8</v>
      </c>
      <c r="O150" s="160" t="s">
        <v>100</v>
      </c>
      <c r="P150" s="28">
        <v>0</v>
      </c>
      <c r="Q150" s="28">
        <v>0</v>
      </c>
      <c r="R150" s="181" t="s">
        <v>83</v>
      </c>
      <c r="S150" s="181" t="s">
        <v>83</v>
      </c>
      <c r="T150" s="181" t="s">
        <v>83</v>
      </c>
      <c r="U150" s="181" t="s">
        <v>83</v>
      </c>
      <c r="V150" s="28"/>
      <c r="W150" s="28" t="s">
        <v>93</v>
      </c>
      <c r="X150" s="28">
        <v>0</v>
      </c>
      <c r="Y150" s="181" t="s">
        <v>83</v>
      </c>
      <c r="Z150" s="28">
        <v>0</v>
      </c>
      <c r="AA150" s="28">
        <v>0</v>
      </c>
      <c r="AB150" s="28">
        <v>10</v>
      </c>
      <c r="AC150" s="28">
        <v>1</v>
      </c>
      <c r="AD150" s="28">
        <v>1</v>
      </c>
      <c r="AE150" s="181" t="s">
        <v>83</v>
      </c>
      <c r="AF150" s="181" t="s">
        <v>83</v>
      </c>
      <c r="AG150" s="181" t="s">
        <v>83</v>
      </c>
      <c r="AH150" s="181" t="s">
        <v>83</v>
      </c>
      <c r="AI150" s="28"/>
      <c r="AJ150" s="28"/>
      <c r="AK150" s="28">
        <v>1</v>
      </c>
      <c r="AL150" s="28">
        <v>1</v>
      </c>
      <c r="AM150" s="181" t="s">
        <v>83</v>
      </c>
      <c r="AN150" s="28">
        <v>1</v>
      </c>
      <c r="AO150" s="28">
        <v>1</v>
      </c>
      <c r="AP150" s="28">
        <v>1</v>
      </c>
    </row>
    <row r="151" spans="1:42">
      <c r="A151" s="157"/>
      <c r="B151" s="28" t="str">
        <f>物品!B151</f>
        <v>IN08</v>
      </c>
      <c r="C151" s="28" t="s">
        <v>41</v>
      </c>
      <c r="D151" s="28" t="s">
        <v>81</v>
      </c>
      <c r="E151" s="28" t="s">
        <v>82</v>
      </c>
      <c r="F151" s="28"/>
      <c r="G151" s="28"/>
      <c r="H151" s="28" t="str">
        <f>VLOOKUP(LEFT(RIGHT(B151,5),4),物品!B:CU,2,FALSE)</f>
        <v>|CffFF0000抬你一手|r</v>
      </c>
      <c r="I151" s="28" t="str">
        <f>VLOOKUP(B151,物品!B:CV,99,FALSE)</f>
        <v>|CffFFC926击杀|r当前存在的|Cffffc926进攻怪|r和|Cffffc926Boss|r。|n|n|Cff00ff7f无法在大决战时使用|r</v>
      </c>
      <c r="J151" s="159" t="str">
        <f t="shared" si="58"/>
        <v>|CffFF0000抬你一手|r</v>
      </c>
      <c r="K151" s="159" t="str">
        <f t="shared" si="59"/>
        <v>|CffFFC926击杀|r当前存在的|Cffffc926进攻怪|r和|Cffffc926Boss|r。|n|n|Cff00ff7f无法在大决战时使用|r</v>
      </c>
      <c r="L151" s="28"/>
      <c r="M151" s="160" t="str">
        <f>VLOOKUP(LEFT(RIGHT(B151,5),4),物品!B:CU,20,FALSE)</f>
        <v>ReplaceableTextures\\CommandButtons\\BTNIN08.blp</v>
      </c>
      <c r="N151" s="28">
        <v>0.8</v>
      </c>
      <c r="O151" s="160" t="s">
        <v>100</v>
      </c>
      <c r="P151" s="28">
        <v>0</v>
      </c>
      <c r="Q151" s="28">
        <v>0</v>
      </c>
      <c r="R151" s="181" t="s">
        <v>83</v>
      </c>
      <c r="S151" s="181" t="s">
        <v>83</v>
      </c>
      <c r="T151" s="181" t="s">
        <v>83</v>
      </c>
      <c r="U151" s="181" t="s">
        <v>83</v>
      </c>
      <c r="V151" s="28"/>
      <c r="W151" s="28" t="s">
        <v>93</v>
      </c>
      <c r="X151" s="28">
        <v>0</v>
      </c>
      <c r="Y151" s="181" t="s">
        <v>83</v>
      </c>
      <c r="Z151" s="28">
        <v>0</v>
      </c>
      <c r="AA151" s="28">
        <v>0</v>
      </c>
      <c r="AB151" s="28">
        <v>10</v>
      </c>
      <c r="AC151" s="28">
        <v>1</v>
      </c>
      <c r="AD151" s="28">
        <v>1</v>
      </c>
      <c r="AE151" s="181" t="s">
        <v>83</v>
      </c>
      <c r="AF151" s="181" t="s">
        <v>83</v>
      </c>
      <c r="AG151" s="181" t="s">
        <v>83</v>
      </c>
      <c r="AH151" s="181" t="s">
        <v>83</v>
      </c>
      <c r="AI151" s="28"/>
      <c r="AJ151" s="28"/>
      <c r="AK151" s="28">
        <v>1</v>
      </c>
      <c r="AL151" s="28">
        <v>1</v>
      </c>
      <c r="AM151" s="181" t="s">
        <v>83</v>
      </c>
      <c r="AN151" s="28">
        <v>1</v>
      </c>
      <c r="AO151" s="28">
        <v>1</v>
      </c>
      <c r="AP151" s="28">
        <v>1</v>
      </c>
    </row>
    <row r="152" spans="1:42">
      <c r="A152" s="157"/>
      <c r="B152" s="28" t="str">
        <f>物品!B152</f>
        <v>IN09</v>
      </c>
      <c r="C152" s="28" t="s">
        <v>41</v>
      </c>
      <c r="D152" s="28" t="s">
        <v>81</v>
      </c>
      <c r="E152" s="28" t="s">
        <v>101</v>
      </c>
      <c r="F152" s="28"/>
      <c r="G152" s="28"/>
      <c r="H152" s="28" t="str">
        <f>VLOOKUP(LEFT(RIGHT(B152,5),4),物品!B:CU,2,FALSE)</f>
        <v>|CffFFC926死者苏生|r</v>
      </c>
      <c r="I152" s="28" t="str">
        <f>VLOOKUP(B152,物品!B:CV,99,FALSE)</f>
        <v>死亡时复活。</v>
      </c>
      <c r="J152" s="159" t="str">
        <f t="shared" si="58"/>
        <v>|CffFFC926死者苏生|r</v>
      </c>
      <c r="K152" s="159" t="str">
        <f t="shared" si="59"/>
        <v>死亡时复活。</v>
      </c>
      <c r="L152" s="28"/>
      <c r="M152" s="160" t="str">
        <f>VLOOKUP(LEFT(RIGHT(B152,5),4),物品!B:CU,20,FALSE)</f>
        <v>ReplaceableTextures\\CommandButtons\\BTNIN09.blp</v>
      </c>
      <c r="N152" s="28">
        <v>0.8</v>
      </c>
      <c r="O152" s="160" t="s">
        <v>100</v>
      </c>
      <c r="P152" s="28">
        <v>0</v>
      </c>
      <c r="Q152" s="28">
        <v>0</v>
      </c>
      <c r="R152" s="181" t="s">
        <v>83</v>
      </c>
      <c r="S152" s="181" t="s">
        <v>83</v>
      </c>
      <c r="T152" s="181" t="s">
        <v>83</v>
      </c>
      <c r="U152" s="181" t="s">
        <v>83</v>
      </c>
      <c r="V152" s="28"/>
      <c r="W152" s="28" t="s">
        <v>93</v>
      </c>
      <c r="X152" s="28">
        <v>0</v>
      </c>
      <c r="Y152" s="181" t="s">
        <v>83</v>
      </c>
      <c r="Z152" s="28">
        <v>0</v>
      </c>
      <c r="AA152" s="28">
        <v>0</v>
      </c>
      <c r="AB152" s="28">
        <v>10</v>
      </c>
      <c r="AC152" s="28">
        <v>1</v>
      </c>
      <c r="AD152" s="28">
        <v>1</v>
      </c>
      <c r="AE152" s="181" t="s">
        <v>83</v>
      </c>
      <c r="AF152" s="181" t="s">
        <v>83</v>
      </c>
      <c r="AG152" s="181" t="s">
        <v>83</v>
      </c>
      <c r="AH152" s="181" t="s">
        <v>83</v>
      </c>
      <c r="AI152" s="28"/>
      <c r="AJ152" s="28"/>
      <c r="AK152" s="28">
        <v>1</v>
      </c>
      <c r="AL152" s="28">
        <v>1</v>
      </c>
      <c r="AM152" s="181" t="s">
        <v>83</v>
      </c>
      <c r="AN152" s="28">
        <v>1</v>
      </c>
      <c r="AO152" s="28">
        <v>1</v>
      </c>
      <c r="AP152" s="28">
        <v>1</v>
      </c>
    </row>
    <row r="153" spans="1:42" ht="15">
      <c r="A153" s="157"/>
      <c r="B153" s="28" t="str">
        <f>物品!B153</f>
        <v>IN10</v>
      </c>
      <c r="C153" s="28" t="s">
        <v>41</v>
      </c>
      <c r="D153" s="28" t="s">
        <v>81</v>
      </c>
      <c r="E153" s="28" t="s">
        <v>102</v>
      </c>
      <c r="F153" s="28"/>
      <c r="G153" s="28"/>
      <c r="H153" s="28" t="str">
        <f>VLOOKUP(LEFT(RIGHT(B153,5),4),物品!B:CU,2,FALSE)</f>
        <v>|Cff00BFFF福娃这么可爱..|r</v>
      </c>
      <c r="I153" s="28" t="str">
        <f>VLOOKUP(B153,物品!B:CV,99,FALSE)</f>
        <v>点金一个|Cffffc926练功房福娃|r，获得|Cffffc926300|r倍金币奖励</v>
      </c>
      <c r="J153" s="159" t="str">
        <f t="shared" ref="J153" si="60">H153</f>
        <v>|Cff00BFFF福娃这么可爱..|r</v>
      </c>
      <c r="K153" s="159" t="str">
        <f t="shared" ref="K153" si="61">I153</f>
        <v>点金一个|Cffffc926练功房福娃|r，获得|Cffffc926300|r倍金币奖励</v>
      </c>
      <c r="L153" s="28"/>
      <c r="M153" s="160" t="str">
        <f>VLOOKUP(LEFT(RIGHT(B153,5),4),物品!B:CU,20,FALSE)</f>
        <v>ReplaceableTextures\\CommandButtons\\BTNIN10.blp</v>
      </c>
      <c r="N153" s="181" t="s">
        <v>83</v>
      </c>
      <c r="O153" s="160" t="s">
        <v>94</v>
      </c>
      <c r="P153" s="28">
        <v>0</v>
      </c>
      <c r="Q153" s="28">
        <v>0</v>
      </c>
      <c r="R153" s="181" t="s">
        <v>83</v>
      </c>
      <c r="S153" s="181" t="s">
        <v>83</v>
      </c>
      <c r="T153" s="181" t="s">
        <v>83</v>
      </c>
      <c r="U153" s="181" t="s">
        <v>83</v>
      </c>
      <c r="V153" s="28"/>
      <c r="W153" s="163" t="s">
        <v>103</v>
      </c>
      <c r="X153" s="28">
        <v>0</v>
      </c>
      <c r="Y153" s="181" t="s">
        <v>83</v>
      </c>
      <c r="Z153" s="28">
        <v>0</v>
      </c>
      <c r="AA153" s="28">
        <v>0</v>
      </c>
      <c r="AB153" s="28">
        <v>0</v>
      </c>
      <c r="AC153" s="28">
        <v>1</v>
      </c>
      <c r="AD153" s="28">
        <v>1</v>
      </c>
      <c r="AE153" s="28" t="s">
        <v>102</v>
      </c>
      <c r="AF153" s="28">
        <v>1</v>
      </c>
      <c r="AG153" s="181" t="s">
        <v>83</v>
      </c>
      <c r="AH153" s="181" t="s">
        <v>83</v>
      </c>
      <c r="AI153" s="28"/>
      <c r="AJ153" s="28"/>
      <c r="AK153" s="28">
        <v>1</v>
      </c>
      <c r="AL153" s="28">
        <v>1</v>
      </c>
      <c r="AM153" s="181" t="s">
        <v>83</v>
      </c>
      <c r="AN153" s="28">
        <v>0</v>
      </c>
      <c r="AO153" s="28">
        <v>0</v>
      </c>
      <c r="AP153" s="28">
        <v>1</v>
      </c>
    </row>
    <row r="154" spans="1:42">
      <c r="A154" s="157"/>
      <c r="B154" s="28" t="str">
        <f>物品!B154</f>
        <v>IN11</v>
      </c>
      <c r="C154" s="28" t="s">
        <v>41</v>
      </c>
      <c r="D154" s="28" t="s">
        <v>81</v>
      </c>
      <c r="E154" s="28" t="s">
        <v>82</v>
      </c>
      <c r="F154" s="28"/>
      <c r="G154" s="28"/>
      <c r="H154" s="28" t="str">
        <f>VLOOKUP(LEFT(RIGHT(B154,5),4),物品!B:CU,2,FALSE)</f>
        <v>|CffFFC926奥里给Lo他|r</v>
      </c>
      <c r="I154" s="28" t="str">
        <f>VLOOKUP(B154,物品!B:CV,99,FALSE)</f>
        <v>|CffFFC92610秒|r内提高|Cffffc926100%|r攻击伤害</v>
      </c>
      <c r="J154" s="159" t="str">
        <f t="shared" ref="J154:J160" si="62">H154</f>
        <v>|CffFFC926奥里给Lo他|r</v>
      </c>
      <c r="K154" s="159" t="str">
        <f t="shared" ref="K154:K160" si="63">I154</f>
        <v>|CffFFC92610秒|r内提高|Cffffc926100%|r攻击伤害</v>
      </c>
      <c r="L154" s="28"/>
      <c r="M154" s="160" t="str">
        <f>VLOOKUP(LEFT(RIGHT(B154,5),4),物品!B:CU,20,FALSE)</f>
        <v>ReplaceableTextures\\CommandButtons\\BTNIN11.blp</v>
      </c>
      <c r="N154" s="181" t="s">
        <v>83</v>
      </c>
      <c r="O154" s="160" t="s">
        <v>94</v>
      </c>
      <c r="P154" s="28">
        <v>0</v>
      </c>
      <c r="Q154" s="28">
        <v>0</v>
      </c>
      <c r="R154" s="181" t="s">
        <v>83</v>
      </c>
      <c r="S154" s="181" t="s">
        <v>83</v>
      </c>
      <c r="T154" s="181" t="s">
        <v>83</v>
      </c>
      <c r="U154" s="181" t="s">
        <v>83</v>
      </c>
      <c r="V154" s="28"/>
      <c r="W154" s="28" t="s">
        <v>93</v>
      </c>
      <c r="X154" s="28">
        <v>0</v>
      </c>
      <c r="Y154" s="181" t="s">
        <v>83</v>
      </c>
      <c r="Z154" s="28">
        <v>0</v>
      </c>
      <c r="AA154" s="28">
        <v>0</v>
      </c>
      <c r="AB154" s="28">
        <v>0</v>
      </c>
      <c r="AC154" s="28">
        <v>1</v>
      </c>
      <c r="AD154" s="28">
        <v>1</v>
      </c>
      <c r="AE154" s="181" t="s">
        <v>83</v>
      </c>
      <c r="AF154" s="181" t="s">
        <v>83</v>
      </c>
      <c r="AG154" s="181" t="s">
        <v>83</v>
      </c>
      <c r="AH154" s="181" t="s">
        <v>83</v>
      </c>
      <c r="AI154" s="28"/>
      <c r="AJ154" s="28"/>
      <c r="AK154" s="28">
        <v>1</v>
      </c>
      <c r="AL154" s="28">
        <v>1</v>
      </c>
      <c r="AM154" s="181" t="s">
        <v>83</v>
      </c>
      <c r="AN154" s="28">
        <v>1</v>
      </c>
      <c r="AO154" s="28">
        <v>1</v>
      </c>
      <c r="AP154" s="28">
        <v>1</v>
      </c>
    </row>
    <row r="155" spans="1:42">
      <c r="A155" s="157"/>
      <c r="B155" s="28" t="str">
        <f>物品!B155</f>
        <v>IN12</v>
      </c>
      <c r="C155" s="28" t="s">
        <v>41</v>
      </c>
      <c r="D155" s="28" t="s">
        <v>81</v>
      </c>
      <c r="E155" s="28" t="s">
        <v>82</v>
      </c>
      <c r="F155" s="28"/>
      <c r="G155" s="28"/>
      <c r="H155" s="28" t="str">
        <f>VLOOKUP(LEFT(RIGHT(B155,5),4),物品!B:CU,2,FALSE)</f>
        <v>|CffFF0000以逸待劳|r</v>
      </c>
      <c r="I155" s="28" t="str">
        <f>VLOOKUP(B155,物品!B:CV,99,FALSE)</f>
        <v>在|Cffffc926基地-周文王|r附近召唤|Cffffc9261|r个|Cffffc926黑市商店|r，仅存在|Cffffc92630|r秒。</v>
      </c>
      <c r="J155" s="159" t="str">
        <f t="shared" si="62"/>
        <v>|CffFF0000以逸待劳|r</v>
      </c>
      <c r="K155" s="159" t="str">
        <f t="shared" si="63"/>
        <v>在|Cffffc926基地-周文王|r附近召唤|Cffffc9261|r个|Cffffc926黑市商店|r，仅存在|Cffffc92630|r秒。</v>
      </c>
      <c r="L155" s="28"/>
      <c r="M155" s="160" t="str">
        <f>VLOOKUP(LEFT(RIGHT(B155,5),4),物品!B:CU,20,FALSE)</f>
        <v>ReplaceableTextures\\CommandButtons\\BTNIN12.blp</v>
      </c>
      <c r="N155" s="181" t="s">
        <v>83</v>
      </c>
      <c r="O155" s="160" t="s">
        <v>94</v>
      </c>
      <c r="P155" s="28">
        <v>0</v>
      </c>
      <c r="Q155" s="28">
        <v>0</v>
      </c>
      <c r="R155" s="181" t="s">
        <v>83</v>
      </c>
      <c r="S155" s="181" t="s">
        <v>83</v>
      </c>
      <c r="T155" s="181" t="s">
        <v>83</v>
      </c>
      <c r="U155" s="181" t="s">
        <v>83</v>
      </c>
      <c r="V155" s="28"/>
      <c r="W155" s="28" t="s">
        <v>93</v>
      </c>
      <c r="X155" s="28">
        <v>0</v>
      </c>
      <c r="Y155" s="181" t="s">
        <v>83</v>
      </c>
      <c r="Z155" s="28">
        <v>0</v>
      </c>
      <c r="AA155" s="28">
        <v>0</v>
      </c>
      <c r="AB155" s="28">
        <v>0</v>
      </c>
      <c r="AC155" s="28">
        <v>1</v>
      </c>
      <c r="AD155" s="28">
        <v>1</v>
      </c>
      <c r="AE155" s="181" t="s">
        <v>83</v>
      </c>
      <c r="AF155" s="181" t="s">
        <v>83</v>
      </c>
      <c r="AG155" s="181" t="s">
        <v>83</v>
      </c>
      <c r="AH155" s="181" t="s">
        <v>83</v>
      </c>
      <c r="AI155" s="28"/>
      <c r="AJ155" s="28"/>
      <c r="AK155" s="28">
        <v>1</v>
      </c>
      <c r="AL155" s="28">
        <v>1</v>
      </c>
      <c r="AM155" s="181" t="s">
        <v>83</v>
      </c>
      <c r="AN155" s="28">
        <v>1</v>
      </c>
      <c r="AO155" s="28">
        <v>1</v>
      </c>
      <c r="AP155" s="28">
        <v>1</v>
      </c>
    </row>
    <row r="156" spans="1:42">
      <c r="A156" s="157"/>
      <c r="B156" s="28" t="str">
        <f>物品!B156</f>
        <v>IN13</v>
      </c>
      <c r="C156" s="28" t="s">
        <v>41</v>
      </c>
      <c r="D156" s="28" t="s">
        <v>81</v>
      </c>
      <c r="E156" s="28" t="s">
        <v>82</v>
      </c>
      <c r="F156" s="28"/>
      <c r="G156" s="28"/>
      <c r="H156" s="28" t="str">
        <f>VLOOKUP(LEFT(RIGHT(B156,5),4),物品!B:CU,2,FALSE)</f>
        <v>|CffFF0000全军出击|r</v>
      </c>
      <c r="I156" s="28" t="str">
        <f>VLOOKUP(B156,物品!B:CV,99,FALSE)</f>
        <v>场上存活的队友|Cffffc92615|r秒内提高|Cffffc92650%|r技能伤害</v>
      </c>
      <c r="J156" s="159" t="str">
        <f t="shared" si="62"/>
        <v>|CffFF0000全军出击|r</v>
      </c>
      <c r="K156" s="159" t="str">
        <f t="shared" si="63"/>
        <v>场上存活的队友|Cffffc92615|r秒内提高|Cffffc92650%|r技能伤害</v>
      </c>
      <c r="L156" s="28"/>
      <c r="M156" s="160" t="str">
        <f>VLOOKUP(LEFT(RIGHT(B156,5),4),物品!B:CU,20,FALSE)</f>
        <v>ReplaceableTextures\\CommandButtons\\BTNIN13.blp</v>
      </c>
      <c r="N156" s="181" t="s">
        <v>83</v>
      </c>
      <c r="O156" s="160" t="s">
        <v>94</v>
      </c>
      <c r="P156" s="28">
        <v>0</v>
      </c>
      <c r="Q156" s="28">
        <v>0</v>
      </c>
      <c r="R156" s="181" t="s">
        <v>83</v>
      </c>
      <c r="S156" s="181" t="s">
        <v>83</v>
      </c>
      <c r="T156" s="181" t="s">
        <v>83</v>
      </c>
      <c r="U156" s="181" t="s">
        <v>83</v>
      </c>
      <c r="V156" s="28"/>
      <c r="W156" s="28" t="s">
        <v>93</v>
      </c>
      <c r="X156" s="28">
        <v>0</v>
      </c>
      <c r="Y156" s="181" t="s">
        <v>83</v>
      </c>
      <c r="Z156" s="28">
        <v>0</v>
      </c>
      <c r="AA156" s="28">
        <v>0</v>
      </c>
      <c r="AB156" s="28">
        <v>0</v>
      </c>
      <c r="AC156" s="28">
        <v>1</v>
      </c>
      <c r="AD156" s="28">
        <v>1</v>
      </c>
      <c r="AE156" s="181" t="s">
        <v>83</v>
      </c>
      <c r="AF156" s="181" t="s">
        <v>83</v>
      </c>
      <c r="AG156" s="181" t="s">
        <v>83</v>
      </c>
      <c r="AH156" s="181" t="s">
        <v>83</v>
      </c>
      <c r="AI156" s="28"/>
      <c r="AJ156" s="28"/>
      <c r="AK156" s="28">
        <v>1</v>
      </c>
      <c r="AL156" s="28">
        <v>1</v>
      </c>
      <c r="AM156" s="181" t="s">
        <v>83</v>
      </c>
      <c r="AN156" s="28">
        <v>1</v>
      </c>
      <c r="AO156" s="28">
        <v>1</v>
      </c>
      <c r="AP156" s="28">
        <v>1</v>
      </c>
    </row>
    <row r="157" spans="1:42">
      <c r="A157" s="157"/>
      <c r="B157" s="28" t="str">
        <f>物品!B157</f>
        <v>IN14</v>
      </c>
      <c r="C157" s="28" t="s">
        <v>41</v>
      </c>
      <c r="D157" s="28" t="s">
        <v>81</v>
      </c>
      <c r="E157" s="28" t="s">
        <v>82</v>
      </c>
      <c r="F157" s="28"/>
      <c r="G157" s="28"/>
      <c r="H157" s="28" t="str">
        <f>VLOOKUP(LEFT(RIGHT(B157,5),4),物品!B:CU,2,FALSE)</f>
        <v>|CffFFC926心跳时刻|r</v>
      </c>
      <c r="I157" s="28" t="str">
        <f>VLOOKUP(B157,物品!B:CV,99,FALSE)</f>
        <v>使用后基地无敌|Cffffc92610|r秒。</v>
      </c>
      <c r="J157" s="159" t="str">
        <f t="shared" si="62"/>
        <v>|CffFFC926心跳时刻|r</v>
      </c>
      <c r="K157" s="159" t="str">
        <f t="shared" si="63"/>
        <v>使用后基地无敌|Cffffc92610|r秒。</v>
      </c>
      <c r="L157" s="28"/>
      <c r="M157" s="160" t="str">
        <f>VLOOKUP(LEFT(RIGHT(B157,5),4),物品!B:CU,20,FALSE)</f>
        <v>ReplaceableTextures\\CommandButtons\\BTNIN14.blp</v>
      </c>
      <c r="N157" s="181" t="s">
        <v>83</v>
      </c>
      <c r="O157" s="160" t="s">
        <v>94</v>
      </c>
      <c r="P157" s="28">
        <v>0</v>
      </c>
      <c r="Q157" s="28">
        <v>0</v>
      </c>
      <c r="R157" s="181" t="s">
        <v>83</v>
      </c>
      <c r="S157" s="181" t="s">
        <v>83</v>
      </c>
      <c r="T157" s="181" t="s">
        <v>83</v>
      </c>
      <c r="U157" s="181" t="s">
        <v>83</v>
      </c>
      <c r="V157" s="28"/>
      <c r="W157" s="28" t="s">
        <v>93</v>
      </c>
      <c r="X157" s="28">
        <v>0</v>
      </c>
      <c r="Y157" s="181" t="s">
        <v>83</v>
      </c>
      <c r="Z157" s="28">
        <v>0</v>
      </c>
      <c r="AA157" s="28">
        <v>0</v>
      </c>
      <c r="AB157" s="28">
        <v>0</v>
      </c>
      <c r="AC157" s="28">
        <v>1</v>
      </c>
      <c r="AD157" s="28">
        <v>1</v>
      </c>
      <c r="AE157" s="181" t="s">
        <v>83</v>
      </c>
      <c r="AF157" s="181" t="s">
        <v>83</v>
      </c>
      <c r="AG157" s="181" t="s">
        <v>83</v>
      </c>
      <c r="AH157" s="181" t="s">
        <v>83</v>
      </c>
      <c r="AI157" s="28"/>
      <c r="AJ157" s="28"/>
      <c r="AK157" s="28">
        <v>1</v>
      </c>
      <c r="AL157" s="28">
        <v>1</v>
      </c>
      <c r="AM157" s="181" t="s">
        <v>83</v>
      </c>
      <c r="AN157" s="28">
        <v>1</v>
      </c>
      <c r="AO157" s="28">
        <v>1</v>
      </c>
      <c r="AP157" s="28">
        <v>1</v>
      </c>
    </row>
    <row r="158" spans="1:42">
      <c r="A158" s="157"/>
      <c r="B158" s="28" t="str">
        <f>物品!B158</f>
        <v>IN15</v>
      </c>
      <c r="C158" s="28" t="s">
        <v>41</v>
      </c>
      <c r="D158" s="28" t="s">
        <v>81</v>
      </c>
      <c r="E158" s="28" t="s">
        <v>82</v>
      </c>
      <c r="F158" s="28"/>
      <c r="G158" s="28"/>
      <c r="H158" s="28" t="str">
        <f>VLOOKUP(LEFT(RIGHT(B158,5),4),物品!B:CU,2,FALSE)</f>
        <v>|CffFFC926据守|r</v>
      </c>
      <c r="I158" s="28" t="str">
        <f>VLOOKUP(B158,物品!B:CV,99,FALSE)</f>
        <v>场上存活的队友|Cffffc92615|r秒内减少|Cffffc92620%|r承受伤害</v>
      </c>
      <c r="J158" s="159" t="str">
        <f t="shared" si="62"/>
        <v>|CffFFC926据守|r</v>
      </c>
      <c r="K158" s="159" t="str">
        <f t="shared" si="63"/>
        <v>场上存活的队友|Cffffc92615|r秒内减少|Cffffc92620%|r承受伤害</v>
      </c>
      <c r="L158" s="28"/>
      <c r="M158" s="160" t="str">
        <f>VLOOKUP(LEFT(RIGHT(B158,5),4),物品!B:CU,20,FALSE)</f>
        <v>ReplaceableTextures\\CommandButtons\\BTNIN15.blp</v>
      </c>
      <c r="N158" s="181" t="s">
        <v>83</v>
      </c>
      <c r="O158" s="160" t="s">
        <v>94</v>
      </c>
      <c r="P158" s="28">
        <v>0</v>
      </c>
      <c r="Q158" s="28">
        <v>0</v>
      </c>
      <c r="R158" s="181" t="s">
        <v>83</v>
      </c>
      <c r="S158" s="181" t="s">
        <v>83</v>
      </c>
      <c r="T158" s="181" t="s">
        <v>83</v>
      </c>
      <c r="U158" s="181" t="s">
        <v>83</v>
      </c>
      <c r="V158" s="28"/>
      <c r="W158" s="28" t="s">
        <v>93</v>
      </c>
      <c r="X158" s="28">
        <v>0</v>
      </c>
      <c r="Y158" s="181" t="s">
        <v>83</v>
      </c>
      <c r="Z158" s="28">
        <v>0</v>
      </c>
      <c r="AA158" s="28">
        <v>0</v>
      </c>
      <c r="AB158" s="28">
        <v>0</v>
      </c>
      <c r="AC158" s="28">
        <v>1</v>
      </c>
      <c r="AD158" s="28">
        <v>1</v>
      </c>
      <c r="AE158" s="181" t="s">
        <v>83</v>
      </c>
      <c r="AF158" s="181" t="s">
        <v>83</v>
      </c>
      <c r="AG158" s="181" t="s">
        <v>83</v>
      </c>
      <c r="AH158" s="181" t="s">
        <v>83</v>
      </c>
      <c r="AI158" s="28"/>
      <c r="AJ158" s="28"/>
      <c r="AK158" s="28">
        <v>1</v>
      </c>
      <c r="AL158" s="28">
        <v>1</v>
      </c>
      <c r="AM158" s="181" t="s">
        <v>83</v>
      </c>
      <c r="AN158" s="28">
        <v>1</v>
      </c>
      <c r="AO158" s="28">
        <v>1</v>
      </c>
      <c r="AP158" s="28">
        <v>1</v>
      </c>
    </row>
    <row r="159" spans="1:42">
      <c r="A159" s="157"/>
      <c r="B159" s="28" t="str">
        <f>物品!B159</f>
        <v>IN16</v>
      </c>
      <c r="C159" s="28" t="s">
        <v>41</v>
      </c>
      <c r="D159" s="28" t="s">
        <v>81</v>
      </c>
      <c r="E159" s="28" t="s">
        <v>82</v>
      </c>
      <c r="F159" s="28"/>
      <c r="G159" s="28"/>
      <c r="H159" s="28" t="str">
        <f>VLOOKUP(LEFT(RIGHT(B159,5),4),物品!B:CU,2,FALSE)</f>
        <v>赌输可退</v>
      </c>
      <c r="I159" s="28" t="str">
        <f>VLOOKUP(B159,物品!B:CV,99,FALSE)</f>
        <v>使|Cffffd24d1|r个|Cffffd24d道果品质|r提高|Cffffd24d-1~+2|r。|n|n|Cff00ff7f只能对天级【7】或以下的道果使用|r</v>
      </c>
      <c r="J159" s="159" t="str">
        <f t="shared" si="62"/>
        <v>赌输可退</v>
      </c>
      <c r="K159" s="159" t="str">
        <f t="shared" si="63"/>
        <v>使|Cffffd24d1|r个|Cffffd24d道果品质|r提高|Cffffd24d-1~+2|r。|n|n|Cff00ff7f只能对天级【7】或以下的道果使用|r</v>
      </c>
      <c r="L159" s="28"/>
      <c r="M159" s="160" t="str">
        <f>VLOOKUP(LEFT(RIGHT(B159,5),4),物品!B:CU,20,FALSE)</f>
        <v>ReplaceableTextures\\CommandButtons\\BTNIN16.blp</v>
      </c>
      <c r="N159" s="181" t="s">
        <v>83</v>
      </c>
      <c r="O159" s="160" t="s">
        <v>94</v>
      </c>
      <c r="P159" s="28">
        <v>0</v>
      </c>
      <c r="Q159" s="28">
        <v>0</v>
      </c>
      <c r="R159" s="181" t="s">
        <v>83</v>
      </c>
      <c r="S159" s="181" t="s">
        <v>83</v>
      </c>
      <c r="T159" s="181" t="s">
        <v>83</v>
      </c>
      <c r="U159" s="181" t="s">
        <v>83</v>
      </c>
      <c r="V159" s="28"/>
      <c r="W159" s="28" t="s">
        <v>93</v>
      </c>
      <c r="X159" s="28">
        <v>0</v>
      </c>
      <c r="Y159" s="181" t="s">
        <v>83</v>
      </c>
      <c r="Z159" s="28">
        <v>0</v>
      </c>
      <c r="AA159" s="28">
        <v>0</v>
      </c>
      <c r="AB159" s="28">
        <v>0</v>
      </c>
      <c r="AC159" s="28">
        <v>1</v>
      </c>
      <c r="AD159" s="28">
        <v>1</v>
      </c>
      <c r="AE159" s="181" t="s">
        <v>83</v>
      </c>
      <c r="AF159" s="181" t="s">
        <v>83</v>
      </c>
      <c r="AG159" s="181" t="s">
        <v>83</v>
      </c>
      <c r="AH159" s="181" t="s">
        <v>83</v>
      </c>
      <c r="AI159" s="28"/>
      <c r="AJ159" s="28"/>
      <c r="AK159" s="28">
        <v>1</v>
      </c>
      <c r="AL159" s="28">
        <v>1</v>
      </c>
      <c r="AM159" s="181" t="s">
        <v>83</v>
      </c>
      <c r="AN159" s="28">
        <v>1</v>
      </c>
      <c r="AO159" s="28">
        <v>1</v>
      </c>
      <c r="AP159" s="28">
        <v>1</v>
      </c>
    </row>
    <row r="160" spans="1:42">
      <c r="A160" s="157"/>
      <c r="B160" s="28" t="str">
        <f>物品!B160</f>
        <v>IN17</v>
      </c>
      <c r="C160" s="28" t="s">
        <v>41</v>
      </c>
      <c r="D160" s="28" t="s">
        <v>81</v>
      </c>
      <c r="E160" s="28" t="s">
        <v>82</v>
      </c>
      <c r="F160" s="28"/>
      <c r="G160" s="28"/>
      <c r="H160" s="28" t="str">
        <f>VLOOKUP(LEFT(RIGHT(B160,5),4),物品!B:CU,2,FALSE)</f>
        <v>|Cff00BFFF来点玄铁|r</v>
      </c>
      <c r="I160" s="28" t="str">
        <f>VLOOKUP(B160,物品!B:CV,99,FALSE)</f>
        <v>玄铁|Cffffc926+5~20|r</v>
      </c>
      <c r="J160" s="159" t="str">
        <f t="shared" si="62"/>
        <v>|Cff00BFFF来点玄铁|r</v>
      </c>
      <c r="K160" s="159" t="str">
        <f t="shared" si="63"/>
        <v>玄铁|Cffffc926+5~20|r</v>
      </c>
      <c r="L160" s="28"/>
      <c r="M160" s="160" t="str">
        <f>VLOOKUP(LEFT(RIGHT(B160,5),4),物品!B:CU,20,FALSE)</f>
        <v>ReplaceableTextures\\CommandButtons\\BTNIN17.blp</v>
      </c>
      <c r="N160" s="181" t="s">
        <v>83</v>
      </c>
      <c r="O160" s="160" t="s">
        <v>94</v>
      </c>
      <c r="P160" s="28">
        <v>0</v>
      </c>
      <c r="Q160" s="28">
        <v>0</v>
      </c>
      <c r="R160" s="181" t="s">
        <v>83</v>
      </c>
      <c r="S160" s="181" t="s">
        <v>83</v>
      </c>
      <c r="T160" s="181" t="s">
        <v>83</v>
      </c>
      <c r="U160" s="181" t="s">
        <v>83</v>
      </c>
      <c r="V160" s="28"/>
      <c r="W160" s="28" t="s">
        <v>93</v>
      </c>
      <c r="X160" s="28">
        <v>0</v>
      </c>
      <c r="Y160" s="181" t="s">
        <v>83</v>
      </c>
      <c r="Z160" s="28">
        <v>0</v>
      </c>
      <c r="AA160" s="28">
        <v>0</v>
      </c>
      <c r="AB160" s="28">
        <v>0</v>
      </c>
      <c r="AC160" s="28">
        <v>1</v>
      </c>
      <c r="AD160" s="28">
        <v>1</v>
      </c>
      <c r="AE160" s="181" t="s">
        <v>83</v>
      </c>
      <c r="AF160" s="181" t="s">
        <v>83</v>
      </c>
      <c r="AG160" s="181" t="s">
        <v>83</v>
      </c>
      <c r="AH160" s="181" t="s">
        <v>83</v>
      </c>
      <c r="AI160" s="28"/>
      <c r="AJ160" s="28"/>
      <c r="AK160" s="28">
        <v>1</v>
      </c>
      <c r="AL160" s="28">
        <v>1</v>
      </c>
      <c r="AM160" s="181" t="s">
        <v>83</v>
      </c>
      <c r="AN160" s="28">
        <v>1</v>
      </c>
      <c r="AO160" s="28">
        <v>1</v>
      </c>
      <c r="AP160" s="28">
        <v>1</v>
      </c>
    </row>
    <row r="161" spans="1:42">
      <c r="A161" s="157"/>
      <c r="B161" s="28" t="str">
        <f>物品!B161</f>
        <v>IN18</v>
      </c>
      <c r="C161" s="28" t="s">
        <v>41</v>
      </c>
      <c r="D161" s="28" t="s">
        <v>81</v>
      </c>
      <c r="E161" s="28" t="s">
        <v>82</v>
      </c>
      <c r="F161" s="28"/>
      <c r="G161" s="28"/>
      <c r="H161" s="28" t="str">
        <f>VLOOKUP(LEFT(RIGHT(B161,5),4),物品!B:CU,2,FALSE)</f>
        <v>|CffFFC926恭喜发财|r</v>
      </c>
      <c r="I161" s="28" t="str">
        <f>VLOOKUP(B161,物品!B:CV,99,FALSE)</f>
        <v>|CffFFC92630|r秒内金币加成|Cffffc926+50%|r</v>
      </c>
      <c r="J161" s="159" t="str">
        <f t="shared" ref="J161" si="64">H161</f>
        <v>|CffFFC926恭喜发财|r</v>
      </c>
      <c r="K161" s="159" t="str">
        <f t="shared" ref="K161" si="65">I161</f>
        <v>|CffFFC92630|r秒内金币加成|Cffffc926+50%|r</v>
      </c>
      <c r="L161" s="28"/>
      <c r="M161" s="160" t="str">
        <f>VLOOKUP(LEFT(RIGHT(B161,5),4),物品!B:CU,20,FALSE)</f>
        <v>ReplaceableTextures\\CommandButtons\\BTNIN18.blp</v>
      </c>
      <c r="N161" s="181" t="s">
        <v>83</v>
      </c>
      <c r="O161" s="160" t="s">
        <v>94</v>
      </c>
      <c r="P161" s="28">
        <v>0</v>
      </c>
      <c r="Q161" s="28">
        <v>0</v>
      </c>
      <c r="R161" s="181" t="s">
        <v>83</v>
      </c>
      <c r="S161" s="181" t="s">
        <v>83</v>
      </c>
      <c r="T161" s="181" t="s">
        <v>83</v>
      </c>
      <c r="U161" s="181" t="s">
        <v>83</v>
      </c>
      <c r="V161" s="28"/>
      <c r="W161" s="28" t="s">
        <v>93</v>
      </c>
      <c r="X161" s="28">
        <v>0</v>
      </c>
      <c r="Y161" s="181" t="s">
        <v>83</v>
      </c>
      <c r="Z161" s="28">
        <v>0</v>
      </c>
      <c r="AA161" s="28">
        <v>0</v>
      </c>
      <c r="AB161" s="28">
        <v>0</v>
      </c>
      <c r="AC161" s="28">
        <v>1</v>
      </c>
      <c r="AD161" s="28">
        <v>1</v>
      </c>
      <c r="AE161" s="181" t="s">
        <v>83</v>
      </c>
      <c r="AF161" s="181" t="s">
        <v>83</v>
      </c>
      <c r="AG161" s="181" t="s">
        <v>83</v>
      </c>
      <c r="AH161" s="181" t="s">
        <v>83</v>
      </c>
      <c r="AI161" s="28"/>
      <c r="AJ161" s="28"/>
      <c r="AK161" s="28">
        <v>1</v>
      </c>
      <c r="AL161" s="28">
        <v>1</v>
      </c>
      <c r="AM161" s="181" t="s">
        <v>83</v>
      </c>
      <c r="AN161" s="28">
        <v>1</v>
      </c>
      <c r="AO161" s="28">
        <v>1</v>
      </c>
      <c r="AP161" s="28">
        <v>1</v>
      </c>
    </row>
    <row r="162" spans="1:42">
      <c r="A162" s="157"/>
      <c r="B162" s="28" t="str">
        <f>物品!B162</f>
        <v>IN19</v>
      </c>
      <c r="C162" s="28" t="s">
        <v>41</v>
      </c>
      <c r="D162" s="28" t="s">
        <v>81</v>
      </c>
      <c r="E162" s="28" t="s">
        <v>82</v>
      </c>
      <c r="F162" s="28"/>
      <c r="G162" s="28"/>
      <c r="H162" s="28" t="str">
        <f>VLOOKUP(LEFT(RIGHT(B162,5),4),物品!B:CU,2,FALSE)</f>
        <v>附魔宝箱</v>
      </c>
      <c r="I162" s="28" t="str">
        <f>VLOOKUP(B162,物品!B:CV,99,FALSE)</f>
        <v>使用后获得|Cffffc926随机类型技能附魔石|r</v>
      </c>
      <c r="J162" s="159" t="str">
        <f t="shared" ref="J162:J170" si="66">H162</f>
        <v>附魔宝箱</v>
      </c>
      <c r="K162" s="159" t="str">
        <f t="shared" ref="K162:K170" si="67">I162</f>
        <v>使用后获得|Cffffc926随机类型技能附魔石|r</v>
      </c>
      <c r="L162" s="28"/>
      <c r="M162" s="160" t="str">
        <f>VLOOKUP(LEFT(RIGHT(B162,5),4),物品!B:CU,20,FALSE)</f>
        <v>ReplaceableTextures\\CommandButtons\\BTNIN16.blp</v>
      </c>
      <c r="N162" s="181" t="s">
        <v>83</v>
      </c>
      <c r="O162" s="160" t="s">
        <v>104</v>
      </c>
      <c r="P162" s="28">
        <v>0</v>
      </c>
      <c r="Q162" s="28">
        <v>0</v>
      </c>
      <c r="R162" s="181" t="s">
        <v>83</v>
      </c>
      <c r="S162" s="181" t="s">
        <v>83</v>
      </c>
      <c r="T162" s="181" t="s">
        <v>83</v>
      </c>
      <c r="U162" s="181" t="s">
        <v>83</v>
      </c>
      <c r="V162" s="28"/>
      <c r="W162" s="28" t="s">
        <v>93</v>
      </c>
      <c r="X162" s="28">
        <v>0</v>
      </c>
      <c r="Y162" s="181" t="s">
        <v>83</v>
      </c>
      <c r="Z162" s="28">
        <v>0</v>
      </c>
      <c r="AA162" s="28">
        <v>0</v>
      </c>
      <c r="AB162" s="28">
        <v>0</v>
      </c>
      <c r="AC162" s="28">
        <v>1</v>
      </c>
      <c r="AD162" s="28">
        <v>1</v>
      </c>
      <c r="AE162" s="181" t="s">
        <v>83</v>
      </c>
      <c r="AF162" s="181" t="s">
        <v>83</v>
      </c>
      <c r="AG162" s="181" t="s">
        <v>83</v>
      </c>
      <c r="AH162" s="181" t="s">
        <v>83</v>
      </c>
      <c r="AI162" s="28"/>
      <c r="AJ162" s="28"/>
      <c r="AK162" s="28">
        <v>1</v>
      </c>
      <c r="AL162" s="28">
        <v>1</v>
      </c>
      <c r="AM162" s="181" t="s">
        <v>83</v>
      </c>
      <c r="AN162" s="28">
        <v>1</v>
      </c>
      <c r="AO162" s="28">
        <v>1</v>
      </c>
      <c r="AP162" s="28">
        <v>1</v>
      </c>
    </row>
    <row r="163" spans="1:42">
      <c r="A163" s="157"/>
      <c r="B163" s="28" t="str">
        <f>物品!B163</f>
        <v>IN20</v>
      </c>
      <c r="C163" s="28" t="s">
        <v>41</v>
      </c>
      <c r="D163" s="28" t="s">
        <v>81</v>
      </c>
      <c r="E163" s="28" t="s">
        <v>82</v>
      </c>
      <c r="F163" s="28"/>
      <c r="G163" s="28"/>
      <c r="H163" s="28" t="str">
        <f>VLOOKUP(LEFT(RIGHT(B163,5),4),物品!B:CU,2,FALSE)</f>
        <v>|CffFFC926鼠年大吉|r</v>
      </c>
      <c r="I163" s="28" t="str">
        <f>VLOOKUP(B163,物品!B:CV,99,FALSE)</f>
        <v>|CffFFC92630|r秒内杀敌金币|Cffffc926+25|r</v>
      </c>
      <c r="J163" s="159" t="str">
        <f t="shared" si="66"/>
        <v>|CffFFC926鼠年大吉|r</v>
      </c>
      <c r="K163" s="159" t="str">
        <f t="shared" si="67"/>
        <v>|CffFFC92630|r秒内杀敌金币|Cffffc926+25|r</v>
      </c>
      <c r="L163" s="28"/>
      <c r="M163" s="160" t="str">
        <f>VLOOKUP(LEFT(RIGHT(B163,5),4),物品!B:CU,20,FALSE)</f>
        <v>ReplaceableTextures\\CommandButtons\\BTNIN20.blp</v>
      </c>
      <c r="N163" s="181" t="s">
        <v>83</v>
      </c>
      <c r="O163" s="160" t="s">
        <v>94</v>
      </c>
      <c r="P163" s="28">
        <v>0</v>
      </c>
      <c r="Q163" s="28">
        <v>0</v>
      </c>
      <c r="R163" s="181" t="s">
        <v>83</v>
      </c>
      <c r="S163" s="181" t="s">
        <v>83</v>
      </c>
      <c r="T163" s="181" t="s">
        <v>83</v>
      </c>
      <c r="U163" s="181" t="s">
        <v>83</v>
      </c>
      <c r="V163" s="28"/>
      <c r="W163" s="28" t="s">
        <v>93</v>
      </c>
      <c r="X163" s="28">
        <v>0</v>
      </c>
      <c r="Y163" s="181" t="s">
        <v>83</v>
      </c>
      <c r="Z163" s="28">
        <v>0</v>
      </c>
      <c r="AA163" s="28">
        <v>0</v>
      </c>
      <c r="AB163" s="28">
        <v>0</v>
      </c>
      <c r="AC163" s="28">
        <v>1</v>
      </c>
      <c r="AD163" s="28">
        <v>1</v>
      </c>
      <c r="AE163" s="181" t="s">
        <v>83</v>
      </c>
      <c r="AF163" s="181" t="s">
        <v>83</v>
      </c>
      <c r="AG163" s="181" t="s">
        <v>83</v>
      </c>
      <c r="AH163" s="181" t="s">
        <v>83</v>
      </c>
      <c r="AI163" s="28"/>
      <c r="AJ163" s="28"/>
      <c r="AK163" s="28">
        <v>1</v>
      </c>
      <c r="AL163" s="28">
        <v>1</v>
      </c>
      <c r="AM163" s="181" t="s">
        <v>83</v>
      </c>
      <c r="AN163" s="28">
        <v>1</v>
      </c>
      <c r="AO163" s="28">
        <v>1</v>
      </c>
      <c r="AP163" s="28">
        <v>1</v>
      </c>
    </row>
    <row r="164" spans="1:42">
      <c r="A164" s="157"/>
      <c r="B164" s="28" t="str">
        <f>物品!B164</f>
        <v>IN21</v>
      </c>
      <c r="C164" s="28" t="s">
        <v>41</v>
      </c>
      <c r="D164" s="28" t="s">
        <v>81</v>
      </c>
      <c r="E164" s="28" t="s">
        <v>82</v>
      </c>
      <c r="F164" s="28"/>
      <c r="G164" s="28"/>
      <c r="H164" s="28" t="str">
        <f>VLOOKUP(LEFT(RIGHT(B164,5),4),物品!B:CU,2,FALSE)</f>
        <v>|Cff00FF7F小金库|r</v>
      </c>
      <c r="I164" s="28" t="str">
        <f>VLOOKUP(B164,物品!B:CV,99,FALSE)</f>
        <v>金币|Cffffc926+888~8888|r</v>
      </c>
      <c r="J164" s="159" t="str">
        <f t="shared" si="66"/>
        <v>|Cff00FF7F小金库|r</v>
      </c>
      <c r="K164" s="159" t="str">
        <f t="shared" si="67"/>
        <v>金币|Cffffc926+888~8888|r</v>
      </c>
      <c r="L164" s="28"/>
      <c r="M164" s="160" t="str">
        <f>VLOOKUP(LEFT(RIGHT(B164,5),4),物品!B:CU,20,FALSE)</f>
        <v>ReplaceableTextures\\CommandButtons\\BTNIN21.blp</v>
      </c>
      <c r="N164" s="181" t="s">
        <v>83</v>
      </c>
      <c r="O164" s="160" t="s">
        <v>94</v>
      </c>
      <c r="P164" s="28">
        <v>0</v>
      </c>
      <c r="Q164" s="28">
        <v>0</v>
      </c>
      <c r="R164" s="181" t="s">
        <v>83</v>
      </c>
      <c r="S164" s="181" t="s">
        <v>83</v>
      </c>
      <c r="T164" s="181" t="s">
        <v>83</v>
      </c>
      <c r="U164" s="181" t="s">
        <v>83</v>
      </c>
      <c r="V164" s="28"/>
      <c r="W164" s="28" t="s">
        <v>93</v>
      </c>
      <c r="X164" s="28">
        <v>0</v>
      </c>
      <c r="Y164" s="181" t="s">
        <v>83</v>
      </c>
      <c r="Z164" s="28">
        <v>0</v>
      </c>
      <c r="AA164" s="28">
        <v>0</v>
      </c>
      <c r="AB164" s="28">
        <v>0</v>
      </c>
      <c r="AC164" s="28">
        <v>1</v>
      </c>
      <c r="AD164" s="28">
        <v>1</v>
      </c>
      <c r="AE164" s="181" t="s">
        <v>83</v>
      </c>
      <c r="AF164" s="181" t="s">
        <v>83</v>
      </c>
      <c r="AG164" s="181" t="s">
        <v>83</v>
      </c>
      <c r="AH164" s="181" t="s">
        <v>83</v>
      </c>
      <c r="AI164" s="28"/>
      <c r="AJ164" s="28"/>
      <c r="AK164" s="28">
        <v>1</v>
      </c>
      <c r="AL164" s="28">
        <v>1</v>
      </c>
      <c r="AM164" s="181" t="s">
        <v>83</v>
      </c>
      <c r="AN164" s="28">
        <v>1</v>
      </c>
      <c r="AO164" s="28">
        <v>1</v>
      </c>
      <c r="AP164" s="28">
        <v>1</v>
      </c>
    </row>
    <row r="165" spans="1:42">
      <c r="A165" s="157"/>
      <c r="B165" s="28" t="str">
        <f>物品!B165</f>
        <v>IN22</v>
      </c>
      <c r="C165" s="28" t="s">
        <v>41</v>
      </c>
      <c r="D165" s="28" t="s">
        <v>81</v>
      </c>
      <c r="E165" s="28" t="s">
        <v>82</v>
      </c>
      <c r="F165" s="28"/>
      <c r="G165" s="28"/>
      <c r="H165" s="28" t="str">
        <f>VLOOKUP(LEFT(RIGHT(B165,5),4),物品!B:CU,2,FALSE)</f>
        <v>|Cff00BFFF小银行|r</v>
      </c>
      <c r="I165" s="28" t="str">
        <f>VLOOKUP(B165,物品!B:CV,99,FALSE)</f>
        <v>金币|Cffffc926+2888~18888|r</v>
      </c>
      <c r="J165" s="159" t="str">
        <f t="shared" si="66"/>
        <v>|Cff00BFFF小银行|r</v>
      </c>
      <c r="K165" s="159" t="str">
        <f t="shared" si="67"/>
        <v>金币|Cffffc926+2888~18888|r</v>
      </c>
      <c r="L165" s="28"/>
      <c r="M165" s="160" t="str">
        <f>VLOOKUP(LEFT(RIGHT(B165,5),4),物品!B:CU,20,FALSE)</f>
        <v>ReplaceableTextures\\CommandButtons\\BTNIN22.blp</v>
      </c>
      <c r="N165" s="181" t="s">
        <v>83</v>
      </c>
      <c r="O165" s="160" t="s">
        <v>94</v>
      </c>
      <c r="P165" s="28">
        <v>0</v>
      </c>
      <c r="Q165" s="28">
        <v>0</v>
      </c>
      <c r="R165" s="181" t="s">
        <v>83</v>
      </c>
      <c r="S165" s="181" t="s">
        <v>83</v>
      </c>
      <c r="T165" s="181" t="s">
        <v>83</v>
      </c>
      <c r="U165" s="181" t="s">
        <v>83</v>
      </c>
      <c r="V165" s="28"/>
      <c r="W165" s="28" t="s">
        <v>93</v>
      </c>
      <c r="X165" s="28">
        <v>0</v>
      </c>
      <c r="Y165" s="181" t="s">
        <v>83</v>
      </c>
      <c r="Z165" s="28">
        <v>0</v>
      </c>
      <c r="AA165" s="28">
        <v>0</v>
      </c>
      <c r="AB165" s="28">
        <v>0</v>
      </c>
      <c r="AC165" s="28">
        <v>1</v>
      </c>
      <c r="AD165" s="28">
        <v>1</v>
      </c>
      <c r="AE165" s="181" t="s">
        <v>83</v>
      </c>
      <c r="AF165" s="181" t="s">
        <v>83</v>
      </c>
      <c r="AG165" s="181" t="s">
        <v>83</v>
      </c>
      <c r="AH165" s="181" t="s">
        <v>83</v>
      </c>
      <c r="AI165" s="28"/>
      <c r="AJ165" s="28"/>
      <c r="AK165" s="28">
        <v>1</v>
      </c>
      <c r="AL165" s="28">
        <v>1</v>
      </c>
      <c r="AM165" s="181" t="s">
        <v>83</v>
      </c>
      <c r="AN165" s="28">
        <v>1</v>
      </c>
      <c r="AO165" s="28">
        <v>1</v>
      </c>
      <c r="AP165" s="28">
        <v>1</v>
      </c>
    </row>
    <row r="166" spans="1:42">
      <c r="A166" s="157"/>
      <c r="B166" s="28" t="str">
        <f>物品!B166</f>
        <v>IN23</v>
      </c>
      <c r="C166" s="28" t="s">
        <v>41</v>
      </c>
      <c r="D166" s="28" t="s">
        <v>81</v>
      </c>
      <c r="E166" s="28" t="s">
        <v>82</v>
      </c>
      <c r="F166" s="28"/>
      <c r="G166" s="28"/>
      <c r="H166" s="28" t="str">
        <f>VLOOKUP(LEFT(RIGHT(B166,5),4),物品!B:CU,2,FALSE)</f>
        <v>|CffFFC926大金矿|r</v>
      </c>
      <c r="I166" s="28" t="str">
        <f>VLOOKUP(B166,物品!B:CV,99,FALSE)</f>
        <v>金币|Cffffc926+8888~88888|r</v>
      </c>
      <c r="J166" s="159" t="str">
        <f t="shared" si="66"/>
        <v>|CffFFC926大金矿|r</v>
      </c>
      <c r="K166" s="159" t="str">
        <f t="shared" si="67"/>
        <v>金币|Cffffc926+8888~88888|r</v>
      </c>
      <c r="L166" s="28"/>
      <c r="M166" s="160" t="str">
        <f>VLOOKUP(LEFT(RIGHT(B166,5),4),物品!B:CU,20,FALSE)</f>
        <v>ReplaceableTextures\\CommandButtons\\BTNIN23.blp</v>
      </c>
      <c r="N166" s="181" t="s">
        <v>83</v>
      </c>
      <c r="O166" s="160" t="s">
        <v>94</v>
      </c>
      <c r="P166" s="28">
        <v>0</v>
      </c>
      <c r="Q166" s="28">
        <v>0</v>
      </c>
      <c r="R166" s="181" t="s">
        <v>83</v>
      </c>
      <c r="S166" s="181" t="s">
        <v>83</v>
      </c>
      <c r="T166" s="181" t="s">
        <v>83</v>
      </c>
      <c r="U166" s="181" t="s">
        <v>83</v>
      </c>
      <c r="V166" s="28"/>
      <c r="W166" s="28" t="s">
        <v>93</v>
      </c>
      <c r="X166" s="28">
        <v>0</v>
      </c>
      <c r="Y166" s="181" t="s">
        <v>83</v>
      </c>
      <c r="Z166" s="28">
        <v>0</v>
      </c>
      <c r="AA166" s="28">
        <v>0</v>
      </c>
      <c r="AB166" s="28">
        <v>0</v>
      </c>
      <c r="AC166" s="28">
        <v>1</v>
      </c>
      <c r="AD166" s="28">
        <v>1</v>
      </c>
      <c r="AE166" s="181" t="s">
        <v>83</v>
      </c>
      <c r="AF166" s="181" t="s">
        <v>83</v>
      </c>
      <c r="AG166" s="181" t="s">
        <v>83</v>
      </c>
      <c r="AH166" s="181" t="s">
        <v>83</v>
      </c>
      <c r="AI166" s="28"/>
      <c r="AJ166" s="28"/>
      <c r="AK166" s="28">
        <v>1</v>
      </c>
      <c r="AL166" s="28">
        <v>1</v>
      </c>
      <c r="AM166" s="181" t="s">
        <v>83</v>
      </c>
      <c r="AN166" s="28">
        <v>1</v>
      </c>
      <c r="AO166" s="28">
        <v>1</v>
      </c>
      <c r="AP166" s="28">
        <v>1</v>
      </c>
    </row>
    <row r="167" spans="1:42">
      <c r="A167" s="157"/>
      <c r="B167" s="28" t="str">
        <f>物品!B167</f>
        <v>IN24</v>
      </c>
      <c r="C167" s="28" t="s">
        <v>41</v>
      </c>
      <c r="D167" s="28" t="s">
        <v>81</v>
      </c>
      <c r="E167" s="28" t="s">
        <v>82</v>
      </c>
      <c r="F167" s="28"/>
      <c r="G167" s="28"/>
      <c r="H167" s="28" t="str">
        <f>VLOOKUP(LEFT(RIGHT(B167,5),4),物品!B:CU,2,FALSE)</f>
        <v>|Cff00FF7F培元丹|r</v>
      </c>
      <c r="I167" s="28" t="str">
        <f>VLOOKUP(B167,物品!B:CV,99,FALSE)</f>
        <v>攻击|Cffffc926+1000|r</v>
      </c>
      <c r="J167" s="159" t="str">
        <f t="shared" si="66"/>
        <v>|Cff00FF7F培元丹|r</v>
      </c>
      <c r="K167" s="159" t="str">
        <f t="shared" si="67"/>
        <v>攻击|Cffffc926+1000|r</v>
      </c>
      <c r="L167" s="28"/>
      <c r="M167" s="160" t="str">
        <f>VLOOKUP(LEFT(RIGHT(B167,5),4),物品!B:CU,20,FALSE)</f>
        <v>ReplaceableTextures\\CommandButtons\\BTNIN24.blp</v>
      </c>
      <c r="N167" s="181" t="s">
        <v>83</v>
      </c>
      <c r="O167" s="160" t="s">
        <v>94</v>
      </c>
      <c r="P167" s="28">
        <v>0</v>
      </c>
      <c r="Q167" s="28">
        <v>0</v>
      </c>
      <c r="R167" s="181" t="s">
        <v>83</v>
      </c>
      <c r="S167" s="181" t="s">
        <v>83</v>
      </c>
      <c r="T167" s="181" t="s">
        <v>83</v>
      </c>
      <c r="U167" s="181" t="s">
        <v>83</v>
      </c>
      <c r="V167" s="28"/>
      <c r="W167" s="28" t="s">
        <v>93</v>
      </c>
      <c r="X167" s="28">
        <v>0</v>
      </c>
      <c r="Y167" s="181" t="s">
        <v>83</v>
      </c>
      <c r="Z167" s="28">
        <v>0</v>
      </c>
      <c r="AA167" s="28">
        <v>0</v>
      </c>
      <c r="AB167" s="28">
        <v>0</v>
      </c>
      <c r="AC167" s="28">
        <v>1</v>
      </c>
      <c r="AD167" s="28">
        <v>1</v>
      </c>
      <c r="AE167" s="181" t="s">
        <v>83</v>
      </c>
      <c r="AF167" s="181" t="s">
        <v>83</v>
      </c>
      <c r="AG167" s="181" t="s">
        <v>83</v>
      </c>
      <c r="AH167" s="181" t="s">
        <v>83</v>
      </c>
      <c r="AI167" s="28"/>
      <c r="AJ167" s="28"/>
      <c r="AK167" s="28">
        <v>1</v>
      </c>
      <c r="AL167" s="28">
        <v>1</v>
      </c>
      <c r="AM167" s="181" t="s">
        <v>83</v>
      </c>
      <c r="AN167" s="28">
        <v>1</v>
      </c>
      <c r="AO167" s="28">
        <v>1</v>
      </c>
      <c r="AP167" s="28">
        <v>1</v>
      </c>
    </row>
    <row r="168" spans="1:42">
      <c r="A168" s="157"/>
      <c r="B168" s="28" t="str">
        <f>物品!B168</f>
        <v>IN25</v>
      </c>
      <c r="C168" s="28" t="s">
        <v>41</v>
      </c>
      <c r="D168" s="28" t="s">
        <v>81</v>
      </c>
      <c r="E168" s="28" t="s">
        <v>82</v>
      </c>
      <c r="F168" s="28"/>
      <c r="G168" s="28"/>
      <c r="H168" s="28" t="str">
        <f>VLOOKUP(LEFT(RIGHT(B168,5),4),物品!B:CU,2,FALSE)</f>
        <v>|Cff00BFFF入门道果箱|r</v>
      </c>
      <c r="I168" s="28" t="str">
        <f>VLOOKUP(B168,物品!B:CV,99,FALSE)</f>
        <v>打开后有几率获得以下奖励：|n【随机品质】中级道果|n|Cff00ff7f【随机品质】高级道果|r</v>
      </c>
      <c r="J168" s="159" t="str">
        <f t="shared" si="66"/>
        <v>|Cff00BFFF入门道果箱|r</v>
      </c>
      <c r="K168" s="159" t="str">
        <f t="shared" si="67"/>
        <v>打开后有几率获得以下奖励：|n【随机品质】中级道果|n|Cff00ff7f【随机品质】高级道果|r</v>
      </c>
      <c r="L168" s="28"/>
      <c r="M168" s="160" t="str">
        <f>VLOOKUP(LEFT(RIGHT(B168,5),4),物品!B:CU,20,FALSE)</f>
        <v>ReplaceableTextures\\CommandButtons\\BTNAM20.blp</v>
      </c>
      <c r="N168" s="181" t="s">
        <v>83</v>
      </c>
      <c r="O168" s="10" t="s">
        <v>105</v>
      </c>
      <c r="P168" s="28">
        <v>0</v>
      </c>
      <c r="Q168" s="28">
        <v>0</v>
      </c>
      <c r="R168" s="181" t="s">
        <v>83</v>
      </c>
      <c r="S168" s="181" t="s">
        <v>83</v>
      </c>
      <c r="T168" s="181" t="s">
        <v>83</v>
      </c>
      <c r="U168" s="181" t="s">
        <v>83</v>
      </c>
      <c r="V168" s="28"/>
      <c r="W168" s="28" t="s">
        <v>93</v>
      </c>
      <c r="X168" s="28">
        <v>0</v>
      </c>
      <c r="Y168" s="181" t="s">
        <v>83</v>
      </c>
      <c r="Z168" s="28">
        <v>0</v>
      </c>
      <c r="AA168" s="28">
        <v>0</v>
      </c>
      <c r="AB168" s="28">
        <v>0</v>
      </c>
      <c r="AC168" s="28">
        <v>1</v>
      </c>
      <c r="AD168" s="28">
        <v>1</v>
      </c>
      <c r="AE168" s="181" t="s">
        <v>83</v>
      </c>
      <c r="AF168" s="181" t="s">
        <v>83</v>
      </c>
      <c r="AG168" s="181" t="s">
        <v>83</v>
      </c>
      <c r="AH168" s="181" t="s">
        <v>83</v>
      </c>
      <c r="AI168" s="28"/>
      <c r="AJ168" s="28"/>
      <c r="AK168" s="28">
        <v>1</v>
      </c>
      <c r="AL168" s="28">
        <v>1</v>
      </c>
      <c r="AM168" s="181" t="s">
        <v>83</v>
      </c>
      <c r="AN168" s="28">
        <v>1</v>
      </c>
      <c r="AO168" s="28">
        <v>1</v>
      </c>
      <c r="AP168" s="28">
        <v>1</v>
      </c>
    </row>
    <row r="169" spans="1:42">
      <c r="A169" s="157"/>
      <c r="B169" s="28" t="str">
        <f>物品!B169</f>
        <v>IN26</v>
      </c>
      <c r="C169" s="28" t="s">
        <v>41</v>
      </c>
      <c r="D169" s="28" t="s">
        <v>81</v>
      </c>
      <c r="E169" s="28" t="s">
        <v>82</v>
      </c>
      <c r="F169" s="28"/>
      <c r="G169" s="28"/>
      <c r="H169" s="28" t="str">
        <f>VLOOKUP(LEFT(RIGHT(B169,5),4),物品!B:CU,2,FALSE)</f>
        <v>|CffFFD24D后天道果箱|r</v>
      </c>
      <c r="I169" s="28" t="str">
        <f>VLOOKUP(B169,物品!B:CV,99,FALSE)</f>
        <v>打开后有几率获得以下奖励：|n|Cff00ff7f【随机品质】黄级道果|r|n|Cff00bfff【随机品质】玄级道果|n【随机品质】地级道果|r</v>
      </c>
      <c r="J169" s="159" t="str">
        <f t="shared" si="66"/>
        <v>|CffFFD24D后天道果箱|r</v>
      </c>
      <c r="K169" s="159" t="str">
        <f t="shared" si="67"/>
        <v>打开后有几率获得以下奖励：|n|Cff00ff7f【随机品质】黄级道果|r|n|Cff00bfff【随机品质】玄级道果|n【随机品质】地级道果|r</v>
      </c>
      <c r="L169" s="28"/>
      <c r="M169" s="160" t="str">
        <f>VLOOKUP(LEFT(RIGHT(B169,5),4),物品!B:CU,20,FALSE)</f>
        <v>ReplaceableTextures\\CommandButtons\\BTNAM21.blp</v>
      </c>
      <c r="N169" s="181" t="s">
        <v>83</v>
      </c>
      <c r="O169" s="10" t="s">
        <v>106</v>
      </c>
      <c r="P169" s="28">
        <v>0</v>
      </c>
      <c r="Q169" s="28">
        <v>0</v>
      </c>
      <c r="R169" s="181" t="s">
        <v>83</v>
      </c>
      <c r="S169" s="181" t="s">
        <v>83</v>
      </c>
      <c r="T169" s="181" t="s">
        <v>83</v>
      </c>
      <c r="U169" s="181" t="s">
        <v>83</v>
      </c>
      <c r="V169" s="28"/>
      <c r="W169" s="28" t="s">
        <v>93</v>
      </c>
      <c r="X169" s="28">
        <v>0</v>
      </c>
      <c r="Y169" s="181" t="s">
        <v>83</v>
      </c>
      <c r="Z169" s="28">
        <v>0</v>
      </c>
      <c r="AA169" s="28">
        <v>0</v>
      </c>
      <c r="AB169" s="28">
        <v>0</v>
      </c>
      <c r="AC169" s="28">
        <v>1</v>
      </c>
      <c r="AD169" s="28">
        <v>1</v>
      </c>
      <c r="AE169" s="181" t="s">
        <v>83</v>
      </c>
      <c r="AF169" s="181" t="s">
        <v>83</v>
      </c>
      <c r="AG169" s="181" t="s">
        <v>83</v>
      </c>
      <c r="AH169" s="181" t="s">
        <v>83</v>
      </c>
      <c r="AI169" s="28"/>
      <c r="AJ169" s="28"/>
      <c r="AK169" s="28">
        <v>1</v>
      </c>
      <c r="AL169" s="28">
        <v>1</v>
      </c>
      <c r="AM169" s="181" t="s">
        <v>83</v>
      </c>
      <c r="AN169" s="28">
        <v>1</v>
      </c>
      <c r="AO169" s="28">
        <v>1</v>
      </c>
      <c r="AP169" s="28">
        <v>1</v>
      </c>
    </row>
    <row r="170" spans="1:42">
      <c r="A170" s="157"/>
      <c r="B170" s="28" t="str">
        <f>物品!B170</f>
        <v>IN27</v>
      </c>
      <c r="C170" s="28" t="s">
        <v>41</v>
      </c>
      <c r="D170" s="28" t="s">
        <v>81</v>
      </c>
      <c r="E170" s="28" t="s">
        <v>82</v>
      </c>
      <c r="F170" s="28"/>
      <c r="G170" s="28"/>
      <c r="H170" s="28" t="str">
        <f>VLOOKUP(LEFT(RIGHT(B170,5),4),物品!B:CU,2,FALSE)</f>
        <v>|CffFF0000先天道果箱|r</v>
      </c>
      <c r="I170" s="28" t="str">
        <f>VLOOKUP(B170,物品!B:CV,99,FALSE)</f>
        <v>打开后有几率获得以下奖励：|n|Cffffd24d【随机品质】天级道果|n【随机品质】仙品道果|n|r|Cffff0000【随机品质】至圣道果|n【随机品质】混沌道果|r</v>
      </c>
      <c r="J170" s="159" t="str">
        <f t="shared" si="66"/>
        <v>|CffFF0000先天道果箱|r</v>
      </c>
      <c r="K170" s="159" t="str">
        <f t="shared" si="67"/>
        <v>打开后有几率获得以下奖励：|n|Cffffd24d【随机品质】天级道果|n【随机品质】仙品道果|n|r|Cffff0000【随机品质】至圣道果|n【随机品质】混沌道果|r</v>
      </c>
      <c r="L170" s="28"/>
      <c r="M170" s="160" t="str">
        <f>VLOOKUP(LEFT(RIGHT(B170,5),4),物品!B:CU,20,FALSE)</f>
        <v>ReplaceableTextures\\CommandButtons\\BTNAM22.blp</v>
      </c>
      <c r="N170" s="181" t="s">
        <v>83</v>
      </c>
      <c r="O170" s="160" t="s">
        <v>107</v>
      </c>
      <c r="P170" s="28">
        <v>0</v>
      </c>
      <c r="Q170" s="28">
        <v>0</v>
      </c>
      <c r="R170" s="181" t="s">
        <v>83</v>
      </c>
      <c r="S170" s="181" t="s">
        <v>83</v>
      </c>
      <c r="T170" s="181" t="s">
        <v>83</v>
      </c>
      <c r="U170" s="181" t="s">
        <v>83</v>
      </c>
      <c r="V170" s="28"/>
      <c r="W170" s="28" t="s">
        <v>93</v>
      </c>
      <c r="X170" s="28">
        <v>0</v>
      </c>
      <c r="Y170" s="181" t="s">
        <v>83</v>
      </c>
      <c r="Z170" s="28">
        <v>0</v>
      </c>
      <c r="AA170" s="28">
        <v>0</v>
      </c>
      <c r="AB170" s="28">
        <v>0</v>
      </c>
      <c r="AC170" s="28">
        <v>1</v>
      </c>
      <c r="AD170" s="28">
        <v>1</v>
      </c>
      <c r="AE170" s="181" t="s">
        <v>83</v>
      </c>
      <c r="AF170" s="181" t="s">
        <v>83</v>
      </c>
      <c r="AG170" s="181" t="s">
        <v>83</v>
      </c>
      <c r="AH170" s="181" t="s">
        <v>83</v>
      </c>
      <c r="AI170" s="28"/>
      <c r="AJ170" s="28"/>
      <c r="AK170" s="28">
        <v>1</v>
      </c>
      <c r="AL170" s="28">
        <v>1</v>
      </c>
      <c r="AM170" s="181" t="s">
        <v>83</v>
      </c>
      <c r="AN170" s="28">
        <v>1</v>
      </c>
      <c r="AO170" s="28">
        <v>1</v>
      </c>
      <c r="AP170" s="28">
        <v>1</v>
      </c>
    </row>
    <row r="171" spans="1:42">
      <c r="A171" s="157"/>
      <c r="B171" s="28" t="str">
        <f>物品!B171</f>
        <v>IN28</v>
      </c>
      <c r="C171" s="28" t="s">
        <v>41</v>
      </c>
      <c r="D171" s="28" t="s">
        <v>81</v>
      </c>
      <c r="E171" s="28" t="s">
        <v>82</v>
      </c>
      <c r="F171" s="28"/>
      <c r="G171" s="28"/>
      <c r="H171" s="28" t="str">
        <f>VLOOKUP(LEFT(RIGHT(B171,5),4),物品!B:CU,2,FALSE)</f>
        <v>|CffFFD24D技能宝箱|r</v>
      </c>
      <c r="I171" s="28" t="str">
        <f>VLOOKUP(B171,物品!B:CV,99,FALSE)</f>
        <v>使用后获得|Cffffc926随机类型技能升阶石|r</v>
      </c>
      <c r="J171" s="159" t="str">
        <f t="shared" ref="J171:J172" si="68">H171</f>
        <v>|CffFFD24D技能宝箱|r</v>
      </c>
      <c r="K171" s="159" t="str">
        <f t="shared" ref="K171:K172" si="69">I171</f>
        <v>使用后获得|Cffffc926随机类型技能升阶石|r</v>
      </c>
      <c r="L171" s="28"/>
      <c r="M171" s="160" t="str">
        <f>VLOOKUP(LEFT(RIGHT(B171,5),4),物品!B:CU,20,FALSE)</f>
        <v>ReplaceableTextures\\CommandButtons\\BTNAM23.blp</v>
      </c>
      <c r="N171" s="181" t="s">
        <v>83</v>
      </c>
      <c r="O171" s="10" t="s">
        <v>106</v>
      </c>
      <c r="P171" s="28">
        <v>0</v>
      </c>
      <c r="Q171" s="28">
        <v>0</v>
      </c>
      <c r="R171" s="181" t="s">
        <v>83</v>
      </c>
      <c r="S171" s="181" t="s">
        <v>83</v>
      </c>
      <c r="T171" s="181" t="s">
        <v>83</v>
      </c>
      <c r="U171" s="181" t="s">
        <v>83</v>
      </c>
      <c r="V171" s="28"/>
      <c r="W171" s="28" t="s">
        <v>93</v>
      </c>
      <c r="X171" s="28">
        <v>0</v>
      </c>
      <c r="Y171" s="181" t="s">
        <v>83</v>
      </c>
      <c r="Z171" s="28">
        <v>0</v>
      </c>
      <c r="AA171" s="28">
        <v>0</v>
      </c>
      <c r="AB171" s="28">
        <v>0</v>
      </c>
      <c r="AC171" s="28">
        <v>1</v>
      </c>
      <c r="AD171" s="28">
        <v>1</v>
      </c>
      <c r="AE171" s="181" t="s">
        <v>83</v>
      </c>
      <c r="AF171" s="181" t="s">
        <v>83</v>
      </c>
      <c r="AG171" s="181" t="s">
        <v>83</v>
      </c>
      <c r="AH171" s="181" t="s">
        <v>83</v>
      </c>
      <c r="AI171" s="28"/>
      <c r="AJ171" s="28"/>
      <c r="AK171" s="28">
        <v>1</v>
      </c>
      <c r="AL171" s="28">
        <v>1</v>
      </c>
      <c r="AM171" s="181" t="s">
        <v>83</v>
      </c>
      <c r="AN171" s="28">
        <v>1</v>
      </c>
      <c r="AO171" s="28">
        <v>1</v>
      </c>
      <c r="AP171" s="28">
        <v>1</v>
      </c>
    </row>
    <row r="172" spans="1:42">
      <c r="A172" s="157"/>
      <c r="B172" s="28" t="str">
        <f>物品!B172</f>
        <v>IN29</v>
      </c>
      <c r="C172" s="28" t="s">
        <v>41</v>
      </c>
      <c r="D172" s="28" t="s">
        <v>81</v>
      </c>
      <c r="E172" s="28" t="s">
        <v>82</v>
      </c>
      <c r="F172" s="28"/>
      <c r="G172" s="28"/>
      <c r="H172" s="28" t="str">
        <f>VLOOKUP(LEFT(RIGHT(B172,5),4),物品!B:CU,2,FALSE)</f>
        <v>|CffFFD24D附魔宝箱|r</v>
      </c>
      <c r="I172" s="28" t="str">
        <f>VLOOKUP(B172,物品!B:CV,99,FALSE)</f>
        <v>使用后获得|Cffffc926随机类型技能附魔石|r</v>
      </c>
      <c r="J172" s="159" t="str">
        <f t="shared" si="68"/>
        <v>|CffFFD24D附魔宝箱|r</v>
      </c>
      <c r="K172" s="159" t="str">
        <f t="shared" si="69"/>
        <v>使用后获得|Cffffc926随机类型技能附魔石|r</v>
      </c>
      <c r="L172" s="28"/>
      <c r="M172" s="160" t="str">
        <f>VLOOKUP(LEFT(RIGHT(B172,5),4),物品!B:CU,20,FALSE)</f>
        <v>ReplaceableTextures\\CommandButtons\\BTNAM24.blp</v>
      </c>
      <c r="N172" s="181" t="s">
        <v>83</v>
      </c>
      <c r="O172" s="10" t="s">
        <v>106</v>
      </c>
      <c r="P172" s="28">
        <v>0</v>
      </c>
      <c r="Q172" s="28">
        <v>0</v>
      </c>
      <c r="R172" s="181" t="s">
        <v>83</v>
      </c>
      <c r="S172" s="181" t="s">
        <v>83</v>
      </c>
      <c r="T172" s="181" t="s">
        <v>83</v>
      </c>
      <c r="U172" s="181" t="s">
        <v>83</v>
      </c>
      <c r="V172" s="28"/>
      <c r="W172" s="28" t="s">
        <v>93</v>
      </c>
      <c r="X172" s="28">
        <v>0</v>
      </c>
      <c r="Y172" s="181" t="s">
        <v>83</v>
      </c>
      <c r="Z172" s="28">
        <v>0</v>
      </c>
      <c r="AA172" s="28">
        <v>0</v>
      </c>
      <c r="AB172" s="28">
        <v>0</v>
      </c>
      <c r="AC172" s="28">
        <v>1</v>
      </c>
      <c r="AD172" s="28">
        <v>1</v>
      </c>
      <c r="AE172" s="181" t="s">
        <v>83</v>
      </c>
      <c r="AF172" s="181" t="s">
        <v>83</v>
      </c>
      <c r="AG172" s="181" t="s">
        <v>83</v>
      </c>
      <c r="AH172" s="181" t="s">
        <v>83</v>
      </c>
      <c r="AI172" s="28"/>
      <c r="AJ172" s="28"/>
      <c r="AK172" s="28">
        <v>1</v>
      </c>
      <c r="AL172" s="28">
        <v>1</v>
      </c>
      <c r="AM172" s="181" t="s">
        <v>83</v>
      </c>
      <c r="AN172" s="28">
        <v>1</v>
      </c>
      <c r="AO172" s="28">
        <v>1</v>
      </c>
      <c r="AP172" s="28">
        <v>1</v>
      </c>
    </row>
    <row r="173" spans="1:42">
      <c r="A173" s="157"/>
      <c r="B173" s="28" t="str">
        <f>物品!B173</f>
        <v>IN30</v>
      </c>
      <c r="C173" s="28" t="s">
        <v>41</v>
      </c>
      <c r="D173" s="28" t="s">
        <v>81</v>
      </c>
      <c r="E173" s="28" t="s">
        <v>82</v>
      </c>
      <c r="F173" s="28"/>
      <c r="G173" s="28"/>
      <c r="H173" s="28" t="str">
        <f>VLOOKUP(LEFT(RIGHT(B173,5),4),物品!B:CU,2,FALSE)</f>
        <v>|Cff00FF7F幸运星盒|r</v>
      </c>
      <c r="I173" s="28" t="str">
        <f>VLOOKUP(B173,物品!B:CV,99,FALSE)</f>
        <v>开启后获得|Cff00bfff随机奖励|r。</v>
      </c>
      <c r="J173" s="159" t="str">
        <f t="shared" ref="J173:J174" si="70">H173</f>
        <v>|Cff00FF7F幸运星盒|r</v>
      </c>
      <c r="K173" s="159" t="str">
        <f t="shared" ref="K173:K174" si="71">I173</f>
        <v>开启后获得|Cff00bfff随机奖励|r。</v>
      </c>
      <c r="L173" s="28"/>
      <c r="M173" s="160" t="str">
        <f>VLOOKUP(LEFT(RIGHT(B173,5),4),物品!B:CU,20,FALSE)</f>
        <v>ReplaceableTextures\\CommandButtons\\BTNI013.blp</v>
      </c>
      <c r="N173" s="28">
        <v>0.5</v>
      </c>
      <c r="O173" s="10" t="s">
        <v>108</v>
      </c>
      <c r="P173" s="28">
        <v>0</v>
      </c>
      <c r="Q173" s="28">
        <v>0</v>
      </c>
      <c r="R173" s="181" t="s">
        <v>83</v>
      </c>
      <c r="S173" s="181" t="s">
        <v>83</v>
      </c>
      <c r="T173" s="181" t="s">
        <v>83</v>
      </c>
      <c r="U173" s="181" t="s">
        <v>83</v>
      </c>
      <c r="V173" s="28"/>
      <c r="W173" s="28" t="s">
        <v>93</v>
      </c>
      <c r="X173" s="28">
        <v>0</v>
      </c>
      <c r="Y173" s="181" t="s">
        <v>83</v>
      </c>
      <c r="Z173" s="28">
        <v>0</v>
      </c>
      <c r="AA173" s="28">
        <v>0</v>
      </c>
      <c r="AB173" s="28">
        <v>0</v>
      </c>
      <c r="AC173" s="28">
        <v>1</v>
      </c>
      <c r="AD173" s="28">
        <v>1</v>
      </c>
      <c r="AE173" s="181" t="s">
        <v>83</v>
      </c>
      <c r="AF173" s="181" t="s">
        <v>83</v>
      </c>
      <c r="AG173" s="181" t="s">
        <v>83</v>
      </c>
      <c r="AH173" s="181" t="s">
        <v>83</v>
      </c>
      <c r="AI173" s="28"/>
      <c r="AJ173" s="28"/>
      <c r="AK173" s="28">
        <v>1</v>
      </c>
      <c r="AL173" s="28">
        <v>1</v>
      </c>
      <c r="AM173" s="181" t="s">
        <v>83</v>
      </c>
      <c r="AN173" s="28">
        <v>1</v>
      </c>
      <c r="AO173" s="28">
        <v>1</v>
      </c>
      <c r="AP173" s="28">
        <v>1</v>
      </c>
    </row>
    <row r="174" spans="1:42">
      <c r="A174" s="157"/>
      <c r="B174" s="28" t="str">
        <f>物品!B174</f>
        <v>IN31</v>
      </c>
      <c r="C174" s="28" t="s">
        <v>41</v>
      </c>
      <c r="D174" s="28" t="s">
        <v>81</v>
      </c>
      <c r="E174" s="28" t="s">
        <v>82</v>
      </c>
      <c r="F174" s="28"/>
      <c r="G174" s="28"/>
      <c r="H174" s="28" t="str">
        <f>VLOOKUP(LEFT(RIGHT(B174,5),4),物品!B:CU,2,FALSE)</f>
        <v>|CffFFD24D炽星魔盒|r</v>
      </c>
      <c r="I174" s="28" t="str">
        <f>VLOOKUP(B174,物品!B:CV,99,FALSE)</f>
        <v>开启后获得|Cffffd24d随机奖励|r。</v>
      </c>
      <c r="J174" s="159" t="str">
        <f t="shared" si="70"/>
        <v>|CffFFD24D炽星魔盒|r</v>
      </c>
      <c r="K174" s="159" t="str">
        <f t="shared" si="71"/>
        <v>开启后获得|Cffffd24d随机奖励|r。</v>
      </c>
      <c r="L174" s="28"/>
      <c r="M174" s="160" t="str">
        <f>VLOOKUP(LEFT(RIGHT(B174,5),4),物品!B:CU,20,FALSE)</f>
        <v>ReplaceableTextures\\CommandButtons\\BTNI014.blp</v>
      </c>
      <c r="N174" s="28">
        <v>0.5</v>
      </c>
      <c r="O174" s="10" t="s">
        <v>108</v>
      </c>
      <c r="P174" s="28">
        <v>0</v>
      </c>
      <c r="Q174" s="28">
        <v>0</v>
      </c>
      <c r="R174" s="181" t="s">
        <v>83</v>
      </c>
      <c r="S174" s="181" t="s">
        <v>83</v>
      </c>
      <c r="T174" s="181" t="s">
        <v>83</v>
      </c>
      <c r="U174" s="181" t="s">
        <v>83</v>
      </c>
      <c r="V174" s="28"/>
      <c r="W174" s="28" t="s">
        <v>93</v>
      </c>
      <c r="X174" s="28">
        <v>0</v>
      </c>
      <c r="Y174" s="181" t="s">
        <v>83</v>
      </c>
      <c r="Z174" s="28">
        <v>0</v>
      </c>
      <c r="AA174" s="28">
        <v>0</v>
      </c>
      <c r="AB174" s="28">
        <v>0</v>
      </c>
      <c r="AC174" s="28">
        <v>1</v>
      </c>
      <c r="AD174" s="28">
        <v>1</v>
      </c>
      <c r="AE174" s="181" t="s">
        <v>83</v>
      </c>
      <c r="AF174" s="181" t="s">
        <v>83</v>
      </c>
      <c r="AG174" s="181" t="s">
        <v>83</v>
      </c>
      <c r="AH174" s="181" t="s">
        <v>83</v>
      </c>
      <c r="AI174" s="28"/>
      <c r="AJ174" s="28"/>
      <c r="AK174" s="28">
        <v>1</v>
      </c>
      <c r="AL174" s="28">
        <v>1</v>
      </c>
      <c r="AM174" s="181" t="s">
        <v>83</v>
      </c>
      <c r="AN174" s="28">
        <v>1</v>
      </c>
      <c r="AO174" s="28">
        <v>1</v>
      </c>
      <c r="AP174" s="28">
        <v>1</v>
      </c>
    </row>
    <row r="175" spans="1:42">
      <c r="A175" s="157"/>
      <c r="B175" s="28" t="str">
        <f>物品!B175</f>
        <v>IN32</v>
      </c>
      <c r="C175" s="28" t="s">
        <v>41</v>
      </c>
      <c r="D175" s="28" t="s">
        <v>81</v>
      </c>
      <c r="E175" s="28" t="s">
        <v>82</v>
      </c>
      <c r="F175" s="28"/>
      <c r="G175" s="28"/>
      <c r="H175" s="28" t="str">
        <f>VLOOKUP(LEFT(RIGHT(B175,5),4),物品!B:CU,2,FALSE)</f>
        <v>|CffFFD24D技能宝箱|r</v>
      </c>
      <c r="I175" s="28" t="str">
        <f>VLOOKUP(B175,物品!B:CV,99,FALSE)</f>
        <v>使用后获得|Cffffc926随机类型技能升阶石|r</v>
      </c>
      <c r="J175" s="159" t="str">
        <f t="shared" ref="J175" si="72">H175</f>
        <v>|CffFFD24D技能宝箱|r</v>
      </c>
      <c r="K175" s="159" t="str">
        <f t="shared" ref="K175" si="73">I175</f>
        <v>使用后获得|Cffffc926随机类型技能升阶石|r</v>
      </c>
      <c r="L175" s="28"/>
      <c r="M175" s="160" t="str">
        <f>VLOOKUP(LEFT(RIGHT(B175,5),4),物品!B:CU,20,FALSE)</f>
        <v>ReplaceableTextures\\CommandButtons\\BTNAM23.blp</v>
      </c>
      <c r="N175" s="28">
        <v>0.5</v>
      </c>
      <c r="O175" s="10" t="s">
        <v>108</v>
      </c>
      <c r="P175" s="28">
        <v>0</v>
      </c>
      <c r="Q175" s="28">
        <v>0</v>
      </c>
      <c r="R175" s="181" t="s">
        <v>83</v>
      </c>
      <c r="S175" s="181" t="s">
        <v>83</v>
      </c>
      <c r="T175" s="181" t="s">
        <v>83</v>
      </c>
      <c r="U175" s="181" t="s">
        <v>83</v>
      </c>
      <c r="V175" s="28"/>
      <c r="W175" s="28" t="s">
        <v>93</v>
      </c>
      <c r="X175" s="28">
        <v>0</v>
      </c>
      <c r="Y175" s="181" t="s">
        <v>83</v>
      </c>
      <c r="Z175" s="28">
        <v>0</v>
      </c>
      <c r="AA175" s="28">
        <v>0</v>
      </c>
      <c r="AB175" s="28">
        <v>0</v>
      </c>
      <c r="AC175" s="28">
        <v>1</v>
      </c>
      <c r="AD175" s="28">
        <v>1</v>
      </c>
      <c r="AE175" s="181" t="s">
        <v>83</v>
      </c>
      <c r="AF175" s="181" t="s">
        <v>83</v>
      </c>
      <c r="AG175" s="181" t="s">
        <v>83</v>
      </c>
      <c r="AH175" s="181" t="s">
        <v>83</v>
      </c>
      <c r="AI175" s="28"/>
      <c r="AJ175" s="28"/>
      <c r="AK175" s="28">
        <v>1</v>
      </c>
      <c r="AL175" s="28">
        <v>1</v>
      </c>
      <c r="AM175" s="181" t="s">
        <v>83</v>
      </c>
      <c r="AN175" s="28">
        <v>1</v>
      </c>
      <c r="AO175" s="28">
        <v>1</v>
      </c>
      <c r="AP175" s="28">
        <v>1</v>
      </c>
    </row>
    <row r="176" spans="1:42">
      <c r="A176" s="157"/>
      <c r="B176" s="28" t="str">
        <f>物品!B176</f>
        <v>IN33</v>
      </c>
      <c r="C176" s="28" t="s">
        <v>41</v>
      </c>
      <c r="D176" s="28" t="s">
        <v>81</v>
      </c>
      <c r="E176" s="28" t="s">
        <v>82</v>
      </c>
      <c r="F176" s="28"/>
      <c r="G176" s="28"/>
      <c r="H176" s="28" t="str">
        <f>VLOOKUP(LEFT(RIGHT(B176,5),4),物品!B:CU,2,FALSE)</f>
        <v>|Cff00BFFF血莲丹|r</v>
      </c>
      <c r="I176" s="28" t="str">
        <f>VLOOKUP(B176,物品!B:CV,99,FALSE)</f>
        <v>攻击|Cffffc926+2500|r</v>
      </c>
      <c r="J176" s="159" t="str">
        <f t="shared" ref="J176:J179" si="74">H176</f>
        <v>|Cff00BFFF血莲丹|r</v>
      </c>
      <c r="K176" s="159" t="str">
        <f t="shared" ref="K176:K179" si="75">I176</f>
        <v>攻击|Cffffc926+2500|r</v>
      </c>
      <c r="L176" s="28"/>
      <c r="M176" s="160" t="str">
        <f>VLOOKUP(LEFT(RIGHT(B176,5),4),物品!B:CU,20,FALSE)</f>
        <v>ReplaceableTextures\\CommandButtons\\BTNIN33.blp</v>
      </c>
      <c r="N176" s="28">
        <v>0.5</v>
      </c>
      <c r="O176" s="10" t="s">
        <v>108</v>
      </c>
      <c r="P176" s="28">
        <v>0</v>
      </c>
      <c r="Q176" s="28">
        <v>0</v>
      </c>
      <c r="R176" s="181" t="s">
        <v>83</v>
      </c>
      <c r="S176" s="181" t="s">
        <v>83</v>
      </c>
      <c r="T176" s="181" t="s">
        <v>83</v>
      </c>
      <c r="U176" s="181" t="s">
        <v>83</v>
      </c>
      <c r="V176" s="28"/>
      <c r="W176" s="28" t="s">
        <v>93</v>
      </c>
      <c r="X176" s="28">
        <v>0</v>
      </c>
      <c r="Y176" s="181" t="s">
        <v>83</v>
      </c>
      <c r="Z176" s="28">
        <v>0</v>
      </c>
      <c r="AA176" s="28">
        <v>0</v>
      </c>
      <c r="AB176" s="28">
        <v>0</v>
      </c>
      <c r="AC176" s="28">
        <v>1</v>
      </c>
      <c r="AD176" s="28">
        <v>1</v>
      </c>
      <c r="AE176" s="181" t="s">
        <v>83</v>
      </c>
      <c r="AF176" s="181" t="s">
        <v>83</v>
      </c>
      <c r="AG176" s="181" t="s">
        <v>83</v>
      </c>
      <c r="AH176" s="181" t="s">
        <v>83</v>
      </c>
      <c r="AI176" s="28"/>
      <c r="AJ176" s="28"/>
      <c r="AK176" s="28">
        <v>1</v>
      </c>
      <c r="AL176" s="28">
        <v>1</v>
      </c>
      <c r="AM176" s="181" t="s">
        <v>83</v>
      </c>
      <c r="AN176" s="28">
        <v>1</v>
      </c>
      <c r="AO176" s="28">
        <v>1</v>
      </c>
      <c r="AP176" s="28">
        <v>1</v>
      </c>
    </row>
    <row r="177" spans="1:42">
      <c r="A177" s="157"/>
      <c r="B177" s="28" t="str">
        <f>物品!B177</f>
        <v>IN34</v>
      </c>
      <c r="C177" s="28" t="s">
        <v>41</v>
      </c>
      <c r="D177" s="28" t="s">
        <v>81</v>
      </c>
      <c r="E177" s="28" t="s">
        <v>82</v>
      </c>
      <c r="F177" s="28"/>
      <c r="G177" s="28"/>
      <c r="H177" s="28" t="str">
        <f>VLOOKUP(LEFT(RIGHT(B177,5),4),物品!B:CU,2,FALSE)</f>
        <v>|CffFFC926天魂融血丹|r</v>
      </c>
      <c r="I177" s="28" t="str">
        <f>VLOOKUP(B177,物品!B:CV,99,FALSE)</f>
        <v>攻击|Cffffc926+10000|r</v>
      </c>
      <c r="J177" s="159" t="str">
        <f t="shared" si="74"/>
        <v>|CffFFC926天魂融血丹|r</v>
      </c>
      <c r="K177" s="159" t="str">
        <f t="shared" si="75"/>
        <v>攻击|Cffffc926+10000|r</v>
      </c>
      <c r="L177" s="28"/>
      <c r="M177" s="160" t="str">
        <f>VLOOKUP(LEFT(RIGHT(B177,5),4),物品!B:CU,20,FALSE)</f>
        <v>ReplaceableTextures\\CommandButtons\\BTNIN34.blp</v>
      </c>
      <c r="N177" s="28">
        <v>0.5</v>
      </c>
      <c r="O177" s="10" t="s">
        <v>108</v>
      </c>
      <c r="P177" s="28">
        <v>0</v>
      </c>
      <c r="Q177" s="28">
        <v>0</v>
      </c>
      <c r="R177" s="181" t="s">
        <v>83</v>
      </c>
      <c r="S177" s="181" t="s">
        <v>83</v>
      </c>
      <c r="T177" s="181" t="s">
        <v>83</v>
      </c>
      <c r="U177" s="181" t="s">
        <v>83</v>
      </c>
      <c r="V177" s="28"/>
      <c r="W177" s="28" t="s">
        <v>93</v>
      </c>
      <c r="X177" s="28">
        <v>0</v>
      </c>
      <c r="Y177" s="181" t="s">
        <v>83</v>
      </c>
      <c r="Z177" s="28">
        <v>0</v>
      </c>
      <c r="AA177" s="28">
        <v>0</v>
      </c>
      <c r="AB177" s="28">
        <v>0</v>
      </c>
      <c r="AC177" s="28">
        <v>1</v>
      </c>
      <c r="AD177" s="28">
        <v>1</v>
      </c>
      <c r="AE177" s="181" t="s">
        <v>83</v>
      </c>
      <c r="AF177" s="181" t="s">
        <v>83</v>
      </c>
      <c r="AG177" s="181" t="s">
        <v>83</v>
      </c>
      <c r="AH177" s="181" t="s">
        <v>83</v>
      </c>
      <c r="AI177" s="28"/>
      <c r="AJ177" s="28"/>
      <c r="AK177" s="28">
        <v>1</v>
      </c>
      <c r="AL177" s="28">
        <v>1</v>
      </c>
      <c r="AM177" s="181" t="s">
        <v>83</v>
      </c>
      <c r="AN177" s="28">
        <v>1</v>
      </c>
      <c r="AO177" s="28">
        <v>1</v>
      </c>
      <c r="AP177" s="28">
        <v>1</v>
      </c>
    </row>
    <row r="178" spans="1:42">
      <c r="A178" s="157"/>
      <c r="B178" s="28" t="str">
        <f>物品!B178</f>
        <v>IN35</v>
      </c>
      <c r="C178" s="28" t="s">
        <v>41</v>
      </c>
      <c r="D178" s="28" t="s">
        <v>81</v>
      </c>
      <c r="E178" s="28" t="s">
        <v>82</v>
      </c>
      <c r="F178" s="28"/>
      <c r="G178" s="28"/>
      <c r="H178" s="28" t="str">
        <f>VLOOKUP(LEFT(RIGHT(B178,5),4),物品!B:CU,2,FALSE)</f>
        <v>|Cff00FF7F聚灵丹|r</v>
      </c>
      <c r="I178" s="28" t="str">
        <f>VLOOKUP(B178,物品!B:CV,99,FALSE)</f>
        <v>业力|Cffffc926+1000|r</v>
      </c>
      <c r="J178" s="159" t="str">
        <f t="shared" si="74"/>
        <v>|Cff00FF7F聚灵丹|r</v>
      </c>
      <c r="K178" s="159" t="str">
        <f t="shared" si="75"/>
        <v>业力|Cffffc926+1000|r</v>
      </c>
      <c r="L178" s="28"/>
      <c r="M178" s="160" t="str">
        <f>VLOOKUP(LEFT(RIGHT(B178,5),4),物品!B:CU,20,FALSE)</f>
        <v>ReplaceableTextures\\CommandButtons\\BTNIN35.blp</v>
      </c>
      <c r="N178" s="28">
        <v>0.5</v>
      </c>
      <c r="O178" s="10" t="s">
        <v>108</v>
      </c>
      <c r="P178" s="28">
        <v>0</v>
      </c>
      <c r="Q178" s="28">
        <v>0</v>
      </c>
      <c r="R178" s="181" t="s">
        <v>83</v>
      </c>
      <c r="S178" s="181" t="s">
        <v>83</v>
      </c>
      <c r="T178" s="181" t="s">
        <v>83</v>
      </c>
      <c r="U178" s="181" t="s">
        <v>83</v>
      </c>
      <c r="V178" s="28"/>
      <c r="W178" s="28" t="s">
        <v>93</v>
      </c>
      <c r="X178" s="28">
        <v>0</v>
      </c>
      <c r="Y178" s="181" t="s">
        <v>83</v>
      </c>
      <c r="Z178" s="28">
        <v>0</v>
      </c>
      <c r="AA178" s="28">
        <v>0</v>
      </c>
      <c r="AB178" s="28">
        <v>0</v>
      </c>
      <c r="AC178" s="28">
        <v>1</v>
      </c>
      <c r="AD178" s="28">
        <v>1</v>
      </c>
      <c r="AE178" s="181" t="s">
        <v>83</v>
      </c>
      <c r="AF178" s="181" t="s">
        <v>83</v>
      </c>
      <c r="AG178" s="181" t="s">
        <v>83</v>
      </c>
      <c r="AH178" s="181" t="s">
        <v>83</v>
      </c>
      <c r="AI178" s="28"/>
      <c r="AJ178" s="28"/>
      <c r="AK178" s="28">
        <v>1</v>
      </c>
      <c r="AL178" s="28">
        <v>1</v>
      </c>
      <c r="AM178" s="181" t="s">
        <v>83</v>
      </c>
      <c r="AN178" s="28">
        <v>1</v>
      </c>
      <c r="AO178" s="28">
        <v>1</v>
      </c>
      <c r="AP178" s="28">
        <v>1</v>
      </c>
    </row>
    <row r="179" spans="1:42">
      <c r="A179" s="157"/>
      <c r="B179" s="28" t="str">
        <f>物品!B179</f>
        <v>IN36</v>
      </c>
      <c r="C179" s="28" t="s">
        <v>41</v>
      </c>
      <c r="D179" s="28" t="s">
        <v>81</v>
      </c>
      <c r="E179" s="28" t="s">
        <v>82</v>
      </c>
      <c r="F179" s="28"/>
      <c r="G179" s="28"/>
      <c r="H179" s="28" t="str">
        <f>VLOOKUP(LEFT(RIGHT(B179,5),4),物品!B:CU,2,FALSE)</f>
        <v>|Cff00BFFF地灵丹|r</v>
      </c>
      <c r="I179" s="28" t="str">
        <f>VLOOKUP(B179,物品!B:CV,99,FALSE)</f>
        <v>业力|Cffffc926+2500|r</v>
      </c>
      <c r="J179" s="159" t="str">
        <f t="shared" si="74"/>
        <v>|Cff00BFFF地灵丹|r</v>
      </c>
      <c r="K179" s="159" t="str">
        <f t="shared" si="75"/>
        <v>业力|Cffffc926+2500|r</v>
      </c>
      <c r="L179" s="28"/>
      <c r="M179" s="160" t="str">
        <f>VLOOKUP(LEFT(RIGHT(B179,5),4),物品!B:CU,20,FALSE)</f>
        <v>ReplaceableTextures\\CommandButtons\\BTNIN36.blp</v>
      </c>
      <c r="N179" s="28">
        <v>0.5</v>
      </c>
      <c r="O179" s="10" t="s">
        <v>108</v>
      </c>
      <c r="P179" s="28">
        <v>0</v>
      </c>
      <c r="Q179" s="28">
        <v>0</v>
      </c>
      <c r="R179" s="181" t="s">
        <v>83</v>
      </c>
      <c r="S179" s="181" t="s">
        <v>83</v>
      </c>
      <c r="T179" s="181" t="s">
        <v>83</v>
      </c>
      <c r="U179" s="181" t="s">
        <v>83</v>
      </c>
      <c r="V179" s="28"/>
      <c r="W179" s="28" t="s">
        <v>93</v>
      </c>
      <c r="X179" s="28">
        <v>0</v>
      </c>
      <c r="Y179" s="181" t="s">
        <v>83</v>
      </c>
      <c r="Z179" s="28">
        <v>0</v>
      </c>
      <c r="AA179" s="28">
        <v>0</v>
      </c>
      <c r="AB179" s="28">
        <v>0</v>
      </c>
      <c r="AC179" s="28">
        <v>1</v>
      </c>
      <c r="AD179" s="28">
        <v>1</v>
      </c>
      <c r="AE179" s="181" t="s">
        <v>83</v>
      </c>
      <c r="AF179" s="181" t="s">
        <v>83</v>
      </c>
      <c r="AG179" s="181" t="s">
        <v>83</v>
      </c>
      <c r="AH179" s="181" t="s">
        <v>83</v>
      </c>
      <c r="AI179" s="28"/>
      <c r="AJ179" s="28"/>
      <c r="AK179" s="28">
        <v>1</v>
      </c>
      <c r="AL179" s="28">
        <v>1</v>
      </c>
      <c r="AM179" s="181" t="s">
        <v>83</v>
      </c>
      <c r="AN179" s="28">
        <v>1</v>
      </c>
      <c r="AO179" s="28">
        <v>1</v>
      </c>
      <c r="AP179" s="28">
        <v>1</v>
      </c>
    </row>
    <row r="180" spans="1:42">
      <c r="A180" s="157"/>
      <c r="B180" s="28" t="str">
        <f>物品!B180</f>
        <v>IN37</v>
      </c>
      <c r="C180" s="28" t="s">
        <v>41</v>
      </c>
      <c r="D180" s="28" t="s">
        <v>81</v>
      </c>
      <c r="E180" s="28" t="s">
        <v>82</v>
      </c>
      <c r="F180" s="28"/>
      <c r="G180" s="28"/>
      <c r="H180" s="28" t="str">
        <f>VLOOKUP(LEFT(RIGHT(B180,5),4),物品!B:CU,2,FALSE)</f>
        <v>|CffFFC926三纹清灵丹|r</v>
      </c>
      <c r="I180" s="28" t="str">
        <f>VLOOKUP(B180,物品!B:CV,99,FALSE)</f>
        <v>业力|Cffffc926+10000|r</v>
      </c>
      <c r="J180" s="159" t="str">
        <f t="shared" ref="J180:J181" si="76">H180</f>
        <v>|CffFFC926三纹清灵丹|r</v>
      </c>
      <c r="K180" s="159" t="str">
        <f t="shared" ref="K180:K181" si="77">I180</f>
        <v>业力|Cffffc926+10000|r</v>
      </c>
      <c r="L180" s="28"/>
      <c r="M180" s="160" t="str">
        <f>VLOOKUP(LEFT(RIGHT(B180,5),4),物品!B:CU,20,FALSE)</f>
        <v>ReplaceableTextures\\CommandButtons\\BTNIN37.blp</v>
      </c>
      <c r="N180" s="28">
        <v>0.5</v>
      </c>
      <c r="O180" s="10" t="s">
        <v>108</v>
      </c>
      <c r="P180" s="28">
        <v>0</v>
      </c>
      <c r="Q180" s="28">
        <v>0</v>
      </c>
      <c r="R180" s="181" t="s">
        <v>83</v>
      </c>
      <c r="S180" s="181" t="s">
        <v>83</v>
      </c>
      <c r="T180" s="181" t="s">
        <v>83</v>
      </c>
      <c r="U180" s="181" t="s">
        <v>83</v>
      </c>
      <c r="V180" s="28"/>
      <c r="W180" s="28" t="s">
        <v>93</v>
      </c>
      <c r="X180" s="28">
        <v>0</v>
      </c>
      <c r="Y180" s="181" t="s">
        <v>83</v>
      </c>
      <c r="Z180" s="28">
        <v>0</v>
      </c>
      <c r="AA180" s="28">
        <v>0</v>
      </c>
      <c r="AB180" s="28">
        <v>0</v>
      </c>
      <c r="AC180" s="28">
        <v>1</v>
      </c>
      <c r="AD180" s="28">
        <v>1</v>
      </c>
      <c r="AE180" s="181" t="s">
        <v>83</v>
      </c>
      <c r="AF180" s="181" t="s">
        <v>83</v>
      </c>
      <c r="AG180" s="181" t="s">
        <v>83</v>
      </c>
      <c r="AH180" s="181" t="s">
        <v>83</v>
      </c>
      <c r="AI180" s="28"/>
      <c r="AJ180" s="28"/>
      <c r="AK180" s="28">
        <v>1</v>
      </c>
      <c r="AL180" s="28">
        <v>1</v>
      </c>
      <c r="AM180" s="181" t="s">
        <v>83</v>
      </c>
      <c r="AN180" s="28">
        <v>1</v>
      </c>
      <c r="AO180" s="28">
        <v>1</v>
      </c>
      <c r="AP180" s="28">
        <v>1</v>
      </c>
    </row>
    <row r="181" spans="1:42">
      <c r="A181" s="157"/>
      <c r="B181" s="28" t="str">
        <f>物品!B181</f>
        <v>IN38</v>
      </c>
      <c r="C181" s="28" t="s">
        <v>41</v>
      </c>
      <c r="D181" s="28" t="s">
        <v>81</v>
      </c>
      <c r="E181" s="28" t="s">
        <v>82</v>
      </c>
      <c r="F181" s="28"/>
      <c r="G181" s="28"/>
      <c r="H181" s="28" t="str">
        <f>VLOOKUP(LEFT(RIGHT(B181,5),4),物品!B:CU,2,FALSE)</f>
        <v>|Cff00FF7F血气丹|r</v>
      </c>
      <c r="I181" s="28" t="str">
        <f>VLOOKUP(B181,物品!B:CV,99,FALSE)</f>
        <v>生命|Cffffc926+20000|r</v>
      </c>
      <c r="J181" s="159" t="str">
        <f t="shared" si="76"/>
        <v>|Cff00FF7F血气丹|r</v>
      </c>
      <c r="K181" s="159" t="str">
        <f t="shared" si="77"/>
        <v>生命|Cffffc926+20000|r</v>
      </c>
      <c r="L181" s="28"/>
      <c r="M181" s="160" t="str">
        <f>VLOOKUP(LEFT(RIGHT(B181,5),4),物品!B:CU,20,FALSE)</f>
        <v>ReplaceableTextures\\CommandButtons\\BTNIN38.blp</v>
      </c>
      <c r="N181" s="28">
        <v>0.5</v>
      </c>
      <c r="O181" s="10" t="s">
        <v>108</v>
      </c>
      <c r="P181" s="28">
        <v>0</v>
      </c>
      <c r="Q181" s="28">
        <v>0</v>
      </c>
      <c r="R181" s="181" t="s">
        <v>83</v>
      </c>
      <c r="S181" s="181" t="s">
        <v>83</v>
      </c>
      <c r="T181" s="181" t="s">
        <v>83</v>
      </c>
      <c r="U181" s="181" t="s">
        <v>83</v>
      </c>
      <c r="V181" s="28"/>
      <c r="W181" s="28" t="s">
        <v>93</v>
      </c>
      <c r="X181" s="28">
        <v>0</v>
      </c>
      <c r="Y181" s="181" t="s">
        <v>83</v>
      </c>
      <c r="Z181" s="28">
        <v>0</v>
      </c>
      <c r="AA181" s="28">
        <v>0</v>
      </c>
      <c r="AB181" s="28">
        <v>0</v>
      </c>
      <c r="AC181" s="28">
        <v>1</v>
      </c>
      <c r="AD181" s="28">
        <v>1</v>
      </c>
      <c r="AE181" s="181" t="s">
        <v>83</v>
      </c>
      <c r="AF181" s="181" t="s">
        <v>83</v>
      </c>
      <c r="AG181" s="181" t="s">
        <v>83</v>
      </c>
      <c r="AH181" s="181" t="s">
        <v>83</v>
      </c>
      <c r="AI181" s="28"/>
      <c r="AJ181" s="28"/>
      <c r="AK181" s="28">
        <v>1</v>
      </c>
      <c r="AL181" s="28">
        <v>1</v>
      </c>
      <c r="AM181" s="181" t="s">
        <v>83</v>
      </c>
      <c r="AN181" s="28">
        <v>1</v>
      </c>
      <c r="AO181" s="28">
        <v>1</v>
      </c>
      <c r="AP181" s="28">
        <v>1</v>
      </c>
    </row>
    <row r="182" spans="1:42">
      <c r="A182" s="157"/>
      <c r="B182" s="28" t="str">
        <f>物品!B182</f>
        <v>IN39</v>
      </c>
      <c r="C182" s="28" t="s">
        <v>41</v>
      </c>
      <c r="D182" s="28" t="s">
        <v>81</v>
      </c>
      <c r="E182" s="28" t="s">
        <v>82</v>
      </c>
      <c r="F182" s="28"/>
      <c r="G182" s="28"/>
      <c r="H182" s="28" t="str">
        <f>VLOOKUP(LEFT(RIGHT(B182,5),4),物品!B:CU,2,FALSE)</f>
        <v>|Cff00BFFF洗髓丹|r</v>
      </c>
      <c r="I182" s="28" t="str">
        <f>VLOOKUP(B182,物品!B:CV,99,FALSE)</f>
        <v>生命|Cffffc926+50000|r</v>
      </c>
      <c r="J182" s="159" t="str">
        <f t="shared" ref="J182" si="78">H182</f>
        <v>|Cff00BFFF洗髓丹|r</v>
      </c>
      <c r="K182" s="159" t="str">
        <f t="shared" ref="K182" si="79">I182</f>
        <v>生命|Cffffc926+50000|r</v>
      </c>
      <c r="L182" s="28"/>
      <c r="M182" s="160" t="str">
        <f>VLOOKUP(LEFT(RIGHT(B182,5),4),物品!B:CU,20,FALSE)</f>
        <v>ReplaceableTextures\\CommandButtons\\BTNIN39.blp</v>
      </c>
      <c r="N182" s="28">
        <v>0.5</v>
      </c>
      <c r="O182" s="10" t="s">
        <v>108</v>
      </c>
      <c r="P182" s="28">
        <v>0</v>
      </c>
      <c r="Q182" s="28">
        <v>0</v>
      </c>
      <c r="R182" s="181" t="s">
        <v>83</v>
      </c>
      <c r="S182" s="181" t="s">
        <v>83</v>
      </c>
      <c r="T182" s="181" t="s">
        <v>83</v>
      </c>
      <c r="U182" s="181" t="s">
        <v>83</v>
      </c>
      <c r="V182" s="28"/>
      <c r="W182" s="28" t="s">
        <v>93</v>
      </c>
      <c r="X182" s="28">
        <v>0</v>
      </c>
      <c r="Y182" s="181" t="s">
        <v>83</v>
      </c>
      <c r="Z182" s="28">
        <v>0</v>
      </c>
      <c r="AA182" s="28">
        <v>0</v>
      </c>
      <c r="AB182" s="28">
        <v>0</v>
      </c>
      <c r="AC182" s="28">
        <v>1</v>
      </c>
      <c r="AD182" s="28">
        <v>1</v>
      </c>
      <c r="AE182" s="181" t="s">
        <v>83</v>
      </c>
      <c r="AF182" s="181" t="s">
        <v>83</v>
      </c>
      <c r="AG182" s="181" t="s">
        <v>83</v>
      </c>
      <c r="AH182" s="181" t="s">
        <v>83</v>
      </c>
      <c r="AI182" s="28"/>
      <c r="AJ182" s="28"/>
      <c r="AK182" s="28">
        <v>1</v>
      </c>
      <c r="AL182" s="28">
        <v>1</v>
      </c>
      <c r="AM182" s="181" t="s">
        <v>83</v>
      </c>
      <c r="AN182" s="28">
        <v>1</v>
      </c>
      <c r="AO182" s="28">
        <v>1</v>
      </c>
      <c r="AP182" s="28">
        <v>1</v>
      </c>
    </row>
    <row r="183" spans="1:42">
      <c r="A183" s="157"/>
      <c r="B183" s="28" t="str">
        <f>物品!B183</f>
        <v>IN40</v>
      </c>
      <c r="C183" s="28" t="s">
        <v>41</v>
      </c>
      <c r="D183" s="28" t="s">
        <v>81</v>
      </c>
      <c r="E183" s="28" t="s">
        <v>82</v>
      </c>
      <c r="F183" s="28"/>
      <c r="G183" s="28"/>
      <c r="H183" s="28" t="str">
        <f>VLOOKUP(LEFT(RIGHT(B183,5),4),物品!B:CU,2,FALSE)</f>
        <v>|CffFFC926七命玄门丹|r</v>
      </c>
      <c r="I183" s="28" t="str">
        <f>VLOOKUP(B183,物品!B:CV,99,FALSE)</f>
        <v>生命|Cffffc926+200000|r</v>
      </c>
      <c r="J183" s="159" t="str">
        <f t="shared" ref="J183" si="80">H183</f>
        <v>|CffFFC926七命玄门丹|r</v>
      </c>
      <c r="K183" s="159" t="str">
        <f t="shared" ref="K183" si="81">I183</f>
        <v>生命|Cffffc926+200000|r</v>
      </c>
      <c r="L183" s="28"/>
      <c r="M183" s="160" t="str">
        <f>VLOOKUP(LEFT(RIGHT(B183,5),4),物品!B:CU,20,FALSE)</f>
        <v>ReplaceableTextures\\CommandButtons\\BTNIN40.blp</v>
      </c>
      <c r="N183" s="28">
        <v>0.5</v>
      </c>
      <c r="O183" s="10" t="s">
        <v>108</v>
      </c>
      <c r="P183" s="28">
        <v>0</v>
      </c>
      <c r="Q183" s="28">
        <v>0</v>
      </c>
      <c r="R183" s="181" t="s">
        <v>83</v>
      </c>
      <c r="S183" s="181" t="s">
        <v>83</v>
      </c>
      <c r="T183" s="181" t="s">
        <v>83</v>
      </c>
      <c r="U183" s="181" t="s">
        <v>83</v>
      </c>
      <c r="V183" s="28"/>
      <c r="W183" s="28" t="s">
        <v>93</v>
      </c>
      <c r="X183" s="28">
        <v>0</v>
      </c>
      <c r="Y183" s="181" t="s">
        <v>83</v>
      </c>
      <c r="Z183" s="28">
        <v>0</v>
      </c>
      <c r="AA183" s="28">
        <v>0</v>
      </c>
      <c r="AB183" s="28">
        <v>0</v>
      </c>
      <c r="AC183" s="28">
        <v>1</v>
      </c>
      <c r="AD183" s="28">
        <v>1</v>
      </c>
      <c r="AE183" s="181" t="s">
        <v>83</v>
      </c>
      <c r="AF183" s="181" t="s">
        <v>83</v>
      </c>
      <c r="AG183" s="181" t="s">
        <v>83</v>
      </c>
      <c r="AH183" s="181" t="s">
        <v>83</v>
      </c>
      <c r="AI183" s="28"/>
      <c r="AJ183" s="28"/>
      <c r="AK183" s="28">
        <v>1</v>
      </c>
      <c r="AL183" s="28">
        <v>1</v>
      </c>
      <c r="AM183" s="181" t="s">
        <v>83</v>
      </c>
      <c r="AN183" s="28">
        <v>1</v>
      </c>
      <c r="AO183" s="28">
        <v>1</v>
      </c>
      <c r="AP183" s="28">
        <v>1</v>
      </c>
    </row>
    <row r="184" spans="1:42">
      <c r="A184" s="157"/>
      <c r="B184" s="28" t="str">
        <f>物品!B184</f>
        <v>IP01</v>
      </c>
      <c r="C184" s="28" t="s">
        <v>41</v>
      </c>
      <c r="D184" s="28" t="s">
        <v>81</v>
      </c>
      <c r="E184" s="28"/>
      <c r="F184" s="28"/>
      <c r="G184" s="28"/>
      <c r="H184" s="28" t="str">
        <f>VLOOKUP(LEFT(RIGHT(B184,5),4),物品!B:CU,2,FALSE)</f>
        <v>|CffFF0000时渊入场券|r</v>
      </c>
      <c r="I184" s="28" t="str">
        <f>VLOOKUP(B184,物品!B:CV,99,FALSE)</f>
        <v>每次|Cffffd24d完成|r时渊副本将消耗|Cffffd24d1|r个|Cffffd24d时渊入场券|r</v>
      </c>
      <c r="J184" s="159" t="str">
        <f t="shared" ref="J184" si="82">H184</f>
        <v>|CffFF0000时渊入场券|r</v>
      </c>
      <c r="K184" s="159" t="str">
        <f t="shared" ref="K184" si="83">I184</f>
        <v>每次|Cffffd24d完成|r时渊副本将消耗|Cffffd24d1|r个|Cffffd24d时渊入场券|r</v>
      </c>
      <c r="L184" s="28"/>
      <c r="M184" s="160" t="str">
        <f>VLOOKUP(LEFT(RIGHT(B184,5),4),物品!B:CU,20,FALSE)</f>
        <v>ReplaceableTextures\\CommandButtons\\BTNIP01.blp</v>
      </c>
      <c r="N184" s="181" t="s">
        <v>83</v>
      </c>
      <c r="O184" s="160" t="s">
        <v>98</v>
      </c>
      <c r="P184" s="28">
        <v>0</v>
      </c>
      <c r="Q184" s="28">
        <v>0</v>
      </c>
      <c r="R184" s="181" t="s">
        <v>83</v>
      </c>
      <c r="S184" s="181" t="s">
        <v>83</v>
      </c>
      <c r="T184" s="181" t="s">
        <v>83</v>
      </c>
      <c r="U184" s="181" t="s">
        <v>83</v>
      </c>
      <c r="V184" s="28"/>
      <c r="W184" s="28" t="s">
        <v>88</v>
      </c>
      <c r="X184" s="28">
        <v>0</v>
      </c>
      <c r="Y184" s="181" t="s">
        <v>83</v>
      </c>
      <c r="Z184" s="28">
        <v>0</v>
      </c>
      <c r="AA184" s="28">
        <v>0</v>
      </c>
      <c r="AB184" s="28">
        <v>50</v>
      </c>
      <c r="AC184" s="28">
        <v>1</v>
      </c>
      <c r="AD184" s="28">
        <v>1</v>
      </c>
      <c r="AE184" s="181" t="s">
        <v>83</v>
      </c>
      <c r="AF184" s="181" t="s">
        <v>83</v>
      </c>
      <c r="AG184" s="181" t="s">
        <v>83</v>
      </c>
      <c r="AH184" s="181" t="s">
        <v>83</v>
      </c>
      <c r="AI184" s="28">
        <v>1</v>
      </c>
      <c r="AJ184" s="28"/>
      <c r="AK184" s="28">
        <v>1</v>
      </c>
      <c r="AL184" s="28">
        <v>1</v>
      </c>
      <c r="AM184" s="181" t="s">
        <v>83</v>
      </c>
      <c r="AN184" s="28">
        <v>1</v>
      </c>
      <c r="AO184" s="28">
        <v>1</v>
      </c>
      <c r="AP184" s="28">
        <v>1</v>
      </c>
    </row>
    <row r="185" spans="1:42">
      <c r="A185" s="157"/>
      <c r="B185" s="28" t="str">
        <f>物品!B185</f>
        <v>IP02</v>
      </c>
      <c r="C185" s="28" t="s">
        <v>41</v>
      </c>
      <c r="D185" s="28" t="s">
        <v>81</v>
      </c>
      <c r="E185" s="28" t="s">
        <v>82</v>
      </c>
      <c r="F185" s="28"/>
      <c r="G185" s="28"/>
      <c r="H185" s="28" t="str">
        <f>VLOOKUP(LEFT(RIGHT(B185,5),4),物品!B:CU,2,FALSE)</f>
        <v>|CffFFD24D补天石|r</v>
      </c>
      <c r="I185" s="28" t="str">
        <f>VLOOKUP(B185,物品!B:CV,99,FALSE)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85" s="159" t="str">
        <f t="shared" ref="J185:J208" si="84">H185</f>
        <v>|CffFFD24D补天石|r</v>
      </c>
      <c r="K185" s="159" t="str">
        <f t="shared" ref="K185:K208" si="85">I185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85" s="28"/>
      <c r="M185" s="160" t="str">
        <f>VLOOKUP(LEFT(RIGHT(B185,5),4),物品!B:CU,20,FALSE)</f>
        <v>ReplaceableTextures\\CommandButtons\\BTNIP02.blp</v>
      </c>
      <c r="N185" s="181" t="s">
        <v>83</v>
      </c>
      <c r="O185" s="160" t="s">
        <v>107</v>
      </c>
      <c r="P185" s="28">
        <v>0</v>
      </c>
      <c r="Q185" s="28">
        <v>0</v>
      </c>
      <c r="R185" s="181" t="s">
        <v>83</v>
      </c>
      <c r="S185" s="181" t="s">
        <v>83</v>
      </c>
      <c r="T185" s="181" t="s">
        <v>83</v>
      </c>
      <c r="U185" s="181" t="s">
        <v>83</v>
      </c>
      <c r="V185" s="28"/>
      <c r="W185" s="28" t="s">
        <v>88</v>
      </c>
      <c r="X185" s="28">
        <v>0</v>
      </c>
      <c r="Y185" s="181" t="s">
        <v>83</v>
      </c>
      <c r="Z185" s="28">
        <v>0</v>
      </c>
      <c r="AA185" s="28">
        <v>0</v>
      </c>
      <c r="AB185" s="28">
        <v>80</v>
      </c>
      <c r="AC185" s="28">
        <v>1</v>
      </c>
      <c r="AD185" s="28">
        <v>1</v>
      </c>
      <c r="AE185" s="181" t="s">
        <v>83</v>
      </c>
      <c r="AF185" s="181" t="s">
        <v>83</v>
      </c>
      <c r="AG185" s="181" t="s">
        <v>83</v>
      </c>
      <c r="AH185" s="181" t="s">
        <v>83</v>
      </c>
      <c r="AI185" s="28"/>
      <c r="AJ185" s="28"/>
      <c r="AK185" s="28">
        <v>1</v>
      </c>
      <c r="AL185" s="28">
        <v>1</v>
      </c>
      <c r="AM185" s="181" t="s">
        <v>83</v>
      </c>
      <c r="AN185" s="28">
        <v>1</v>
      </c>
      <c r="AO185" s="28">
        <v>1</v>
      </c>
      <c r="AP185" s="28">
        <v>1</v>
      </c>
    </row>
    <row r="186" spans="1:42">
      <c r="A186" s="157"/>
      <c r="B186" s="28" t="str">
        <f>物品!B186</f>
        <v>IP03</v>
      </c>
      <c r="C186" s="28" t="s">
        <v>41</v>
      </c>
      <c r="D186" s="28" t="s">
        <v>81</v>
      </c>
      <c r="E186" s="28" t="s">
        <v>82</v>
      </c>
      <c r="F186" s="28"/>
      <c r="G186" s="28"/>
      <c r="H186" s="28" t="str">
        <f>VLOOKUP(LEFT(RIGHT(B186,5),4),物品!B:CU,2,FALSE)</f>
        <v>|CffFF0000鸿蒙结晶|r</v>
      </c>
      <c r="I186" s="28" t="str">
        <f>VLOOKUP(B186,物品!B:CV,99,FALSE)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86" s="159" t="str">
        <f t="shared" si="84"/>
        <v>|CffFF0000鸿蒙结晶|r</v>
      </c>
      <c r="K186" s="159" t="str">
        <f t="shared" si="85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86" s="28"/>
      <c r="M186" s="160" t="str">
        <f>VLOOKUP(LEFT(RIGHT(B186,5),4),物品!B:CU,20,FALSE)</f>
        <v>ReplaceableTextures\\CommandButtons\\BTNIP03.blp</v>
      </c>
      <c r="N186" s="181" t="s">
        <v>83</v>
      </c>
      <c r="O186" s="160" t="s">
        <v>107</v>
      </c>
      <c r="P186" s="28">
        <v>0</v>
      </c>
      <c r="Q186" s="28">
        <v>0</v>
      </c>
      <c r="R186" s="181" t="s">
        <v>83</v>
      </c>
      <c r="S186" s="181" t="s">
        <v>83</v>
      </c>
      <c r="T186" s="181" t="s">
        <v>83</v>
      </c>
      <c r="U186" s="181" t="s">
        <v>83</v>
      </c>
      <c r="V186" s="28"/>
      <c r="W186" s="28" t="s">
        <v>88</v>
      </c>
      <c r="X186" s="28">
        <v>0</v>
      </c>
      <c r="Y186" s="181" t="s">
        <v>83</v>
      </c>
      <c r="Z186" s="28">
        <v>0</v>
      </c>
      <c r="AA186" s="28">
        <v>0</v>
      </c>
      <c r="AB186" s="28">
        <v>200</v>
      </c>
      <c r="AC186" s="28">
        <v>1</v>
      </c>
      <c r="AD186" s="28">
        <v>1</v>
      </c>
      <c r="AE186" s="181" t="s">
        <v>83</v>
      </c>
      <c r="AF186" s="181" t="s">
        <v>83</v>
      </c>
      <c r="AG186" s="181" t="s">
        <v>83</v>
      </c>
      <c r="AH186" s="181" t="s">
        <v>83</v>
      </c>
      <c r="AI186" s="28"/>
      <c r="AJ186" s="28"/>
      <c r="AK186" s="28">
        <v>1</v>
      </c>
      <c r="AL186" s="28">
        <v>0</v>
      </c>
      <c r="AM186" s="181" t="s">
        <v>83</v>
      </c>
      <c r="AN186" s="28">
        <v>1</v>
      </c>
      <c r="AO186" s="28">
        <v>1</v>
      </c>
      <c r="AP186" s="28">
        <v>1</v>
      </c>
    </row>
    <row r="187" spans="1:42">
      <c r="A187" s="157"/>
      <c r="B187" s="28" t="str">
        <f>物品!B187</f>
        <v>IP04</v>
      </c>
      <c r="C187" s="28" t="s">
        <v>41</v>
      </c>
      <c r="D187" s="28" t="s">
        <v>81</v>
      </c>
      <c r="E187" s="28" t="s">
        <v>82</v>
      </c>
      <c r="F187" s="28"/>
      <c r="G187" s="28"/>
      <c r="H187" s="28" t="str">
        <f>VLOOKUP(LEFT(RIGHT(B187,5),4),物品!B:CU,2,FALSE)</f>
        <v>|CffFF0000神兽洗灵石|r</v>
      </c>
      <c r="I187" s="28" t="str">
        <f>VLOOKUP(B187,物品!B:CV,99,FALSE)</f>
        <v>使用后|Cffffc926重置|r当前|Cffff0000觉醒神通【R】|r|Cfff0f0f0。|r</v>
      </c>
      <c r="J187" s="159" t="str">
        <f t="shared" ref="J187:J188" si="86">H187</f>
        <v>|CffFF0000神兽洗灵石|r</v>
      </c>
      <c r="K187" s="159" t="str">
        <f t="shared" ref="K187:K188" si="87">I187</f>
        <v>使用后|Cffffc926重置|r当前|Cffff0000觉醒神通【R】|r|Cfff0f0f0。|r</v>
      </c>
      <c r="L187" s="28"/>
      <c r="M187" s="160" t="str">
        <f>VLOOKUP(LEFT(RIGHT(B187,5),4),物品!B:CU,20,FALSE)</f>
        <v>ReplaceableTextures\\CommandButtons\\BTNIP04.blp</v>
      </c>
      <c r="N187" s="181" t="s">
        <v>83</v>
      </c>
      <c r="O187" s="160" t="s">
        <v>98</v>
      </c>
      <c r="P187" s="28">
        <v>1</v>
      </c>
      <c r="Q187" s="28">
        <v>1</v>
      </c>
      <c r="R187" s="181" t="s">
        <v>83</v>
      </c>
      <c r="S187" s="181" t="s">
        <v>83</v>
      </c>
      <c r="T187" s="181" t="s">
        <v>83</v>
      </c>
      <c r="U187" s="181" t="s">
        <v>83</v>
      </c>
      <c r="V187" s="28"/>
      <c r="W187" s="28" t="s">
        <v>93</v>
      </c>
      <c r="X187" s="28">
        <v>0</v>
      </c>
      <c r="Y187" s="181" t="s">
        <v>83</v>
      </c>
      <c r="Z187" s="28">
        <v>0</v>
      </c>
      <c r="AA187" s="28">
        <v>0</v>
      </c>
      <c r="AB187" s="28">
        <v>5</v>
      </c>
      <c r="AC187" s="28">
        <v>1</v>
      </c>
      <c r="AD187" s="28">
        <v>1</v>
      </c>
      <c r="AE187" s="181" t="s">
        <v>83</v>
      </c>
      <c r="AF187" s="181" t="s">
        <v>83</v>
      </c>
      <c r="AG187" s="181" t="s">
        <v>83</v>
      </c>
      <c r="AH187" s="181" t="s">
        <v>83</v>
      </c>
      <c r="AI187" s="28"/>
      <c r="AJ187" s="28"/>
      <c r="AK187" s="28">
        <v>1</v>
      </c>
      <c r="AL187" s="28">
        <v>1</v>
      </c>
      <c r="AM187" s="181" t="s">
        <v>83</v>
      </c>
      <c r="AN187" s="28">
        <v>1</v>
      </c>
      <c r="AO187" s="28">
        <v>1</v>
      </c>
      <c r="AP187" s="28">
        <v>1</v>
      </c>
    </row>
    <row r="188" spans="1:42">
      <c r="A188" s="157"/>
      <c r="B188" s="28" t="str">
        <f>物品!B188</f>
        <v>IP05</v>
      </c>
      <c r="C188" s="28" t="s">
        <v>41</v>
      </c>
      <c r="D188" s="28" t="s">
        <v>81</v>
      </c>
      <c r="E188" s="28" t="s">
        <v>82</v>
      </c>
      <c r="F188" s="28"/>
      <c r="G188" s="28"/>
      <c r="H188" s="28" t="str">
        <f>VLOOKUP(LEFT(RIGHT(B188,5),4),物品!B:CU,2,FALSE)</f>
        <v>|CffFF0000虚空圣战卡|r</v>
      </c>
      <c r="I188" s="28" t="str">
        <f>VLOOKUP(B188,物品!B:CV,99,FALSE)</f>
        <v>开启|Cffffc926结界|r，前往虚空终止|Cffff0000封神圣战|r。</v>
      </c>
      <c r="J188" s="159" t="str">
        <f t="shared" si="86"/>
        <v>|CffFF0000虚空圣战卡|r</v>
      </c>
      <c r="K188" s="159" t="str">
        <f t="shared" si="87"/>
        <v>开启|Cffffc926结界|r，前往虚空终止|Cffff0000封神圣战|r。</v>
      </c>
      <c r="L188" s="28"/>
      <c r="M188" s="160" t="str">
        <f>VLOOKUP(LEFT(RIGHT(B188,5),4),物品!B:CU,20,FALSE)</f>
        <v>ReplaceableTextures\\CommandButtons\\BTNIP05.blp</v>
      </c>
      <c r="N188" s="181" t="s">
        <v>83</v>
      </c>
      <c r="O188" s="160" t="s">
        <v>98</v>
      </c>
      <c r="P188" s="28">
        <v>0</v>
      </c>
      <c r="Q188" s="28">
        <v>0</v>
      </c>
      <c r="R188" s="181" t="s">
        <v>83</v>
      </c>
      <c r="S188" s="181" t="s">
        <v>83</v>
      </c>
      <c r="T188" s="181" t="s">
        <v>83</v>
      </c>
      <c r="U188" s="181" t="s">
        <v>83</v>
      </c>
      <c r="V188" s="28"/>
      <c r="W188" s="28" t="s">
        <v>93</v>
      </c>
      <c r="X188" s="28">
        <v>0</v>
      </c>
      <c r="Y188" s="181" t="s">
        <v>83</v>
      </c>
      <c r="Z188" s="28">
        <v>0</v>
      </c>
      <c r="AA188" s="28">
        <v>0</v>
      </c>
      <c r="AB188" s="28">
        <v>0</v>
      </c>
      <c r="AC188" s="28">
        <v>1</v>
      </c>
      <c r="AD188" s="28">
        <v>1</v>
      </c>
      <c r="AE188" s="181" t="s">
        <v>83</v>
      </c>
      <c r="AF188" s="181" t="s">
        <v>83</v>
      </c>
      <c r="AG188" s="181" t="s">
        <v>83</v>
      </c>
      <c r="AH188" s="181" t="s">
        <v>83</v>
      </c>
      <c r="AI188" s="28"/>
      <c r="AJ188" s="28"/>
      <c r="AK188" s="28">
        <v>1</v>
      </c>
      <c r="AL188" s="28">
        <v>1</v>
      </c>
      <c r="AM188" s="181" t="s">
        <v>83</v>
      </c>
      <c r="AN188" s="28">
        <v>1</v>
      </c>
      <c r="AO188" s="28">
        <v>1</v>
      </c>
      <c r="AP188" s="28">
        <v>1</v>
      </c>
    </row>
    <row r="189" spans="1:42">
      <c r="A189" s="157"/>
      <c r="B189" s="28" t="str">
        <f>物品!B189</f>
        <v>IP06</v>
      </c>
      <c r="C189" s="28" t="s">
        <v>41</v>
      </c>
      <c r="D189" s="28" t="s">
        <v>81</v>
      </c>
      <c r="E189" s="28" t="s">
        <v>82</v>
      </c>
      <c r="F189" s="28"/>
      <c r="G189" s="28"/>
      <c r="H189" s="28" t="str">
        <f>VLOOKUP(LEFT(RIGHT(B189,5),4),物品!B:CU,2,FALSE)</f>
        <v>|Cff00FF7F大补丸|r</v>
      </c>
      <c r="I189" s="28" t="str">
        <f>VLOOKUP(B189,物品!B:CV,99,FALSE)</f>
        <v>使用后增加|Cffffd24d100点|r境界经验。</v>
      </c>
      <c r="J189" s="159" t="str">
        <f t="shared" ref="J189:J190" si="88">H189</f>
        <v>|Cff00FF7F大补丸|r</v>
      </c>
      <c r="K189" s="159" t="str">
        <f t="shared" ref="K189:K190" si="89">I189</f>
        <v>使用后增加|Cffffd24d100点|r境界经验。</v>
      </c>
      <c r="L189" s="28"/>
      <c r="M189" s="160" t="str">
        <f>VLOOKUP(LEFT(RIGHT(B189,5),4),物品!B:CU,20,FALSE)</f>
        <v>ReplaceableTextures\\CommandButtons\\BTNAM40.blp</v>
      </c>
      <c r="N189" s="181" t="s">
        <v>83</v>
      </c>
      <c r="O189" s="160" t="s">
        <v>98</v>
      </c>
      <c r="P189" s="28">
        <v>0</v>
      </c>
      <c r="Q189" s="28">
        <v>0</v>
      </c>
      <c r="R189" s="181" t="s">
        <v>83</v>
      </c>
      <c r="S189" s="181" t="s">
        <v>83</v>
      </c>
      <c r="T189" s="181" t="s">
        <v>83</v>
      </c>
      <c r="U189" s="181" t="s">
        <v>83</v>
      </c>
      <c r="V189" s="28"/>
      <c r="W189" s="28" t="s">
        <v>93</v>
      </c>
      <c r="X189" s="28">
        <v>0</v>
      </c>
      <c r="Y189" s="181" t="s">
        <v>83</v>
      </c>
      <c r="Z189" s="28">
        <v>0</v>
      </c>
      <c r="AA189" s="28">
        <v>0</v>
      </c>
      <c r="AB189" s="28">
        <v>0</v>
      </c>
      <c r="AC189" s="28">
        <v>1</v>
      </c>
      <c r="AD189" s="28">
        <v>1</v>
      </c>
      <c r="AE189" s="181" t="s">
        <v>83</v>
      </c>
      <c r="AF189" s="181" t="s">
        <v>83</v>
      </c>
      <c r="AG189" s="181" t="s">
        <v>83</v>
      </c>
      <c r="AH189" s="181" t="s">
        <v>83</v>
      </c>
      <c r="AI189" s="28"/>
      <c r="AJ189" s="28"/>
      <c r="AK189" s="28">
        <v>1</v>
      </c>
      <c r="AL189" s="28">
        <v>1</v>
      </c>
      <c r="AM189" s="181" t="s">
        <v>83</v>
      </c>
      <c r="AN189" s="28">
        <v>1</v>
      </c>
      <c r="AO189" s="28">
        <v>1</v>
      </c>
      <c r="AP189" s="28">
        <v>1</v>
      </c>
    </row>
    <row r="190" spans="1:42">
      <c r="A190" s="157"/>
      <c r="B190" s="28" t="str">
        <f>物品!B190</f>
        <v>IP07</v>
      </c>
      <c r="C190" s="28" t="s">
        <v>41</v>
      </c>
      <c r="D190" s="28" t="s">
        <v>81</v>
      </c>
      <c r="E190" s="28" t="s">
        <v>82</v>
      </c>
      <c r="F190" s="28"/>
      <c r="G190" s="28"/>
      <c r="H190" s="28" t="str">
        <f>VLOOKUP(LEFT(RIGHT(B190,5),4),物品!B:CU,2,FALSE)</f>
        <v>|Cff00FF7F抽奖抵用券|r</v>
      </c>
      <c r="I190" s="28" t="str">
        <f>VLOOKUP(B190,物品!B:CV,99,FALSE)</f>
        <v>可抵扣|Cffffd24d1|r次抽奖消耗</v>
      </c>
      <c r="J190" s="159" t="str">
        <f t="shared" si="88"/>
        <v>|Cff00FF7F抽奖抵用券|r</v>
      </c>
      <c r="K190" s="159" t="str">
        <f t="shared" si="89"/>
        <v>可抵扣|Cffffd24d1|r次抽奖消耗</v>
      </c>
      <c r="L190" s="28"/>
      <c r="M190" s="160" t="str">
        <f>VLOOKUP(LEFT(RIGHT(B190,5),4),物品!B:CU,20,FALSE)</f>
        <v>ReplaceableTextures\\CommandButtons\\BTNIP07.blp</v>
      </c>
      <c r="N190" s="181" t="s">
        <v>83</v>
      </c>
      <c r="O190" s="160" t="s">
        <v>98</v>
      </c>
      <c r="P190" s="28">
        <v>0</v>
      </c>
      <c r="Q190" s="28">
        <v>0</v>
      </c>
      <c r="R190" s="181" t="s">
        <v>83</v>
      </c>
      <c r="S190" s="181" t="s">
        <v>83</v>
      </c>
      <c r="T190" s="181" t="s">
        <v>83</v>
      </c>
      <c r="U190" s="181" t="s">
        <v>83</v>
      </c>
      <c r="V190" s="28"/>
      <c r="W190" s="28" t="s">
        <v>93</v>
      </c>
      <c r="X190" s="28">
        <v>0</v>
      </c>
      <c r="Y190" s="181" t="s">
        <v>83</v>
      </c>
      <c r="Z190" s="28">
        <v>0</v>
      </c>
      <c r="AA190" s="28">
        <v>0</v>
      </c>
      <c r="AB190" s="28">
        <v>0</v>
      </c>
      <c r="AC190" s="28">
        <v>1</v>
      </c>
      <c r="AD190" s="28">
        <v>1</v>
      </c>
      <c r="AE190" s="181" t="s">
        <v>83</v>
      </c>
      <c r="AF190" s="181" t="s">
        <v>83</v>
      </c>
      <c r="AG190" s="181" t="s">
        <v>83</v>
      </c>
      <c r="AH190" s="181" t="s">
        <v>83</v>
      </c>
      <c r="AI190" s="28"/>
      <c r="AJ190" s="28"/>
      <c r="AK190" s="28">
        <v>1</v>
      </c>
      <c r="AL190" s="28">
        <v>1</v>
      </c>
      <c r="AM190" s="181" t="s">
        <v>83</v>
      </c>
      <c r="AN190" s="28">
        <v>1</v>
      </c>
      <c r="AO190" s="28">
        <v>1</v>
      </c>
      <c r="AP190" s="28">
        <v>1</v>
      </c>
    </row>
    <row r="191" spans="1:42">
      <c r="A191" s="157"/>
      <c r="B191" s="28" t="str">
        <f>物品!B191</f>
        <v>IP08</v>
      </c>
      <c r="C191" s="28" t="s">
        <v>41</v>
      </c>
      <c r="D191" s="28" t="s">
        <v>81</v>
      </c>
      <c r="E191" s="28" t="s">
        <v>82</v>
      </c>
      <c r="F191" s="28"/>
      <c r="G191" s="28"/>
      <c r="H191" s="28" t="str">
        <f>VLOOKUP(LEFT(RIGHT(B191,5),4),物品!B:CU,2,FALSE)</f>
        <v>|Cff00FF7F超级大补丸|r</v>
      </c>
      <c r="I191" s="28" t="str">
        <f>VLOOKUP(B191,物品!B:CV,99,FALSE)</f>
        <v>使用后增加|Cffffd24d300点|r境界经验。</v>
      </c>
      <c r="J191" s="159" t="str">
        <f t="shared" ref="J191:J193" si="90">H191</f>
        <v>|Cff00FF7F超级大补丸|r</v>
      </c>
      <c r="K191" s="159" t="str">
        <f t="shared" ref="K191:K193" si="91">I191</f>
        <v>使用后增加|Cffffd24d300点|r境界经验。</v>
      </c>
      <c r="L191" s="28"/>
      <c r="M191" s="160" t="str">
        <f>VLOOKUP(LEFT(RIGHT(B191,5),4),物品!B:CU,20,FALSE)</f>
        <v>ReplaceableTextures\\CommandButtons\\BTNAM41.blp</v>
      </c>
      <c r="N191" s="181" t="s">
        <v>83</v>
      </c>
      <c r="O191" s="160" t="s">
        <v>98</v>
      </c>
      <c r="P191" s="28">
        <v>0</v>
      </c>
      <c r="Q191" s="28">
        <v>0</v>
      </c>
      <c r="R191" s="181" t="s">
        <v>83</v>
      </c>
      <c r="S191" s="181" t="s">
        <v>83</v>
      </c>
      <c r="T191" s="181" t="s">
        <v>83</v>
      </c>
      <c r="U191" s="181" t="s">
        <v>83</v>
      </c>
      <c r="V191" s="28"/>
      <c r="W191" s="28" t="s">
        <v>93</v>
      </c>
      <c r="X191" s="28">
        <v>0</v>
      </c>
      <c r="Y191" s="181" t="s">
        <v>83</v>
      </c>
      <c r="Z191" s="28">
        <v>0</v>
      </c>
      <c r="AA191" s="28">
        <v>0</v>
      </c>
      <c r="AB191" s="28">
        <v>0</v>
      </c>
      <c r="AC191" s="28">
        <v>1</v>
      </c>
      <c r="AD191" s="28">
        <v>1</v>
      </c>
      <c r="AE191" s="181" t="s">
        <v>83</v>
      </c>
      <c r="AF191" s="181" t="s">
        <v>83</v>
      </c>
      <c r="AG191" s="181" t="s">
        <v>83</v>
      </c>
      <c r="AH191" s="181" t="s">
        <v>83</v>
      </c>
      <c r="AI191" s="28"/>
      <c r="AJ191" s="28"/>
      <c r="AK191" s="28">
        <v>1</v>
      </c>
      <c r="AL191" s="28">
        <v>1</v>
      </c>
      <c r="AM191" s="181" t="s">
        <v>83</v>
      </c>
      <c r="AN191" s="28">
        <v>1</v>
      </c>
      <c r="AO191" s="28">
        <v>1</v>
      </c>
      <c r="AP191" s="28">
        <v>1</v>
      </c>
    </row>
    <row r="192" spans="1:42">
      <c r="A192" s="157"/>
      <c r="B192" s="28" t="str">
        <f>物品!B192</f>
        <v>IP09</v>
      </c>
      <c r="C192" s="28" t="s">
        <v>41</v>
      </c>
      <c r="D192" s="28" t="s">
        <v>81</v>
      </c>
      <c r="E192" s="28" t="s">
        <v>82</v>
      </c>
      <c r="F192" s="28"/>
      <c r="G192" s="28"/>
      <c r="H192" s="28" t="str">
        <f>VLOOKUP(LEFT(RIGHT(B192,5),4),物品!B:CU,2,FALSE)</f>
        <v>|Cff00FF7F特级大补丸|r</v>
      </c>
      <c r="I192" s="28" t="str">
        <f>VLOOKUP(B192,物品!B:CV,99,FALSE)</f>
        <v>使用后增加|Cffffd24d500点|r境界经验。</v>
      </c>
      <c r="J192" s="159" t="str">
        <f t="shared" si="90"/>
        <v>|Cff00FF7F特级大补丸|r</v>
      </c>
      <c r="K192" s="159" t="str">
        <f t="shared" si="91"/>
        <v>使用后增加|Cffffd24d500点|r境界经验。</v>
      </c>
      <c r="L192" s="28"/>
      <c r="M192" s="160" t="str">
        <f>VLOOKUP(LEFT(RIGHT(B192,5),4),物品!B:CU,20,FALSE)</f>
        <v>ReplaceableTextures\\CommandButtons\\BTNAM42.blp</v>
      </c>
      <c r="N192" s="181" t="s">
        <v>83</v>
      </c>
      <c r="O192" s="160" t="s">
        <v>98</v>
      </c>
      <c r="P192" s="28">
        <v>0</v>
      </c>
      <c r="Q192" s="28">
        <v>0</v>
      </c>
      <c r="R192" s="181" t="s">
        <v>83</v>
      </c>
      <c r="S192" s="181" t="s">
        <v>83</v>
      </c>
      <c r="T192" s="181" t="s">
        <v>83</v>
      </c>
      <c r="U192" s="181" t="s">
        <v>83</v>
      </c>
      <c r="V192" s="28"/>
      <c r="W192" s="28" t="s">
        <v>93</v>
      </c>
      <c r="X192" s="28">
        <v>0</v>
      </c>
      <c r="Y192" s="181" t="s">
        <v>83</v>
      </c>
      <c r="Z192" s="28">
        <v>0</v>
      </c>
      <c r="AA192" s="28">
        <v>0</v>
      </c>
      <c r="AB192" s="28">
        <v>0</v>
      </c>
      <c r="AC192" s="28">
        <v>1</v>
      </c>
      <c r="AD192" s="28">
        <v>1</v>
      </c>
      <c r="AE192" s="181" t="s">
        <v>83</v>
      </c>
      <c r="AF192" s="181" t="s">
        <v>83</v>
      </c>
      <c r="AG192" s="181" t="s">
        <v>83</v>
      </c>
      <c r="AH192" s="181" t="s">
        <v>83</v>
      </c>
      <c r="AI192" s="28"/>
      <c r="AJ192" s="28"/>
      <c r="AK192" s="28">
        <v>1</v>
      </c>
      <c r="AL192" s="28">
        <v>1</v>
      </c>
      <c r="AM192" s="181" t="s">
        <v>83</v>
      </c>
      <c r="AN192" s="28">
        <v>1</v>
      </c>
      <c r="AO192" s="28">
        <v>1</v>
      </c>
      <c r="AP192" s="28">
        <v>1</v>
      </c>
    </row>
    <row r="193" spans="1:42">
      <c r="A193" s="157"/>
      <c r="B193" s="28" t="str">
        <f>物品!B193</f>
        <v>IP14</v>
      </c>
      <c r="C193" s="28" t="s">
        <v>41</v>
      </c>
      <c r="D193" s="28" t="s">
        <v>81</v>
      </c>
      <c r="E193" s="28"/>
      <c r="F193" s="28"/>
      <c r="G193" s="28"/>
      <c r="H193" s="28" t="str">
        <f>VLOOKUP(LEFT(RIGHT(B193,5),4),物品!B:CU,2,FALSE)</f>
        <v>|CffFF0000神兽洗灵石|r</v>
      </c>
      <c r="I193" s="28" t="str">
        <f>VLOOKUP(B193,物品!B:CV,99,FALSE)</f>
        <v>使用后|Cffffc926重置|r当前|Cffff0000觉醒神通【R】|r|Cfff0f0f0。|r</v>
      </c>
      <c r="J193" s="159" t="str">
        <f t="shared" si="90"/>
        <v>|CffFF0000神兽洗灵石|r</v>
      </c>
      <c r="K193" s="159" t="str">
        <f t="shared" si="91"/>
        <v>使用后|Cffffc926重置|r当前|Cffff0000觉醒神通【R】|r|Cfff0f0f0。|r</v>
      </c>
      <c r="L193" s="28"/>
      <c r="M193" s="160" t="str">
        <f>VLOOKUP(LEFT(RIGHT(B193,5),4),物品!B:CU,20,FALSE)</f>
        <v>ReplaceableTextures\\CommandButtons\\BTNIP04.blp</v>
      </c>
      <c r="N193" s="181" t="s">
        <v>83</v>
      </c>
      <c r="O193" s="160" t="s">
        <v>98</v>
      </c>
      <c r="P193" s="28">
        <v>0</v>
      </c>
      <c r="Q193" s="28">
        <v>0</v>
      </c>
      <c r="R193" s="181" t="s">
        <v>83</v>
      </c>
      <c r="S193" s="181" t="s">
        <v>83</v>
      </c>
      <c r="T193" s="181" t="s">
        <v>83</v>
      </c>
      <c r="U193" s="181" t="s">
        <v>83</v>
      </c>
      <c r="V193" s="28"/>
      <c r="W193" s="28" t="s">
        <v>88</v>
      </c>
      <c r="X193" s="28">
        <v>80000</v>
      </c>
      <c r="Y193" s="181" t="s">
        <v>83</v>
      </c>
      <c r="Z193" s="28">
        <v>0</v>
      </c>
      <c r="AA193" s="28">
        <v>0</v>
      </c>
      <c r="AB193" s="159">
        <v>0</v>
      </c>
      <c r="AC193" s="28">
        <v>1</v>
      </c>
      <c r="AD193" s="28">
        <v>1</v>
      </c>
      <c r="AE193" s="181" t="s">
        <v>83</v>
      </c>
      <c r="AF193" s="181" t="s">
        <v>83</v>
      </c>
      <c r="AG193" s="181" t="s">
        <v>83</v>
      </c>
      <c r="AH193" s="181" t="s">
        <v>83</v>
      </c>
      <c r="AI193" s="28">
        <v>1</v>
      </c>
      <c r="AJ193" s="28"/>
      <c r="AK193" s="28">
        <v>1</v>
      </c>
      <c r="AL193" s="28">
        <v>1</v>
      </c>
      <c r="AM193" s="181" t="s">
        <v>83</v>
      </c>
      <c r="AN193" s="28">
        <v>1</v>
      </c>
      <c r="AO193" s="28">
        <v>1</v>
      </c>
      <c r="AP193" s="28">
        <v>1</v>
      </c>
    </row>
    <row r="194" spans="1:42">
      <c r="A194" s="157"/>
      <c r="B194" s="28" t="str">
        <f>物品!B194</f>
        <v>IT01</v>
      </c>
      <c r="C194" s="28" t="s">
        <v>41</v>
      </c>
      <c r="D194" s="28" t="s">
        <v>81</v>
      </c>
      <c r="E194" s="28"/>
      <c r="F194" s="28"/>
      <c r="G194" s="28"/>
      <c r="H194" s="28" t="str">
        <f>VLOOKUP(LEFT(RIGHT(B194,5),4),物品!B:CU,2,FALSE)</f>
        <v>噬心劫</v>
      </c>
      <c r="I194" s="28" t="str">
        <f>VLOOKUP(B194,物品!B:CV,99,FALSE)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4" s="159" t="str">
        <f t="shared" si="84"/>
        <v>噬心劫</v>
      </c>
      <c r="K194" s="159" t="str">
        <f t="shared" si="85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4" s="28"/>
      <c r="M194" s="160" t="str">
        <f>VLOOKUP(LEFT(RIGHT(B194,5),4),物品!B:CU,20,FALSE)</f>
        <v>ReplaceableTextures\\CommandButtons\\BTNIT01.blp</v>
      </c>
      <c r="N194" s="181" t="s">
        <v>83</v>
      </c>
      <c r="O194" s="160" t="s">
        <v>98</v>
      </c>
      <c r="P194" s="28">
        <v>0</v>
      </c>
      <c r="Q194" s="28">
        <v>0</v>
      </c>
      <c r="R194" s="181" t="s">
        <v>83</v>
      </c>
      <c r="S194" s="181" t="s">
        <v>83</v>
      </c>
      <c r="T194" s="181" t="s">
        <v>83</v>
      </c>
      <c r="U194" s="181" t="s">
        <v>83</v>
      </c>
      <c r="V194" s="28"/>
      <c r="W194" s="28" t="s">
        <v>88</v>
      </c>
      <c r="X194" s="28">
        <v>3000</v>
      </c>
      <c r="Y194" s="181" t="s">
        <v>83</v>
      </c>
      <c r="Z194" s="28">
        <v>0</v>
      </c>
      <c r="AA194" s="28">
        <v>0</v>
      </c>
      <c r="AB194" s="159">
        <v>0</v>
      </c>
      <c r="AC194" s="28">
        <v>1</v>
      </c>
      <c r="AD194" s="28">
        <v>1</v>
      </c>
      <c r="AE194" s="181" t="s">
        <v>83</v>
      </c>
      <c r="AF194" s="181" t="s">
        <v>83</v>
      </c>
      <c r="AG194" s="181" t="s">
        <v>83</v>
      </c>
      <c r="AH194" s="181" t="s">
        <v>83</v>
      </c>
      <c r="AI194" s="28">
        <v>1</v>
      </c>
      <c r="AJ194" s="28"/>
      <c r="AK194" s="28">
        <v>1</v>
      </c>
      <c r="AL194" s="28">
        <v>1</v>
      </c>
      <c r="AM194" s="181" t="s">
        <v>83</v>
      </c>
      <c r="AN194" s="28">
        <v>1</v>
      </c>
      <c r="AO194" s="28">
        <v>1</v>
      </c>
      <c r="AP194" s="28">
        <v>1</v>
      </c>
    </row>
    <row r="195" spans="1:42">
      <c r="A195" s="157"/>
      <c r="B195" s="28" t="str">
        <f>物品!B195</f>
        <v>IT02</v>
      </c>
      <c r="C195" s="28" t="s">
        <v>41</v>
      </c>
      <c r="D195" s="28" t="s">
        <v>81</v>
      </c>
      <c r="E195" s="28"/>
      <c r="F195" s="28"/>
      <c r="G195" s="28"/>
      <c r="H195" s="28" t="str">
        <f>VLOOKUP(LEFT(RIGHT(B195,5),4),物品!B:CU,2,FALSE)</f>
        <v>三重轰雷劫</v>
      </c>
      <c r="I195" s="28" t="str">
        <f>VLOOKUP(B195,物品!B:CV,99,FALSE)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5" s="159" t="str">
        <f t="shared" si="84"/>
        <v>三重轰雷劫</v>
      </c>
      <c r="K195" s="159" t="str">
        <f t="shared" si="85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5" s="28"/>
      <c r="M195" s="160" t="str">
        <f>VLOOKUP(LEFT(RIGHT(B195,5),4),物品!B:CU,20,FALSE)</f>
        <v>ReplaceableTextures\\CommandButtons\\BTNIT02.blp</v>
      </c>
      <c r="N195" s="181" t="s">
        <v>83</v>
      </c>
      <c r="O195" s="160" t="s">
        <v>98</v>
      </c>
      <c r="P195" s="28">
        <v>1</v>
      </c>
      <c r="Q195" s="28">
        <v>0</v>
      </c>
      <c r="R195" s="181" t="s">
        <v>83</v>
      </c>
      <c r="S195" s="181" t="s">
        <v>83</v>
      </c>
      <c r="T195" s="181" t="s">
        <v>83</v>
      </c>
      <c r="U195" s="181" t="s">
        <v>83</v>
      </c>
      <c r="V195" s="28"/>
      <c r="W195" s="28" t="s">
        <v>88</v>
      </c>
      <c r="X195" s="28">
        <v>3000</v>
      </c>
      <c r="Y195" s="181" t="s">
        <v>83</v>
      </c>
      <c r="Z195" s="28">
        <v>0</v>
      </c>
      <c r="AA195" s="28">
        <v>0</v>
      </c>
      <c r="AB195" s="159">
        <v>2</v>
      </c>
      <c r="AC195" s="28">
        <v>1</v>
      </c>
      <c r="AD195" s="28">
        <v>1</v>
      </c>
      <c r="AE195" s="181" t="s">
        <v>83</v>
      </c>
      <c r="AF195" s="181" t="s">
        <v>83</v>
      </c>
      <c r="AG195" s="181" t="s">
        <v>83</v>
      </c>
      <c r="AH195" s="181" t="s">
        <v>83</v>
      </c>
      <c r="AI195" s="28">
        <v>1</v>
      </c>
      <c r="AJ195" s="28"/>
      <c r="AK195" s="28">
        <v>1</v>
      </c>
      <c r="AL195" s="28">
        <v>1</v>
      </c>
      <c r="AM195" s="181" t="s">
        <v>83</v>
      </c>
      <c r="AN195" s="28">
        <v>1</v>
      </c>
      <c r="AO195" s="28">
        <v>1</v>
      </c>
      <c r="AP195" s="28">
        <v>1</v>
      </c>
    </row>
    <row r="196" spans="1:42">
      <c r="A196" s="157"/>
      <c r="B196" s="28" t="str">
        <f>物品!B196</f>
        <v>IT03</v>
      </c>
      <c r="C196" s="28" t="s">
        <v>41</v>
      </c>
      <c r="D196" s="28" t="s">
        <v>81</v>
      </c>
      <c r="E196" s="28"/>
      <c r="F196" s="28"/>
      <c r="G196" s="28"/>
      <c r="H196" s="28" t="str">
        <f>VLOOKUP(LEFT(RIGHT(B196,5),4),物品!B:CU,2,FALSE)</f>
        <v>|Cff00FF7F六重天雷劫|r</v>
      </c>
      <c r="I196" s="28" t="str">
        <f>VLOOKUP(B196,物品!B:CV,99,FALSE)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6" s="159" t="str">
        <f t="shared" si="84"/>
        <v>|Cff00FF7F六重天雷劫|r</v>
      </c>
      <c r="K196" s="159" t="str">
        <f t="shared" si="85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6" s="28"/>
      <c r="M196" s="160" t="str">
        <f>VLOOKUP(LEFT(RIGHT(B196,5),4),物品!B:CU,20,FALSE)</f>
        <v>ReplaceableTextures\\CommandButtons\\BTNIT03.blp</v>
      </c>
      <c r="N196" s="181" t="s">
        <v>83</v>
      </c>
      <c r="O196" s="160" t="s">
        <v>98</v>
      </c>
      <c r="P196" s="28">
        <v>2</v>
      </c>
      <c r="Q196" s="28">
        <v>0</v>
      </c>
      <c r="R196" s="181" t="s">
        <v>83</v>
      </c>
      <c r="S196" s="181" t="s">
        <v>83</v>
      </c>
      <c r="T196" s="181" t="s">
        <v>83</v>
      </c>
      <c r="U196" s="181" t="s">
        <v>83</v>
      </c>
      <c r="V196" s="28"/>
      <c r="W196" s="28" t="s">
        <v>88</v>
      </c>
      <c r="X196" s="28">
        <v>5000</v>
      </c>
      <c r="Y196" s="181" t="s">
        <v>83</v>
      </c>
      <c r="Z196" s="28">
        <v>0</v>
      </c>
      <c r="AA196" s="28">
        <v>0</v>
      </c>
      <c r="AB196" s="159">
        <v>3</v>
      </c>
      <c r="AC196" s="28">
        <v>1</v>
      </c>
      <c r="AD196" s="28">
        <v>1</v>
      </c>
      <c r="AE196" s="181" t="s">
        <v>83</v>
      </c>
      <c r="AF196" s="181" t="s">
        <v>83</v>
      </c>
      <c r="AG196" s="181" t="s">
        <v>83</v>
      </c>
      <c r="AH196" s="181" t="s">
        <v>83</v>
      </c>
      <c r="AI196" s="28">
        <v>1</v>
      </c>
      <c r="AJ196" s="28"/>
      <c r="AK196" s="28">
        <v>1</v>
      </c>
      <c r="AL196" s="28">
        <v>1</v>
      </c>
      <c r="AM196" s="181" t="s">
        <v>83</v>
      </c>
      <c r="AN196" s="28">
        <v>1</v>
      </c>
      <c r="AO196" s="28">
        <v>1</v>
      </c>
      <c r="AP196" s="28">
        <v>1</v>
      </c>
    </row>
    <row r="197" spans="1:42">
      <c r="A197" s="157"/>
      <c r="B197" s="28" t="str">
        <f>物品!B197</f>
        <v>IT04</v>
      </c>
      <c r="C197" s="28" t="s">
        <v>41</v>
      </c>
      <c r="D197" s="28" t="s">
        <v>81</v>
      </c>
      <c r="E197" s="28"/>
      <c r="F197" s="28"/>
      <c r="G197" s="28"/>
      <c r="H197" s="28" t="str">
        <f>VLOOKUP(LEFT(RIGHT(B197,5),4),物品!B:CU,2,FALSE)</f>
        <v>|Cff00FF7F九重煅神劫|r</v>
      </c>
      <c r="I197" s="28" t="str">
        <f>VLOOKUP(B197,物品!B:CV,99,FALSE)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7" s="159" t="str">
        <f t="shared" si="84"/>
        <v>|Cff00FF7F九重煅神劫|r</v>
      </c>
      <c r="K197" s="159" t="str">
        <f t="shared" si="85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7" s="28"/>
      <c r="M197" s="160" t="str">
        <f>VLOOKUP(LEFT(RIGHT(B197,5),4),物品!B:CU,20,FALSE)</f>
        <v>ReplaceableTextures\\CommandButtons\\BTNIT04.blp</v>
      </c>
      <c r="N197" s="181" t="s">
        <v>83</v>
      </c>
      <c r="O197" s="160" t="s">
        <v>98</v>
      </c>
      <c r="P197" s="28">
        <v>3</v>
      </c>
      <c r="Q197" s="28">
        <v>0</v>
      </c>
      <c r="R197" s="181" t="s">
        <v>83</v>
      </c>
      <c r="S197" s="181" t="s">
        <v>83</v>
      </c>
      <c r="T197" s="181" t="s">
        <v>83</v>
      </c>
      <c r="U197" s="181" t="s">
        <v>83</v>
      </c>
      <c r="V197" s="28"/>
      <c r="W197" s="28" t="s">
        <v>88</v>
      </c>
      <c r="X197" s="28">
        <v>7000</v>
      </c>
      <c r="Y197" s="181" t="s">
        <v>83</v>
      </c>
      <c r="Z197" s="28">
        <v>0</v>
      </c>
      <c r="AA197" s="28">
        <v>0</v>
      </c>
      <c r="AB197" s="159">
        <v>5</v>
      </c>
      <c r="AC197" s="28">
        <v>1</v>
      </c>
      <c r="AD197" s="28">
        <v>1</v>
      </c>
      <c r="AE197" s="181" t="s">
        <v>83</v>
      </c>
      <c r="AF197" s="181" t="s">
        <v>83</v>
      </c>
      <c r="AG197" s="181" t="s">
        <v>83</v>
      </c>
      <c r="AH197" s="181" t="s">
        <v>83</v>
      </c>
      <c r="AI197" s="28">
        <v>1</v>
      </c>
      <c r="AJ197" s="28"/>
      <c r="AK197" s="28">
        <v>1</v>
      </c>
      <c r="AL197" s="28">
        <v>1</v>
      </c>
      <c r="AM197" s="181" t="s">
        <v>83</v>
      </c>
      <c r="AN197" s="28">
        <v>1</v>
      </c>
      <c r="AO197" s="28">
        <v>1</v>
      </c>
      <c r="AP197" s="28">
        <v>1</v>
      </c>
    </row>
    <row r="198" spans="1:42">
      <c r="A198" s="157"/>
      <c r="B198" s="28" t="str">
        <f>物品!B198</f>
        <v>IT05</v>
      </c>
      <c r="C198" s="28" t="s">
        <v>41</v>
      </c>
      <c r="D198" s="28" t="s">
        <v>81</v>
      </c>
      <c r="E198" s="28"/>
      <c r="F198" s="28"/>
      <c r="G198" s="28"/>
      <c r="H198" s="28" t="str">
        <f>VLOOKUP(LEFT(RIGHT(B198,5),4),物品!B:CU,2,FALSE)</f>
        <v>|Cff00BFFF灭魄血煞劫|r</v>
      </c>
      <c r="I198" s="28" t="str">
        <f>VLOOKUP(B198,物品!B:CV,99,FALSE)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8" s="159" t="str">
        <f t="shared" si="84"/>
        <v>|Cff00BFFF灭魄血煞劫|r</v>
      </c>
      <c r="K198" s="159" t="str">
        <f t="shared" si="85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8" s="28"/>
      <c r="M198" s="160" t="str">
        <f>VLOOKUP(LEFT(RIGHT(B198,5),4),物品!B:CU,20,FALSE)</f>
        <v>ReplaceableTextures\\CommandButtons\\BTNIT05.blp</v>
      </c>
      <c r="N198" s="181" t="s">
        <v>83</v>
      </c>
      <c r="O198" s="160" t="s">
        <v>98</v>
      </c>
      <c r="P198" s="28">
        <v>0</v>
      </c>
      <c r="Q198" s="28">
        <v>1</v>
      </c>
      <c r="R198" s="181" t="s">
        <v>83</v>
      </c>
      <c r="S198" s="181" t="s">
        <v>83</v>
      </c>
      <c r="T198" s="181" t="s">
        <v>83</v>
      </c>
      <c r="U198" s="181" t="s">
        <v>83</v>
      </c>
      <c r="V198" s="28"/>
      <c r="W198" s="28" t="s">
        <v>88</v>
      </c>
      <c r="X198" s="28">
        <v>10000</v>
      </c>
      <c r="Y198" s="181" t="s">
        <v>83</v>
      </c>
      <c r="Z198" s="28">
        <v>0</v>
      </c>
      <c r="AA198" s="28">
        <v>0</v>
      </c>
      <c r="AB198" s="159">
        <v>7</v>
      </c>
      <c r="AC198" s="28">
        <v>1</v>
      </c>
      <c r="AD198" s="28">
        <v>1</v>
      </c>
      <c r="AE198" s="181" t="s">
        <v>83</v>
      </c>
      <c r="AF198" s="181" t="s">
        <v>83</v>
      </c>
      <c r="AG198" s="181" t="s">
        <v>83</v>
      </c>
      <c r="AH198" s="181" t="s">
        <v>83</v>
      </c>
      <c r="AI198" s="28">
        <v>1</v>
      </c>
      <c r="AJ198" s="28"/>
      <c r="AK198" s="28">
        <v>1</v>
      </c>
      <c r="AL198" s="28">
        <v>1</v>
      </c>
      <c r="AM198" s="181" t="s">
        <v>83</v>
      </c>
      <c r="AN198" s="28">
        <v>1</v>
      </c>
      <c r="AO198" s="28">
        <v>1</v>
      </c>
      <c r="AP198" s="28">
        <v>1</v>
      </c>
    </row>
    <row r="199" spans="1:42">
      <c r="A199" s="157"/>
      <c r="B199" s="28" t="str">
        <f>物品!B199</f>
        <v>IT06</v>
      </c>
      <c r="C199" s="28" t="s">
        <v>41</v>
      </c>
      <c r="D199" s="28" t="s">
        <v>81</v>
      </c>
      <c r="E199" s="28"/>
      <c r="F199" s="28"/>
      <c r="G199" s="28"/>
      <c r="H199" s="28" t="str">
        <f>VLOOKUP(LEFT(RIGHT(B199,5),4),物品!B:CU,2,FALSE)</f>
        <v>|Cff00BFFF入微洞虚劫|r</v>
      </c>
      <c r="I199" s="28" t="str">
        <f>VLOOKUP(B199,物品!B:CV,99,FALSE)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9" s="159" t="str">
        <f t="shared" si="84"/>
        <v>|Cff00BFFF入微洞虚劫|r</v>
      </c>
      <c r="K199" s="159" t="str">
        <f t="shared" si="85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9" s="28"/>
      <c r="M199" s="160" t="str">
        <f>VLOOKUP(LEFT(RIGHT(B199,5),4),物品!B:CU,20,FALSE)</f>
        <v>ReplaceableTextures\\CommandButtons\\BTNIT06.blp</v>
      </c>
      <c r="N199" s="181" t="s">
        <v>83</v>
      </c>
      <c r="O199" s="160" t="s">
        <v>98</v>
      </c>
      <c r="P199" s="28">
        <v>1</v>
      </c>
      <c r="Q199" s="28">
        <v>1</v>
      </c>
      <c r="R199" s="181" t="s">
        <v>83</v>
      </c>
      <c r="S199" s="181" t="s">
        <v>83</v>
      </c>
      <c r="T199" s="181" t="s">
        <v>83</v>
      </c>
      <c r="U199" s="181" t="s">
        <v>83</v>
      </c>
      <c r="V199" s="28"/>
      <c r="W199" s="28" t="s">
        <v>88</v>
      </c>
      <c r="X199" s="28">
        <v>15000</v>
      </c>
      <c r="Y199" s="181" t="s">
        <v>83</v>
      </c>
      <c r="Z199" s="28">
        <v>0</v>
      </c>
      <c r="AA199" s="28">
        <v>0</v>
      </c>
      <c r="AB199" s="159">
        <v>10</v>
      </c>
      <c r="AC199" s="28">
        <v>1</v>
      </c>
      <c r="AD199" s="28">
        <v>1</v>
      </c>
      <c r="AE199" s="181" t="s">
        <v>83</v>
      </c>
      <c r="AF199" s="181" t="s">
        <v>83</v>
      </c>
      <c r="AG199" s="181" t="s">
        <v>83</v>
      </c>
      <c r="AH199" s="181" t="s">
        <v>83</v>
      </c>
      <c r="AI199" s="28">
        <v>1</v>
      </c>
      <c r="AJ199" s="28"/>
      <c r="AK199" s="28">
        <v>1</v>
      </c>
      <c r="AL199" s="28">
        <v>1</v>
      </c>
      <c r="AM199" s="181" t="s">
        <v>83</v>
      </c>
      <c r="AN199" s="28">
        <v>1</v>
      </c>
      <c r="AO199" s="28">
        <v>1</v>
      </c>
      <c r="AP199" s="28">
        <v>1</v>
      </c>
    </row>
    <row r="200" spans="1:42">
      <c r="A200" s="157"/>
      <c r="B200" s="28" t="str">
        <f>物品!B200</f>
        <v>IT07</v>
      </c>
      <c r="C200" s="28" t="s">
        <v>41</v>
      </c>
      <c r="D200" s="28" t="s">
        <v>81</v>
      </c>
      <c r="E200" s="28"/>
      <c r="F200" s="28"/>
      <c r="G200" s="28"/>
      <c r="H200" s="28" t="str">
        <f>VLOOKUP(LEFT(RIGHT(B200,5),4),物品!B:CU,2,FALSE)</f>
        <v>|CffFFD24D因果厄难劫|r</v>
      </c>
      <c r="I200" s="28" t="str">
        <f>VLOOKUP(B200,物品!B:CV,99,FALSE)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0" s="159" t="str">
        <f t="shared" si="84"/>
        <v>|CffFFD24D因果厄难劫|r</v>
      </c>
      <c r="K200" s="159" t="str">
        <f t="shared" si="85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0" s="28"/>
      <c r="M200" s="160" t="str">
        <f>VLOOKUP(LEFT(RIGHT(B200,5),4),物品!B:CU,20,FALSE)</f>
        <v>ReplaceableTextures\\CommandButtons\\BTNIT07.blp</v>
      </c>
      <c r="N200" s="181" t="s">
        <v>83</v>
      </c>
      <c r="O200" s="160" t="s">
        <v>98</v>
      </c>
      <c r="P200" s="28">
        <v>2</v>
      </c>
      <c r="Q200" s="28">
        <v>1</v>
      </c>
      <c r="R200" s="181" t="s">
        <v>83</v>
      </c>
      <c r="S200" s="181" t="s">
        <v>83</v>
      </c>
      <c r="T200" s="181" t="s">
        <v>83</v>
      </c>
      <c r="U200" s="181" t="s">
        <v>83</v>
      </c>
      <c r="V200" s="28"/>
      <c r="W200" s="28" t="s">
        <v>88</v>
      </c>
      <c r="X200" s="28">
        <v>20000</v>
      </c>
      <c r="Y200" s="181" t="s">
        <v>83</v>
      </c>
      <c r="Z200" s="28">
        <v>0</v>
      </c>
      <c r="AA200" s="28">
        <v>0</v>
      </c>
      <c r="AB200" s="159">
        <v>13</v>
      </c>
      <c r="AC200" s="28">
        <v>1</v>
      </c>
      <c r="AD200" s="28">
        <v>1</v>
      </c>
      <c r="AE200" s="181" t="s">
        <v>83</v>
      </c>
      <c r="AF200" s="181" t="s">
        <v>83</v>
      </c>
      <c r="AG200" s="181" t="s">
        <v>83</v>
      </c>
      <c r="AH200" s="181" t="s">
        <v>83</v>
      </c>
      <c r="AI200" s="28">
        <v>1</v>
      </c>
      <c r="AJ200" s="28"/>
      <c r="AK200" s="28">
        <v>1</v>
      </c>
      <c r="AL200" s="28">
        <v>1</v>
      </c>
      <c r="AM200" s="181" t="s">
        <v>83</v>
      </c>
      <c r="AN200" s="28">
        <v>1</v>
      </c>
      <c r="AO200" s="28">
        <v>1</v>
      </c>
      <c r="AP200" s="28">
        <v>1</v>
      </c>
    </row>
    <row r="201" spans="1:42">
      <c r="A201" s="157"/>
      <c r="B201" s="28" t="str">
        <f>物品!B201</f>
        <v>IT08</v>
      </c>
      <c r="C201" s="28" t="s">
        <v>41</v>
      </c>
      <c r="D201" s="28" t="s">
        <v>81</v>
      </c>
      <c r="E201" s="28"/>
      <c r="F201" s="28"/>
      <c r="G201" s="28"/>
      <c r="H201" s="28" t="str">
        <f>VLOOKUP(LEFT(RIGHT(B201,5),4),物品!B:CU,2,FALSE)</f>
        <v>|CffFFD24D迷魂幻世劫|r</v>
      </c>
      <c r="I201" s="28" t="str">
        <f>VLOOKUP(B201,物品!B:CV,99,FALSE)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1" s="159" t="str">
        <f t="shared" si="84"/>
        <v>|CffFFD24D迷魂幻世劫|r</v>
      </c>
      <c r="K201" s="159" t="str">
        <f t="shared" si="85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1" s="28"/>
      <c r="M201" s="160" t="str">
        <f>VLOOKUP(LEFT(RIGHT(B201,5),4),物品!B:CU,20,FALSE)</f>
        <v>ReplaceableTextures\\CommandButtons\\BTNIT08.blp</v>
      </c>
      <c r="N201" s="181" t="s">
        <v>83</v>
      </c>
      <c r="O201" s="160" t="s">
        <v>98</v>
      </c>
      <c r="P201" s="28">
        <v>3</v>
      </c>
      <c r="Q201" s="28">
        <v>1</v>
      </c>
      <c r="R201" s="181" t="s">
        <v>83</v>
      </c>
      <c r="S201" s="181" t="s">
        <v>83</v>
      </c>
      <c r="T201" s="181" t="s">
        <v>83</v>
      </c>
      <c r="U201" s="181" t="s">
        <v>83</v>
      </c>
      <c r="V201" s="28"/>
      <c r="W201" s="28" t="s">
        <v>88</v>
      </c>
      <c r="X201" s="28">
        <v>25000</v>
      </c>
      <c r="Y201" s="181" t="s">
        <v>83</v>
      </c>
      <c r="Z201" s="28">
        <v>0</v>
      </c>
      <c r="AA201" s="28">
        <v>0</v>
      </c>
      <c r="AB201" s="159">
        <v>16</v>
      </c>
      <c r="AC201" s="28">
        <v>1</v>
      </c>
      <c r="AD201" s="28">
        <v>1</v>
      </c>
      <c r="AE201" s="181" t="s">
        <v>83</v>
      </c>
      <c r="AF201" s="181" t="s">
        <v>83</v>
      </c>
      <c r="AG201" s="181" t="s">
        <v>83</v>
      </c>
      <c r="AH201" s="181" t="s">
        <v>83</v>
      </c>
      <c r="AI201" s="28">
        <v>1</v>
      </c>
      <c r="AJ201" s="28"/>
      <c r="AK201" s="28">
        <v>1</v>
      </c>
      <c r="AL201" s="28">
        <v>1</v>
      </c>
      <c r="AM201" s="181" t="s">
        <v>83</v>
      </c>
      <c r="AN201" s="28">
        <v>1</v>
      </c>
      <c r="AO201" s="28">
        <v>1</v>
      </c>
      <c r="AP201" s="28">
        <v>1</v>
      </c>
    </row>
    <row r="202" spans="1:42">
      <c r="A202" s="157"/>
      <c r="B202" s="28" t="str">
        <f>物品!B202</f>
        <v>IT09</v>
      </c>
      <c r="C202" s="28" t="s">
        <v>41</v>
      </c>
      <c r="D202" s="28" t="s">
        <v>81</v>
      </c>
      <c r="E202" s="28"/>
      <c r="F202" s="28"/>
      <c r="G202" s="28"/>
      <c r="H202" s="28" t="str">
        <f>VLOOKUP(LEFT(RIGHT(B202,5),4),物品!B:CU,2,FALSE)</f>
        <v>|CffFF0000天人五衰劫|r</v>
      </c>
      <c r="I202" s="28" t="str">
        <f>VLOOKUP(B202,物品!B:CV,99,FALSE)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2" s="159" t="str">
        <f t="shared" si="84"/>
        <v>|CffFF0000天人五衰劫|r</v>
      </c>
      <c r="K202" s="159" t="str">
        <f t="shared" si="85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2" s="28"/>
      <c r="M202" s="160" t="str">
        <f>VLOOKUP(LEFT(RIGHT(B202,5),4),物品!B:CU,20,FALSE)</f>
        <v>ReplaceableTextures\\CommandButtons\\BTNIT09.blp</v>
      </c>
      <c r="N202" s="181" t="s">
        <v>83</v>
      </c>
      <c r="O202" s="160" t="s">
        <v>98</v>
      </c>
      <c r="P202" s="28">
        <v>0</v>
      </c>
      <c r="Q202" s="28">
        <v>2</v>
      </c>
      <c r="R202" s="181" t="s">
        <v>83</v>
      </c>
      <c r="S202" s="181" t="s">
        <v>83</v>
      </c>
      <c r="T202" s="181" t="s">
        <v>83</v>
      </c>
      <c r="U202" s="181" t="s">
        <v>83</v>
      </c>
      <c r="V202" s="28"/>
      <c r="W202" s="28" t="s">
        <v>88</v>
      </c>
      <c r="X202" s="28">
        <v>30000</v>
      </c>
      <c r="Y202" s="181" t="s">
        <v>83</v>
      </c>
      <c r="Z202" s="28">
        <v>0</v>
      </c>
      <c r="AA202" s="28">
        <v>0</v>
      </c>
      <c r="AB202" s="159">
        <v>20</v>
      </c>
      <c r="AC202" s="28">
        <v>1</v>
      </c>
      <c r="AD202" s="28">
        <v>1</v>
      </c>
      <c r="AE202" s="181" t="s">
        <v>83</v>
      </c>
      <c r="AF202" s="181" t="s">
        <v>83</v>
      </c>
      <c r="AG202" s="181" t="s">
        <v>83</v>
      </c>
      <c r="AH202" s="181" t="s">
        <v>83</v>
      </c>
      <c r="AI202" s="28">
        <v>1</v>
      </c>
      <c r="AJ202" s="28"/>
      <c r="AK202" s="28">
        <v>1</v>
      </c>
      <c r="AL202" s="28">
        <v>1</v>
      </c>
      <c r="AM202" s="181" t="s">
        <v>83</v>
      </c>
      <c r="AN202" s="28">
        <v>1</v>
      </c>
      <c r="AO202" s="28">
        <v>1</v>
      </c>
      <c r="AP202" s="28">
        <v>1</v>
      </c>
    </row>
    <row r="203" spans="1:42">
      <c r="A203" s="157"/>
      <c r="B203" s="28" t="str">
        <f>物品!B203</f>
        <v>IT10</v>
      </c>
      <c r="C203" s="28" t="s">
        <v>41</v>
      </c>
      <c r="D203" s="28" t="s">
        <v>81</v>
      </c>
      <c r="E203" s="28"/>
      <c r="F203" s="28"/>
      <c r="G203" s="28"/>
      <c r="H203" s="28" t="str">
        <f>VLOOKUP(LEFT(RIGHT(B203,5),4),物品!B:CU,2,FALSE)</f>
        <v>|CffFF0000混元灭世劫|r</v>
      </c>
      <c r="I203" s="28" t="str">
        <f>VLOOKUP(B203,物品!B:CV,99,FALSE)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3" s="159" t="str">
        <f t="shared" si="84"/>
        <v>|CffFF0000混元灭世劫|r</v>
      </c>
      <c r="K203" s="159" t="str">
        <f t="shared" si="85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3" s="28"/>
      <c r="M203" s="160" t="str">
        <f>VLOOKUP(LEFT(RIGHT(B203,5),4),物品!B:CU,20,FALSE)</f>
        <v>ReplaceableTextures\\CommandButtons\\BTNIT10.blp</v>
      </c>
      <c r="N203" s="181" t="s">
        <v>83</v>
      </c>
      <c r="O203" s="160" t="s">
        <v>98</v>
      </c>
      <c r="P203" s="28">
        <v>1</v>
      </c>
      <c r="Q203" s="28">
        <v>2</v>
      </c>
      <c r="R203" s="181" t="s">
        <v>83</v>
      </c>
      <c r="S203" s="181" t="s">
        <v>83</v>
      </c>
      <c r="T203" s="181" t="s">
        <v>83</v>
      </c>
      <c r="U203" s="181" t="s">
        <v>83</v>
      </c>
      <c r="V203" s="28"/>
      <c r="W203" s="28" t="s">
        <v>88</v>
      </c>
      <c r="X203" s="28">
        <v>50000</v>
      </c>
      <c r="Y203" s="181" t="s">
        <v>83</v>
      </c>
      <c r="Z203" s="28">
        <v>0</v>
      </c>
      <c r="AA203" s="28">
        <v>0</v>
      </c>
      <c r="AB203" s="159">
        <v>25</v>
      </c>
      <c r="AC203" s="28">
        <v>1</v>
      </c>
      <c r="AD203" s="28">
        <v>1</v>
      </c>
      <c r="AE203" s="181" t="s">
        <v>83</v>
      </c>
      <c r="AF203" s="181" t="s">
        <v>83</v>
      </c>
      <c r="AG203" s="181" t="s">
        <v>83</v>
      </c>
      <c r="AH203" s="181" t="s">
        <v>83</v>
      </c>
      <c r="AI203" s="28">
        <v>1</v>
      </c>
      <c r="AJ203" s="28"/>
      <c r="AK203" s="28">
        <v>1</v>
      </c>
      <c r="AL203" s="28">
        <v>1</v>
      </c>
      <c r="AM203" s="181" t="s">
        <v>83</v>
      </c>
      <c r="AN203" s="28">
        <v>1</v>
      </c>
      <c r="AO203" s="28">
        <v>1</v>
      </c>
      <c r="AP203" s="28">
        <v>1</v>
      </c>
    </row>
    <row r="204" spans="1:42">
      <c r="A204" s="157"/>
      <c r="B204" s="28" t="str">
        <f>物品!B204</f>
        <v>IT11</v>
      </c>
      <c r="C204" s="28" t="s">
        <v>41</v>
      </c>
      <c r="D204" s="28" t="s">
        <v>81</v>
      </c>
      <c r="E204" s="28"/>
      <c r="F204" s="28"/>
      <c r="G204" s="28"/>
      <c r="H204" s="28" t="str">
        <f>VLOOKUP(LEFT(RIGHT(B204,5),4),物品!B:CU,2,FALSE)</f>
        <v>斩三尸</v>
      </c>
      <c r="I204" s="28" t="str">
        <f>VLOOKUP(B204,物品!B:CV,99,FALSE)</f>
        <v>境界挑战11</v>
      </c>
      <c r="J204" s="159" t="str">
        <f t="shared" si="84"/>
        <v>斩三尸</v>
      </c>
      <c r="K204" s="159" t="str">
        <f t="shared" si="85"/>
        <v>境界挑战11</v>
      </c>
      <c r="L204" s="28"/>
      <c r="M204" s="160" t="str">
        <f>VLOOKUP(LEFT(RIGHT(B204,5),4),物品!B:CU,20,FALSE)</f>
        <v>ReplaceableTextures\\CommandButtons\\BTNIT11.blp</v>
      </c>
      <c r="N204" s="181" t="s">
        <v>83</v>
      </c>
      <c r="O204" s="160" t="s">
        <v>98</v>
      </c>
      <c r="P204" s="28">
        <v>2</v>
      </c>
      <c r="Q204" s="28">
        <v>1</v>
      </c>
      <c r="R204" s="181" t="s">
        <v>83</v>
      </c>
      <c r="S204" s="181" t="s">
        <v>83</v>
      </c>
      <c r="T204" s="181" t="s">
        <v>83</v>
      </c>
      <c r="U204" s="181" t="s">
        <v>83</v>
      </c>
      <c r="V204" s="28"/>
      <c r="W204" s="28" t="s">
        <v>88</v>
      </c>
      <c r="X204" s="28">
        <v>0</v>
      </c>
      <c r="Y204" s="181" t="s">
        <v>83</v>
      </c>
      <c r="Z204" s="28">
        <v>0</v>
      </c>
      <c r="AA204" s="28">
        <v>0</v>
      </c>
      <c r="AB204" s="28">
        <v>0</v>
      </c>
      <c r="AC204" s="28">
        <v>1</v>
      </c>
      <c r="AD204" s="28">
        <v>1</v>
      </c>
      <c r="AE204" s="181" t="s">
        <v>83</v>
      </c>
      <c r="AF204" s="181" t="s">
        <v>83</v>
      </c>
      <c r="AG204" s="181" t="s">
        <v>83</v>
      </c>
      <c r="AH204" s="181" t="s">
        <v>83</v>
      </c>
      <c r="AI204" s="28">
        <v>1</v>
      </c>
      <c r="AJ204" s="28"/>
      <c r="AK204" s="28">
        <v>1</v>
      </c>
      <c r="AL204" s="28">
        <v>1</v>
      </c>
      <c r="AM204" s="181" t="s">
        <v>83</v>
      </c>
      <c r="AN204" s="28">
        <v>1</v>
      </c>
      <c r="AO204" s="28">
        <v>1</v>
      </c>
      <c r="AP204" s="28">
        <v>1</v>
      </c>
    </row>
    <row r="205" spans="1:42">
      <c r="A205" s="157"/>
      <c r="B205" s="28" t="str">
        <f>物品!B205</f>
        <v>IT12</v>
      </c>
      <c r="C205" s="28" t="s">
        <v>41</v>
      </c>
      <c r="D205" s="28" t="s">
        <v>81</v>
      </c>
      <c r="E205" s="28"/>
      <c r="F205" s="28"/>
      <c r="G205" s="28"/>
      <c r="H205" s="28" t="str">
        <f>VLOOKUP(LEFT(RIGHT(B205,5),4),物品!B:CU,2,FALSE)</f>
        <v>无量量劫</v>
      </c>
      <c r="I205" s="28" t="str">
        <f>VLOOKUP(B205,物品!B:CV,99,FALSE)</f>
        <v>境界挑战12</v>
      </c>
      <c r="J205" s="159" t="str">
        <f t="shared" si="84"/>
        <v>无量量劫</v>
      </c>
      <c r="K205" s="159" t="str">
        <f t="shared" si="85"/>
        <v>境界挑战12</v>
      </c>
      <c r="L205" s="28"/>
      <c r="M205" s="160" t="str">
        <f>VLOOKUP(LEFT(RIGHT(B205,5),4),物品!B:CU,20,FALSE)</f>
        <v>ReplaceableTextures\\CommandButtons\\BTNIT12.blp</v>
      </c>
      <c r="N205" s="181" t="s">
        <v>83</v>
      </c>
      <c r="O205" s="160" t="s">
        <v>98</v>
      </c>
      <c r="P205" s="28">
        <v>3</v>
      </c>
      <c r="Q205" s="28">
        <v>1</v>
      </c>
      <c r="R205" s="181" t="s">
        <v>83</v>
      </c>
      <c r="S205" s="181" t="s">
        <v>83</v>
      </c>
      <c r="T205" s="181" t="s">
        <v>83</v>
      </c>
      <c r="U205" s="181" t="s">
        <v>83</v>
      </c>
      <c r="V205" s="28"/>
      <c r="W205" s="28" t="s">
        <v>88</v>
      </c>
      <c r="X205" s="28">
        <v>0</v>
      </c>
      <c r="Y205" s="181" t="s">
        <v>83</v>
      </c>
      <c r="Z205" s="28">
        <v>0</v>
      </c>
      <c r="AA205" s="28">
        <v>0</v>
      </c>
      <c r="AB205" s="28">
        <v>0</v>
      </c>
      <c r="AC205" s="28">
        <v>1</v>
      </c>
      <c r="AD205" s="28">
        <v>1</v>
      </c>
      <c r="AE205" s="181" t="s">
        <v>83</v>
      </c>
      <c r="AF205" s="181" t="s">
        <v>83</v>
      </c>
      <c r="AG205" s="181" t="s">
        <v>83</v>
      </c>
      <c r="AH205" s="181" t="s">
        <v>83</v>
      </c>
      <c r="AI205" s="28">
        <v>1</v>
      </c>
      <c r="AJ205" s="28"/>
      <c r="AK205" s="28">
        <v>1</v>
      </c>
      <c r="AL205" s="28">
        <v>1</v>
      </c>
      <c r="AM205" s="181" t="s">
        <v>83</v>
      </c>
      <c r="AN205" s="28">
        <v>1</v>
      </c>
      <c r="AO205" s="28">
        <v>1</v>
      </c>
      <c r="AP205" s="28">
        <v>1</v>
      </c>
    </row>
    <row r="206" spans="1:42">
      <c r="A206" s="157"/>
      <c r="B206" s="28" t="str">
        <f>物品!B206</f>
        <v>IT13</v>
      </c>
      <c r="C206" s="28" t="s">
        <v>41</v>
      </c>
      <c r="D206" s="28" t="s">
        <v>81</v>
      </c>
      <c r="E206" s="28"/>
      <c r="F206" s="28"/>
      <c r="G206" s="28"/>
      <c r="H206" s="28" t="str">
        <f>VLOOKUP(LEFT(RIGHT(B206,5),4),物品!B:CU,2,FALSE)</f>
        <v>鸿钧对练</v>
      </c>
      <c r="I206" s="28" t="str">
        <f>VLOOKUP(B206,物品!B:CV,99,FALSE)</f>
        <v>境界挑战13</v>
      </c>
      <c r="J206" s="159" t="str">
        <f t="shared" si="84"/>
        <v>鸿钧对练</v>
      </c>
      <c r="K206" s="159" t="str">
        <f t="shared" si="85"/>
        <v>境界挑战13</v>
      </c>
      <c r="L206" s="28"/>
      <c r="M206" s="160" t="str">
        <f>VLOOKUP(LEFT(RIGHT(B206,5),4),物品!B:CU,20,FALSE)</f>
        <v>ReplaceableTextures\\CommandButtons\\BTNIT13.blp</v>
      </c>
      <c r="N206" s="181" t="s">
        <v>83</v>
      </c>
      <c r="O206" s="160" t="s">
        <v>98</v>
      </c>
      <c r="P206" s="28">
        <v>0</v>
      </c>
      <c r="Q206" s="28">
        <v>2</v>
      </c>
      <c r="R206" s="181" t="s">
        <v>83</v>
      </c>
      <c r="S206" s="181" t="s">
        <v>83</v>
      </c>
      <c r="T206" s="181" t="s">
        <v>83</v>
      </c>
      <c r="U206" s="181" t="s">
        <v>83</v>
      </c>
      <c r="V206" s="28"/>
      <c r="W206" s="28" t="s">
        <v>88</v>
      </c>
      <c r="X206" s="28">
        <v>0</v>
      </c>
      <c r="Y206" s="181" t="s">
        <v>83</v>
      </c>
      <c r="Z206" s="28">
        <v>0</v>
      </c>
      <c r="AA206" s="28">
        <v>0</v>
      </c>
      <c r="AB206" s="28">
        <v>0</v>
      </c>
      <c r="AC206" s="28">
        <v>1</v>
      </c>
      <c r="AD206" s="28">
        <v>1</v>
      </c>
      <c r="AE206" s="181" t="s">
        <v>83</v>
      </c>
      <c r="AF206" s="181" t="s">
        <v>83</v>
      </c>
      <c r="AG206" s="181" t="s">
        <v>83</v>
      </c>
      <c r="AH206" s="181" t="s">
        <v>83</v>
      </c>
      <c r="AI206" s="28">
        <v>1</v>
      </c>
      <c r="AJ206" s="28"/>
      <c r="AK206" s="28">
        <v>1</v>
      </c>
      <c r="AL206" s="28">
        <v>1</v>
      </c>
      <c r="AM206" s="181" t="s">
        <v>83</v>
      </c>
      <c r="AN206" s="28">
        <v>1</v>
      </c>
      <c r="AO206" s="28">
        <v>1</v>
      </c>
      <c r="AP206" s="28">
        <v>1</v>
      </c>
    </row>
    <row r="207" spans="1:42">
      <c r="A207" s="157"/>
      <c r="B207" s="28" t="str">
        <f>物品!B207</f>
        <v>IT14</v>
      </c>
      <c r="C207" s="28" t="s">
        <v>41</v>
      </c>
      <c r="D207" s="28" t="s">
        <v>81</v>
      </c>
      <c r="E207" s="28"/>
      <c r="F207" s="28"/>
      <c r="G207" s="28"/>
      <c r="H207" s="28" t="str">
        <f>VLOOKUP(LEFT(RIGHT(B207,5),4),物品!B:CU,2,FALSE)</f>
        <v>境界挑战14</v>
      </c>
      <c r="I207" s="28" t="str">
        <f>VLOOKUP(B207,物品!B:CV,99,FALSE)</f>
        <v>境界挑战14</v>
      </c>
      <c r="J207" s="159" t="str">
        <f t="shared" si="84"/>
        <v>境界挑战14</v>
      </c>
      <c r="K207" s="159" t="str">
        <f t="shared" si="85"/>
        <v>境界挑战14</v>
      </c>
      <c r="L207" s="28"/>
      <c r="M207" s="160" t="str">
        <f>VLOOKUP(LEFT(RIGHT(B207,5),4),物品!B:CU,20,FALSE)</f>
        <v>ReplaceableTextures\\CommandButtons\\BTNIT14.blp</v>
      </c>
      <c r="N207" s="181" t="s">
        <v>83</v>
      </c>
      <c r="O207" s="160" t="s">
        <v>98</v>
      </c>
      <c r="P207" s="28">
        <v>1</v>
      </c>
      <c r="Q207" s="28">
        <v>2</v>
      </c>
      <c r="R207" s="181" t="s">
        <v>83</v>
      </c>
      <c r="S207" s="181" t="s">
        <v>83</v>
      </c>
      <c r="T207" s="181" t="s">
        <v>83</v>
      </c>
      <c r="U207" s="181" t="s">
        <v>83</v>
      </c>
      <c r="V207" s="28"/>
      <c r="W207" s="28" t="s">
        <v>88</v>
      </c>
      <c r="X207" s="28">
        <v>0</v>
      </c>
      <c r="Y207" s="181" t="s">
        <v>83</v>
      </c>
      <c r="Z207" s="28">
        <v>0</v>
      </c>
      <c r="AA207" s="28">
        <v>0</v>
      </c>
      <c r="AB207" s="28">
        <v>0</v>
      </c>
      <c r="AC207" s="28">
        <v>1</v>
      </c>
      <c r="AD207" s="28">
        <v>1</v>
      </c>
      <c r="AE207" s="181" t="s">
        <v>83</v>
      </c>
      <c r="AF207" s="181" t="s">
        <v>83</v>
      </c>
      <c r="AG207" s="181" t="s">
        <v>83</v>
      </c>
      <c r="AH207" s="181" t="s">
        <v>83</v>
      </c>
      <c r="AI207" s="28">
        <v>1</v>
      </c>
      <c r="AJ207" s="28"/>
      <c r="AK207" s="28">
        <v>1</v>
      </c>
      <c r="AL207" s="28">
        <v>1</v>
      </c>
      <c r="AM207" s="181" t="s">
        <v>83</v>
      </c>
      <c r="AN207" s="28">
        <v>1</v>
      </c>
      <c r="AO207" s="28">
        <v>1</v>
      </c>
      <c r="AP207" s="28">
        <v>1</v>
      </c>
    </row>
    <row r="208" spans="1:42">
      <c r="A208" s="157"/>
      <c r="B208" s="28" t="str">
        <f>物品!B208</f>
        <v>IZ0A</v>
      </c>
      <c r="C208" s="28" t="s">
        <v>41</v>
      </c>
      <c r="D208" s="28" t="s">
        <v>81</v>
      </c>
      <c r="E208" s="28"/>
      <c r="F208" s="28"/>
      <c r="G208" s="28"/>
      <c r="H208" s="28" t="str">
        <f>VLOOKUP(LEFT(RIGHT(B208,5),4),物品!B:CU,2,FALSE)</f>
        <v>暂停进攻</v>
      </c>
      <c r="I208" s="28" t="str">
        <f>VLOOKUP(B208,物品!B:CV,99,FALSE)</f>
        <v>延缓敌军2分钟进攻时间。|n|n|Cff999999狗策划一直不想做这个功能，你们就省着点用吧~（逃|r</v>
      </c>
      <c r="J208" s="159" t="str">
        <f t="shared" si="84"/>
        <v>暂停进攻</v>
      </c>
      <c r="K208" s="159" t="str">
        <f t="shared" si="85"/>
        <v>延缓敌军2分钟进攻时间。|n|n|Cff999999狗策划一直不想做这个功能，你们就省着点用吧~（逃|r</v>
      </c>
      <c r="L208" s="28"/>
      <c r="M208" s="164" t="s">
        <v>109</v>
      </c>
      <c r="N208" s="181" t="s">
        <v>83</v>
      </c>
      <c r="O208" s="160" t="s">
        <v>98</v>
      </c>
      <c r="P208" s="28">
        <v>0</v>
      </c>
      <c r="Q208" s="28">
        <v>0</v>
      </c>
      <c r="R208" s="181" t="s">
        <v>83</v>
      </c>
      <c r="S208" s="181" t="s">
        <v>83</v>
      </c>
      <c r="T208" s="181" t="s">
        <v>83</v>
      </c>
      <c r="U208" s="181" t="s">
        <v>83</v>
      </c>
      <c r="V208" s="28"/>
      <c r="W208" s="28" t="s">
        <v>88</v>
      </c>
      <c r="X208" s="28">
        <v>10000</v>
      </c>
      <c r="Y208" s="181" t="s">
        <v>83</v>
      </c>
      <c r="Z208" s="28">
        <v>900</v>
      </c>
      <c r="AA208" s="28">
        <v>240</v>
      </c>
      <c r="AB208" s="28">
        <v>0</v>
      </c>
      <c r="AC208" s="28">
        <v>1</v>
      </c>
      <c r="AD208" s="28">
        <v>1</v>
      </c>
      <c r="AE208" s="181" t="s">
        <v>83</v>
      </c>
      <c r="AF208" s="181" t="s">
        <v>83</v>
      </c>
      <c r="AG208" s="181" t="s">
        <v>83</v>
      </c>
      <c r="AH208" s="181" t="s">
        <v>83</v>
      </c>
      <c r="AI208" s="28">
        <v>1</v>
      </c>
      <c r="AJ208" s="28"/>
      <c r="AK208" s="28">
        <v>1</v>
      </c>
      <c r="AL208" s="28">
        <v>1</v>
      </c>
      <c r="AM208" s="181" t="s">
        <v>83</v>
      </c>
      <c r="AN208" s="28">
        <v>1</v>
      </c>
      <c r="AO208" s="28">
        <v>1</v>
      </c>
      <c r="AP208" s="28">
        <v>1</v>
      </c>
    </row>
    <row r="209" spans="1:42">
      <c r="A209" s="157"/>
      <c r="B209" s="28" t="str">
        <f>物品!B209</f>
        <v>IZ0B</v>
      </c>
      <c r="C209" s="28" t="s">
        <v>41</v>
      </c>
      <c r="D209" s="28" t="s">
        <v>81</v>
      </c>
      <c r="E209" s="28"/>
      <c r="F209" s="28"/>
      <c r="G209" s="28"/>
      <c r="H209" s="28" t="str">
        <f>VLOOKUP(LEFT(RIGHT(B209,5),4),物品!B:CU,2,FALSE)</f>
        <v>奇经八脉</v>
      </c>
      <c r="I209" s="28" t="str">
        <f>VLOOKUP(B209,物品!B:CV,99,FALSE)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9" s="159" t="str">
        <f t="shared" ref="J209:J213" si="92">H209</f>
        <v>奇经八脉</v>
      </c>
      <c r="K209" s="159" t="str">
        <f t="shared" ref="K209:K213" si="93">I209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9" s="28"/>
      <c r="M209" s="160" t="str">
        <f>VLOOKUP(LEFT(RIGHT(B209,5),4),物品!B:CU,20,FALSE)</f>
        <v>ReplaceableTextures\\CommandButtons\\BTNIZ0B.blp</v>
      </c>
      <c r="N209" s="181" t="s">
        <v>83</v>
      </c>
      <c r="O209" s="160" t="s">
        <v>98</v>
      </c>
      <c r="P209" s="28">
        <v>2</v>
      </c>
      <c r="Q209" s="28">
        <v>2</v>
      </c>
      <c r="R209" s="181" t="s">
        <v>83</v>
      </c>
      <c r="S209" s="181" t="s">
        <v>83</v>
      </c>
      <c r="T209" s="181" t="s">
        <v>83</v>
      </c>
      <c r="U209" s="181" t="s">
        <v>83</v>
      </c>
      <c r="V209" s="28"/>
      <c r="W209" s="28" t="s">
        <v>88</v>
      </c>
      <c r="X209" s="28">
        <v>0</v>
      </c>
      <c r="Y209" s="181" t="s">
        <v>83</v>
      </c>
      <c r="Z209" s="28">
        <v>0</v>
      </c>
      <c r="AA209" s="28">
        <v>600</v>
      </c>
      <c r="AB209" s="28">
        <v>0</v>
      </c>
      <c r="AC209" s="28">
        <v>1</v>
      </c>
      <c r="AD209" s="28">
        <v>1</v>
      </c>
      <c r="AE209" s="181" t="s">
        <v>83</v>
      </c>
      <c r="AF209" s="181" t="s">
        <v>83</v>
      </c>
      <c r="AG209" s="181" t="s">
        <v>83</v>
      </c>
      <c r="AH209" s="181" t="s">
        <v>83</v>
      </c>
      <c r="AI209" s="28">
        <v>1</v>
      </c>
      <c r="AJ209" s="28"/>
      <c r="AK209" s="28">
        <v>1</v>
      </c>
      <c r="AL209" s="28">
        <v>1</v>
      </c>
      <c r="AM209" s="181" t="s">
        <v>83</v>
      </c>
      <c r="AN209" s="28">
        <v>1</v>
      </c>
      <c r="AO209" s="28">
        <v>1</v>
      </c>
      <c r="AP209" s="28">
        <v>1</v>
      </c>
    </row>
    <row r="210" spans="1:42">
      <c r="A210" s="157"/>
      <c r="B210" s="28" t="str">
        <f>物品!B210</f>
        <v>IZ0D</v>
      </c>
      <c r="C210" s="28" t="s">
        <v>41</v>
      </c>
      <c r="D210" s="28" t="s">
        <v>81</v>
      </c>
      <c r="E210" s="28"/>
      <c r="F210" s="28"/>
      <c r="G210" s="28"/>
      <c r="H210" s="28">
        <f>VLOOKUP(LEFT(RIGHT(B210,5),4),物品!B:CU,2,FALSE)</f>
        <v>0</v>
      </c>
      <c r="I210" s="28"/>
      <c r="J210" s="159">
        <f t="shared" si="92"/>
        <v>0</v>
      </c>
      <c r="K210" s="159">
        <f t="shared" si="93"/>
        <v>0</v>
      </c>
      <c r="L210" s="28"/>
      <c r="M210" s="160" t="str">
        <f>VLOOKUP(LEFT(RIGHT(B210,5),4),物品!B:CU,20,FALSE)</f>
        <v>ReplaceableTextures\\CommandButtons\\BTNIZ0D.blp</v>
      </c>
      <c r="N210" s="181" t="s">
        <v>83</v>
      </c>
      <c r="O210" s="160" t="s">
        <v>98</v>
      </c>
      <c r="P210" s="28">
        <v>0</v>
      </c>
      <c r="Q210" s="28">
        <v>0</v>
      </c>
      <c r="R210" s="181" t="s">
        <v>83</v>
      </c>
      <c r="S210" s="181" t="s">
        <v>83</v>
      </c>
      <c r="T210" s="181" t="s">
        <v>83</v>
      </c>
      <c r="U210" s="181" t="s">
        <v>83</v>
      </c>
      <c r="V210" s="28"/>
      <c r="W210" s="28" t="s">
        <v>88</v>
      </c>
      <c r="X210" s="28">
        <v>0</v>
      </c>
      <c r="Y210" s="181" t="s">
        <v>83</v>
      </c>
      <c r="Z210" s="28">
        <v>0</v>
      </c>
      <c r="AA210" s="28">
        <v>0</v>
      </c>
      <c r="AB210" s="28">
        <v>0</v>
      </c>
      <c r="AC210" s="28">
        <v>1</v>
      </c>
      <c r="AD210" s="28">
        <v>1</v>
      </c>
      <c r="AE210" s="181" t="s">
        <v>83</v>
      </c>
      <c r="AF210" s="181" t="s">
        <v>83</v>
      </c>
      <c r="AG210" s="181" t="s">
        <v>83</v>
      </c>
      <c r="AH210" s="181" t="s">
        <v>83</v>
      </c>
      <c r="AI210" s="28">
        <v>1</v>
      </c>
      <c r="AJ210" s="28"/>
      <c r="AK210" s="28">
        <v>1</v>
      </c>
      <c r="AL210" s="28">
        <v>1</v>
      </c>
      <c r="AM210" s="181" t="s">
        <v>83</v>
      </c>
      <c r="AN210" s="28">
        <v>1</v>
      </c>
      <c r="AO210" s="28">
        <v>1</v>
      </c>
      <c r="AP210" s="28">
        <v>1</v>
      </c>
    </row>
    <row r="211" spans="1:42">
      <c r="A211" s="157"/>
      <c r="B211" s="28" t="str">
        <f>物品!B211</f>
        <v>IZ0E</v>
      </c>
      <c r="C211" s="28" t="s">
        <v>41</v>
      </c>
      <c r="D211" s="28" t="s">
        <v>81</v>
      </c>
      <c r="E211" s="28"/>
      <c r="F211" s="28"/>
      <c r="G211" s="28"/>
      <c r="H211" s="28">
        <f>VLOOKUP(LEFT(RIGHT(B211,5),4),物品!B:CU,2,FALSE)</f>
        <v>0</v>
      </c>
      <c r="I211" s="28"/>
      <c r="J211" s="159">
        <f t="shared" si="92"/>
        <v>0</v>
      </c>
      <c r="K211" s="159">
        <f t="shared" si="93"/>
        <v>0</v>
      </c>
      <c r="L211" s="28"/>
      <c r="M211" s="160" t="str">
        <f>VLOOKUP(LEFT(RIGHT(B211,5),4),物品!B:CU,20,FALSE)</f>
        <v>ReplaceableTextures\\CommandButtons\\BTNIZ0E.blp</v>
      </c>
      <c r="N211" s="181" t="s">
        <v>83</v>
      </c>
      <c r="O211" s="160" t="s">
        <v>98</v>
      </c>
      <c r="P211" s="28">
        <v>0</v>
      </c>
      <c r="Q211" s="28">
        <v>0</v>
      </c>
      <c r="R211" s="181" t="s">
        <v>83</v>
      </c>
      <c r="S211" s="181" t="s">
        <v>83</v>
      </c>
      <c r="T211" s="181" t="s">
        <v>83</v>
      </c>
      <c r="U211" s="181" t="s">
        <v>83</v>
      </c>
      <c r="V211" s="28"/>
      <c r="W211" s="28" t="s">
        <v>88</v>
      </c>
      <c r="X211" s="28">
        <v>0</v>
      </c>
      <c r="Y211" s="181" t="s">
        <v>83</v>
      </c>
      <c r="Z211" s="28">
        <v>0</v>
      </c>
      <c r="AA211" s="28">
        <v>0</v>
      </c>
      <c r="AB211" s="28">
        <v>0</v>
      </c>
      <c r="AC211" s="28">
        <v>1</v>
      </c>
      <c r="AD211" s="28">
        <v>1</v>
      </c>
      <c r="AE211" s="181" t="s">
        <v>83</v>
      </c>
      <c r="AF211" s="181" t="s">
        <v>83</v>
      </c>
      <c r="AG211" s="181" t="s">
        <v>83</v>
      </c>
      <c r="AH211" s="181" t="s">
        <v>83</v>
      </c>
      <c r="AI211" s="28">
        <v>1</v>
      </c>
      <c r="AJ211" s="28"/>
      <c r="AK211" s="28">
        <v>1</v>
      </c>
      <c r="AL211" s="28">
        <v>1</v>
      </c>
      <c r="AM211" s="181" t="s">
        <v>83</v>
      </c>
      <c r="AN211" s="28">
        <v>1</v>
      </c>
      <c r="AO211" s="28">
        <v>1</v>
      </c>
      <c r="AP211" s="28">
        <v>1</v>
      </c>
    </row>
    <row r="212" spans="1:42">
      <c r="A212" s="157"/>
      <c r="B212" s="28" t="str">
        <f>物品!B212</f>
        <v>IZ0F</v>
      </c>
      <c r="C212" s="28" t="s">
        <v>41</v>
      </c>
      <c r="D212" s="28" t="s">
        <v>81</v>
      </c>
      <c r="E212" s="28"/>
      <c r="F212" s="28"/>
      <c r="G212" s="28"/>
      <c r="H212" s="28">
        <f>VLOOKUP(LEFT(RIGHT(B212,5),4),物品!B:CU,2,FALSE)</f>
        <v>0</v>
      </c>
      <c r="I212" s="28"/>
      <c r="J212" s="159">
        <f t="shared" si="92"/>
        <v>0</v>
      </c>
      <c r="K212" s="159">
        <f t="shared" si="93"/>
        <v>0</v>
      </c>
      <c r="L212" s="28"/>
      <c r="M212" s="160" t="str">
        <f>VLOOKUP(LEFT(RIGHT(B212,5),4),物品!B:CU,20,FALSE)</f>
        <v>ReplaceableTextures\\CommandButtons\\BTNIZ0F.blp</v>
      </c>
      <c r="N212" s="181" t="s">
        <v>83</v>
      </c>
      <c r="O212" s="160" t="s">
        <v>98</v>
      </c>
      <c r="P212" s="28">
        <v>0</v>
      </c>
      <c r="Q212" s="28">
        <v>0</v>
      </c>
      <c r="R212" s="181" t="s">
        <v>83</v>
      </c>
      <c r="S212" s="181" t="s">
        <v>83</v>
      </c>
      <c r="T212" s="181" t="s">
        <v>83</v>
      </c>
      <c r="U212" s="181" t="s">
        <v>83</v>
      </c>
      <c r="V212" s="28"/>
      <c r="W212" s="28" t="s">
        <v>88</v>
      </c>
      <c r="X212" s="28">
        <v>0</v>
      </c>
      <c r="Y212" s="181" t="s">
        <v>83</v>
      </c>
      <c r="Z212" s="28">
        <v>0</v>
      </c>
      <c r="AA212" s="28">
        <v>0</v>
      </c>
      <c r="AB212" s="28">
        <v>0</v>
      </c>
      <c r="AC212" s="28">
        <v>1</v>
      </c>
      <c r="AD212" s="28">
        <v>1</v>
      </c>
      <c r="AE212" s="181" t="s">
        <v>83</v>
      </c>
      <c r="AF212" s="181" t="s">
        <v>83</v>
      </c>
      <c r="AG212" s="181" t="s">
        <v>83</v>
      </c>
      <c r="AH212" s="181" t="s">
        <v>83</v>
      </c>
      <c r="AI212" s="28">
        <v>1</v>
      </c>
      <c r="AJ212" s="28"/>
      <c r="AK212" s="28">
        <v>1</v>
      </c>
      <c r="AL212" s="28">
        <v>1</v>
      </c>
      <c r="AM212" s="181" t="s">
        <v>83</v>
      </c>
      <c r="AN212" s="28">
        <v>1</v>
      </c>
      <c r="AO212" s="28">
        <v>1</v>
      </c>
      <c r="AP212" s="28">
        <v>1</v>
      </c>
    </row>
    <row r="213" spans="1:42">
      <c r="A213" s="157"/>
      <c r="B213" s="28" t="str">
        <f>物品!B213</f>
        <v>IZ0G</v>
      </c>
      <c r="C213" s="28" t="s">
        <v>41</v>
      </c>
      <c r="D213" s="28" t="s">
        <v>81</v>
      </c>
      <c r="E213" s="28"/>
      <c r="F213" s="28"/>
      <c r="G213" s="28"/>
      <c r="H213" s="28">
        <f>VLOOKUP(LEFT(RIGHT(B213,5),4),物品!B:CU,2,FALSE)</f>
        <v>0</v>
      </c>
      <c r="I213" s="28"/>
      <c r="J213" s="159">
        <f t="shared" si="92"/>
        <v>0</v>
      </c>
      <c r="K213" s="159">
        <f t="shared" si="93"/>
        <v>0</v>
      </c>
      <c r="L213" s="28"/>
      <c r="M213" s="160" t="str">
        <f>VLOOKUP(LEFT(RIGHT(B213,5),4),物品!B:CU,20,FALSE)</f>
        <v>ReplaceableTextures\\CommandButtons\\BTNIZ0G.blp</v>
      </c>
      <c r="N213" s="181" t="s">
        <v>83</v>
      </c>
      <c r="O213" s="160" t="s">
        <v>98</v>
      </c>
      <c r="P213" s="28">
        <v>0</v>
      </c>
      <c r="Q213" s="28">
        <v>0</v>
      </c>
      <c r="R213" s="181" t="s">
        <v>83</v>
      </c>
      <c r="S213" s="181" t="s">
        <v>83</v>
      </c>
      <c r="T213" s="181" t="s">
        <v>83</v>
      </c>
      <c r="U213" s="181" t="s">
        <v>83</v>
      </c>
      <c r="V213" s="28"/>
      <c r="W213" s="28" t="s">
        <v>88</v>
      </c>
      <c r="X213" s="28">
        <v>0</v>
      </c>
      <c r="Y213" s="181" t="s">
        <v>83</v>
      </c>
      <c r="Z213" s="28">
        <v>0</v>
      </c>
      <c r="AA213" s="28">
        <v>0</v>
      </c>
      <c r="AB213" s="28">
        <v>0</v>
      </c>
      <c r="AC213" s="28">
        <v>1</v>
      </c>
      <c r="AD213" s="28">
        <v>1</v>
      </c>
      <c r="AE213" s="181" t="s">
        <v>83</v>
      </c>
      <c r="AF213" s="181" t="s">
        <v>83</v>
      </c>
      <c r="AG213" s="181" t="s">
        <v>83</v>
      </c>
      <c r="AH213" s="181" t="s">
        <v>83</v>
      </c>
      <c r="AI213" s="28">
        <v>1</v>
      </c>
      <c r="AJ213" s="28"/>
      <c r="AK213" s="28">
        <v>1</v>
      </c>
      <c r="AL213" s="28">
        <v>1</v>
      </c>
      <c r="AM213" s="181" t="s">
        <v>83</v>
      </c>
      <c r="AN213" s="28">
        <v>1</v>
      </c>
      <c r="AO213" s="28">
        <v>1</v>
      </c>
      <c r="AP213" s="28">
        <v>1</v>
      </c>
    </row>
    <row r="214" spans="1:42">
      <c r="A214" s="157"/>
      <c r="B214" s="28" t="str">
        <f>物品!B214</f>
        <v>IZ01</v>
      </c>
      <c r="C214" s="28" t="s">
        <v>41</v>
      </c>
      <c r="D214" s="28" t="s">
        <v>81</v>
      </c>
      <c r="E214" s="28"/>
      <c r="F214" s="28"/>
      <c r="G214" s="28"/>
      <c r="H214" s="28" t="str">
        <f>VLOOKUP(LEFT(RIGHT(B214,5),4),物品!B:CU,2,FALSE)</f>
        <v>|CffFF0000团队副本-万仙阵|r</v>
      </c>
      <c r="I214" s="28" t="str">
        <f>VLOOKUP(B214,物品!B:CV,99,FALSE)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4" s="159" t="str">
        <f t="shared" ref="J214:J215" si="94">H214</f>
        <v>|CffFF0000团队副本-万仙阵|r</v>
      </c>
      <c r="K214" s="159" t="str">
        <f t="shared" ref="K214:K215" si="95">I214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4" s="28"/>
      <c r="M214" s="160" t="str">
        <f>VLOOKUP(LEFT(RIGHT(B214,5),4),物品!B:CU,20,FALSE)</f>
        <v>ReplaceableTextures\\CommandButtons\\BTNIZ01.blp</v>
      </c>
      <c r="N214" s="181" t="s">
        <v>83</v>
      </c>
      <c r="O214" s="160" t="s">
        <v>98</v>
      </c>
      <c r="P214" s="28">
        <v>0</v>
      </c>
      <c r="Q214" s="28">
        <v>0</v>
      </c>
      <c r="R214" s="181" t="s">
        <v>83</v>
      </c>
      <c r="S214" s="181" t="s">
        <v>83</v>
      </c>
      <c r="T214" s="181" t="s">
        <v>83</v>
      </c>
      <c r="U214" s="181" t="s">
        <v>83</v>
      </c>
      <c r="V214" s="28"/>
      <c r="W214" s="28" t="s">
        <v>88</v>
      </c>
      <c r="X214" s="28">
        <v>30000</v>
      </c>
      <c r="Y214" s="181" t="s">
        <v>83</v>
      </c>
      <c r="Z214" s="28">
        <v>0</v>
      </c>
      <c r="AA214" s="28">
        <v>120</v>
      </c>
      <c r="AB214" s="28">
        <v>10</v>
      </c>
      <c r="AC214" s="28">
        <v>1</v>
      </c>
      <c r="AD214" s="28">
        <v>1</v>
      </c>
      <c r="AE214" s="181" t="s">
        <v>83</v>
      </c>
      <c r="AF214" s="181" t="s">
        <v>83</v>
      </c>
      <c r="AG214" s="181" t="s">
        <v>83</v>
      </c>
      <c r="AH214" s="181" t="s">
        <v>83</v>
      </c>
      <c r="AI214" s="28">
        <v>1</v>
      </c>
      <c r="AJ214" s="28"/>
      <c r="AK214" s="28">
        <v>1</v>
      </c>
      <c r="AL214" s="28">
        <v>1</v>
      </c>
      <c r="AM214" s="181" t="s">
        <v>83</v>
      </c>
      <c r="AN214" s="28">
        <v>1</v>
      </c>
      <c r="AO214" s="28">
        <v>1</v>
      </c>
      <c r="AP214" s="28">
        <v>1</v>
      </c>
    </row>
    <row r="215" spans="1:42">
      <c r="A215" s="157"/>
      <c r="B215" s="28" t="str">
        <f>物品!B215</f>
        <v>IS01</v>
      </c>
      <c r="C215" s="28" t="s">
        <v>41</v>
      </c>
      <c r="D215" s="28" t="s">
        <v>81</v>
      </c>
      <c r="E215" s="28"/>
      <c r="F215" s="28"/>
      <c r="G215" s="28"/>
      <c r="H215" s="28" t="str">
        <f>VLOOKUP(LEFT(RIGHT(B215,5),4),物品!B:CU,2,FALSE)</f>
        <v>|Cff00FF7F学习Q技能|r</v>
      </c>
      <c r="I215" s="28" t="str">
        <f>VLOOKUP(B215,物品!B:CV,99,FALSE)</f>
        <v>高概率获得D级技能，低概率获得|Cff00ff7fC级技能|r</v>
      </c>
      <c r="J215" s="159" t="str">
        <f t="shared" si="94"/>
        <v>|Cff00FF7F学习Q技能|r</v>
      </c>
      <c r="K215" s="159" t="str">
        <f t="shared" si="95"/>
        <v>高概率获得D级技能，低概率获得|Cff00ff7fC级技能|r</v>
      </c>
      <c r="L215" s="28"/>
      <c r="M215" s="160" t="str">
        <f>VLOOKUP(LEFT(RIGHT(B215,5),4),物品!B:CU,20,FALSE)</f>
        <v>ReplaceableTextures\\CommandButtons\\BTN023.blp</v>
      </c>
      <c r="N215" s="181" t="s">
        <v>83</v>
      </c>
      <c r="O215" s="160" t="s">
        <v>98</v>
      </c>
      <c r="P215" s="28">
        <v>0</v>
      </c>
      <c r="Q215" s="28">
        <v>0</v>
      </c>
      <c r="R215" s="181" t="s">
        <v>83</v>
      </c>
      <c r="S215" s="181" t="s">
        <v>83</v>
      </c>
      <c r="T215" s="181" t="s">
        <v>83</v>
      </c>
      <c r="U215" s="181" t="s">
        <v>83</v>
      </c>
      <c r="V215" s="28"/>
      <c r="W215" s="28" t="s">
        <v>88</v>
      </c>
      <c r="X215" s="28">
        <v>0</v>
      </c>
      <c r="Y215" s="181" t="s">
        <v>83</v>
      </c>
      <c r="Z215" s="28">
        <v>0</v>
      </c>
      <c r="AA215" s="28">
        <v>0</v>
      </c>
      <c r="AB215" s="28">
        <v>3</v>
      </c>
      <c r="AC215" s="28">
        <v>1</v>
      </c>
      <c r="AD215" s="28">
        <v>1</v>
      </c>
      <c r="AE215" s="181" t="s">
        <v>83</v>
      </c>
      <c r="AF215" s="181" t="s">
        <v>83</v>
      </c>
      <c r="AG215" s="181" t="s">
        <v>83</v>
      </c>
      <c r="AH215" s="181" t="s">
        <v>83</v>
      </c>
      <c r="AI215" s="28">
        <v>1</v>
      </c>
      <c r="AJ215" s="28"/>
      <c r="AK215" s="28">
        <v>1</v>
      </c>
      <c r="AL215" s="28">
        <v>1</v>
      </c>
      <c r="AM215" s="181" t="s">
        <v>83</v>
      </c>
      <c r="AN215" s="28">
        <v>1</v>
      </c>
      <c r="AO215" s="28">
        <v>1</v>
      </c>
      <c r="AP215" s="28">
        <v>1</v>
      </c>
    </row>
    <row r="216" spans="1:42">
      <c r="A216" s="157"/>
      <c r="B216" s="28" t="str">
        <f>物品!B216</f>
        <v>IS02</v>
      </c>
      <c r="C216" s="28" t="s">
        <v>41</v>
      </c>
      <c r="D216" s="28" t="s">
        <v>81</v>
      </c>
      <c r="E216" s="28"/>
      <c r="F216" s="28"/>
      <c r="G216" s="28"/>
      <c r="H216" s="28" t="str">
        <f>VLOOKUP(LEFT(RIGHT(B216,5),4),物品!B:CU,2,FALSE)</f>
        <v>|Cff00BFFF学习Q技能|r</v>
      </c>
      <c r="I216" s="28" t="str">
        <f>VLOOKUP(B216,物品!B:CV,99,FALSE)</f>
        <v>较高概率获得D级技能，高概率获得|Cff00ff7fC级技能|r，极低概率获得|Cff2693ffB级技能|r。</v>
      </c>
      <c r="J216" s="159" t="str">
        <f t="shared" ref="J216:J232" si="96">H216</f>
        <v>|Cff00BFFF学习Q技能|r</v>
      </c>
      <c r="K216" s="159" t="str">
        <f t="shared" ref="K216:K232" si="97">I216</f>
        <v>较高概率获得D级技能，高概率获得|Cff00ff7fC级技能|r，极低概率获得|Cff2693ffB级技能|r。</v>
      </c>
      <c r="L216" s="28"/>
      <c r="M216" s="160" t="str">
        <f>VLOOKUP(LEFT(RIGHT(B216,5),4),物品!B:CU,20,FALSE)</f>
        <v>ReplaceableTextures\\CommandButtons\\BTN020.blp</v>
      </c>
      <c r="N216" s="181" t="s">
        <v>83</v>
      </c>
      <c r="O216" s="160" t="s">
        <v>98</v>
      </c>
      <c r="P216" s="28">
        <v>1</v>
      </c>
      <c r="Q216" s="28">
        <v>0</v>
      </c>
      <c r="R216" s="181" t="s">
        <v>83</v>
      </c>
      <c r="S216" s="181" t="s">
        <v>83</v>
      </c>
      <c r="T216" s="181" t="s">
        <v>83</v>
      </c>
      <c r="U216" s="181" t="s">
        <v>83</v>
      </c>
      <c r="V216" s="28"/>
      <c r="W216" s="28" t="s">
        <v>88</v>
      </c>
      <c r="X216" s="28">
        <v>0</v>
      </c>
      <c r="Y216" s="181" t="s">
        <v>83</v>
      </c>
      <c r="Z216" s="28">
        <v>720</v>
      </c>
      <c r="AA216" s="28">
        <v>0</v>
      </c>
      <c r="AB216" s="28">
        <v>5</v>
      </c>
      <c r="AC216" s="28">
        <v>1</v>
      </c>
      <c r="AD216" s="28">
        <v>1</v>
      </c>
      <c r="AE216" s="181" t="s">
        <v>83</v>
      </c>
      <c r="AF216" s="181" t="s">
        <v>83</v>
      </c>
      <c r="AG216" s="181" t="s">
        <v>83</v>
      </c>
      <c r="AH216" s="181" t="s">
        <v>83</v>
      </c>
      <c r="AI216" s="28">
        <v>1</v>
      </c>
      <c r="AJ216" s="28"/>
      <c r="AK216" s="28">
        <v>1</v>
      </c>
      <c r="AL216" s="28">
        <v>1</v>
      </c>
      <c r="AM216" s="181" t="s">
        <v>83</v>
      </c>
      <c r="AN216" s="28">
        <v>1</v>
      </c>
      <c r="AO216" s="28">
        <v>1</v>
      </c>
      <c r="AP216" s="28">
        <v>1</v>
      </c>
    </row>
    <row r="217" spans="1:42">
      <c r="A217" s="157"/>
      <c r="B217" s="28" t="str">
        <f>物品!B217</f>
        <v>IS03</v>
      </c>
      <c r="C217" s="28" t="s">
        <v>41</v>
      </c>
      <c r="D217" s="28" t="s">
        <v>81</v>
      </c>
      <c r="E217" s="28"/>
      <c r="F217" s="28"/>
      <c r="G217" s="28"/>
      <c r="H217" s="28" t="str">
        <f>VLOOKUP(LEFT(RIGHT(B217,5),4),物品!B:CU,2,FALSE)</f>
        <v>|CffFFC926学习Q技能|r</v>
      </c>
      <c r="I217" s="28" t="str">
        <f>VLOOKUP(B217,物品!B:CV,99,FALSE)</f>
        <v>低概率获得C级技能，高概率获得|Cff00ff7fB级技能|r，低概率获得|Cff2693ffA级技能|r。</v>
      </c>
      <c r="J217" s="159" t="str">
        <f t="shared" si="96"/>
        <v>|CffFFC926学习Q技能|r</v>
      </c>
      <c r="K217" s="159" t="str">
        <f t="shared" si="97"/>
        <v>低概率获得C级技能，高概率获得|Cff00ff7fB级技能|r，低概率获得|Cff2693ffA级技能|r。</v>
      </c>
      <c r="L217" s="28"/>
      <c r="M217" s="160" t="str">
        <f>VLOOKUP(LEFT(RIGHT(B217,5),4),物品!B:CU,20,FALSE)</f>
        <v>ReplaceableTextures\\CommandButtons\\BTN001.blp</v>
      </c>
      <c r="N217" s="181" t="s">
        <v>83</v>
      </c>
      <c r="O217" s="160" t="s">
        <v>98</v>
      </c>
      <c r="P217" s="28">
        <v>2</v>
      </c>
      <c r="Q217" s="28">
        <v>0</v>
      </c>
      <c r="R217" s="181" t="s">
        <v>83</v>
      </c>
      <c r="S217" s="181" t="s">
        <v>83</v>
      </c>
      <c r="T217" s="181" t="s">
        <v>83</v>
      </c>
      <c r="U217" s="181" t="s">
        <v>83</v>
      </c>
      <c r="V217" s="28"/>
      <c r="W217" s="28" t="s">
        <v>88</v>
      </c>
      <c r="X217" s="28">
        <v>0</v>
      </c>
      <c r="Y217" s="181" t="s">
        <v>83</v>
      </c>
      <c r="Z217" s="28">
        <v>1440</v>
      </c>
      <c r="AA217" s="28">
        <v>0</v>
      </c>
      <c r="AB217" s="28">
        <v>10</v>
      </c>
      <c r="AC217" s="28">
        <v>1</v>
      </c>
      <c r="AD217" s="28">
        <v>1</v>
      </c>
      <c r="AE217" s="181" t="s">
        <v>83</v>
      </c>
      <c r="AF217" s="181" t="s">
        <v>83</v>
      </c>
      <c r="AG217" s="181" t="s">
        <v>83</v>
      </c>
      <c r="AH217" s="181" t="s">
        <v>83</v>
      </c>
      <c r="AI217" s="28">
        <v>1</v>
      </c>
      <c r="AJ217" s="28"/>
      <c r="AK217" s="28">
        <v>1</v>
      </c>
      <c r="AL217" s="28">
        <v>1</v>
      </c>
      <c r="AM217" s="181" t="s">
        <v>83</v>
      </c>
      <c r="AN217" s="28">
        <v>1</v>
      </c>
      <c r="AO217" s="28">
        <v>1</v>
      </c>
      <c r="AP217" s="28">
        <v>1</v>
      </c>
    </row>
    <row r="218" spans="1:42">
      <c r="A218" s="157"/>
      <c r="B218" s="28" t="str">
        <f>物品!B218</f>
        <v>IS06</v>
      </c>
      <c r="C218" s="28" t="s">
        <v>41</v>
      </c>
      <c r="D218" s="28" t="s">
        <v>81</v>
      </c>
      <c r="E218" s="28"/>
      <c r="F218" s="28"/>
      <c r="G218" s="28"/>
      <c r="H218" s="28" t="str">
        <f>VLOOKUP(LEFT(RIGHT(B218,5),4),物品!B:CU,2,FALSE)</f>
        <v>|Cff00FF7F学习W技能|r</v>
      </c>
      <c r="I218" s="28" t="str">
        <f>VLOOKUP(B218,物品!B:CV,99,FALSE)</f>
        <v>高概率获得D级技能，低概率获得|Cff00ff7fC级技能|r</v>
      </c>
      <c r="J218" s="159" t="str">
        <f t="shared" si="96"/>
        <v>|Cff00FF7F学习W技能|r</v>
      </c>
      <c r="K218" s="159" t="str">
        <f t="shared" si="97"/>
        <v>高概率获得D级技能，低概率获得|Cff00ff7fC级技能|r</v>
      </c>
      <c r="L218" s="28"/>
      <c r="M218" s="160" t="str">
        <f>VLOOKUP(LEFT(RIGHT(B218,5),4),物品!B:CU,20,FALSE)</f>
        <v>ReplaceableTextures\\CommandButtons\\BTN024.blp</v>
      </c>
      <c r="N218" s="181" t="s">
        <v>83</v>
      </c>
      <c r="O218" s="160" t="s">
        <v>98</v>
      </c>
      <c r="P218" s="28">
        <v>0</v>
      </c>
      <c r="Q218" s="28">
        <v>1</v>
      </c>
      <c r="R218" s="181" t="s">
        <v>83</v>
      </c>
      <c r="S218" s="181" t="s">
        <v>83</v>
      </c>
      <c r="T218" s="181" t="s">
        <v>83</v>
      </c>
      <c r="U218" s="181" t="s">
        <v>83</v>
      </c>
      <c r="V218" s="28"/>
      <c r="W218" s="28" t="s">
        <v>88</v>
      </c>
      <c r="X218" s="28">
        <v>0</v>
      </c>
      <c r="Y218" s="181" t="s">
        <v>83</v>
      </c>
      <c r="Z218" s="28">
        <v>0</v>
      </c>
      <c r="AA218" s="28">
        <v>0</v>
      </c>
      <c r="AB218" s="28">
        <v>3</v>
      </c>
      <c r="AC218" s="28">
        <v>1</v>
      </c>
      <c r="AD218" s="28">
        <v>1</v>
      </c>
      <c r="AE218" s="181" t="s">
        <v>83</v>
      </c>
      <c r="AF218" s="181" t="s">
        <v>83</v>
      </c>
      <c r="AG218" s="181" t="s">
        <v>83</v>
      </c>
      <c r="AH218" s="181" t="s">
        <v>83</v>
      </c>
      <c r="AI218" s="28">
        <v>1</v>
      </c>
      <c r="AJ218" s="28"/>
      <c r="AK218" s="28">
        <v>1</v>
      </c>
      <c r="AL218" s="28">
        <v>1</v>
      </c>
      <c r="AM218" s="181" t="s">
        <v>83</v>
      </c>
      <c r="AN218" s="28">
        <v>1</v>
      </c>
      <c r="AO218" s="28">
        <v>1</v>
      </c>
      <c r="AP218" s="28">
        <v>1</v>
      </c>
    </row>
    <row r="219" spans="1:42">
      <c r="A219" s="157"/>
      <c r="B219" s="28" t="str">
        <f>物品!B219</f>
        <v>IS07</v>
      </c>
      <c r="C219" s="28" t="s">
        <v>41</v>
      </c>
      <c r="D219" s="28" t="s">
        <v>81</v>
      </c>
      <c r="E219" s="28"/>
      <c r="F219" s="28"/>
      <c r="G219" s="28"/>
      <c r="H219" s="28" t="str">
        <f>VLOOKUP(LEFT(RIGHT(B219,5),4),物品!B:CU,2,FALSE)</f>
        <v>|Cff00BFFF学习W技能|r</v>
      </c>
      <c r="I219" s="28" t="str">
        <f>VLOOKUP(B219,物品!B:CV,99,FALSE)</f>
        <v>较高概率获得D级技能，高概率获得|Cff00ff7fC级技能|r，极低概率获得|Cff2693ffB级技能|r。</v>
      </c>
      <c r="J219" s="159" t="str">
        <f t="shared" ref="J219:J220" si="98">H219</f>
        <v>|Cff00BFFF学习W技能|r</v>
      </c>
      <c r="K219" s="159" t="str">
        <f t="shared" ref="K219:K220" si="99">I219</f>
        <v>较高概率获得D级技能，高概率获得|Cff00ff7fC级技能|r，极低概率获得|Cff2693ffB级技能|r。</v>
      </c>
      <c r="L219" s="28"/>
      <c r="M219" s="160" t="str">
        <f>VLOOKUP(LEFT(RIGHT(B219,5),4),物品!B:CU,20,FALSE)</f>
        <v>ReplaceableTextures\\CommandButtons\\BTN021.blp</v>
      </c>
      <c r="N219" s="181" t="s">
        <v>83</v>
      </c>
      <c r="O219" s="160" t="s">
        <v>98</v>
      </c>
      <c r="P219" s="28">
        <v>1</v>
      </c>
      <c r="Q219" s="28">
        <v>1</v>
      </c>
      <c r="R219" s="181" t="s">
        <v>83</v>
      </c>
      <c r="S219" s="181" t="s">
        <v>83</v>
      </c>
      <c r="T219" s="181" t="s">
        <v>83</v>
      </c>
      <c r="U219" s="181" t="s">
        <v>83</v>
      </c>
      <c r="V219" s="28"/>
      <c r="W219" s="28" t="s">
        <v>88</v>
      </c>
      <c r="X219" s="28">
        <v>0</v>
      </c>
      <c r="Y219" s="181" t="s">
        <v>83</v>
      </c>
      <c r="Z219" s="28">
        <v>720</v>
      </c>
      <c r="AA219" s="28">
        <v>0</v>
      </c>
      <c r="AB219" s="28">
        <v>5</v>
      </c>
      <c r="AC219" s="28">
        <v>1</v>
      </c>
      <c r="AD219" s="28">
        <v>1</v>
      </c>
      <c r="AE219" s="181" t="s">
        <v>83</v>
      </c>
      <c r="AF219" s="181" t="s">
        <v>83</v>
      </c>
      <c r="AG219" s="181" t="s">
        <v>83</v>
      </c>
      <c r="AH219" s="181" t="s">
        <v>83</v>
      </c>
      <c r="AI219" s="28">
        <v>1</v>
      </c>
      <c r="AJ219" s="28"/>
      <c r="AK219" s="28">
        <v>1</v>
      </c>
      <c r="AL219" s="28">
        <v>1</v>
      </c>
      <c r="AM219" s="181" t="s">
        <v>83</v>
      </c>
      <c r="AN219" s="28">
        <v>1</v>
      </c>
      <c r="AO219" s="28">
        <v>1</v>
      </c>
      <c r="AP219" s="28">
        <v>1</v>
      </c>
    </row>
    <row r="220" spans="1:42">
      <c r="A220" s="157"/>
      <c r="B220" s="28" t="str">
        <f>物品!B220</f>
        <v>IS08</v>
      </c>
      <c r="C220" s="28" t="s">
        <v>41</v>
      </c>
      <c r="D220" s="28" t="s">
        <v>81</v>
      </c>
      <c r="E220" s="28"/>
      <c r="F220" s="28"/>
      <c r="G220" s="28"/>
      <c r="H220" s="28" t="str">
        <f>VLOOKUP(LEFT(RIGHT(B220,5),4),物品!B:CU,2,FALSE)</f>
        <v>|CffFFC926学习W技能|r</v>
      </c>
      <c r="I220" s="28" t="str">
        <f>VLOOKUP(B220,物品!B:CV,99,FALSE)</f>
        <v>低概率获得C级技能，高概率获得|Cff00ff7fB级技能|r，低概率获得|Cff2693ffA级技能|r。</v>
      </c>
      <c r="J220" s="159" t="str">
        <f t="shared" si="98"/>
        <v>|CffFFC926学习W技能|r</v>
      </c>
      <c r="K220" s="159" t="str">
        <f t="shared" si="99"/>
        <v>低概率获得C级技能，高概率获得|Cff00ff7fB级技能|r，低概率获得|Cff2693ffA级技能|r。</v>
      </c>
      <c r="L220" s="28"/>
      <c r="M220" s="160" t="str">
        <f>VLOOKUP(LEFT(RIGHT(B220,5),4),物品!B:CU,20,FALSE)</f>
        <v>ReplaceableTextures\\CommandButtons\\BTN002.blp</v>
      </c>
      <c r="N220" s="181" t="s">
        <v>83</v>
      </c>
      <c r="O220" s="160" t="s">
        <v>98</v>
      </c>
      <c r="P220" s="28">
        <v>2</v>
      </c>
      <c r="Q220" s="28">
        <v>1</v>
      </c>
      <c r="R220" s="181" t="s">
        <v>83</v>
      </c>
      <c r="S220" s="181" t="s">
        <v>83</v>
      </c>
      <c r="T220" s="181" t="s">
        <v>83</v>
      </c>
      <c r="U220" s="181" t="s">
        <v>83</v>
      </c>
      <c r="V220" s="28"/>
      <c r="W220" s="28" t="s">
        <v>88</v>
      </c>
      <c r="X220" s="28">
        <v>0</v>
      </c>
      <c r="Y220" s="181" t="s">
        <v>83</v>
      </c>
      <c r="Z220" s="28">
        <v>1440</v>
      </c>
      <c r="AA220" s="28">
        <v>0</v>
      </c>
      <c r="AB220" s="28">
        <v>10</v>
      </c>
      <c r="AC220" s="28">
        <v>1</v>
      </c>
      <c r="AD220" s="28">
        <v>1</v>
      </c>
      <c r="AE220" s="181" t="s">
        <v>83</v>
      </c>
      <c r="AF220" s="181" t="s">
        <v>83</v>
      </c>
      <c r="AG220" s="181" t="s">
        <v>83</v>
      </c>
      <c r="AH220" s="181" t="s">
        <v>83</v>
      </c>
      <c r="AI220" s="28">
        <v>1</v>
      </c>
      <c r="AJ220" s="28"/>
      <c r="AK220" s="28">
        <v>1</v>
      </c>
      <c r="AL220" s="28">
        <v>1</v>
      </c>
      <c r="AM220" s="181" t="s">
        <v>83</v>
      </c>
      <c r="AN220" s="28">
        <v>1</v>
      </c>
      <c r="AO220" s="28">
        <v>1</v>
      </c>
      <c r="AP220" s="28">
        <v>1</v>
      </c>
    </row>
    <row r="221" spans="1:42">
      <c r="A221" s="157"/>
      <c r="B221" s="28" t="str">
        <f>物品!B221</f>
        <v>IS21</v>
      </c>
      <c r="C221" s="28" t="s">
        <v>41</v>
      </c>
      <c r="D221" s="28" t="s">
        <v>81</v>
      </c>
      <c r="E221" s="28" t="s">
        <v>82</v>
      </c>
      <c r="F221" s="28"/>
      <c r="G221" s="28"/>
      <c r="H221" s="28" t="str">
        <f>VLOOKUP(LEFT(RIGHT(B221,5),4),物品!B:CU,2,FALSE)</f>
        <v>Q技能附魔石</v>
      </c>
      <c r="I221" s="28" t="str">
        <f>VLOOKUP(B221,物品!B:CV,99,FALSE)</f>
        <v>为|Cffffd24dQ技能|r附魔一条|Cffffd24d随机属性|r。</v>
      </c>
      <c r="J221" s="159" t="str">
        <f t="shared" si="96"/>
        <v>Q技能附魔石</v>
      </c>
      <c r="K221" s="159" t="str">
        <f t="shared" si="97"/>
        <v>为|Cffffd24dQ技能|r附魔一条|Cffffd24d随机属性|r。</v>
      </c>
      <c r="L221" s="28"/>
      <c r="M221" s="160" t="str">
        <f>VLOOKUP(LEFT(RIGHT(B221,5),4),物品!B:CU,20,FALSE)</f>
        <v>ReplaceableTextures\\CommandButtons\\BTNIN01.blp</v>
      </c>
      <c r="N221" s="181" t="s">
        <v>83</v>
      </c>
      <c r="O221" s="160" t="s">
        <v>98</v>
      </c>
      <c r="P221" s="28">
        <v>0</v>
      </c>
      <c r="Q221" s="28">
        <v>2</v>
      </c>
      <c r="R221" s="181" t="s">
        <v>83</v>
      </c>
      <c r="S221" s="181" t="s">
        <v>83</v>
      </c>
      <c r="T221" s="181" t="s">
        <v>83</v>
      </c>
      <c r="U221" s="181" t="s">
        <v>83</v>
      </c>
      <c r="V221" s="28"/>
      <c r="W221" s="28" t="s">
        <v>93</v>
      </c>
      <c r="X221" s="28">
        <v>0</v>
      </c>
      <c r="Y221" s="181" t="s">
        <v>83</v>
      </c>
      <c r="Z221" s="28">
        <v>0</v>
      </c>
      <c r="AA221" s="28">
        <v>0</v>
      </c>
      <c r="AB221" s="28">
        <v>0</v>
      </c>
      <c r="AC221" s="28">
        <v>1</v>
      </c>
      <c r="AD221" s="28">
        <v>1</v>
      </c>
      <c r="AE221" s="181" t="s">
        <v>83</v>
      </c>
      <c r="AF221" s="181" t="s">
        <v>83</v>
      </c>
      <c r="AG221" s="181" t="s">
        <v>83</v>
      </c>
      <c r="AH221" s="181" t="s">
        <v>83</v>
      </c>
      <c r="AI221" s="28">
        <v>0</v>
      </c>
      <c r="AJ221" s="28"/>
      <c r="AK221" s="28">
        <v>1</v>
      </c>
      <c r="AL221" s="28">
        <v>1</v>
      </c>
      <c r="AM221" s="181" t="s">
        <v>83</v>
      </c>
      <c r="AN221" s="28">
        <v>1</v>
      </c>
      <c r="AO221" s="28">
        <v>1</v>
      </c>
      <c r="AP221" s="28">
        <v>1</v>
      </c>
    </row>
    <row r="222" spans="1:42">
      <c r="A222" s="157"/>
      <c r="B222" s="28" t="str">
        <f>物品!B222</f>
        <v>IS22</v>
      </c>
      <c r="C222" s="28" t="s">
        <v>41</v>
      </c>
      <c r="D222" s="28" t="s">
        <v>81</v>
      </c>
      <c r="E222" s="28" t="s">
        <v>82</v>
      </c>
      <c r="F222" s="28"/>
      <c r="G222" s="28"/>
      <c r="H222" s="28" t="str">
        <f>VLOOKUP(LEFT(RIGHT(B222,5),4),物品!B:CU,2,FALSE)</f>
        <v>W技能附魔石</v>
      </c>
      <c r="I222" s="28" t="str">
        <f>VLOOKUP(B222,物品!B:CV,99,FALSE)</f>
        <v>为|Cffffd24dW技能|r附魔一条|Cffffd24d随机属性|r。</v>
      </c>
      <c r="J222" s="159" t="str">
        <f t="shared" ref="J222:J224" si="100">H222</f>
        <v>W技能附魔石</v>
      </c>
      <c r="K222" s="159" t="str">
        <f t="shared" ref="K222:K224" si="101">I222</f>
        <v>为|Cffffd24dW技能|r附魔一条|Cffffd24d随机属性|r。</v>
      </c>
      <c r="L222" s="28"/>
      <c r="M222" s="160" t="str">
        <f>VLOOKUP(LEFT(RIGHT(B222,5),4),物品!B:CU,20,FALSE)</f>
        <v>ReplaceableTextures\\CommandButtons\\BTNIN02.blp</v>
      </c>
      <c r="N222" s="181" t="s">
        <v>83</v>
      </c>
      <c r="O222" s="160" t="s">
        <v>98</v>
      </c>
      <c r="P222" s="28">
        <v>1</v>
      </c>
      <c r="Q222" s="28">
        <v>2</v>
      </c>
      <c r="R222" s="181" t="s">
        <v>83</v>
      </c>
      <c r="S222" s="181" t="s">
        <v>83</v>
      </c>
      <c r="T222" s="181" t="s">
        <v>83</v>
      </c>
      <c r="U222" s="181" t="s">
        <v>83</v>
      </c>
      <c r="V222" s="28"/>
      <c r="W222" s="28" t="s">
        <v>93</v>
      </c>
      <c r="X222" s="28">
        <v>0</v>
      </c>
      <c r="Y222" s="181" t="s">
        <v>83</v>
      </c>
      <c r="Z222" s="28">
        <v>0</v>
      </c>
      <c r="AA222" s="28">
        <v>0</v>
      </c>
      <c r="AB222" s="28">
        <v>0</v>
      </c>
      <c r="AC222" s="28">
        <v>1</v>
      </c>
      <c r="AD222" s="28">
        <v>1</v>
      </c>
      <c r="AE222" s="181" t="s">
        <v>83</v>
      </c>
      <c r="AF222" s="181" t="s">
        <v>83</v>
      </c>
      <c r="AG222" s="181" t="s">
        <v>83</v>
      </c>
      <c r="AH222" s="181" t="s">
        <v>83</v>
      </c>
      <c r="AI222" s="28">
        <v>0</v>
      </c>
      <c r="AJ222" s="28"/>
      <c r="AK222" s="28">
        <v>1</v>
      </c>
      <c r="AL222" s="28">
        <v>1</v>
      </c>
      <c r="AM222" s="181" t="s">
        <v>83</v>
      </c>
      <c r="AN222" s="28">
        <v>1</v>
      </c>
      <c r="AO222" s="28">
        <v>1</v>
      </c>
      <c r="AP222" s="28">
        <v>1</v>
      </c>
    </row>
    <row r="223" spans="1:42">
      <c r="A223" s="157"/>
      <c r="B223" s="28" t="str">
        <f>物品!B223</f>
        <v>IS23</v>
      </c>
      <c r="C223" s="28" t="s">
        <v>41</v>
      </c>
      <c r="D223" s="28" t="s">
        <v>81</v>
      </c>
      <c r="E223" s="28" t="s">
        <v>82</v>
      </c>
      <c r="F223" s="28"/>
      <c r="G223" s="28"/>
      <c r="H223" s="28" t="str">
        <f>VLOOKUP(LEFT(RIGHT(B223,5),4),物品!B:CU,2,FALSE)</f>
        <v>E技能附魔石</v>
      </c>
      <c r="I223" s="28" t="str">
        <f>VLOOKUP(B223,物品!B:CV,99,FALSE)</f>
        <v>为|Cffffd24dE技能|r附魔一条|Cffffd24d随机属性|r。</v>
      </c>
      <c r="J223" s="159" t="str">
        <f t="shared" si="100"/>
        <v>E技能附魔石</v>
      </c>
      <c r="K223" s="159" t="str">
        <f t="shared" si="101"/>
        <v>为|Cffffd24dE技能|r附魔一条|Cffffd24d随机属性|r。</v>
      </c>
      <c r="L223" s="28"/>
      <c r="M223" s="160" t="str">
        <f>VLOOKUP(LEFT(RIGHT(B223,5),4),物品!B:CU,20,FALSE)</f>
        <v>ReplaceableTextures\\CommandButtons\\BTNIN03.blp</v>
      </c>
      <c r="N223" s="181" t="s">
        <v>83</v>
      </c>
      <c r="O223" s="160" t="s">
        <v>98</v>
      </c>
      <c r="P223" s="28">
        <v>2</v>
      </c>
      <c r="Q223" s="28">
        <v>2</v>
      </c>
      <c r="R223" s="181" t="s">
        <v>83</v>
      </c>
      <c r="S223" s="181" t="s">
        <v>83</v>
      </c>
      <c r="T223" s="181" t="s">
        <v>83</v>
      </c>
      <c r="U223" s="181" t="s">
        <v>83</v>
      </c>
      <c r="V223" s="28"/>
      <c r="W223" s="28" t="s">
        <v>93</v>
      </c>
      <c r="X223" s="28">
        <v>0</v>
      </c>
      <c r="Y223" s="181" t="s">
        <v>83</v>
      </c>
      <c r="Z223" s="28">
        <v>0</v>
      </c>
      <c r="AA223" s="28">
        <v>0</v>
      </c>
      <c r="AB223" s="28">
        <v>0</v>
      </c>
      <c r="AC223" s="28">
        <v>1</v>
      </c>
      <c r="AD223" s="28">
        <v>1</v>
      </c>
      <c r="AE223" s="181" t="s">
        <v>83</v>
      </c>
      <c r="AF223" s="181" t="s">
        <v>83</v>
      </c>
      <c r="AG223" s="181" t="s">
        <v>83</v>
      </c>
      <c r="AH223" s="181" t="s">
        <v>83</v>
      </c>
      <c r="AI223" s="28">
        <v>0</v>
      </c>
      <c r="AJ223" s="28"/>
      <c r="AK223" s="28">
        <v>1</v>
      </c>
      <c r="AL223" s="28">
        <v>1</v>
      </c>
      <c r="AM223" s="181" t="s">
        <v>83</v>
      </c>
      <c r="AN223" s="28">
        <v>1</v>
      </c>
      <c r="AO223" s="28">
        <v>1</v>
      </c>
      <c r="AP223" s="28">
        <v>1</v>
      </c>
    </row>
    <row r="224" spans="1:42">
      <c r="A224" s="157"/>
      <c r="B224" s="28" t="str">
        <f>物品!B224</f>
        <v>IS24</v>
      </c>
      <c r="C224" s="28" t="s">
        <v>41</v>
      </c>
      <c r="D224" s="28" t="s">
        <v>81</v>
      </c>
      <c r="E224" s="28" t="s">
        <v>82</v>
      </c>
      <c r="F224" s="28"/>
      <c r="G224" s="28"/>
      <c r="H224" s="28" t="str">
        <f>VLOOKUP(LEFT(RIGHT(B224,5),4),物品!B:CU,2,FALSE)</f>
        <v>|CffFFD24DQ强力附魔石|r</v>
      </c>
      <c r="I224" s="28" t="str">
        <f>VLOOKUP(B224,物品!B:CV,99,FALSE)</f>
        <v>为|Cffffd24dQ技能|r附魔一条|Cffffd24d随机属性|r。</v>
      </c>
      <c r="J224" s="159" t="str">
        <f t="shared" si="100"/>
        <v>|CffFFD24DQ强力附魔石|r</v>
      </c>
      <c r="K224" s="159" t="str">
        <f t="shared" si="101"/>
        <v>为|Cffffd24dQ技能|r附魔一条|Cffffd24d随机属性|r。</v>
      </c>
      <c r="L224" s="28"/>
      <c r="M224" s="160" t="str">
        <f>VLOOKUP(LEFT(RIGHT(B224,5),4),物品!B:CU,20,FALSE)</f>
        <v>ReplaceableTextures\\CommandButtons\\BTN009.blp</v>
      </c>
      <c r="N224" s="181" t="s">
        <v>83</v>
      </c>
      <c r="O224" s="160" t="s">
        <v>98</v>
      </c>
      <c r="P224" s="28">
        <v>0</v>
      </c>
      <c r="Q224" s="28">
        <v>2</v>
      </c>
      <c r="R224" s="181" t="s">
        <v>83</v>
      </c>
      <c r="S224" s="181" t="s">
        <v>83</v>
      </c>
      <c r="T224" s="181" t="s">
        <v>83</v>
      </c>
      <c r="U224" s="181" t="s">
        <v>83</v>
      </c>
      <c r="V224" s="28"/>
      <c r="W224" s="28" t="s">
        <v>93</v>
      </c>
      <c r="X224" s="28">
        <v>0</v>
      </c>
      <c r="Y224" s="181" t="s">
        <v>83</v>
      </c>
      <c r="Z224" s="28">
        <v>0</v>
      </c>
      <c r="AA224" s="28">
        <v>0</v>
      </c>
      <c r="AB224" s="28">
        <v>30</v>
      </c>
      <c r="AC224" s="28">
        <v>1</v>
      </c>
      <c r="AD224" s="28">
        <v>1</v>
      </c>
      <c r="AE224" s="181" t="s">
        <v>83</v>
      </c>
      <c r="AF224" s="181" t="s">
        <v>83</v>
      </c>
      <c r="AG224" s="181" t="s">
        <v>83</v>
      </c>
      <c r="AH224" s="181" t="s">
        <v>83</v>
      </c>
      <c r="AI224" s="28">
        <v>0</v>
      </c>
      <c r="AJ224" s="28"/>
      <c r="AK224" s="28">
        <v>1</v>
      </c>
      <c r="AL224" s="28">
        <v>1</v>
      </c>
      <c r="AM224" s="181" t="s">
        <v>83</v>
      </c>
      <c r="AN224" s="28">
        <v>1</v>
      </c>
      <c r="AO224" s="28">
        <v>1</v>
      </c>
      <c r="AP224" s="28">
        <v>1</v>
      </c>
    </row>
    <row r="225" spans="1:42">
      <c r="A225" s="157"/>
      <c r="B225" s="28" t="str">
        <f>物品!B225</f>
        <v>IS25</v>
      </c>
      <c r="C225" s="28" t="s">
        <v>41</v>
      </c>
      <c r="D225" s="28" t="s">
        <v>81</v>
      </c>
      <c r="E225" s="28" t="s">
        <v>82</v>
      </c>
      <c r="F225" s="28"/>
      <c r="G225" s="28"/>
      <c r="H225" s="28" t="str">
        <f>VLOOKUP(LEFT(RIGHT(B225,5),4),物品!B:CU,2,FALSE)</f>
        <v>|CffFFD24DW强力附魔石|r</v>
      </c>
      <c r="I225" s="28" t="str">
        <f>VLOOKUP(B225,物品!B:CV,99,FALSE)</f>
        <v>为|Cffffd24dW技能|r附魔一条|Cffffd24d随机属性|r。</v>
      </c>
      <c r="J225" s="159" t="str">
        <f t="shared" ref="J225:J226" si="102">H225</f>
        <v>|CffFFD24DW强力附魔石|r</v>
      </c>
      <c r="K225" s="159" t="str">
        <f t="shared" ref="K225:K226" si="103">I225</f>
        <v>为|Cffffd24dW技能|r附魔一条|Cffffd24d随机属性|r。</v>
      </c>
      <c r="L225" s="28"/>
      <c r="M225" s="160" t="str">
        <f>VLOOKUP(LEFT(RIGHT(B225,5),4),物品!B:CU,20,FALSE)</f>
        <v>ReplaceableTextures\\CommandButtons\\BTN010.blp</v>
      </c>
      <c r="N225" s="181" t="s">
        <v>83</v>
      </c>
      <c r="O225" s="160" t="s">
        <v>98</v>
      </c>
      <c r="P225" s="28">
        <v>1</v>
      </c>
      <c r="Q225" s="28">
        <v>2</v>
      </c>
      <c r="R225" s="181" t="s">
        <v>83</v>
      </c>
      <c r="S225" s="181" t="s">
        <v>83</v>
      </c>
      <c r="T225" s="181" t="s">
        <v>83</v>
      </c>
      <c r="U225" s="181" t="s">
        <v>83</v>
      </c>
      <c r="V225" s="28"/>
      <c r="W225" s="28" t="s">
        <v>93</v>
      </c>
      <c r="X225" s="28">
        <v>0</v>
      </c>
      <c r="Y225" s="181" t="s">
        <v>83</v>
      </c>
      <c r="Z225" s="28">
        <v>0</v>
      </c>
      <c r="AA225" s="28">
        <v>0</v>
      </c>
      <c r="AB225" s="28">
        <v>30</v>
      </c>
      <c r="AC225" s="28">
        <v>1</v>
      </c>
      <c r="AD225" s="28">
        <v>1</v>
      </c>
      <c r="AE225" s="181" t="s">
        <v>83</v>
      </c>
      <c r="AF225" s="181" t="s">
        <v>83</v>
      </c>
      <c r="AG225" s="181" t="s">
        <v>83</v>
      </c>
      <c r="AH225" s="181" t="s">
        <v>83</v>
      </c>
      <c r="AI225" s="28">
        <v>0</v>
      </c>
      <c r="AJ225" s="28"/>
      <c r="AK225" s="28">
        <v>1</v>
      </c>
      <c r="AL225" s="28">
        <v>1</v>
      </c>
      <c r="AM225" s="181" t="s">
        <v>83</v>
      </c>
      <c r="AN225" s="28">
        <v>1</v>
      </c>
      <c r="AO225" s="28">
        <v>1</v>
      </c>
      <c r="AP225" s="28">
        <v>1</v>
      </c>
    </row>
    <row r="226" spans="1:42">
      <c r="A226" s="157"/>
      <c r="B226" s="28" t="str">
        <f>物品!B226</f>
        <v>IS26</v>
      </c>
      <c r="C226" s="28" t="s">
        <v>41</v>
      </c>
      <c r="D226" s="28" t="s">
        <v>81</v>
      </c>
      <c r="E226" s="28" t="s">
        <v>82</v>
      </c>
      <c r="F226" s="28"/>
      <c r="G226" s="28"/>
      <c r="H226" s="28" t="str">
        <f>VLOOKUP(LEFT(RIGHT(B226,5),4),物品!B:CU,2,FALSE)</f>
        <v>|CffFFD24DE强力附魔石|r</v>
      </c>
      <c r="I226" s="28" t="str">
        <f>VLOOKUP(B226,物品!B:CV,99,FALSE)</f>
        <v>为|Cffffd24dE技能|r附魔一条|Cffffd24d随机属性|r。</v>
      </c>
      <c r="J226" s="159" t="str">
        <f t="shared" si="102"/>
        <v>|CffFFD24DE强力附魔石|r</v>
      </c>
      <c r="K226" s="159" t="str">
        <f t="shared" si="103"/>
        <v>为|Cffffd24dE技能|r附魔一条|Cffffd24d随机属性|r。</v>
      </c>
      <c r="L226" s="28"/>
      <c r="M226" s="160" t="str">
        <f>VLOOKUP(LEFT(RIGHT(B226,5),4),物品!B:CU,20,FALSE)</f>
        <v>ReplaceableTextures\\CommandButtons\\BTN011.blp</v>
      </c>
      <c r="N226" s="181" t="s">
        <v>83</v>
      </c>
      <c r="O226" s="160" t="s">
        <v>98</v>
      </c>
      <c r="P226" s="28">
        <v>2</v>
      </c>
      <c r="Q226" s="28">
        <v>2</v>
      </c>
      <c r="R226" s="181" t="s">
        <v>83</v>
      </c>
      <c r="S226" s="181" t="s">
        <v>83</v>
      </c>
      <c r="T226" s="181" t="s">
        <v>83</v>
      </c>
      <c r="U226" s="181" t="s">
        <v>83</v>
      </c>
      <c r="V226" s="28"/>
      <c r="W226" s="28" t="s">
        <v>93</v>
      </c>
      <c r="X226" s="28">
        <v>0</v>
      </c>
      <c r="Y226" s="181" t="s">
        <v>83</v>
      </c>
      <c r="Z226" s="28">
        <v>0</v>
      </c>
      <c r="AA226" s="28">
        <v>0</v>
      </c>
      <c r="AB226" s="28">
        <v>30</v>
      </c>
      <c r="AC226" s="28">
        <v>1</v>
      </c>
      <c r="AD226" s="28">
        <v>1</v>
      </c>
      <c r="AE226" s="181" t="s">
        <v>83</v>
      </c>
      <c r="AF226" s="181" t="s">
        <v>83</v>
      </c>
      <c r="AG226" s="181" t="s">
        <v>83</v>
      </c>
      <c r="AH226" s="181" t="s">
        <v>83</v>
      </c>
      <c r="AI226" s="28">
        <v>0</v>
      </c>
      <c r="AJ226" s="28"/>
      <c r="AK226" s="28">
        <v>1</v>
      </c>
      <c r="AL226" s="28">
        <v>1</v>
      </c>
      <c r="AM226" s="181" t="s">
        <v>83</v>
      </c>
      <c r="AN226" s="28">
        <v>1</v>
      </c>
      <c r="AO226" s="28">
        <v>1</v>
      </c>
      <c r="AP226" s="28">
        <v>1</v>
      </c>
    </row>
    <row r="227" spans="1:42">
      <c r="A227" s="157"/>
      <c r="B227" s="28" t="str">
        <f>物品!B227</f>
        <v>IS11</v>
      </c>
      <c r="C227" s="28" t="s">
        <v>41</v>
      </c>
      <c r="D227" s="28" t="s">
        <v>81</v>
      </c>
      <c r="E227" s="28"/>
      <c r="F227" s="28"/>
      <c r="G227" s="28"/>
      <c r="H227" s="28" t="str">
        <f>VLOOKUP(LEFT(RIGHT(B227,5),4),物品!B:CU,2,FALSE)</f>
        <v>|CffFF0000占星|r</v>
      </c>
      <c r="I227" s="28" t="str">
        <f>VLOOKUP(B227,物品!B:CV,99,FALSE)</f>
        <v>|CffFF0000占星|r</v>
      </c>
      <c r="J227" s="159" t="str">
        <f t="shared" ref="J227" si="104">H227</f>
        <v>|CffFF0000占星|r</v>
      </c>
      <c r="K227" s="159" t="str">
        <f t="shared" ref="K227" si="105">I227</f>
        <v>|CffFF0000占星|r</v>
      </c>
      <c r="L227" s="28"/>
      <c r="M227" s="160" t="str">
        <f>VLOOKUP(LEFT(RIGHT(B227,5),4),物品!B:CU,20,FALSE)</f>
        <v>ReplaceableTextures\\CommandButtons\\BTNIS11.blp</v>
      </c>
      <c r="N227" s="181" t="s">
        <v>83</v>
      </c>
      <c r="O227" s="160" t="s">
        <v>98</v>
      </c>
      <c r="P227" s="28">
        <v>0</v>
      </c>
      <c r="Q227" s="28">
        <v>0</v>
      </c>
      <c r="R227" s="181" t="s">
        <v>83</v>
      </c>
      <c r="S227" s="181" t="s">
        <v>83</v>
      </c>
      <c r="T227" s="181" t="s">
        <v>83</v>
      </c>
      <c r="U227" s="181" t="s">
        <v>83</v>
      </c>
      <c r="V227" s="28"/>
      <c r="W227" s="28" t="s">
        <v>88</v>
      </c>
      <c r="X227" s="28">
        <v>0</v>
      </c>
      <c r="Y227" s="181" t="s">
        <v>83</v>
      </c>
      <c r="Z227" s="28">
        <v>0</v>
      </c>
      <c r="AA227" s="28">
        <v>240</v>
      </c>
      <c r="AB227" s="28">
        <v>0</v>
      </c>
      <c r="AC227" s="28">
        <v>1</v>
      </c>
      <c r="AD227" s="28">
        <v>1</v>
      </c>
      <c r="AE227" s="181" t="s">
        <v>83</v>
      </c>
      <c r="AF227" s="181" t="s">
        <v>83</v>
      </c>
      <c r="AG227" s="181" t="s">
        <v>83</v>
      </c>
      <c r="AH227" s="181" t="s">
        <v>83</v>
      </c>
      <c r="AI227" s="28">
        <v>1</v>
      </c>
      <c r="AJ227" s="28"/>
      <c r="AK227" s="28">
        <v>1</v>
      </c>
      <c r="AL227" s="28">
        <v>1</v>
      </c>
      <c r="AM227" s="181" t="s">
        <v>83</v>
      </c>
      <c r="AN227" s="28">
        <v>1</v>
      </c>
      <c r="AO227" s="28">
        <v>1</v>
      </c>
      <c r="AP227" s="28">
        <v>1</v>
      </c>
    </row>
    <row r="228" spans="1:42">
      <c r="A228" s="157"/>
      <c r="B228" s="28" t="str">
        <f>物品!B228</f>
        <v>IS12</v>
      </c>
      <c r="C228" s="28" t="s">
        <v>41</v>
      </c>
      <c r="D228" s="28" t="s">
        <v>81</v>
      </c>
      <c r="E228" s="28"/>
      <c r="F228" s="28"/>
      <c r="G228" s="28"/>
      <c r="H228" s="28" t="str">
        <f>VLOOKUP(LEFT(RIGHT(B228,5),4),物品!B:CU,2,FALSE)</f>
        <v>|CffFFD24D兽魂抽奖|r</v>
      </c>
      <c r="I228" s="28" t="str">
        <f>VLOOKUP(B228,物品!B:CV,99,FALSE)</f>
        <v>|CffFFD24D兽魂抽奖|r</v>
      </c>
      <c r="J228" s="159" t="str">
        <f t="shared" si="96"/>
        <v>|CffFFD24D兽魂抽奖|r</v>
      </c>
      <c r="K228" s="159" t="str">
        <f t="shared" si="97"/>
        <v>|CffFFD24D兽魂抽奖|r</v>
      </c>
      <c r="L228" s="28"/>
      <c r="M228" s="160" t="str">
        <f>VLOOKUP(LEFT(RIGHT(B228,5),4),物品!B:CU,20,FALSE)</f>
        <v>ReplaceableTextures\\CommandButtons\\BTNIH00.blp</v>
      </c>
      <c r="N228" s="181" t="s">
        <v>83</v>
      </c>
      <c r="O228" s="160" t="s">
        <v>98</v>
      </c>
      <c r="P228" s="28">
        <v>0</v>
      </c>
      <c r="Q228" s="28">
        <v>0</v>
      </c>
      <c r="R228" s="181" t="s">
        <v>83</v>
      </c>
      <c r="S228" s="181" t="s">
        <v>83</v>
      </c>
      <c r="T228" s="181" t="s">
        <v>83</v>
      </c>
      <c r="U228" s="181" t="s">
        <v>83</v>
      </c>
      <c r="V228" s="28"/>
      <c r="W228" s="28" t="s">
        <v>88</v>
      </c>
      <c r="X228" s="28">
        <v>0</v>
      </c>
      <c r="Y228" s="181" t="s">
        <v>83</v>
      </c>
      <c r="Z228" s="28">
        <v>0</v>
      </c>
      <c r="AA228" s="28">
        <v>3</v>
      </c>
      <c r="AB228" s="28">
        <v>0</v>
      </c>
      <c r="AC228" s="28">
        <v>1</v>
      </c>
      <c r="AD228" s="28">
        <v>1</v>
      </c>
      <c r="AE228" s="181" t="s">
        <v>83</v>
      </c>
      <c r="AF228" s="181" t="s">
        <v>83</v>
      </c>
      <c r="AG228" s="181" t="s">
        <v>83</v>
      </c>
      <c r="AH228" s="181" t="s">
        <v>83</v>
      </c>
      <c r="AI228" s="28">
        <v>1</v>
      </c>
      <c r="AJ228" s="28"/>
      <c r="AK228" s="28">
        <v>1</v>
      </c>
      <c r="AL228" s="28">
        <v>1</v>
      </c>
      <c r="AM228" s="181" t="s">
        <v>83</v>
      </c>
      <c r="AN228" s="28">
        <v>1</v>
      </c>
      <c r="AO228" s="28">
        <v>1</v>
      </c>
      <c r="AP228" s="28">
        <v>1</v>
      </c>
    </row>
    <row r="229" spans="1:42">
      <c r="A229" s="157"/>
      <c r="B229" s="28" t="str">
        <f>物品!B229</f>
        <v>IZ0C</v>
      </c>
      <c r="C229" s="28" t="s">
        <v>41</v>
      </c>
      <c r="D229" s="28" t="s">
        <v>81</v>
      </c>
      <c r="E229" s="28"/>
      <c r="F229" s="28"/>
      <c r="G229" s="28"/>
      <c r="H229" s="28" t="str">
        <f>VLOOKUP(LEFT(RIGHT(B229,5),4),物品!B:CU,2,FALSE)</f>
        <v>|CffFFD24D兽魂抽奖|r</v>
      </c>
      <c r="I229" s="28" t="str">
        <f>VLOOKUP(B229,物品!B:CV,99,FALSE)</f>
        <v>|CffFFD24D兽魂抽奖|r</v>
      </c>
      <c r="J229" s="159" t="str">
        <f t="shared" si="96"/>
        <v>|CffFFD24D兽魂抽奖|r</v>
      </c>
      <c r="K229" s="159" t="str">
        <f t="shared" si="97"/>
        <v>|CffFFD24D兽魂抽奖|r</v>
      </c>
      <c r="L229" s="28"/>
      <c r="M229" s="160" t="str">
        <f>VLOOKUP(LEFT(RIGHT(B229,5),4),物品!B:CU,20,FALSE)</f>
        <v>ReplaceableTextures\\CommandButtons\\BTNIH00.blp</v>
      </c>
      <c r="N229" s="181" t="s">
        <v>83</v>
      </c>
      <c r="O229" s="160" t="s">
        <v>98</v>
      </c>
      <c r="P229" s="28">
        <v>0</v>
      </c>
      <c r="Q229" s="28">
        <v>0</v>
      </c>
      <c r="R229" s="181" t="s">
        <v>83</v>
      </c>
      <c r="S229" s="181" t="s">
        <v>83</v>
      </c>
      <c r="T229" s="181" t="s">
        <v>83</v>
      </c>
      <c r="U229" s="181" t="s">
        <v>83</v>
      </c>
      <c r="V229" s="28"/>
      <c r="W229" s="28" t="s">
        <v>88</v>
      </c>
      <c r="X229" s="28">
        <v>0</v>
      </c>
      <c r="Y229" s="181" t="s">
        <v>83</v>
      </c>
      <c r="Z229" s="28">
        <v>0</v>
      </c>
      <c r="AA229" s="28">
        <v>9999999</v>
      </c>
      <c r="AB229" s="28">
        <v>0</v>
      </c>
      <c r="AC229" s="28">
        <v>1</v>
      </c>
      <c r="AD229" s="28">
        <v>1</v>
      </c>
      <c r="AE229" s="181" t="s">
        <v>83</v>
      </c>
      <c r="AF229" s="181" t="s">
        <v>83</v>
      </c>
      <c r="AG229" s="181" t="s">
        <v>83</v>
      </c>
      <c r="AH229" s="181" t="s">
        <v>83</v>
      </c>
      <c r="AI229" s="28">
        <v>1</v>
      </c>
      <c r="AJ229" s="28"/>
      <c r="AK229" s="28">
        <v>1</v>
      </c>
      <c r="AL229" s="28">
        <v>1</v>
      </c>
      <c r="AM229" s="181" t="s">
        <v>83</v>
      </c>
      <c r="AN229" s="28">
        <v>1</v>
      </c>
      <c r="AO229" s="28">
        <v>1</v>
      </c>
      <c r="AP229" s="28">
        <v>1</v>
      </c>
    </row>
    <row r="230" spans="1:42">
      <c r="A230" s="157"/>
      <c r="B230" s="28" t="str">
        <f>物品!B230</f>
        <v>IZ10</v>
      </c>
      <c r="C230" s="28" t="s">
        <v>41</v>
      </c>
      <c r="D230" s="28" t="s">
        <v>81</v>
      </c>
      <c r="E230" s="28"/>
      <c r="F230" s="28"/>
      <c r="G230" s="28"/>
      <c r="H230" s="28" t="str">
        <f>VLOOKUP(LEFT(RIGHT(B230,5),4),物品!B:CU,2,FALSE)</f>
        <v>|CffFFD24D占星卜卦|r</v>
      </c>
      <c r="I230" s="28" t="str">
        <f>VLOOKUP(B230,物品!B:CV,99,FALSE)</f>
        <v>|CffF0F0F0有几率获得|r|Cffffd24d好东西|r|Cfff0f0f0，也有可能|r|Cffcccccc打水漂|r|Cfff0f0f0。|n|n|r|Cff00ff7f观今夜星象，抽就完事了...|r</v>
      </c>
      <c r="J230" s="159" t="str">
        <f t="shared" si="96"/>
        <v>|CffFFD24D占星卜卦|r</v>
      </c>
      <c r="K230" s="159" t="str">
        <f t="shared" si="97"/>
        <v>|CffF0F0F0有几率获得|r|Cffffd24d好东西|r|Cfff0f0f0，也有可能|r|Cffcccccc打水漂|r|Cfff0f0f0。|n|n|r|Cff00ff7f观今夜星象，抽就完事了...|r</v>
      </c>
      <c r="L230" s="28"/>
      <c r="M230" s="160" t="str">
        <f>VLOOKUP(LEFT(RIGHT(B230,5),4),物品!B:CU,20,FALSE)</f>
        <v>ReplaceableTextures\\CommandButtons\\BTNIH00.blp</v>
      </c>
      <c r="N230" s="181" t="s">
        <v>83</v>
      </c>
      <c r="O230" s="160" t="s">
        <v>98</v>
      </c>
      <c r="P230" s="28">
        <v>0</v>
      </c>
      <c r="Q230" s="28">
        <v>0</v>
      </c>
      <c r="R230" s="181" t="s">
        <v>83</v>
      </c>
      <c r="S230" s="181" t="s">
        <v>83</v>
      </c>
      <c r="T230" s="181" t="s">
        <v>83</v>
      </c>
      <c r="U230" s="181" t="s">
        <v>83</v>
      </c>
      <c r="V230" s="28"/>
      <c r="W230" s="28" t="s">
        <v>88</v>
      </c>
      <c r="X230" s="28">
        <v>3888</v>
      </c>
      <c r="Y230" s="181" t="s">
        <v>83</v>
      </c>
      <c r="Z230" s="28">
        <v>0</v>
      </c>
      <c r="AA230" s="28">
        <v>1</v>
      </c>
      <c r="AB230" s="28">
        <v>0</v>
      </c>
      <c r="AC230" s="28">
        <v>1</v>
      </c>
      <c r="AD230" s="28">
        <v>1</v>
      </c>
      <c r="AE230" s="181" t="s">
        <v>83</v>
      </c>
      <c r="AF230" s="181" t="s">
        <v>83</v>
      </c>
      <c r="AG230" s="181" t="s">
        <v>83</v>
      </c>
      <c r="AH230" s="181" t="s">
        <v>83</v>
      </c>
      <c r="AI230" s="28">
        <v>1</v>
      </c>
      <c r="AJ230" s="28"/>
      <c r="AK230" s="28">
        <v>1</v>
      </c>
      <c r="AL230" s="28">
        <v>1</v>
      </c>
      <c r="AM230" s="181" t="s">
        <v>83</v>
      </c>
      <c r="AN230" s="28">
        <v>1</v>
      </c>
      <c r="AO230" s="28">
        <v>1</v>
      </c>
      <c r="AP230" s="28">
        <v>1</v>
      </c>
    </row>
    <row r="231" spans="1:42">
      <c r="A231" s="157"/>
      <c r="B231" s="28" t="str">
        <f>物品!B231</f>
        <v>IZ11</v>
      </c>
      <c r="C231" s="28" t="s">
        <v>41</v>
      </c>
      <c r="D231" s="28" t="s">
        <v>81</v>
      </c>
      <c r="E231" s="28"/>
      <c r="F231" s="28"/>
      <c r="G231" s="28"/>
      <c r="H231" s="28" t="str">
        <f>VLOOKUP(LEFT(RIGHT(B231,5),4),物品!B:CU,2,FALSE)</f>
        <v>|CffFFD24D占星卜卦|r - [|cffffcc0010连|r]</v>
      </c>
      <c r="I231" s="28" t="str">
        <f>VLOOKUP(B231,物品!B:CV,99,FALSE)</f>
        <v>|CffF0F0F0有几率获得|r|Cffffd24d很多好东西|r|Cfff0f0f0，也有可能|r|Cffcccccc打很多水漂|r|Cfff0f0f0。|n|n|r|Cff00ff7f观今夜星象，使劲抽就完事了...|r</v>
      </c>
      <c r="J231" s="159" t="str">
        <f t="shared" si="96"/>
        <v>|CffFFD24D占星卜卦|r - [|cffffcc0010连|r]</v>
      </c>
      <c r="K231" s="159" t="str">
        <f t="shared" si="97"/>
        <v>|CffF0F0F0有几率获得|r|Cffffd24d很多好东西|r|Cfff0f0f0，也有可能|r|Cffcccccc打很多水漂|r|Cfff0f0f0。|n|n|r|Cff00ff7f观今夜星象，使劲抽就完事了...|r</v>
      </c>
      <c r="L231" s="28"/>
      <c r="M231" s="160" t="str">
        <f>VLOOKUP(LEFT(RIGHT(B231,5),4),物品!B:CU,20,FALSE)</f>
        <v>ReplaceableTextures\\CommandButtons\\BTNIH00.blp</v>
      </c>
      <c r="N231" s="181" t="s">
        <v>83</v>
      </c>
      <c r="O231" s="160" t="s">
        <v>98</v>
      </c>
      <c r="P231" s="28">
        <v>0</v>
      </c>
      <c r="Q231" s="28">
        <v>0</v>
      </c>
      <c r="R231" s="181" t="s">
        <v>83</v>
      </c>
      <c r="S231" s="181" t="s">
        <v>83</v>
      </c>
      <c r="T231" s="181" t="s">
        <v>83</v>
      </c>
      <c r="U231" s="181" t="s">
        <v>83</v>
      </c>
      <c r="V231" s="28"/>
      <c r="W231" s="28" t="s">
        <v>88</v>
      </c>
      <c r="X231" s="28">
        <v>39999</v>
      </c>
      <c r="Y231" s="181" t="s">
        <v>83</v>
      </c>
      <c r="Z231" s="28">
        <v>0</v>
      </c>
      <c r="AA231" s="28">
        <v>0</v>
      </c>
      <c r="AB231" s="28">
        <v>0</v>
      </c>
      <c r="AC231" s="28">
        <v>1</v>
      </c>
      <c r="AD231" s="28">
        <v>1</v>
      </c>
      <c r="AE231" s="181" t="s">
        <v>83</v>
      </c>
      <c r="AF231" s="181" t="s">
        <v>83</v>
      </c>
      <c r="AG231" s="181" t="s">
        <v>83</v>
      </c>
      <c r="AH231" s="181" t="s">
        <v>83</v>
      </c>
      <c r="AI231" s="28">
        <v>1</v>
      </c>
      <c r="AJ231" s="28"/>
      <c r="AK231" s="28">
        <v>1</v>
      </c>
      <c r="AL231" s="28">
        <v>1</v>
      </c>
      <c r="AM231" s="181" t="s">
        <v>83</v>
      </c>
      <c r="AN231" s="28">
        <v>1</v>
      </c>
      <c r="AO231" s="28">
        <v>1</v>
      </c>
      <c r="AP231" s="28">
        <v>1</v>
      </c>
    </row>
    <row r="232" spans="1:42">
      <c r="A232" s="157"/>
      <c r="B232" s="28" t="str">
        <f>物品!B232</f>
        <v>IS13</v>
      </c>
      <c r="C232" s="28" t="s">
        <v>41</v>
      </c>
      <c r="D232" s="28" t="s">
        <v>81</v>
      </c>
      <c r="E232" s="28"/>
      <c r="F232" s="28"/>
      <c r="G232" s="28"/>
      <c r="H232" s="28" t="str">
        <f>VLOOKUP(LEFT(RIGHT(B232,5),4),物品!B:CU,2,FALSE)</f>
        <v>|cffffd24d强化饰品等级|n|r</v>
      </c>
      <c r="I232" s="28" t="str">
        <f>VLOOKUP(B232,物品!B:CV,99,FALSE)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32" s="159" t="str">
        <f t="shared" si="96"/>
        <v>|cffffd24d强化饰品等级|n|r</v>
      </c>
      <c r="K232" s="159" t="str">
        <f t="shared" si="97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32" s="28"/>
      <c r="M232" s="160" t="str">
        <f>VLOOKUP(LEFT(RIGHT(B232,5),4),物品!B:CU,20,FALSE)</f>
        <v>ReplaceableTextures\\CommandButtons\\BTNZ10.blp</v>
      </c>
      <c r="N232" s="181" t="s">
        <v>83</v>
      </c>
      <c r="O232" s="160" t="s">
        <v>98</v>
      </c>
      <c r="P232" s="28">
        <v>0</v>
      </c>
      <c r="Q232" s="28">
        <v>1</v>
      </c>
      <c r="R232" s="181" t="s">
        <v>83</v>
      </c>
      <c r="S232" s="181" t="s">
        <v>83</v>
      </c>
      <c r="T232" s="181" t="s">
        <v>83</v>
      </c>
      <c r="U232" s="181" t="s">
        <v>83</v>
      </c>
      <c r="V232" s="28"/>
      <c r="W232" s="28" t="s">
        <v>88</v>
      </c>
      <c r="X232" s="28">
        <v>0</v>
      </c>
      <c r="Y232" s="181" t="s">
        <v>83</v>
      </c>
      <c r="Z232" s="28">
        <v>0</v>
      </c>
      <c r="AA232" s="28">
        <v>0</v>
      </c>
      <c r="AB232" s="28">
        <v>0</v>
      </c>
      <c r="AC232" s="28">
        <v>1</v>
      </c>
      <c r="AD232" s="28">
        <v>1</v>
      </c>
      <c r="AE232" s="181" t="s">
        <v>83</v>
      </c>
      <c r="AF232" s="181" t="s">
        <v>83</v>
      </c>
      <c r="AG232" s="181" t="s">
        <v>83</v>
      </c>
      <c r="AH232" s="181" t="s">
        <v>83</v>
      </c>
      <c r="AI232" s="28">
        <v>1</v>
      </c>
      <c r="AJ232" s="28"/>
      <c r="AK232" s="28">
        <v>1</v>
      </c>
      <c r="AL232" s="28">
        <v>1</v>
      </c>
      <c r="AM232" s="181" t="s">
        <v>83</v>
      </c>
      <c r="AN232" s="28">
        <v>1</v>
      </c>
      <c r="AO232" s="28">
        <v>1</v>
      </c>
      <c r="AP232" s="28">
        <v>1</v>
      </c>
    </row>
    <row r="233" spans="1:42">
      <c r="A233" s="157"/>
      <c r="B233" s="28" t="str">
        <f>物品!B233</f>
        <v>IS14</v>
      </c>
      <c r="C233" s="28" t="s">
        <v>41</v>
      </c>
      <c r="D233" s="28" t="s">
        <v>81</v>
      </c>
      <c r="E233" s="28"/>
      <c r="F233" s="28"/>
      <c r="G233" s="28"/>
      <c r="H233" s="28" t="str">
        <f>VLOOKUP(LEFT(RIGHT(B233,5),4),物品!B:CU,2,FALSE)</f>
        <v>|CffFFD24D强化药品等级|r</v>
      </c>
      <c r="I233" s="28" t="str">
        <f>VLOOKUP(B233,物品!B:CV,99,FALSE)</f>
        <v>|cffffcc00升级消耗：|r150+等级*150杀敌数|n|n|cff00ff7f最高升至10级|r</v>
      </c>
      <c r="J233" s="159" t="str">
        <f t="shared" ref="J233" si="106">H233</f>
        <v>|CffFFD24D强化药品等级|r</v>
      </c>
      <c r="K233" s="159" t="str">
        <f t="shared" ref="K233" si="107">I233</f>
        <v>|cffffcc00升级消耗：|r150+等级*150杀敌数|n|n|cff00ff7f最高升至10级|r</v>
      </c>
      <c r="L233" s="28"/>
      <c r="M233" s="160" t="str">
        <f>VLOOKUP(LEFT(RIGHT(B233,5),4),物品!B:CU,20,FALSE)</f>
        <v>ReplaceableTextures\\CommandButtons\\BTNAG06.blp</v>
      </c>
      <c r="N233" s="181" t="s">
        <v>83</v>
      </c>
      <c r="O233" s="160" t="s">
        <v>98</v>
      </c>
      <c r="P233" s="28">
        <v>0</v>
      </c>
      <c r="Q233" s="28">
        <v>1</v>
      </c>
      <c r="R233" s="181" t="s">
        <v>83</v>
      </c>
      <c r="S233" s="181" t="s">
        <v>83</v>
      </c>
      <c r="T233" s="181" t="s">
        <v>83</v>
      </c>
      <c r="U233" s="181" t="s">
        <v>83</v>
      </c>
      <c r="V233" s="28"/>
      <c r="W233" s="28" t="s">
        <v>88</v>
      </c>
      <c r="X233" s="28">
        <v>0</v>
      </c>
      <c r="Y233" s="181" t="s">
        <v>83</v>
      </c>
      <c r="Z233" s="28">
        <v>0</v>
      </c>
      <c r="AA233" s="28">
        <v>0</v>
      </c>
      <c r="AB233" s="28">
        <v>0</v>
      </c>
      <c r="AC233" s="28">
        <v>1</v>
      </c>
      <c r="AD233" s="28">
        <v>1</v>
      </c>
      <c r="AE233" s="181" t="s">
        <v>83</v>
      </c>
      <c r="AF233" s="181" t="s">
        <v>83</v>
      </c>
      <c r="AG233" s="181" t="s">
        <v>83</v>
      </c>
      <c r="AH233" s="181" t="s">
        <v>83</v>
      </c>
      <c r="AI233" s="28">
        <v>1</v>
      </c>
      <c r="AJ233" s="28"/>
      <c r="AK233" s="28">
        <v>1</v>
      </c>
      <c r="AL233" s="28">
        <v>1</v>
      </c>
      <c r="AM233" s="181" t="s">
        <v>83</v>
      </c>
      <c r="AN233" s="28">
        <v>1</v>
      </c>
      <c r="AO233" s="28">
        <v>1</v>
      </c>
      <c r="AP233" s="28">
        <v>1</v>
      </c>
    </row>
    <row r="234" spans="1:42">
      <c r="A234" s="157"/>
      <c r="B234" s="28" t="str">
        <f>物品!B235</f>
        <v>IB01</v>
      </c>
      <c r="C234" s="28" t="s">
        <v>41</v>
      </c>
      <c r="D234" s="28" t="s">
        <v>81</v>
      </c>
      <c r="E234" s="28"/>
      <c r="F234" s="28"/>
      <c r="G234" s="28"/>
      <c r="H234" s="28" t="str">
        <f>VLOOKUP(LEFT(RIGHT(B234,5),4),物品!B:CU,2,FALSE)</f>
        <v>公众号礼包</v>
      </c>
      <c r="I234" s="28" t="str">
        <f>VLOOKUP(B234,物品!B:CV,99,FALSE)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34" s="159" t="str">
        <f t="shared" ref="J234:K238" si="108">H234</f>
        <v>公众号礼包</v>
      </c>
      <c r="K234" s="159" t="str">
        <f t="shared" si="108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34" s="28"/>
      <c r="M234" s="160" t="str">
        <f>VLOOKUP(LEFT(RIGHT(B234,5),4),物品!B:CU,20,FALSE)</f>
        <v>ReplaceableTextures\\CommandButtons\\BTNIB01.blp</v>
      </c>
      <c r="N234" s="181" t="s">
        <v>83</v>
      </c>
      <c r="O234" s="160" t="s">
        <v>98</v>
      </c>
      <c r="P234" s="28">
        <v>0</v>
      </c>
      <c r="Q234" s="28">
        <v>0</v>
      </c>
      <c r="R234" s="181" t="s">
        <v>83</v>
      </c>
      <c r="S234" s="181" t="s">
        <v>83</v>
      </c>
      <c r="T234" s="181" t="s">
        <v>83</v>
      </c>
      <c r="U234" s="181" t="s">
        <v>83</v>
      </c>
      <c r="V234" s="28"/>
      <c r="W234" s="28" t="s">
        <v>88</v>
      </c>
      <c r="X234" s="28">
        <v>0</v>
      </c>
      <c r="Y234" s="181" t="s">
        <v>83</v>
      </c>
      <c r="Z234" s="28">
        <v>0</v>
      </c>
      <c r="AA234" s="28">
        <v>0</v>
      </c>
      <c r="AB234" s="28">
        <v>0</v>
      </c>
      <c r="AC234" s="28">
        <v>1</v>
      </c>
      <c r="AD234" s="28">
        <v>1</v>
      </c>
      <c r="AE234" s="181" t="s">
        <v>83</v>
      </c>
      <c r="AF234" s="181" t="s">
        <v>83</v>
      </c>
      <c r="AG234" s="181" t="s">
        <v>83</v>
      </c>
      <c r="AH234" s="181" t="s">
        <v>83</v>
      </c>
      <c r="AI234" s="28">
        <v>1</v>
      </c>
      <c r="AJ234" s="28"/>
      <c r="AK234" s="28">
        <v>1</v>
      </c>
      <c r="AL234" s="28">
        <v>1</v>
      </c>
      <c r="AM234" s="181" t="s">
        <v>83</v>
      </c>
      <c r="AN234" s="28">
        <v>1</v>
      </c>
      <c r="AO234" s="28">
        <v>1</v>
      </c>
      <c r="AP234" s="28">
        <v>1</v>
      </c>
    </row>
    <row r="235" spans="1:42">
      <c r="A235" s="157"/>
      <c r="B235" s="28" t="str">
        <f>物品!B236</f>
        <v>IB02</v>
      </c>
      <c r="C235" s="28" t="s">
        <v>41</v>
      </c>
      <c r="D235" s="28" t="s">
        <v>81</v>
      </c>
      <c r="E235" s="28"/>
      <c r="F235" s="28"/>
      <c r="G235" s="28"/>
      <c r="H235" s="28" t="str">
        <f>VLOOKUP(LEFT(RIGHT(B235,5),4),物品!B:CU,2,FALSE)</f>
        <v>入群礼包</v>
      </c>
      <c r="I235" s="28" t="str">
        <f>VLOOKUP(B235,物品!B:CV,99,FALSE)</f>
        <v>加入《|cff00ffcc全民封神|r》官方QQ群，即可获得入群礼包码！|n|n输入礼包码即可获得：|n金币+1000，每秒攻击+2，每秒业力+2</v>
      </c>
      <c r="J235" s="159" t="str">
        <f t="shared" si="108"/>
        <v>入群礼包</v>
      </c>
      <c r="K235" s="159" t="str">
        <f t="shared" si="108"/>
        <v>加入《|cff00ffcc全民封神|r》官方QQ群，即可获得入群礼包码！|n|n输入礼包码即可获得：|n金币+1000，每秒攻击+2，每秒业力+2</v>
      </c>
      <c r="L235" s="28"/>
      <c r="M235" s="160" t="str">
        <f>VLOOKUP(LEFT(RIGHT(B235,5),4),物品!B:CU,20,FALSE)</f>
        <v>ReplaceableTextures\\CommandButtons\\BTNIB02.blp</v>
      </c>
      <c r="N235" s="181" t="s">
        <v>83</v>
      </c>
      <c r="O235" s="160" t="s">
        <v>98</v>
      </c>
      <c r="P235" s="28">
        <v>1</v>
      </c>
      <c r="Q235" s="28">
        <v>0</v>
      </c>
      <c r="R235" s="181" t="s">
        <v>83</v>
      </c>
      <c r="S235" s="181" t="s">
        <v>83</v>
      </c>
      <c r="T235" s="181" t="s">
        <v>83</v>
      </c>
      <c r="U235" s="181" t="s">
        <v>83</v>
      </c>
      <c r="V235" s="28"/>
      <c r="W235" s="28" t="s">
        <v>88</v>
      </c>
      <c r="X235" s="28">
        <v>0</v>
      </c>
      <c r="Y235" s="181" t="s">
        <v>83</v>
      </c>
      <c r="Z235" s="28">
        <v>0</v>
      </c>
      <c r="AA235" s="28">
        <v>0</v>
      </c>
      <c r="AB235" s="28">
        <v>0</v>
      </c>
      <c r="AC235" s="28">
        <v>1</v>
      </c>
      <c r="AD235" s="28">
        <v>1</v>
      </c>
      <c r="AE235" s="181" t="s">
        <v>83</v>
      </c>
      <c r="AF235" s="181" t="s">
        <v>83</v>
      </c>
      <c r="AG235" s="181" t="s">
        <v>83</v>
      </c>
      <c r="AH235" s="181" t="s">
        <v>83</v>
      </c>
      <c r="AI235" s="28">
        <v>1</v>
      </c>
      <c r="AJ235" s="28"/>
      <c r="AK235" s="28">
        <v>1</v>
      </c>
      <c r="AL235" s="28">
        <v>1</v>
      </c>
      <c r="AM235" s="181" t="s">
        <v>83</v>
      </c>
      <c r="AN235" s="28">
        <v>1</v>
      </c>
      <c r="AO235" s="28">
        <v>1</v>
      </c>
      <c r="AP235" s="28">
        <v>1</v>
      </c>
    </row>
    <row r="236" spans="1:42">
      <c r="A236" s="157"/>
      <c r="B236" s="28" t="str">
        <f>物品!B237</f>
        <v>IB03</v>
      </c>
      <c r="C236" s="28" t="s">
        <v>41</v>
      </c>
      <c r="D236" s="28" t="s">
        <v>81</v>
      </c>
      <c r="E236" s="28"/>
      <c r="F236" s="28"/>
      <c r="G236" s="28"/>
      <c r="H236" s="28" t="str">
        <f>VLOOKUP(LEFT(RIGHT(B236,5),4),物品!B:CU,2,FALSE)</f>
        <v>拜年礼包</v>
      </c>
      <c r="I236" s="28" t="str">
        <f>VLOOKUP(B236,物品!B:CV,99,FALSE)</f>
        <v>|cff99ccff给与地图有效评论建议|r即可领取：|n每秒生命+100，每秒业力+2|n|n|r|cff808080地图等级达到3级可领取|r</v>
      </c>
      <c r="J236" s="159" t="str">
        <f t="shared" si="108"/>
        <v>拜年礼包</v>
      </c>
      <c r="K236" s="159" t="str">
        <f t="shared" si="108"/>
        <v>|cff99ccff给与地图有效评论建议|r即可领取：|n每秒生命+100，每秒业力+2|n|n|r|cff808080地图等级达到3级可领取|r</v>
      </c>
      <c r="L236" s="28"/>
      <c r="M236" s="160" t="str">
        <f>VLOOKUP(LEFT(RIGHT(B236,5),4),物品!B:CU,20,FALSE)</f>
        <v>ReplaceableTextures\\CommandButtons\\BTNIB03.blp</v>
      </c>
      <c r="N236" s="181" t="s">
        <v>83</v>
      </c>
      <c r="O236" s="160" t="s">
        <v>98</v>
      </c>
      <c r="P236" s="28">
        <v>2</v>
      </c>
      <c r="Q236" s="28">
        <v>0</v>
      </c>
      <c r="R236" s="181" t="s">
        <v>83</v>
      </c>
      <c r="S236" s="181" t="s">
        <v>83</v>
      </c>
      <c r="T236" s="181" t="s">
        <v>83</v>
      </c>
      <c r="U236" s="181" t="s">
        <v>83</v>
      </c>
      <c r="V236" s="28"/>
      <c r="W236" s="28" t="s">
        <v>88</v>
      </c>
      <c r="X236" s="28">
        <v>0</v>
      </c>
      <c r="Y236" s="181" t="s">
        <v>83</v>
      </c>
      <c r="Z236" s="28">
        <v>0</v>
      </c>
      <c r="AA236" s="28">
        <v>0</v>
      </c>
      <c r="AB236" s="28">
        <v>0</v>
      </c>
      <c r="AC236" s="28">
        <v>1</v>
      </c>
      <c r="AD236" s="28">
        <v>1</v>
      </c>
      <c r="AE236" s="181" t="s">
        <v>83</v>
      </c>
      <c r="AF236" s="181" t="s">
        <v>83</v>
      </c>
      <c r="AG236" s="181" t="s">
        <v>83</v>
      </c>
      <c r="AH236" s="181" t="s">
        <v>83</v>
      </c>
      <c r="AI236" s="28">
        <v>1</v>
      </c>
      <c r="AJ236" s="28"/>
      <c r="AK236" s="28">
        <v>1</v>
      </c>
      <c r="AL236" s="28">
        <v>1</v>
      </c>
      <c r="AM236" s="181" t="s">
        <v>83</v>
      </c>
      <c r="AN236" s="28">
        <v>1</v>
      </c>
      <c r="AO236" s="28">
        <v>1</v>
      </c>
      <c r="AP236" s="28">
        <v>1</v>
      </c>
    </row>
    <row r="237" spans="1:42">
      <c r="A237" s="157"/>
      <c r="B237" s="28" t="str">
        <f>物品!B238</f>
        <v>IB04</v>
      </c>
      <c r="C237" s="28" t="s">
        <v>41</v>
      </c>
      <c r="D237" s="28" t="s">
        <v>81</v>
      </c>
      <c r="E237" s="28"/>
      <c r="F237" s="28"/>
      <c r="G237" s="28"/>
      <c r="H237" s="28" t="str">
        <f>VLOOKUP(LEFT(RIGHT(B237,5),4),物品!B:CU,2,FALSE)</f>
        <v>收藏礼包</v>
      </c>
      <c r="I237" s="28" t="str">
        <f>VLOOKUP(B237,物品!B:CV,99,FALSE)</f>
        <v>|cff99ccff房间大厅界面点击右上角《|r|cffcc99ff收藏|r|cff99ccff》后可领取该礼包。|n|n|r属性：|n|cffffcc33攻击伤害+5%|n技能伤害+5%|r</v>
      </c>
      <c r="J237" s="159" t="str">
        <f t="shared" si="108"/>
        <v>收藏礼包</v>
      </c>
      <c r="K237" s="159" t="str">
        <f t="shared" si="108"/>
        <v>|cff99ccff房间大厅界面点击右上角《|r|cffcc99ff收藏|r|cff99ccff》后可领取该礼包。|n|n|r属性：|n|cffffcc33攻击伤害+5%|n技能伤害+5%|r</v>
      </c>
      <c r="L237" s="28"/>
      <c r="M237" s="160" t="str">
        <f>VLOOKUP(LEFT(RIGHT(B237,5),4),物品!B:CU,20,FALSE)</f>
        <v>ReplaceableTextures\\CommandButtons\\BTNIB04.blp</v>
      </c>
      <c r="N237" s="181" t="s">
        <v>83</v>
      </c>
      <c r="O237" s="160" t="s">
        <v>98</v>
      </c>
      <c r="P237" s="28">
        <v>3</v>
      </c>
      <c r="Q237" s="28">
        <v>0</v>
      </c>
      <c r="R237" s="181" t="s">
        <v>83</v>
      </c>
      <c r="S237" s="181" t="s">
        <v>83</v>
      </c>
      <c r="T237" s="181" t="s">
        <v>83</v>
      </c>
      <c r="U237" s="181" t="s">
        <v>83</v>
      </c>
      <c r="V237" s="28"/>
      <c r="W237" s="28" t="s">
        <v>88</v>
      </c>
      <c r="X237" s="28">
        <v>0</v>
      </c>
      <c r="Y237" s="181" t="s">
        <v>83</v>
      </c>
      <c r="Z237" s="28">
        <v>0</v>
      </c>
      <c r="AA237" s="28">
        <v>0</v>
      </c>
      <c r="AB237" s="28">
        <v>0</v>
      </c>
      <c r="AC237" s="28">
        <v>1</v>
      </c>
      <c r="AD237" s="28">
        <v>1</v>
      </c>
      <c r="AE237" s="181" t="s">
        <v>83</v>
      </c>
      <c r="AF237" s="181" t="s">
        <v>83</v>
      </c>
      <c r="AG237" s="181" t="s">
        <v>83</v>
      </c>
      <c r="AH237" s="181" t="s">
        <v>83</v>
      </c>
      <c r="AI237" s="28">
        <v>1</v>
      </c>
      <c r="AJ237" s="28"/>
      <c r="AK237" s="28">
        <v>1</v>
      </c>
      <c r="AL237" s="28">
        <v>1</v>
      </c>
      <c r="AM237" s="181" t="s">
        <v>83</v>
      </c>
      <c r="AN237" s="28">
        <v>1</v>
      </c>
      <c r="AO237" s="28">
        <v>1</v>
      </c>
      <c r="AP237" s="28">
        <v>1</v>
      </c>
    </row>
    <row r="238" spans="1:42">
      <c r="A238" s="157"/>
      <c r="B238" s="28" t="str">
        <f>物品!B239</f>
        <v>IB05</v>
      </c>
      <c r="C238" s="28" t="s">
        <v>41</v>
      </c>
      <c r="D238" s="28" t="s">
        <v>81</v>
      </c>
      <c r="E238" s="28"/>
      <c r="F238" s="28"/>
      <c r="G238" s="28"/>
      <c r="H238" s="28" t="str">
        <f>VLOOKUP(LEFT(RIGHT(B238,5),4),物品!B:CU,2,FALSE)</f>
        <v>重置版礼包</v>
      </c>
      <c r="I238" s="28" t="str">
        <f>VLOOKUP(B238,物品!B:CV,99,FALSE)</f>
        <v>|cff33ff00购买魔兽重制版可领取该礼包！|n|n|r奖励：|n招魂幡Lv3</v>
      </c>
      <c r="J238" s="159" t="str">
        <f t="shared" si="108"/>
        <v>重置版礼包</v>
      </c>
      <c r="K238" s="159" t="str">
        <f t="shared" si="108"/>
        <v>|cff33ff00购买魔兽重制版可领取该礼包！|n|n|r奖励：|n招魂幡Lv3</v>
      </c>
      <c r="L238" s="28"/>
      <c r="M238" s="160" t="str">
        <f>VLOOKUP(LEFT(RIGHT(B238,5),4),物品!B:CU,20,FALSE)</f>
        <v>ReplaceableTextures\\CommandButtons\\BTNIB05.blp</v>
      </c>
      <c r="N238" s="181" t="s">
        <v>83</v>
      </c>
      <c r="O238" s="160" t="s">
        <v>98</v>
      </c>
      <c r="P238" s="28">
        <v>0</v>
      </c>
      <c r="Q238" s="28">
        <v>1</v>
      </c>
      <c r="R238" s="181" t="s">
        <v>83</v>
      </c>
      <c r="S238" s="181" t="s">
        <v>83</v>
      </c>
      <c r="T238" s="181" t="s">
        <v>83</v>
      </c>
      <c r="U238" s="181" t="s">
        <v>83</v>
      </c>
      <c r="V238" s="28"/>
      <c r="W238" s="28" t="s">
        <v>88</v>
      </c>
      <c r="X238" s="28">
        <v>0</v>
      </c>
      <c r="Y238" s="181" t="s">
        <v>83</v>
      </c>
      <c r="Z238" s="28">
        <v>0</v>
      </c>
      <c r="AA238" s="28">
        <v>0</v>
      </c>
      <c r="AB238" s="28">
        <v>0</v>
      </c>
      <c r="AC238" s="28">
        <v>1</v>
      </c>
      <c r="AD238" s="28">
        <v>1</v>
      </c>
      <c r="AE238" s="181" t="s">
        <v>83</v>
      </c>
      <c r="AF238" s="181" t="s">
        <v>83</v>
      </c>
      <c r="AG238" s="181" t="s">
        <v>83</v>
      </c>
      <c r="AH238" s="181" t="s">
        <v>83</v>
      </c>
      <c r="AI238" s="28">
        <v>1</v>
      </c>
      <c r="AJ238" s="28"/>
      <c r="AK238" s="28">
        <v>1</v>
      </c>
      <c r="AL238" s="28">
        <v>1</v>
      </c>
      <c r="AM238" s="181" t="s">
        <v>83</v>
      </c>
      <c r="AN238" s="28">
        <v>1</v>
      </c>
      <c r="AO238" s="28">
        <v>1</v>
      </c>
      <c r="AP238" s="28">
        <v>1</v>
      </c>
    </row>
    <row r="239" spans="1:42">
      <c r="A239" s="157"/>
      <c r="B239" s="28" t="str">
        <f>物品!B240</f>
        <v>IB06</v>
      </c>
      <c r="C239" s="28" t="s">
        <v>41</v>
      </c>
      <c r="D239" s="28" t="s">
        <v>81</v>
      </c>
      <c r="E239" s="28"/>
      <c r="F239" s="28"/>
      <c r="G239" s="28"/>
      <c r="H239" s="28" t="str">
        <f>VLOOKUP(LEFT(RIGHT(B239,5),4),物品!B:CU,2,FALSE)</f>
        <v>公会福利</v>
      </c>
      <c r="I239" s="28" t="str">
        <f>VLOOKUP(B239,物品!B:CV,99,FALSE)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39" s="159" t="str">
        <f t="shared" ref="J239:J243" si="109">H239</f>
        <v>公会福利</v>
      </c>
      <c r="K239" s="159" t="str">
        <f t="shared" ref="K239:K243" si="110">I239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39" s="28"/>
      <c r="M239" s="160" t="str">
        <f>VLOOKUP(LEFT(RIGHT(B239,5),4),物品!B:CU,20,FALSE)</f>
        <v>ReplaceableTextures\\CommandButtons\\BTNIB06.blp</v>
      </c>
      <c r="N239" s="181" t="s">
        <v>83</v>
      </c>
      <c r="O239" s="160" t="s">
        <v>98</v>
      </c>
      <c r="P239" s="28">
        <v>1</v>
      </c>
      <c r="Q239" s="28">
        <v>1</v>
      </c>
      <c r="R239" s="181" t="s">
        <v>83</v>
      </c>
      <c r="S239" s="181" t="s">
        <v>83</v>
      </c>
      <c r="T239" s="181" t="s">
        <v>83</v>
      </c>
      <c r="U239" s="181" t="s">
        <v>83</v>
      </c>
      <c r="V239" s="28"/>
      <c r="W239" s="28" t="s">
        <v>88</v>
      </c>
      <c r="X239" s="28">
        <v>0</v>
      </c>
      <c r="Y239" s="181" t="s">
        <v>83</v>
      </c>
      <c r="Z239" s="28">
        <v>0</v>
      </c>
      <c r="AA239" s="28">
        <v>0</v>
      </c>
      <c r="AB239" s="28">
        <v>0</v>
      </c>
      <c r="AC239" s="28">
        <v>1</v>
      </c>
      <c r="AD239" s="28">
        <v>1</v>
      </c>
      <c r="AE239" s="181" t="s">
        <v>83</v>
      </c>
      <c r="AF239" s="181" t="s">
        <v>83</v>
      </c>
      <c r="AG239" s="181" t="s">
        <v>83</v>
      </c>
      <c r="AH239" s="181" t="s">
        <v>83</v>
      </c>
      <c r="AI239" s="28">
        <v>1</v>
      </c>
      <c r="AJ239" s="28"/>
      <c r="AK239" s="28">
        <v>1</v>
      </c>
      <c r="AL239" s="28">
        <v>1</v>
      </c>
      <c r="AM239" s="181" t="s">
        <v>83</v>
      </c>
      <c r="AN239" s="28">
        <v>1</v>
      </c>
      <c r="AO239" s="28">
        <v>1</v>
      </c>
      <c r="AP239" s="28">
        <v>1</v>
      </c>
    </row>
    <row r="240" spans="1:42">
      <c r="A240" s="157"/>
      <c r="B240" s="28" t="str">
        <f>物品!B241</f>
        <v>IB07</v>
      </c>
      <c r="C240" s="28" t="s">
        <v>41</v>
      </c>
      <c r="D240" s="28" t="s">
        <v>81</v>
      </c>
      <c r="E240" s="28"/>
      <c r="F240" s="28"/>
      <c r="G240" s="28"/>
      <c r="H240" s="28" t="str">
        <f>VLOOKUP(LEFT(RIGHT(B240,5),4),物品!B:CU,2,FALSE)</f>
        <v>星耀礼包</v>
      </c>
      <c r="I240" s="28" t="str">
        <f>VLOOKUP(B240,物品!B:CV,99,FALSE)</f>
        <v>加入以下公会可领取：|n|cff33ff00星耀俱乐部|n星悦俱乐部|nVVIP俱乐部|n|n|r开局即可获得：|n|cffffcc33每秒生命+200.|n每秒业力+10.|n被动触发概率+2%.|n技能冷却-10%|r</v>
      </c>
      <c r="J240" s="159" t="str">
        <f t="shared" si="109"/>
        <v>星耀礼包</v>
      </c>
      <c r="K240" s="159" t="str">
        <f t="shared" si="110"/>
        <v>加入以下公会可领取：|n|cff33ff00星耀俱乐部|n星悦俱乐部|nVVIP俱乐部|n|n|r开局即可获得：|n|cffffcc33每秒生命+200.|n每秒业力+10.|n被动触发概率+2%.|n技能冷却-10%|r</v>
      </c>
      <c r="L240" s="28"/>
      <c r="M240" s="160" t="str">
        <f>VLOOKUP(LEFT(RIGHT(B240,5),4),物品!B:CU,20,FALSE)</f>
        <v>ReplaceableTextures\\CommandButtons\\BTNIB07.blp</v>
      </c>
      <c r="N240" s="181" t="s">
        <v>83</v>
      </c>
      <c r="O240" s="160" t="s">
        <v>98</v>
      </c>
      <c r="P240" s="28">
        <v>2</v>
      </c>
      <c r="Q240" s="28">
        <v>1</v>
      </c>
      <c r="R240" s="181" t="s">
        <v>83</v>
      </c>
      <c r="S240" s="181" t="s">
        <v>83</v>
      </c>
      <c r="T240" s="181" t="s">
        <v>83</v>
      </c>
      <c r="U240" s="181" t="s">
        <v>83</v>
      </c>
      <c r="V240" s="28"/>
      <c r="W240" s="28" t="s">
        <v>88</v>
      </c>
      <c r="X240" s="28">
        <v>0</v>
      </c>
      <c r="Y240" s="181" t="s">
        <v>83</v>
      </c>
      <c r="Z240" s="28">
        <v>0</v>
      </c>
      <c r="AA240" s="28">
        <v>0</v>
      </c>
      <c r="AB240" s="28">
        <v>0</v>
      </c>
      <c r="AC240" s="28">
        <v>1</v>
      </c>
      <c r="AD240" s="28">
        <v>1</v>
      </c>
      <c r="AE240" s="181" t="s">
        <v>83</v>
      </c>
      <c r="AF240" s="181" t="s">
        <v>83</v>
      </c>
      <c r="AG240" s="181" t="s">
        <v>83</v>
      </c>
      <c r="AH240" s="181" t="s">
        <v>83</v>
      </c>
      <c r="AI240" s="28">
        <v>1</v>
      </c>
      <c r="AJ240" s="28"/>
      <c r="AK240" s="28">
        <v>1</v>
      </c>
      <c r="AL240" s="28">
        <v>1</v>
      </c>
      <c r="AM240" s="181" t="s">
        <v>83</v>
      </c>
      <c r="AN240" s="28">
        <v>1</v>
      </c>
      <c r="AO240" s="28">
        <v>1</v>
      </c>
      <c r="AP240" s="28">
        <v>1</v>
      </c>
    </row>
    <row r="241" spans="1:42">
      <c r="A241" s="157"/>
      <c r="B241" s="28" t="str">
        <f>物品!B242</f>
        <v>IB08</v>
      </c>
      <c r="C241" s="28" t="s">
        <v>41</v>
      </c>
      <c r="D241" s="28" t="s">
        <v>81</v>
      </c>
      <c r="E241" s="28"/>
      <c r="F241" s="28"/>
      <c r="G241" s="28"/>
      <c r="H241" s="28" t="str">
        <f>VLOOKUP(LEFT(RIGHT(B241,5),4),物品!B:CU,2,FALSE)</f>
        <v>魔芝RPG礼包</v>
      </c>
      <c r="I241" s="28" t="str">
        <f>VLOOKUP(B241,物品!B:CV,99,FALSE)</f>
        <v>|cff99ccff游戏中输入《|r|cff33ff00魔芝RPG|r|cff99ccff》领取本礼包！|r|n|n|r奖励：|n|cffffcc00练功房怪物数量+1|r</v>
      </c>
      <c r="J241" s="159" t="str">
        <f t="shared" si="109"/>
        <v>魔芝RPG礼包</v>
      </c>
      <c r="K241" s="159" t="str">
        <f t="shared" si="110"/>
        <v>|cff99ccff游戏中输入《|r|cff33ff00魔芝RPG|r|cff99ccff》领取本礼包！|r|n|n|r奖励：|n|cffffcc00练功房怪物数量+1|r</v>
      </c>
      <c r="L241" s="28"/>
      <c r="M241" s="160" t="str">
        <f>VLOOKUP(LEFT(RIGHT(B241,5),4),物品!B:CU,20,FALSE)</f>
        <v>ReplaceableTextures\\CommandButtons\\BTNIB08.blp</v>
      </c>
      <c r="N241" s="181" t="s">
        <v>83</v>
      </c>
      <c r="O241" s="160" t="s">
        <v>98</v>
      </c>
      <c r="P241" s="28">
        <v>2</v>
      </c>
      <c r="Q241" s="28">
        <v>0</v>
      </c>
      <c r="R241" s="181" t="s">
        <v>83</v>
      </c>
      <c r="S241" s="181" t="s">
        <v>83</v>
      </c>
      <c r="T241" s="181" t="s">
        <v>83</v>
      </c>
      <c r="U241" s="181" t="s">
        <v>83</v>
      </c>
      <c r="V241" s="28"/>
      <c r="W241" s="28" t="s">
        <v>88</v>
      </c>
      <c r="X241" s="28">
        <v>0</v>
      </c>
      <c r="Y241" s="181" t="s">
        <v>83</v>
      </c>
      <c r="Z241" s="28">
        <v>0</v>
      </c>
      <c r="AA241" s="28">
        <v>0</v>
      </c>
      <c r="AB241" s="28">
        <v>0</v>
      </c>
      <c r="AC241" s="28">
        <v>1</v>
      </c>
      <c r="AD241" s="28">
        <v>1</v>
      </c>
      <c r="AE241" s="181" t="s">
        <v>83</v>
      </c>
      <c r="AF241" s="181" t="s">
        <v>83</v>
      </c>
      <c r="AG241" s="181" t="s">
        <v>83</v>
      </c>
      <c r="AH241" s="181" t="s">
        <v>83</v>
      </c>
      <c r="AI241" s="28">
        <v>1</v>
      </c>
      <c r="AJ241" s="28"/>
      <c r="AK241" s="28">
        <v>1</v>
      </c>
      <c r="AL241" s="28">
        <v>1</v>
      </c>
      <c r="AM241" s="181" t="s">
        <v>83</v>
      </c>
      <c r="AN241" s="28">
        <v>1</v>
      </c>
      <c r="AO241" s="28">
        <v>1</v>
      </c>
      <c r="AP241" s="28">
        <v>1</v>
      </c>
    </row>
    <row r="242" spans="1:42">
      <c r="A242" s="157"/>
      <c r="B242" s="28" t="str">
        <f>物品!B243</f>
        <v>IB09</v>
      </c>
      <c r="C242" s="28" t="s">
        <v>41</v>
      </c>
      <c r="D242" s="28" t="s">
        <v>81</v>
      </c>
      <c r="E242" s="28"/>
      <c r="F242" s="28"/>
      <c r="G242" s="28"/>
      <c r="H242" s="28" t="str">
        <f>VLOOKUP(LEFT(RIGHT(B242,5),4),物品!B:CU,2,FALSE)</f>
        <v>老铁礼包</v>
      </c>
      <c r="I242" s="28">
        <f>VLOOKUP(B242,物品!B:CV,99,FALSE)</f>
        <v>0</v>
      </c>
      <c r="J242" s="159" t="str">
        <f t="shared" si="109"/>
        <v>老铁礼包</v>
      </c>
      <c r="K242" s="159">
        <f t="shared" si="110"/>
        <v>0</v>
      </c>
      <c r="L242" s="28"/>
      <c r="M242" s="160" t="str">
        <f>VLOOKUP(LEFT(RIGHT(B242,5),4),物品!B:CU,20,FALSE)</f>
        <v>ReplaceableTextures\\CommandButtons\\BTNIB09.blp</v>
      </c>
      <c r="N242" s="181" t="s">
        <v>83</v>
      </c>
      <c r="O242" s="160" t="s">
        <v>98</v>
      </c>
      <c r="P242" s="28">
        <v>0</v>
      </c>
      <c r="Q242" s="28">
        <v>0</v>
      </c>
      <c r="R242" s="181" t="s">
        <v>83</v>
      </c>
      <c r="S242" s="181" t="s">
        <v>83</v>
      </c>
      <c r="T242" s="181" t="s">
        <v>83</v>
      </c>
      <c r="U242" s="181" t="s">
        <v>83</v>
      </c>
      <c r="V242" s="28"/>
      <c r="W242" s="28" t="s">
        <v>88</v>
      </c>
      <c r="X242" s="28">
        <v>0</v>
      </c>
      <c r="Y242" s="181" t="s">
        <v>83</v>
      </c>
      <c r="Z242" s="28">
        <v>0</v>
      </c>
      <c r="AA242" s="28">
        <v>0</v>
      </c>
      <c r="AB242" s="28">
        <v>0</v>
      </c>
      <c r="AC242" s="28">
        <v>1</v>
      </c>
      <c r="AD242" s="28">
        <v>1</v>
      </c>
      <c r="AE242" s="181" t="s">
        <v>83</v>
      </c>
      <c r="AF242" s="181" t="s">
        <v>83</v>
      </c>
      <c r="AG242" s="181" t="s">
        <v>83</v>
      </c>
      <c r="AH242" s="181" t="s">
        <v>83</v>
      </c>
      <c r="AI242" s="28">
        <v>1</v>
      </c>
      <c r="AJ242" s="28"/>
      <c r="AK242" s="28">
        <v>1</v>
      </c>
      <c r="AL242" s="28">
        <v>1</v>
      </c>
      <c r="AM242" s="181" t="s">
        <v>83</v>
      </c>
      <c r="AN242" s="28">
        <v>1</v>
      </c>
      <c r="AO242" s="28">
        <v>1</v>
      </c>
      <c r="AP242" s="28">
        <v>1</v>
      </c>
    </row>
    <row r="243" spans="1:42">
      <c r="A243" s="157"/>
      <c r="B243" s="28" t="str">
        <f>物品!B245</f>
        <v>IB51</v>
      </c>
      <c r="C243" s="28" t="s">
        <v>41</v>
      </c>
      <c r="D243" s="28" t="s">
        <v>81</v>
      </c>
      <c r="E243" s="28"/>
      <c r="F243" s="28"/>
      <c r="G243" s="28"/>
      <c r="H243" s="28" t="str">
        <f>VLOOKUP(LEFT(RIGHT(B243,5),4),物品!B:CU,2,FALSE)</f>
        <v>已领取公众号礼包</v>
      </c>
      <c r="I243" s="28" t="str">
        <f>VLOOKUP(B243,物品!B:CV,99,FALSE)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43" s="159" t="str">
        <f t="shared" si="109"/>
        <v>已领取公众号礼包</v>
      </c>
      <c r="K243" s="159" t="str">
        <f t="shared" si="110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43" s="28"/>
      <c r="M243" s="160" t="str">
        <f>VLOOKUP(LEFT(RIGHT(B243,5),4),物品!B:CU,20,FALSE)</f>
        <v>ReplaceableTextures\\commandButtons\\BTNLBUI01.blp</v>
      </c>
      <c r="N243" s="181" t="s">
        <v>83</v>
      </c>
      <c r="O243" s="160" t="s">
        <v>98</v>
      </c>
      <c r="P243" s="28">
        <v>0</v>
      </c>
      <c r="Q243" s="28">
        <v>0</v>
      </c>
      <c r="R243" s="181" t="s">
        <v>83</v>
      </c>
      <c r="S243" s="181" t="s">
        <v>83</v>
      </c>
      <c r="T243" s="181" t="s">
        <v>83</v>
      </c>
      <c r="U243" s="181" t="s">
        <v>83</v>
      </c>
      <c r="V243" s="28"/>
      <c r="W243" s="28" t="s">
        <v>88</v>
      </c>
      <c r="X243" s="28">
        <v>0</v>
      </c>
      <c r="Y243" s="181" t="s">
        <v>83</v>
      </c>
      <c r="Z243" s="28">
        <v>0</v>
      </c>
      <c r="AA243" s="28">
        <v>0</v>
      </c>
      <c r="AB243" s="28">
        <v>0</v>
      </c>
      <c r="AC243" s="28">
        <v>0</v>
      </c>
      <c r="AD243" s="28">
        <v>1</v>
      </c>
      <c r="AE243" s="181" t="s">
        <v>83</v>
      </c>
      <c r="AF243" s="181" t="s">
        <v>83</v>
      </c>
      <c r="AG243" s="181" t="s">
        <v>83</v>
      </c>
      <c r="AH243" s="181" t="s">
        <v>83</v>
      </c>
      <c r="AI243" s="28">
        <v>1</v>
      </c>
      <c r="AJ243" s="28"/>
      <c r="AK243" s="28">
        <v>1</v>
      </c>
      <c r="AL243" s="28">
        <v>1</v>
      </c>
      <c r="AM243" s="181" t="s">
        <v>83</v>
      </c>
      <c r="AN243" s="28">
        <v>1</v>
      </c>
      <c r="AO243" s="28">
        <v>1</v>
      </c>
      <c r="AP243" s="28">
        <v>1</v>
      </c>
    </row>
    <row r="244" spans="1:42">
      <c r="A244" s="157"/>
      <c r="B244" s="28" t="str">
        <f>物品!B246</f>
        <v>IB52</v>
      </c>
      <c r="C244" s="28" t="s">
        <v>41</v>
      </c>
      <c r="D244" s="28" t="s">
        <v>81</v>
      </c>
      <c r="E244" s="28"/>
      <c r="F244" s="28"/>
      <c r="G244" s="28"/>
      <c r="H244" s="28" t="str">
        <f>VLOOKUP(LEFT(RIGHT(B244,5),4),物品!B:CU,2,FALSE)</f>
        <v>已领取入群礼包</v>
      </c>
      <c r="I244" s="28" t="str">
        <f>VLOOKUP(B244,物品!B:CV,99,FALSE)</f>
        <v>加入《|cff00ffcc全民封神|r》官方QQ群，即可获得入群礼包码！|n|n输入礼包码即可获得：|n金币+1000，每秒攻击+2，每秒业力+2|N|N|cff00ff00已领取该礼包</v>
      </c>
      <c r="J244" s="159" t="str">
        <f t="shared" ref="J244:J256" si="111">H244</f>
        <v>已领取入群礼包</v>
      </c>
      <c r="K244" s="159" t="str">
        <f t="shared" ref="K244:K256" si="112">I244</f>
        <v>加入《|cff00ffcc全民封神|r》官方QQ群，即可获得入群礼包码！|n|n输入礼包码即可获得：|n金币+1000，每秒攻击+2，每秒业力+2|N|N|cff00ff00已领取该礼包</v>
      </c>
      <c r="L244" s="28"/>
      <c r="M244" s="160" t="str">
        <f>VLOOKUP(LEFT(RIGHT(B244,5),4),物品!B:CU,20,FALSE)</f>
        <v>ReplaceableTextures\\commandButtons\\BTNLBUI01.blp</v>
      </c>
      <c r="N244" s="181" t="s">
        <v>83</v>
      </c>
      <c r="O244" s="160" t="s">
        <v>98</v>
      </c>
      <c r="P244" s="28">
        <v>1</v>
      </c>
      <c r="Q244" s="28">
        <v>0</v>
      </c>
      <c r="R244" s="181" t="s">
        <v>83</v>
      </c>
      <c r="S244" s="181" t="s">
        <v>83</v>
      </c>
      <c r="T244" s="181" t="s">
        <v>83</v>
      </c>
      <c r="U244" s="181" t="s">
        <v>83</v>
      </c>
      <c r="V244" s="28"/>
      <c r="W244" s="28" t="s">
        <v>88</v>
      </c>
      <c r="X244" s="28">
        <v>0</v>
      </c>
      <c r="Y244" s="181" t="s">
        <v>83</v>
      </c>
      <c r="Z244" s="28">
        <v>0</v>
      </c>
      <c r="AA244" s="28">
        <v>0</v>
      </c>
      <c r="AB244" s="28">
        <v>0</v>
      </c>
      <c r="AC244" s="28">
        <v>0</v>
      </c>
      <c r="AD244" s="28">
        <v>1</v>
      </c>
      <c r="AE244" s="181" t="s">
        <v>83</v>
      </c>
      <c r="AF244" s="181" t="s">
        <v>83</v>
      </c>
      <c r="AG244" s="181" t="s">
        <v>83</v>
      </c>
      <c r="AH244" s="181" t="s">
        <v>83</v>
      </c>
      <c r="AI244" s="28">
        <v>1</v>
      </c>
      <c r="AJ244" s="28"/>
      <c r="AK244" s="28">
        <v>1</v>
      </c>
      <c r="AL244" s="28">
        <v>1</v>
      </c>
      <c r="AM244" s="181" t="s">
        <v>83</v>
      </c>
      <c r="AN244" s="28">
        <v>1</v>
      </c>
      <c r="AO244" s="28">
        <v>1</v>
      </c>
      <c r="AP244" s="28">
        <v>1</v>
      </c>
    </row>
    <row r="245" spans="1:42">
      <c r="A245" s="157"/>
      <c r="B245" s="28" t="str">
        <f>物品!B247</f>
        <v>IB53</v>
      </c>
      <c r="C245" s="28" t="s">
        <v>41</v>
      </c>
      <c r="D245" s="28" t="s">
        <v>81</v>
      </c>
      <c r="E245" s="28"/>
      <c r="F245" s="28"/>
      <c r="G245" s="28"/>
      <c r="H245" s="28" t="str">
        <f>VLOOKUP(LEFT(RIGHT(B245,5),4),物品!B:CU,2,FALSE)</f>
        <v>已领取拜年礼包</v>
      </c>
      <c r="I245" s="28" t="str">
        <f>VLOOKUP(B245,物品!B:CV,99,FALSE)</f>
        <v>|cff99ccff给与地图有效评论建议|r即可领取：|n每秒生命+100，每秒业力+2|n|n|r|cff808080地图等级达到3级可领取|r|N|N|cff00ff00已领取该礼包</v>
      </c>
      <c r="J245" s="159" t="str">
        <f t="shared" si="111"/>
        <v>已领取拜年礼包</v>
      </c>
      <c r="K245" s="159" t="str">
        <f t="shared" si="112"/>
        <v>|cff99ccff给与地图有效评论建议|r即可领取：|n每秒生命+100，每秒业力+2|n|n|r|cff808080地图等级达到3级可领取|r|N|N|cff00ff00已领取该礼包</v>
      </c>
      <c r="L245" s="28"/>
      <c r="M245" s="160" t="str">
        <f>VLOOKUP(LEFT(RIGHT(B245,5),4),物品!B:CU,20,FALSE)</f>
        <v>ReplaceableTextures\\commandButtons\\BTNLBUI01.blp</v>
      </c>
      <c r="N245" s="181" t="s">
        <v>83</v>
      </c>
      <c r="O245" s="160" t="s">
        <v>98</v>
      </c>
      <c r="P245" s="28">
        <v>2</v>
      </c>
      <c r="Q245" s="28">
        <v>0</v>
      </c>
      <c r="R245" s="181" t="s">
        <v>83</v>
      </c>
      <c r="S245" s="181" t="s">
        <v>83</v>
      </c>
      <c r="T245" s="181" t="s">
        <v>83</v>
      </c>
      <c r="U245" s="181" t="s">
        <v>83</v>
      </c>
      <c r="V245" s="28"/>
      <c r="W245" s="28" t="s">
        <v>88</v>
      </c>
      <c r="X245" s="28">
        <v>0</v>
      </c>
      <c r="Y245" s="181" t="s">
        <v>83</v>
      </c>
      <c r="Z245" s="28">
        <v>0</v>
      </c>
      <c r="AA245" s="28">
        <v>0</v>
      </c>
      <c r="AB245" s="28">
        <v>0</v>
      </c>
      <c r="AC245" s="28">
        <v>0</v>
      </c>
      <c r="AD245" s="28">
        <v>1</v>
      </c>
      <c r="AE245" s="181" t="s">
        <v>83</v>
      </c>
      <c r="AF245" s="181" t="s">
        <v>83</v>
      </c>
      <c r="AG245" s="181" t="s">
        <v>83</v>
      </c>
      <c r="AH245" s="181" t="s">
        <v>83</v>
      </c>
      <c r="AI245" s="28">
        <v>1</v>
      </c>
      <c r="AJ245" s="28"/>
      <c r="AK245" s="28">
        <v>1</v>
      </c>
      <c r="AL245" s="28">
        <v>1</v>
      </c>
      <c r="AM245" s="181" t="s">
        <v>83</v>
      </c>
      <c r="AN245" s="28">
        <v>1</v>
      </c>
      <c r="AO245" s="28">
        <v>1</v>
      </c>
      <c r="AP245" s="28">
        <v>1</v>
      </c>
    </row>
    <row r="246" spans="1:42">
      <c r="A246" s="157"/>
      <c r="B246" s="28" t="str">
        <f>物品!B248</f>
        <v>IB54</v>
      </c>
      <c r="C246" s="28" t="s">
        <v>41</v>
      </c>
      <c r="D246" s="28" t="s">
        <v>81</v>
      </c>
      <c r="E246" s="28"/>
      <c r="F246" s="28"/>
      <c r="G246" s="28"/>
      <c r="H246" s="28" t="str">
        <f>VLOOKUP(LEFT(RIGHT(B246,5),4),物品!B:CU,2,FALSE)</f>
        <v>已领取收藏礼包</v>
      </c>
      <c r="I246" s="28" t="str">
        <f>VLOOKUP(B246,物品!B:CV,99,FALSE)</f>
        <v>|cff99ccff房间大厅界面点击右上角《|r|cffcc99ff收藏|r|cff99ccff》后可领取该礼包。|n|n|r属性：|n|cffffcc33攻击伤害+5%|n技能伤害+5%|r|N|N|cff00ff00已领取该礼包</v>
      </c>
      <c r="J246" s="159" t="str">
        <f t="shared" si="111"/>
        <v>已领取收藏礼包</v>
      </c>
      <c r="K246" s="159" t="str">
        <f t="shared" si="112"/>
        <v>|cff99ccff房间大厅界面点击右上角《|r|cffcc99ff收藏|r|cff99ccff》后可领取该礼包。|n|n|r属性：|n|cffffcc33攻击伤害+5%|n技能伤害+5%|r|N|N|cff00ff00已领取该礼包</v>
      </c>
      <c r="L246" s="28"/>
      <c r="M246" s="160" t="str">
        <f>VLOOKUP(LEFT(RIGHT(B246,5),4),物品!B:CU,20,FALSE)</f>
        <v>ReplaceableTextures\\commandButtons\\BTNLBUI01.blp</v>
      </c>
      <c r="N246" s="181" t="s">
        <v>83</v>
      </c>
      <c r="O246" s="160" t="s">
        <v>98</v>
      </c>
      <c r="P246" s="28">
        <v>3</v>
      </c>
      <c r="Q246" s="28">
        <v>0</v>
      </c>
      <c r="R246" s="181" t="s">
        <v>83</v>
      </c>
      <c r="S246" s="181" t="s">
        <v>83</v>
      </c>
      <c r="T246" s="181" t="s">
        <v>83</v>
      </c>
      <c r="U246" s="181" t="s">
        <v>83</v>
      </c>
      <c r="V246" s="28"/>
      <c r="W246" s="28" t="s">
        <v>88</v>
      </c>
      <c r="X246" s="28">
        <v>0</v>
      </c>
      <c r="Y246" s="181" t="s">
        <v>83</v>
      </c>
      <c r="Z246" s="28">
        <v>0</v>
      </c>
      <c r="AA246" s="28">
        <v>0</v>
      </c>
      <c r="AB246" s="28">
        <v>0</v>
      </c>
      <c r="AC246" s="28">
        <v>0</v>
      </c>
      <c r="AD246" s="28">
        <v>1</v>
      </c>
      <c r="AE246" s="181" t="s">
        <v>83</v>
      </c>
      <c r="AF246" s="181" t="s">
        <v>83</v>
      </c>
      <c r="AG246" s="181" t="s">
        <v>83</v>
      </c>
      <c r="AH246" s="181" t="s">
        <v>83</v>
      </c>
      <c r="AI246" s="28">
        <v>1</v>
      </c>
      <c r="AJ246" s="28"/>
      <c r="AK246" s="28">
        <v>1</v>
      </c>
      <c r="AL246" s="28">
        <v>1</v>
      </c>
      <c r="AM246" s="181" t="s">
        <v>83</v>
      </c>
      <c r="AN246" s="28">
        <v>1</v>
      </c>
      <c r="AO246" s="28">
        <v>1</v>
      </c>
      <c r="AP246" s="28">
        <v>1</v>
      </c>
    </row>
    <row r="247" spans="1:42">
      <c r="A247" s="157"/>
      <c r="B247" s="28" t="str">
        <f>物品!B249</f>
        <v>IB55</v>
      </c>
      <c r="C247" s="28" t="s">
        <v>41</v>
      </c>
      <c r="D247" s="28" t="s">
        <v>81</v>
      </c>
      <c r="E247" s="28"/>
      <c r="F247" s="28"/>
      <c r="G247" s="28"/>
      <c r="H247" s="28" t="str">
        <f>VLOOKUP(LEFT(RIGHT(B247,5),4),物品!B:CU,2,FALSE)</f>
        <v>已领取重置版礼包</v>
      </c>
      <c r="I247" s="28" t="str">
        <f>VLOOKUP(B247,物品!B:CV,99,FALSE)</f>
        <v>|cff33ff00购买魔兽重制版可领取该礼包！|n|n|r奖励：|n招魂幡Lv3|N|N|cff00ff00已领取该礼包</v>
      </c>
      <c r="J247" s="159" t="str">
        <f t="shared" si="111"/>
        <v>已领取重置版礼包</v>
      </c>
      <c r="K247" s="159" t="str">
        <f t="shared" si="112"/>
        <v>|cff33ff00购买魔兽重制版可领取该礼包！|n|n|r奖励：|n招魂幡Lv3|N|N|cff00ff00已领取该礼包</v>
      </c>
      <c r="L247" s="28"/>
      <c r="M247" s="160" t="str">
        <f>VLOOKUP(LEFT(RIGHT(B247,5),4),物品!B:CU,20,FALSE)</f>
        <v>ReplaceableTextures\\commandButtons\\BTNLBUI01.blp</v>
      </c>
      <c r="N247" s="181" t="s">
        <v>83</v>
      </c>
      <c r="O247" s="160" t="s">
        <v>98</v>
      </c>
      <c r="P247" s="28">
        <v>0</v>
      </c>
      <c r="Q247" s="28">
        <v>1</v>
      </c>
      <c r="R247" s="181" t="s">
        <v>83</v>
      </c>
      <c r="S247" s="181" t="s">
        <v>83</v>
      </c>
      <c r="T247" s="181" t="s">
        <v>83</v>
      </c>
      <c r="U247" s="181" t="s">
        <v>83</v>
      </c>
      <c r="V247" s="28"/>
      <c r="W247" s="28" t="s">
        <v>88</v>
      </c>
      <c r="X247" s="28">
        <v>0</v>
      </c>
      <c r="Y247" s="181" t="s">
        <v>83</v>
      </c>
      <c r="Z247" s="28">
        <v>0</v>
      </c>
      <c r="AA247" s="28">
        <v>0</v>
      </c>
      <c r="AB247" s="28">
        <v>0</v>
      </c>
      <c r="AC247" s="28">
        <v>0</v>
      </c>
      <c r="AD247" s="28">
        <v>1</v>
      </c>
      <c r="AE247" s="181" t="s">
        <v>83</v>
      </c>
      <c r="AF247" s="181" t="s">
        <v>83</v>
      </c>
      <c r="AG247" s="181" t="s">
        <v>83</v>
      </c>
      <c r="AH247" s="181" t="s">
        <v>83</v>
      </c>
      <c r="AI247" s="28">
        <v>1</v>
      </c>
      <c r="AJ247" s="28"/>
      <c r="AK247" s="28">
        <v>1</v>
      </c>
      <c r="AL247" s="28">
        <v>1</v>
      </c>
      <c r="AM247" s="181" t="s">
        <v>83</v>
      </c>
      <c r="AN247" s="28">
        <v>1</v>
      </c>
      <c r="AO247" s="28">
        <v>1</v>
      </c>
      <c r="AP247" s="28">
        <v>1</v>
      </c>
    </row>
    <row r="248" spans="1:42">
      <c r="A248" s="157"/>
      <c r="B248" s="28" t="str">
        <f>物品!B250</f>
        <v>IB56</v>
      </c>
      <c r="C248" s="28" t="s">
        <v>41</v>
      </c>
      <c r="D248" s="28" t="s">
        <v>81</v>
      </c>
      <c r="E248" s="28"/>
      <c r="F248" s="28"/>
      <c r="G248" s="28"/>
      <c r="H248" s="28" t="str">
        <f>VLOOKUP(LEFT(RIGHT(B248,5),4),物品!B:CU,2,FALSE)</f>
        <v>已领取公会福利</v>
      </c>
      <c r="I248" s="28" t="str">
        <f>VLOOKUP(B248,物品!B:CV,99,FALSE)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48" s="159" t="str">
        <f t="shared" si="111"/>
        <v>已领取公会福利</v>
      </c>
      <c r="K248" s="159" t="str">
        <f t="shared" si="112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48" s="28"/>
      <c r="M248" s="160" t="str">
        <f>VLOOKUP(LEFT(RIGHT(B248,5),4),物品!B:CU,20,FALSE)</f>
        <v>ReplaceableTextures\\commandButtons\\BTNLBUI01.blp</v>
      </c>
      <c r="N248" s="181" t="s">
        <v>83</v>
      </c>
      <c r="O248" s="160" t="s">
        <v>98</v>
      </c>
      <c r="P248" s="28">
        <v>1</v>
      </c>
      <c r="Q248" s="28">
        <v>1</v>
      </c>
      <c r="R248" s="181" t="s">
        <v>83</v>
      </c>
      <c r="S248" s="181" t="s">
        <v>83</v>
      </c>
      <c r="T248" s="181" t="s">
        <v>83</v>
      </c>
      <c r="U248" s="181" t="s">
        <v>83</v>
      </c>
      <c r="V248" s="28"/>
      <c r="W248" s="28" t="s">
        <v>88</v>
      </c>
      <c r="X248" s="28">
        <v>0</v>
      </c>
      <c r="Y248" s="181" t="s">
        <v>83</v>
      </c>
      <c r="Z248" s="28">
        <v>0</v>
      </c>
      <c r="AA248" s="28">
        <v>0</v>
      </c>
      <c r="AB248" s="28">
        <v>0</v>
      </c>
      <c r="AC248" s="28">
        <v>0</v>
      </c>
      <c r="AD248" s="28">
        <v>1</v>
      </c>
      <c r="AE248" s="181" t="s">
        <v>83</v>
      </c>
      <c r="AF248" s="181" t="s">
        <v>83</v>
      </c>
      <c r="AG248" s="181" t="s">
        <v>83</v>
      </c>
      <c r="AH248" s="181" t="s">
        <v>83</v>
      </c>
      <c r="AI248" s="28">
        <v>1</v>
      </c>
      <c r="AJ248" s="28"/>
      <c r="AK248" s="28">
        <v>1</v>
      </c>
      <c r="AL248" s="28">
        <v>1</v>
      </c>
      <c r="AM248" s="181" t="s">
        <v>83</v>
      </c>
      <c r="AN248" s="28">
        <v>1</v>
      </c>
      <c r="AO248" s="28">
        <v>1</v>
      </c>
      <c r="AP248" s="28">
        <v>1</v>
      </c>
    </row>
    <row r="249" spans="1:42">
      <c r="A249" s="157"/>
      <c r="B249" s="28" t="str">
        <f>物品!B251</f>
        <v>IB57</v>
      </c>
      <c r="C249" s="28" t="s">
        <v>41</v>
      </c>
      <c r="D249" s="28" t="s">
        <v>81</v>
      </c>
      <c r="E249" s="28"/>
      <c r="F249" s="28"/>
      <c r="G249" s="28"/>
      <c r="H249" s="28" t="str">
        <f>VLOOKUP(LEFT(RIGHT(B249,5),4),物品!B:CU,2,FALSE)</f>
        <v>已领取星耀礼包</v>
      </c>
      <c r="I249" s="28" t="str">
        <f>VLOOKUP(B249,物品!B:CV,99,FALSE)</f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J249" s="159" t="str">
        <f t="shared" si="111"/>
        <v>已领取星耀礼包</v>
      </c>
      <c r="K249" s="159" t="str">
        <f t="shared" si="112"/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L249" s="28"/>
      <c r="M249" s="160" t="str">
        <f>VLOOKUP(LEFT(RIGHT(B249,5),4),物品!B:CU,20,FALSE)</f>
        <v>ReplaceableTextures\\commandButtons\\BTNLBUI01.blp</v>
      </c>
      <c r="N249" s="181" t="s">
        <v>83</v>
      </c>
      <c r="O249" s="160" t="s">
        <v>98</v>
      </c>
      <c r="P249" s="28">
        <v>2</v>
      </c>
      <c r="Q249" s="28">
        <v>1</v>
      </c>
      <c r="R249" s="181" t="s">
        <v>83</v>
      </c>
      <c r="S249" s="181" t="s">
        <v>83</v>
      </c>
      <c r="T249" s="181" t="s">
        <v>83</v>
      </c>
      <c r="U249" s="181" t="s">
        <v>83</v>
      </c>
      <c r="V249" s="28"/>
      <c r="W249" s="28" t="s">
        <v>88</v>
      </c>
      <c r="X249" s="28">
        <v>0</v>
      </c>
      <c r="Y249" s="181" t="s">
        <v>83</v>
      </c>
      <c r="Z249" s="28">
        <v>0</v>
      </c>
      <c r="AA249" s="28">
        <v>0</v>
      </c>
      <c r="AB249" s="28">
        <v>0</v>
      </c>
      <c r="AC249" s="28">
        <v>0</v>
      </c>
      <c r="AD249" s="28">
        <v>1</v>
      </c>
      <c r="AE249" s="181" t="s">
        <v>83</v>
      </c>
      <c r="AF249" s="181" t="s">
        <v>83</v>
      </c>
      <c r="AG249" s="181" t="s">
        <v>83</v>
      </c>
      <c r="AH249" s="181" t="s">
        <v>83</v>
      </c>
      <c r="AI249" s="28">
        <v>1</v>
      </c>
      <c r="AJ249" s="28"/>
      <c r="AK249" s="28">
        <v>1</v>
      </c>
      <c r="AL249" s="28">
        <v>1</v>
      </c>
      <c r="AM249" s="181" t="s">
        <v>83</v>
      </c>
      <c r="AN249" s="28">
        <v>1</v>
      </c>
      <c r="AO249" s="28">
        <v>1</v>
      </c>
      <c r="AP249" s="28">
        <v>1</v>
      </c>
    </row>
    <row r="250" spans="1:42">
      <c r="A250" s="157"/>
      <c r="B250" s="28" t="str">
        <f>物品!B252</f>
        <v>IB58</v>
      </c>
      <c r="C250" s="28" t="s">
        <v>41</v>
      </c>
      <c r="D250" s="28" t="s">
        <v>81</v>
      </c>
      <c r="E250" s="28"/>
      <c r="F250" s="28"/>
      <c r="G250" s="28"/>
      <c r="H250" s="28" t="str">
        <f>VLOOKUP(LEFT(RIGHT(B250,5),4),物品!B:CU,2,FALSE)</f>
        <v>已领取魔芝RPG礼包</v>
      </c>
      <c r="I250" s="28" t="str">
        <f>VLOOKUP(B250,物品!B:CV,99,FALSE)</f>
        <v>|cff99ccff游戏中输入《|r|cff33ff00魔芝RPG|r|cff99ccff》领取本礼包！|r|n|n|r奖励：|n|cffffcc00练功房怪物数量+1|r|N|N|cff00ff00已领取该礼包</v>
      </c>
      <c r="J250" s="159" t="str">
        <f t="shared" si="111"/>
        <v>已领取魔芝RPG礼包</v>
      </c>
      <c r="K250" s="159" t="str">
        <f t="shared" si="112"/>
        <v>|cff99ccff游戏中输入《|r|cff33ff00魔芝RPG|r|cff99ccff》领取本礼包！|r|n|n|r奖励：|n|cffffcc00练功房怪物数量+1|r|N|N|cff00ff00已领取该礼包</v>
      </c>
      <c r="L250" s="28"/>
      <c r="M250" s="160" t="str">
        <f>VLOOKUP(LEFT(RIGHT(B250,5),4),物品!B:CU,20,FALSE)</f>
        <v>ReplaceableTextures\\commandButtons\\BTNLBUI01.blp</v>
      </c>
      <c r="N250" s="181" t="s">
        <v>83</v>
      </c>
      <c r="O250" s="160" t="s">
        <v>98</v>
      </c>
      <c r="P250" s="28">
        <v>2</v>
      </c>
      <c r="Q250" s="28">
        <v>0</v>
      </c>
      <c r="R250" s="181" t="s">
        <v>83</v>
      </c>
      <c r="S250" s="181" t="s">
        <v>83</v>
      </c>
      <c r="T250" s="181" t="s">
        <v>83</v>
      </c>
      <c r="U250" s="181" t="s">
        <v>83</v>
      </c>
      <c r="V250" s="28"/>
      <c r="W250" s="28" t="s">
        <v>88</v>
      </c>
      <c r="X250" s="28">
        <v>0</v>
      </c>
      <c r="Y250" s="181" t="s">
        <v>83</v>
      </c>
      <c r="Z250" s="28">
        <v>0</v>
      </c>
      <c r="AA250" s="28">
        <v>0</v>
      </c>
      <c r="AB250" s="28">
        <v>0</v>
      </c>
      <c r="AC250" s="28">
        <v>0</v>
      </c>
      <c r="AD250" s="28">
        <v>1</v>
      </c>
      <c r="AE250" s="181" t="s">
        <v>83</v>
      </c>
      <c r="AF250" s="181" t="s">
        <v>83</v>
      </c>
      <c r="AG250" s="181" t="s">
        <v>83</v>
      </c>
      <c r="AH250" s="181" t="s">
        <v>83</v>
      </c>
      <c r="AI250" s="28">
        <v>1</v>
      </c>
      <c r="AJ250" s="28"/>
      <c r="AK250" s="28">
        <v>1</v>
      </c>
      <c r="AL250" s="28">
        <v>1</v>
      </c>
      <c r="AM250" s="181" t="s">
        <v>83</v>
      </c>
      <c r="AN250" s="28">
        <v>1</v>
      </c>
      <c r="AO250" s="28">
        <v>1</v>
      </c>
      <c r="AP250" s="28">
        <v>1</v>
      </c>
    </row>
    <row r="251" spans="1:42">
      <c r="A251" s="157"/>
      <c r="B251" s="28" t="str">
        <f>物品!B253</f>
        <v>IB59</v>
      </c>
      <c r="C251" s="28" t="s">
        <v>41</v>
      </c>
      <c r="D251" s="28" t="s">
        <v>81</v>
      </c>
      <c r="E251" s="28"/>
      <c r="F251" s="28"/>
      <c r="G251" s="28"/>
      <c r="H251" s="28" t="str">
        <f>VLOOKUP(LEFT(RIGHT(B251,5),4),物品!B:CU,2,FALSE)</f>
        <v>已领取老铁礼包</v>
      </c>
      <c r="I251" s="28" t="str">
        <f>VLOOKUP(B251,物品!B:CV,99,FALSE)</f>
        <v>|N|N|cff00ff00已领取该礼包</v>
      </c>
      <c r="J251" s="159" t="str">
        <f t="shared" si="111"/>
        <v>已领取老铁礼包</v>
      </c>
      <c r="K251" s="159" t="str">
        <f t="shared" si="112"/>
        <v>|N|N|cff00ff00已领取该礼包</v>
      </c>
      <c r="L251" s="28"/>
      <c r="M251" s="160" t="str">
        <f>VLOOKUP(LEFT(RIGHT(B251,5),4),物品!B:CU,20,FALSE)</f>
        <v>ReplaceableTextures\\commandButtons\\BTNLBUI01.blp</v>
      </c>
      <c r="N251" s="181" t="s">
        <v>83</v>
      </c>
      <c r="O251" s="160" t="s">
        <v>98</v>
      </c>
      <c r="P251" s="28">
        <v>0</v>
      </c>
      <c r="Q251" s="28">
        <v>0</v>
      </c>
      <c r="R251" s="181" t="s">
        <v>83</v>
      </c>
      <c r="S251" s="181" t="s">
        <v>83</v>
      </c>
      <c r="T251" s="181" t="s">
        <v>83</v>
      </c>
      <c r="U251" s="181" t="s">
        <v>83</v>
      </c>
      <c r="V251" s="28"/>
      <c r="W251" s="28" t="s">
        <v>88</v>
      </c>
      <c r="X251" s="28">
        <v>0</v>
      </c>
      <c r="Y251" s="181" t="s">
        <v>83</v>
      </c>
      <c r="Z251" s="28">
        <v>0</v>
      </c>
      <c r="AA251" s="28">
        <v>0</v>
      </c>
      <c r="AB251" s="28">
        <v>0</v>
      </c>
      <c r="AC251" s="28">
        <v>0</v>
      </c>
      <c r="AD251" s="28">
        <v>1</v>
      </c>
      <c r="AE251" s="181" t="s">
        <v>83</v>
      </c>
      <c r="AF251" s="181" t="s">
        <v>83</v>
      </c>
      <c r="AG251" s="181" t="s">
        <v>83</v>
      </c>
      <c r="AH251" s="181" t="s">
        <v>83</v>
      </c>
      <c r="AI251" s="28">
        <v>1</v>
      </c>
      <c r="AJ251" s="28"/>
      <c r="AK251" s="28">
        <v>1</v>
      </c>
      <c r="AL251" s="28">
        <v>1</v>
      </c>
      <c r="AM251" s="181" t="s">
        <v>83</v>
      </c>
      <c r="AN251" s="28">
        <v>1</v>
      </c>
      <c r="AO251" s="28">
        <v>1</v>
      </c>
      <c r="AP251" s="28">
        <v>1</v>
      </c>
    </row>
    <row r="252" spans="1:42">
      <c r="A252" s="157"/>
      <c r="B252" s="28" t="str">
        <f>物品!B254</f>
        <v>IY00</v>
      </c>
      <c r="C252" s="28" t="s">
        <v>41</v>
      </c>
      <c r="D252" s="28" t="s">
        <v>81</v>
      </c>
      <c r="E252" s="28"/>
      <c r="F252" s="28"/>
      <c r="G252" s="28"/>
      <c r="H252" s="28" t="str">
        <f>VLOOKUP(LEFT(RIGHT(B252,5),4),物品!B:CU,2,FALSE)</f>
        <v>积分兑换-永久</v>
      </c>
      <c r="I252" s="28" t="str">
        <f>VLOOKUP(B252,物品!B:CV,99,FALSE)</f>
        <v>积分兑换-永久</v>
      </c>
      <c r="J252" s="159" t="str">
        <f t="shared" ref="J252" si="113">H252</f>
        <v>积分兑换-永久</v>
      </c>
      <c r="K252" s="159" t="str">
        <f t="shared" ref="K252" si="114">I252</f>
        <v>积分兑换-永久</v>
      </c>
      <c r="L252" s="28"/>
      <c r="M252" s="160" t="str">
        <f>VLOOKUP(LEFT(RIGHT(B252,5),4),物品!B:CU,20,FALSE)</f>
        <v>ReplaceableTextures\\CommandButtons\\BTNUIRK04.blp</v>
      </c>
      <c r="N252" s="181" t="s">
        <v>83</v>
      </c>
      <c r="O252" s="160" t="s">
        <v>98</v>
      </c>
      <c r="P252" s="28">
        <v>0</v>
      </c>
      <c r="Q252" s="28">
        <v>2</v>
      </c>
      <c r="R252" s="181" t="s">
        <v>83</v>
      </c>
      <c r="S252" s="181" t="s">
        <v>83</v>
      </c>
      <c r="T252" s="181" t="s">
        <v>83</v>
      </c>
      <c r="U252" s="181" t="s">
        <v>83</v>
      </c>
      <c r="V252" s="28"/>
      <c r="W252" s="28" t="s">
        <v>88</v>
      </c>
      <c r="X252" s="28">
        <v>0</v>
      </c>
      <c r="Y252" s="181" t="s">
        <v>83</v>
      </c>
      <c r="Z252" s="28">
        <v>0</v>
      </c>
      <c r="AA252" s="28">
        <v>0</v>
      </c>
      <c r="AB252" s="28">
        <v>0</v>
      </c>
      <c r="AC252" s="28">
        <v>1</v>
      </c>
      <c r="AD252" s="28">
        <v>1</v>
      </c>
      <c r="AE252" s="181" t="s">
        <v>83</v>
      </c>
      <c r="AF252" s="181" t="s">
        <v>83</v>
      </c>
      <c r="AG252" s="181" t="s">
        <v>83</v>
      </c>
      <c r="AH252" s="181" t="s">
        <v>83</v>
      </c>
      <c r="AI252" s="28">
        <v>1</v>
      </c>
      <c r="AJ252" s="28"/>
      <c r="AK252" s="28">
        <v>1</v>
      </c>
      <c r="AL252" s="28">
        <v>1</v>
      </c>
      <c r="AM252" s="181" t="s">
        <v>83</v>
      </c>
      <c r="AN252" s="28">
        <v>1</v>
      </c>
      <c r="AO252" s="28">
        <v>1</v>
      </c>
      <c r="AP252" s="28">
        <v>1</v>
      </c>
    </row>
    <row r="253" spans="1:42">
      <c r="A253" s="157"/>
      <c r="B253" s="28" t="str">
        <f>物品!B255</f>
        <v>IY1C</v>
      </c>
      <c r="C253" s="28" t="s">
        <v>41</v>
      </c>
      <c r="D253" s="28" t="s">
        <v>81</v>
      </c>
      <c r="E253" s="28"/>
      <c r="F253" s="28"/>
      <c r="G253" s="28"/>
      <c r="H253" s="28" t="str">
        <f>VLOOKUP(LEFT(RIGHT(B253,5),4),物品!B:CU,2,FALSE)</f>
        <v>天乾地坤</v>
      </c>
      <c r="I253" s="28" t="str">
        <f>VLOOKUP(B253,物品!B:CV,99,FALSE)</f>
        <v>代码生成</v>
      </c>
      <c r="J253" s="159" t="str">
        <f t="shared" si="111"/>
        <v>天乾地坤</v>
      </c>
      <c r="K253" s="159" t="str">
        <f t="shared" si="112"/>
        <v>代码生成</v>
      </c>
      <c r="L253" s="28"/>
      <c r="M253" s="160" t="str">
        <f>VLOOKUP(LEFT(RIGHT(B253,5),4),物品!B:CU,20,FALSE)</f>
        <v>ReplaceableTextures\\CommandButtons\\BTNRY1C.blp</v>
      </c>
      <c r="N253" s="181" t="s">
        <v>83</v>
      </c>
      <c r="O253" s="160" t="s">
        <v>98</v>
      </c>
      <c r="P253" s="28">
        <v>2</v>
      </c>
      <c r="Q253" s="28">
        <v>0</v>
      </c>
      <c r="R253" s="181" t="s">
        <v>83</v>
      </c>
      <c r="S253" s="181" t="s">
        <v>83</v>
      </c>
      <c r="T253" s="181" t="s">
        <v>83</v>
      </c>
      <c r="U253" s="181" t="s">
        <v>83</v>
      </c>
      <c r="V253" s="28"/>
      <c r="W253" s="28" t="s">
        <v>88</v>
      </c>
      <c r="X253" s="28">
        <v>0</v>
      </c>
      <c r="Y253" s="181" t="s">
        <v>83</v>
      </c>
      <c r="Z253" s="28">
        <v>0</v>
      </c>
      <c r="AA253" s="28">
        <v>0</v>
      </c>
      <c r="AB253" s="28">
        <v>0</v>
      </c>
      <c r="AC253" s="28">
        <v>1</v>
      </c>
      <c r="AD253" s="28">
        <v>1</v>
      </c>
      <c r="AE253" s="181" t="s">
        <v>83</v>
      </c>
      <c r="AF253" s="181" t="s">
        <v>83</v>
      </c>
      <c r="AG253" s="181" t="s">
        <v>83</v>
      </c>
      <c r="AH253" s="181" t="s">
        <v>83</v>
      </c>
      <c r="AI253" s="28">
        <v>1</v>
      </c>
      <c r="AJ253" s="28"/>
      <c r="AK253" s="28">
        <v>1</v>
      </c>
      <c r="AL253" s="28">
        <v>1</v>
      </c>
      <c r="AM253" s="181" t="s">
        <v>83</v>
      </c>
      <c r="AN253" s="28">
        <v>1</v>
      </c>
      <c r="AO253" s="28">
        <v>1</v>
      </c>
      <c r="AP253" s="28">
        <v>1</v>
      </c>
    </row>
    <row r="254" spans="1:42">
      <c r="A254" s="157"/>
      <c r="B254" s="28" t="str">
        <f>物品!B256</f>
        <v>IY2C</v>
      </c>
      <c r="C254" s="28" t="s">
        <v>41</v>
      </c>
      <c r="D254" s="28" t="s">
        <v>81</v>
      </c>
      <c r="E254" s="28"/>
      <c r="F254" s="28"/>
      <c r="G254" s="28"/>
      <c r="H254" s="28" t="str">
        <f>VLOOKUP(LEFT(RIGHT(B254,5),4),物品!B:CU,2,FALSE)</f>
        <v>五彩凰翼</v>
      </c>
      <c r="I254" s="28" t="str">
        <f>VLOOKUP(B254,物品!B:CV,99,FALSE)</f>
        <v>代码生成</v>
      </c>
      <c r="J254" s="159" t="str">
        <f t="shared" si="111"/>
        <v>五彩凰翼</v>
      </c>
      <c r="K254" s="159" t="str">
        <f t="shared" si="112"/>
        <v>代码生成</v>
      </c>
      <c r="L254" s="28"/>
      <c r="M254" s="160" t="str">
        <f>VLOOKUP(LEFT(RIGHT(B254,5),4),物品!B:CU,20,FALSE)</f>
        <v>ReplaceableTextures\\CommandButtons\\BTNRY2C.blp</v>
      </c>
      <c r="N254" s="181" t="s">
        <v>83</v>
      </c>
      <c r="O254" s="160" t="s">
        <v>98</v>
      </c>
      <c r="P254" s="28">
        <v>0</v>
      </c>
      <c r="Q254" s="28">
        <v>0</v>
      </c>
      <c r="R254" s="181" t="s">
        <v>83</v>
      </c>
      <c r="S254" s="181" t="s">
        <v>83</v>
      </c>
      <c r="T254" s="181" t="s">
        <v>83</v>
      </c>
      <c r="U254" s="181" t="s">
        <v>83</v>
      </c>
      <c r="V254" s="28"/>
      <c r="W254" s="28" t="s">
        <v>88</v>
      </c>
      <c r="X254" s="28">
        <v>0</v>
      </c>
      <c r="Y254" s="181" t="s">
        <v>83</v>
      </c>
      <c r="Z254" s="28">
        <v>0</v>
      </c>
      <c r="AA254" s="28">
        <v>0</v>
      </c>
      <c r="AB254" s="28">
        <v>0</v>
      </c>
      <c r="AC254" s="28">
        <v>1</v>
      </c>
      <c r="AD254" s="28">
        <v>1</v>
      </c>
      <c r="AE254" s="181" t="s">
        <v>83</v>
      </c>
      <c r="AF254" s="181" t="s">
        <v>83</v>
      </c>
      <c r="AG254" s="181" t="s">
        <v>83</v>
      </c>
      <c r="AH254" s="181" t="s">
        <v>83</v>
      </c>
      <c r="AI254" s="28">
        <v>1</v>
      </c>
      <c r="AJ254" s="28"/>
      <c r="AK254" s="28">
        <v>1</v>
      </c>
      <c r="AL254" s="28">
        <v>1</v>
      </c>
      <c r="AM254" s="181" t="s">
        <v>83</v>
      </c>
      <c r="AN254" s="28">
        <v>1</v>
      </c>
      <c r="AO254" s="28">
        <v>1</v>
      </c>
      <c r="AP254" s="28">
        <v>1</v>
      </c>
    </row>
    <row r="255" spans="1:42">
      <c r="A255" s="157"/>
      <c r="B255" s="28" t="str">
        <f>物品!B257</f>
        <v>IY3C</v>
      </c>
      <c r="C255" s="28" t="s">
        <v>41</v>
      </c>
      <c r="D255" s="28" t="s">
        <v>81</v>
      </c>
      <c r="E255" s="28"/>
      <c r="F255" s="28"/>
      <c r="G255" s="28"/>
      <c r="H255" s="28" t="str">
        <f>VLOOKUP(LEFT(RIGHT(B255,5),4),物品!B:CU,2,FALSE)</f>
        <v>崩鸣刃</v>
      </c>
      <c r="I255" s="28" t="str">
        <f>VLOOKUP(B255,物品!B:CV,99,FALSE)</f>
        <v>代码生成</v>
      </c>
      <c r="J255" s="159" t="str">
        <f t="shared" si="111"/>
        <v>崩鸣刃</v>
      </c>
      <c r="K255" s="159" t="str">
        <f t="shared" si="112"/>
        <v>代码生成</v>
      </c>
      <c r="L255" s="28"/>
      <c r="M255" s="160" t="str">
        <f>VLOOKUP(LEFT(RIGHT(B255,5),4),物品!B:CU,20,FALSE)</f>
        <v>ReplaceableTextures\\CommandButtons\\BTNRY3C.blp</v>
      </c>
      <c r="N255" s="181" t="s">
        <v>83</v>
      </c>
      <c r="O255" s="160" t="s">
        <v>98</v>
      </c>
      <c r="P255" s="28">
        <v>3</v>
      </c>
      <c r="Q255" s="28">
        <v>0</v>
      </c>
      <c r="R255" s="181" t="s">
        <v>83</v>
      </c>
      <c r="S255" s="181" t="s">
        <v>83</v>
      </c>
      <c r="T255" s="181" t="s">
        <v>83</v>
      </c>
      <c r="U255" s="181" t="s">
        <v>83</v>
      </c>
      <c r="V255" s="28"/>
      <c r="W255" s="28" t="s">
        <v>88</v>
      </c>
      <c r="X255" s="28">
        <v>0</v>
      </c>
      <c r="Y255" s="181" t="s">
        <v>83</v>
      </c>
      <c r="Z255" s="28">
        <v>0</v>
      </c>
      <c r="AA255" s="28">
        <v>0</v>
      </c>
      <c r="AB255" s="28">
        <v>0</v>
      </c>
      <c r="AC255" s="28">
        <v>1</v>
      </c>
      <c r="AD255" s="28">
        <v>1</v>
      </c>
      <c r="AE255" s="181" t="s">
        <v>83</v>
      </c>
      <c r="AF255" s="181" t="s">
        <v>83</v>
      </c>
      <c r="AG255" s="181" t="s">
        <v>83</v>
      </c>
      <c r="AH255" s="181" t="s">
        <v>83</v>
      </c>
      <c r="AI255" s="28">
        <v>1</v>
      </c>
      <c r="AJ255" s="28"/>
      <c r="AK255" s="28">
        <v>1</v>
      </c>
      <c r="AL255" s="28">
        <v>1</v>
      </c>
      <c r="AM255" s="181" t="s">
        <v>83</v>
      </c>
      <c r="AN255" s="28">
        <v>1</v>
      </c>
      <c r="AO255" s="28">
        <v>1</v>
      </c>
      <c r="AP255" s="28">
        <v>1</v>
      </c>
    </row>
    <row r="256" spans="1:42">
      <c r="A256" s="157"/>
      <c r="B256" s="28" t="str">
        <f>物品!B258</f>
        <v>IY4C</v>
      </c>
      <c r="C256" s="28" t="s">
        <v>41</v>
      </c>
      <c r="D256" s="28" t="s">
        <v>81</v>
      </c>
      <c r="E256" s="28"/>
      <c r="F256" s="28"/>
      <c r="G256" s="28"/>
      <c r="H256" s="28" t="str">
        <f>VLOOKUP(LEFT(RIGHT(B256,5),4),物品!B:CU,2,FALSE)</f>
        <v>俯瞰寰宇</v>
      </c>
      <c r="I256" s="28" t="str">
        <f>VLOOKUP(B256,物品!B:CV,99,FALSE)</f>
        <v>代码生成</v>
      </c>
      <c r="J256" s="159" t="str">
        <f t="shared" si="111"/>
        <v>俯瞰寰宇</v>
      </c>
      <c r="K256" s="159" t="str">
        <f t="shared" si="112"/>
        <v>代码生成</v>
      </c>
      <c r="L256" s="28"/>
      <c r="M256" s="160" t="str">
        <f>VLOOKUP(LEFT(RIGHT(B256,5),4),物品!B:CU,20,FALSE)</f>
        <v>ReplaceableTextures\\CommandButtons\\BTNRY4C.blp</v>
      </c>
      <c r="N256" s="181" t="s">
        <v>83</v>
      </c>
      <c r="O256" s="160" t="s">
        <v>98</v>
      </c>
      <c r="P256" s="28">
        <v>1</v>
      </c>
      <c r="Q256" s="28">
        <v>0</v>
      </c>
      <c r="R256" s="181" t="s">
        <v>83</v>
      </c>
      <c r="S256" s="181" t="s">
        <v>83</v>
      </c>
      <c r="T256" s="181" t="s">
        <v>83</v>
      </c>
      <c r="U256" s="181" t="s">
        <v>83</v>
      </c>
      <c r="V256" s="28"/>
      <c r="W256" s="28" t="s">
        <v>88</v>
      </c>
      <c r="X256" s="28">
        <v>0</v>
      </c>
      <c r="Y256" s="181" t="s">
        <v>83</v>
      </c>
      <c r="Z256" s="28">
        <v>0</v>
      </c>
      <c r="AA256" s="28">
        <v>0</v>
      </c>
      <c r="AB256" s="28">
        <v>0</v>
      </c>
      <c r="AC256" s="28">
        <v>1</v>
      </c>
      <c r="AD256" s="28">
        <v>1</v>
      </c>
      <c r="AE256" s="181" t="s">
        <v>83</v>
      </c>
      <c r="AF256" s="181" t="s">
        <v>83</v>
      </c>
      <c r="AG256" s="181" t="s">
        <v>83</v>
      </c>
      <c r="AH256" s="181" t="s">
        <v>83</v>
      </c>
      <c r="AI256" s="28">
        <v>1</v>
      </c>
      <c r="AJ256" s="28"/>
      <c r="AK256" s="28">
        <v>1</v>
      </c>
      <c r="AL256" s="28">
        <v>1</v>
      </c>
      <c r="AM256" s="181" t="s">
        <v>83</v>
      </c>
      <c r="AN256" s="28">
        <v>1</v>
      </c>
      <c r="AO256" s="28">
        <v>1</v>
      </c>
      <c r="AP256" s="28">
        <v>1</v>
      </c>
    </row>
    <row r="257" spans="1:42">
      <c r="A257" s="157"/>
      <c r="B257" s="28" t="str">
        <f>物品!B259</f>
        <v>IY2E</v>
      </c>
      <c r="C257" s="28" t="s">
        <v>41</v>
      </c>
      <c r="D257" s="28" t="s">
        <v>81</v>
      </c>
      <c r="E257" s="28"/>
      <c r="F257" s="28"/>
      <c r="G257" s="28"/>
      <c r="H257" s="28" t="str">
        <f>VLOOKUP(LEFT(RIGHT(B257,5),4),物品!B:CU,2,FALSE)</f>
        <v>冰火双翼</v>
      </c>
      <c r="I257" s="28" t="str">
        <f>VLOOKUP(B257,物品!B:CV,99,FALSE)</f>
        <v>代码生成</v>
      </c>
      <c r="J257" s="159" t="str">
        <f t="shared" ref="J257:J258" si="115">H257</f>
        <v>冰火双翼</v>
      </c>
      <c r="K257" s="159" t="str">
        <f t="shared" ref="K257:K258" si="116">I257</f>
        <v>代码生成</v>
      </c>
      <c r="L257" s="28"/>
      <c r="M257" s="160" t="str">
        <f>VLOOKUP(LEFT(RIGHT(B257,5),4),物品!B:CU,20,FALSE)</f>
        <v>ReplaceableTextures\\CommandButtons\\BTNRY2E.blp</v>
      </c>
      <c r="N257" s="181" t="s">
        <v>83</v>
      </c>
      <c r="O257" s="160" t="s">
        <v>98</v>
      </c>
      <c r="P257" s="28">
        <v>3</v>
      </c>
      <c r="Q257" s="28">
        <v>0</v>
      </c>
      <c r="R257" s="181" t="s">
        <v>83</v>
      </c>
      <c r="S257" s="181" t="s">
        <v>83</v>
      </c>
      <c r="T257" s="181" t="s">
        <v>83</v>
      </c>
      <c r="U257" s="181" t="s">
        <v>83</v>
      </c>
      <c r="V257" s="28"/>
      <c r="W257" s="28" t="s">
        <v>88</v>
      </c>
      <c r="X257" s="28">
        <v>0</v>
      </c>
      <c r="Y257" s="181" t="s">
        <v>83</v>
      </c>
      <c r="Z257" s="28">
        <v>0</v>
      </c>
      <c r="AA257" s="28">
        <v>0</v>
      </c>
      <c r="AB257" s="28">
        <v>0</v>
      </c>
      <c r="AC257" s="28">
        <v>1</v>
      </c>
      <c r="AD257" s="28">
        <v>1</v>
      </c>
      <c r="AE257" s="181" t="s">
        <v>83</v>
      </c>
      <c r="AF257" s="181" t="s">
        <v>83</v>
      </c>
      <c r="AG257" s="181" t="s">
        <v>83</v>
      </c>
      <c r="AH257" s="181" t="s">
        <v>83</v>
      </c>
      <c r="AI257" s="28">
        <v>1</v>
      </c>
      <c r="AJ257" s="28"/>
      <c r="AK257" s="28">
        <v>1</v>
      </c>
      <c r="AL257" s="28">
        <v>1</v>
      </c>
      <c r="AM257" s="181" t="s">
        <v>83</v>
      </c>
      <c r="AN257" s="28">
        <v>1</v>
      </c>
      <c r="AO257" s="28">
        <v>1</v>
      </c>
      <c r="AP257" s="28">
        <v>1</v>
      </c>
    </row>
    <row r="258" spans="1:42">
      <c r="A258" s="157"/>
      <c r="B258" s="28" t="str">
        <f>物品!B260</f>
        <v>IY2F</v>
      </c>
      <c r="C258" s="28" t="s">
        <v>41</v>
      </c>
      <c r="D258" s="28" t="s">
        <v>81</v>
      </c>
      <c r="E258" s="28"/>
      <c r="F258" s="28"/>
      <c r="G258" s="28"/>
      <c r="H258" s="28" t="str">
        <f>VLOOKUP(LEFT(RIGHT(B258,5),4),物品!B:CU,2,FALSE)</f>
        <v>羽族之音</v>
      </c>
      <c r="I258" s="28" t="str">
        <f>VLOOKUP(B258,物品!B:CV,99,FALSE)</f>
        <v>代码生成</v>
      </c>
      <c r="J258" s="159" t="str">
        <f t="shared" si="115"/>
        <v>羽族之音</v>
      </c>
      <c r="K258" s="159" t="str">
        <f t="shared" si="116"/>
        <v>代码生成</v>
      </c>
      <c r="L258" s="28"/>
      <c r="M258" s="160" t="str">
        <f>VLOOKUP(LEFT(RIGHT(B258,5),4),物品!B:CU,20,FALSE)</f>
        <v>ReplaceableTextures\\CommandButtons\\BTNRY2F.blp</v>
      </c>
      <c r="N258" s="181" t="s">
        <v>83</v>
      </c>
      <c r="O258" s="160" t="s">
        <v>98</v>
      </c>
      <c r="P258" s="28">
        <v>1</v>
      </c>
      <c r="Q258" s="28">
        <v>0</v>
      </c>
      <c r="R258" s="181" t="s">
        <v>83</v>
      </c>
      <c r="S258" s="181" t="s">
        <v>83</v>
      </c>
      <c r="T258" s="181" t="s">
        <v>83</v>
      </c>
      <c r="U258" s="181" t="s">
        <v>83</v>
      </c>
      <c r="V258" s="28"/>
      <c r="W258" s="28" t="s">
        <v>88</v>
      </c>
      <c r="X258" s="28">
        <v>0</v>
      </c>
      <c r="Y258" s="181" t="s">
        <v>83</v>
      </c>
      <c r="Z258" s="28">
        <v>0</v>
      </c>
      <c r="AA258" s="28">
        <v>0</v>
      </c>
      <c r="AB258" s="28">
        <v>0</v>
      </c>
      <c r="AC258" s="28">
        <v>1</v>
      </c>
      <c r="AD258" s="28">
        <v>1</v>
      </c>
      <c r="AE258" s="181" t="s">
        <v>83</v>
      </c>
      <c r="AF258" s="181" t="s">
        <v>83</v>
      </c>
      <c r="AG258" s="181" t="s">
        <v>83</v>
      </c>
      <c r="AH258" s="181" t="s">
        <v>83</v>
      </c>
      <c r="AI258" s="28">
        <v>1</v>
      </c>
      <c r="AJ258" s="28"/>
      <c r="AK258" s="28">
        <v>1</v>
      </c>
      <c r="AL258" s="28">
        <v>1</v>
      </c>
      <c r="AM258" s="181" t="s">
        <v>83</v>
      </c>
      <c r="AN258" s="28">
        <v>1</v>
      </c>
      <c r="AO258" s="28">
        <v>1</v>
      </c>
      <c r="AP258" s="28">
        <v>1</v>
      </c>
    </row>
    <row r="259" spans="1:42">
      <c r="A259" s="157"/>
      <c r="B259" s="28" t="str">
        <f>物品!B261</f>
        <v>IF01</v>
      </c>
      <c r="C259" s="28" t="s">
        <v>41</v>
      </c>
      <c r="D259" s="28" t="s">
        <v>81</v>
      </c>
      <c r="E259" s="28"/>
      <c r="F259" s="28"/>
      <c r="G259" s="28"/>
      <c r="H259" s="28" t="str">
        <f>VLOOKUP(LEFT(RIGHT(B259,5),4),物品!B:CU,2,FALSE)</f>
        <v>附魔</v>
      </c>
      <c r="I259" s="28">
        <f>VLOOKUP(B259,物品!B:CV,99,FALSE)</f>
        <v>0</v>
      </c>
      <c r="J259" s="159" t="str">
        <f t="shared" ref="J259" si="117">H259</f>
        <v>附魔</v>
      </c>
      <c r="K259" s="159">
        <f t="shared" ref="K259" si="118">I259</f>
        <v>0</v>
      </c>
      <c r="L259" s="28"/>
      <c r="M259" s="160">
        <f>VLOOKUP(LEFT(RIGHT(B259,5),4),物品!B:CU,20,FALSE)</f>
        <v>0</v>
      </c>
      <c r="N259" s="181" t="s">
        <v>83</v>
      </c>
      <c r="O259" s="160" t="s">
        <v>98</v>
      </c>
      <c r="P259" s="28">
        <v>0</v>
      </c>
      <c r="Q259" s="28">
        <v>0</v>
      </c>
      <c r="R259" s="181" t="s">
        <v>83</v>
      </c>
      <c r="S259" s="181" t="s">
        <v>83</v>
      </c>
      <c r="T259" s="181" t="s">
        <v>83</v>
      </c>
      <c r="U259" s="181" t="s">
        <v>83</v>
      </c>
      <c r="V259" s="28"/>
      <c r="W259" s="28" t="s">
        <v>88</v>
      </c>
      <c r="X259" s="28">
        <v>0</v>
      </c>
      <c r="Y259" s="181" t="s">
        <v>83</v>
      </c>
      <c r="Z259" s="28">
        <v>0</v>
      </c>
      <c r="AA259" s="28">
        <v>0</v>
      </c>
      <c r="AB259" s="28">
        <v>0</v>
      </c>
      <c r="AC259" s="28">
        <v>1</v>
      </c>
      <c r="AD259" s="28">
        <v>1</v>
      </c>
      <c r="AE259" s="181" t="s">
        <v>83</v>
      </c>
      <c r="AF259" s="181" t="s">
        <v>83</v>
      </c>
      <c r="AG259" s="181" t="s">
        <v>83</v>
      </c>
      <c r="AH259" s="181" t="s">
        <v>83</v>
      </c>
      <c r="AI259" s="28">
        <v>1</v>
      </c>
      <c r="AJ259" s="28"/>
      <c r="AK259" s="28">
        <v>1</v>
      </c>
      <c r="AL259" s="28">
        <v>1</v>
      </c>
      <c r="AM259" s="181" t="s">
        <v>83</v>
      </c>
      <c r="AN259" s="28">
        <v>1</v>
      </c>
      <c r="AO259" s="28">
        <v>1</v>
      </c>
      <c r="AP259" s="28">
        <v>1</v>
      </c>
    </row>
    <row r="260" spans="1:42">
      <c r="A260" s="157"/>
      <c r="B260" s="28" t="str">
        <f>物品!B262</f>
        <v>IF02</v>
      </c>
      <c r="C260" s="28" t="s">
        <v>41</v>
      </c>
      <c r="D260" s="28" t="s">
        <v>81</v>
      </c>
      <c r="E260" s="28"/>
      <c r="F260" s="28"/>
      <c r="G260" s="28"/>
      <c r="H260" s="28" t="str">
        <f>VLOOKUP(LEFT(RIGHT(B260,5),4),物品!B:CU,2,FALSE)</f>
        <v>附魔</v>
      </c>
      <c r="I260" s="28">
        <f>VLOOKUP(B260,物品!B:CV,99,FALSE)</f>
        <v>0</v>
      </c>
      <c r="J260" s="159" t="str">
        <f t="shared" ref="J260:J285" si="119">H260</f>
        <v>附魔</v>
      </c>
      <c r="K260" s="159">
        <f t="shared" ref="K260:K285" si="120">I260</f>
        <v>0</v>
      </c>
      <c r="L260" s="28"/>
      <c r="M260" s="160">
        <f>VLOOKUP(LEFT(RIGHT(B260,5),4),物品!B:CU,20,FALSE)</f>
        <v>0</v>
      </c>
      <c r="N260" s="181" t="s">
        <v>83</v>
      </c>
      <c r="O260" s="160" t="s">
        <v>98</v>
      </c>
      <c r="P260" s="28">
        <v>0</v>
      </c>
      <c r="Q260" s="28">
        <v>0</v>
      </c>
      <c r="R260" s="181" t="s">
        <v>83</v>
      </c>
      <c r="S260" s="181" t="s">
        <v>83</v>
      </c>
      <c r="T260" s="181" t="s">
        <v>83</v>
      </c>
      <c r="U260" s="181" t="s">
        <v>83</v>
      </c>
      <c r="V260" s="28"/>
      <c r="W260" s="28" t="s">
        <v>88</v>
      </c>
      <c r="X260" s="28">
        <v>0</v>
      </c>
      <c r="Y260" s="181" t="s">
        <v>83</v>
      </c>
      <c r="Z260" s="28">
        <v>0</v>
      </c>
      <c r="AA260" s="28">
        <v>0</v>
      </c>
      <c r="AB260" s="28">
        <v>0</v>
      </c>
      <c r="AC260" s="28">
        <v>1</v>
      </c>
      <c r="AD260" s="28">
        <v>1</v>
      </c>
      <c r="AE260" s="181" t="s">
        <v>83</v>
      </c>
      <c r="AF260" s="181" t="s">
        <v>83</v>
      </c>
      <c r="AG260" s="181" t="s">
        <v>83</v>
      </c>
      <c r="AH260" s="181" t="s">
        <v>83</v>
      </c>
      <c r="AI260" s="28">
        <v>1</v>
      </c>
      <c r="AJ260" s="28"/>
      <c r="AK260" s="28">
        <v>1</v>
      </c>
      <c r="AL260" s="28">
        <v>1</v>
      </c>
      <c r="AM260" s="181" t="s">
        <v>83</v>
      </c>
      <c r="AN260" s="28">
        <v>1</v>
      </c>
      <c r="AO260" s="28">
        <v>1</v>
      </c>
      <c r="AP260" s="28">
        <v>1</v>
      </c>
    </row>
    <row r="261" spans="1:42">
      <c r="A261" s="157"/>
      <c r="B261" s="28" t="str">
        <f>物品!B263</f>
        <v>IF03</v>
      </c>
      <c r="C261" s="28" t="s">
        <v>41</v>
      </c>
      <c r="D261" s="28" t="s">
        <v>81</v>
      </c>
      <c r="E261" s="28"/>
      <c r="F261" s="28"/>
      <c r="G261" s="28"/>
      <c r="H261" s="28" t="str">
        <f>VLOOKUP(LEFT(RIGHT(B261,5),4),物品!B:CU,2,FALSE)</f>
        <v>附魔</v>
      </c>
      <c r="I261" s="28">
        <f>VLOOKUP(B261,物品!B:CV,99,FALSE)</f>
        <v>0</v>
      </c>
      <c r="J261" s="159" t="str">
        <f t="shared" si="119"/>
        <v>附魔</v>
      </c>
      <c r="K261" s="159">
        <f t="shared" si="120"/>
        <v>0</v>
      </c>
      <c r="L261" s="28"/>
      <c r="M261" s="160">
        <f>VLOOKUP(LEFT(RIGHT(B261,5),4),物品!B:CU,20,FALSE)</f>
        <v>0</v>
      </c>
      <c r="N261" s="181" t="s">
        <v>83</v>
      </c>
      <c r="O261" s="160" t="s">
        <v>98</v>
      </c>
      <c r="P261" s="28">
        <v>0</v>
      </c>
      <c r="Q261" s="28">
        <v>0</v>
      </c>
      <c r="R261" s="181" t="s">
        <v>83</v>
      </c>
      <c r="S261" s="181" t="s">
        <v>83</v>
      </c>
      <c r="T261" s="181" t="s">
        <v>83</v>
      </c>
      <c r="U261" s="181" t="s">
        <v>83</v>
      </c>
      <c r="V261" s="28"/>
      <c r="W261" s="28" t="s">
        <v>88</v>
      </c>
      <c r="X261" s="28">
        <v>0</v>
      </c>
      <c r="Y261" s="181" t="s">
        <v>83</v>
      </c>
      <c r="Z261" s="28">
        <v>0</v>
      </c>
      <c r="AA261" s="28">
        <v>0</v>
      </c>
      <c r="AB261" s="28">
        <v>0</v>
      </c>
      <c r="AC261" s="28">
        <v>1</v>
      </c>
      <c r="AD261" s="28">
        <v>1</v>
      </c>
      <c r="AE261" s="181" t="s">
        <v>83</v>
      </c>
      <c r="AF261" s="181" t="s">
        <v>83</v>
      </c>
      <c r="AG261" s="181" t="s">
        <v>83</v>
      </c>
      <c r="AH261" s="181" t="s">
        <v>83</v>
      </c>
      <c r="AI261" s="28">
        <v>1</v>
      </c>
      <c r="AJ261" s="28"/>
      <c r="AK261" s="28">
        <v>1</v>
      </c>
      <c r="AL261" s="28">
        <v>1</v>
      </c>
      <c r="AM261" s="181" t="s">
        <v>83</v>
      </c>
      <c r="AN261" s="28">
        <v>1</v>
      </c>
      <c r="AO261" s="28">
        <v>1</v>
      </c>
      <c r="AP261" s="28">
        <v>1</v>
      </c>
    </row>
    <row r="262" spans="1:42">
      <c r="A262" s="157"/>
      <c r="B262" s="28" t="str">
        <f>物品!B264</f>
        <v>IF04</v>
      </c>
      <c r="C262" s="28" t="s">
        <v>41</v>
      </c>
      <c r="D262" s="28" t="s">
        <v>81</v>
      </c>
      <c r="E262" s="28"/>
      <c r="F262" s="28"/>
      <c r="G262" s="28"/>
      <c r="H262" s="28" t="str">
        <f>VLOOKUP(LEFT(RIGHT(B262,5),4),物品!B:CU,2,FALSE)</f>
        <v>附魔</v>
      </c>
      <c r="I262" s="28">
        <f>VLOOKUP(B262,物品!B:CV,99,FALSE)</f>
        <v>0</v>
      </c>
      <c r="J262" s="159" t="str">
        <f t="shared" si="119"/>
        <v>附魔</v>
      </c>
      <c r="K262" s="159">
        <f t="shared" si="120"/>
        <v>0</v>
      </c>
      <c r="L262" s="28"/>
      <c r="M262" s="160">
        <f>VLOOKUP(LEFT(RIGHT(B262,5),4),物品!B:CU,20,FALSE)</f>
        <v>0</v>
      </c>
      <c r="N262" s="181" t="s">
        <v>83</v>
      </c>
      <c r="O262" s="160" t="s">
        <v>98</v>
      </c>
      <c r="P262" s="28">
        <v>0</v>
      </c>
      <c r="Q262" s="28">
        <v>0</v>
      </c>
      <c r="R262" s="181" t="s">
        <v>83</v>
      </c>
      <c r="S262" s="181" t="s">
        <v>83</v>
      </c>
      <c r="T262" s="181" t="s">
        <v>83</v>
      </c>
      <c r="U262" s="181" t="s">
        <v>83</v>
      </c>
      <c r="V262" s="28"/>
      <c r="W262" s="28" t="s">
        <v>88</v>
      </c>
      <c r="X262" s="28">
        <v>0</v>
      </c>
      <c r="Y262" s="181" t="s">
        <v>83</v>
      </c>
      <c r="Z262" s="28">
        <v>0</v>
      </c>
      <c r="AA262" s="28">
        <v>0</v>
      </c>
      <c r="AB262" s="28">
        <v>0</v>
      </c>
      <c r="AC262" s="28">
        <v>1</v>
      </c>
      <c r="AD262" s="28">
        <v>1</v>
      </c>
      <c r="AE262" s="181" t="s">
        <v>83</v>
      </c>
      <c r="AF262" s="181" t="s">
        <v>83</v>
      </c>
      <c r="AG262" s="181" t="s">
        <v>83</v>
      </c>
      <c r="AH262" s="181" t="s">
        <v>83</v>
      </c>
      <c r="AI262" s="28">
        <v>1</v>
      </c>
      <c r="AJ262" s="28"/>
      <c r="AK262" s="28">
        <v>1</v>
      </c>
      <c r="AL262" s="28">
        <v>1</v>
      </c>
      <c r="AM262" s="181" t="s">
        <v>83</v>
      </c>
      <c r="AN262" s="28">
        <v>1</v>
      </c>
      <c r="AO262" s="28">
        <v>1</v>
      </c>
      <c r="AP262" s="28">
        <v>1</v>
      </c>
    </row>
    <row r="263" spans="1:42">
      <c r="A263" s="157"/>
      <c r="B263" s="28" t="str">
        <f>物品!B265</f>
        <v>IF05</v>
      </c>
      <c r="C263" s="28" t="s">
        <v>41</v>
      </c>
      <c r="D263" s="28" t="s">
        <v>81</v>
      </c>
      <c r="E263" s="28"/>
      <c r="F263" s="28"/>
      <c r="G263" s="28"/>
      <c r="H263" s="28" t="str">
        <f>VLOOKUP(LEFT(RIGHT(B263,5),4),物品!B:CU,2,FALSE)</f>
        <v>附魔</v>
      </c>
      <c r="I263" s="28">
        <f>VLOOKUP(B263,物品!B:CV,99,FALSE)</f>
        <v>0</v>
      </c>
      <c r="J263" s="159" t="str">
        <f t="shared" si="119"/>
        <v>附魔</v>
      </c>
      <c r="K263" s="159">
        <f t="shared" si="120"/>
        <v>0</v>
      </c>
      <c r="L263" s="28"/>
      <c r="M263" s="160">
        <f>VLOOKUP(LEFT(RIGHT(B263,5),4),物品!B:CU,20,FALSE)</f>
        <v>0</v>
      </c>
      <c r="N263" s="181" t="s">
        <v>83</v>
      </c>
      <c r="O263" s="160" t="s">
        <v>98</v>
      </c>
      <c r="P263" s="28">
        <v>0</v>
      </c>
      <c r="Q263" s="28">
        <v>0</v>
      </c>
      <c r="R263" s="181" t="s">
        <v>83</v>
      </c>
      <c r="S263" s="181" t="s">
        <v>83</v>
      </c>
      <c r="T263" s="181" t="s">
        <v>83</v>
      </c>
      <c r="U263" s="181" t="s">
        <v>83</v>
      </c>
      <c r="V263" s="28"/>
      <c r="W263" s="28" t="s">
        <v>88</v>
      </c>
      <c r="X263" s="28">
        <v>0</v>
      </c>
      <c r="Y263" s="181" t="s">
        <v>83</v>
      </c>
      <c r="Z263" s="28">
        <v>0</v>
      </c>
      <c r="AA263" s="28">
        <v>0</v>
      </c>
      <c r="AB263" s="28">
        <v>0</v>
      </c>
      <c r="AC263" s="28">
        <v>1</v>
      </c>
      <c r="AD263" s="28">
        <v>1</v>
      </c>
      <c r="AE263" s="181" t="s">
        <v>83</v>
      </c>
      <c r="AF263" s="181" t="s">
        <v>83</v>
      </c>
      <c r="AG263" s="181" t="s">
        <v>83</v>
      </c>
      <c r="AH263" s="181" t="s">
        <v>83</v>
      </c>
      <c r="AI263" s="28">
        <v>1</v>
      </c>
      <c r="AJ263" s="28"/>
      <c r="AK263" s="28">
        <v>1</v>
      </c>
      <c r="AL263" s="28">
        <v>1</v>
      </c>
      <c r="AM263" s="181" t="s">
        <v>83</v>
      </c>
      <c r="AN263" s="28">
        <v>1</v>
      </c>
      <c r="AO263" s="28">
        <v>1</v>
      </c>
      <c r="AP263" s="28">
        <v>1</v>
      </c>
    </row>
    <row r="264" spans="1:42">
      <c r="A264" s="157"/>
      <c r="B264" s="28" t="str">
        <f>物品!B266</f>
        <v>IF06</v>
      </c>
      <c r="C264" s="28" t="s">
        <v>41</v>
      </c>
      <c r="D264" s="28" t="s">
        <v>81</v>
      </c>
      <c r="E264" s="28"/>
      <c r="F264" s="28"/>
      <c r="G264" s="28"/>
      <c r="H264" s="28" t="str">
        <f>VLOOKUP(LEFT(RIGHT(B264,5),4),物品!B:CU,2,FALSE)</f>
        <v>附魔</v>
      </c>
      <c r="I264" s="28">
        <f>VLOOKUP(B264,物品!B:CV,99,FALSE)</f>
        <v>0</v>
      </c>
      <c r="J264" s="159" t="str">
        <f t="shared" si="119"/>
        <v>附魔</v>
      </c>
      <c r="K264" s="159">
        <f t="shared" si="120"/>
        <v>0</v>
      </c>
      <c r="L264" s="28"/>
      <c r="M264" s="160">
        <f>VLOOKUP(LEFT(RIGHT(B264,5),4),物品!B:CU,20,FALSE)</f>
        <v>0</v>
      </c>
      <c r="N264" s="181" t="s">
        <v>83</v>
      </c>
      <c r="O264" s="160" t="s">
        <v>98</v>
      </c>
      <c r="P264" s="28">
        <v>0</v>
      </c>
      <c r="Q264" s="28">
        <v>0</v>
      </c>
      <c r="R264" s="181" t="s">
        <v>83</v>
      </c>
      <c r="S264" s="181" t="s">
        <v>83</v>
      </c>
      <c r="T264" s="181" t="s">
        <v>83</v>
      </c>
      <c r="U264" s="181" t="s">
        <v>83</v>
      </c>
      <c r="V264" s="28"/>
      <c r="W264" s="28" t="s">
        <v>88</v>
      </c>
      <c r="X264" s="28">
        <v>0</v>
      </c>
      <c r="Y264" s="181" t="s">
        <v>83</v>
      </c>
      <c r="Z264" s="28">
        <v>0</v>
      </c>
      <c r="AA264" s="28">
        <v>0</v>
      </c>
      <c r="AB264" s="28">
        <v>0</v>
      </c>
      <c r="AC264" s="28">
        <v>1</v>
      </c>
      <c r="AD264" s="28">
        <v>1</v>
      </c>
      <c r="AE264" s="181" t="s">
        <v>83</v>
      </c>
      <c r="AF264" s="181" t="s">
        <v>83</v>
      </c>
      <c r="AG264" s="181" t="s">
        <v>83</v>
      </c>
      <c r="AH264" s="181" t="s">
        <v>83</v>
      </c>
      <c r="AI264" s="28">
        <v>1</v>
      </c>
      <c r="AJ264" s="28"/>
      <c r="AK264" s="28">
        <v>1</v>
      </c>
      <c r="AL264" s="28">
        <v>1</v>
      </c>
      <c r="AM264" s="181" t="s">
        <v>83</v>
      </c>
      <c r="AN264" s="28">
        <v>1</v>
      </c>
      <c r="AO264" s="28">
        <v>1</v>
      </c>
      <c r="AP264" s="28">
        <v>1</v>
      </c>
    </row>
    <row r="265" spans="1:42">
      <c r="A265" s="157"/>
      <c r="B265" s="28" t="str">
        <f>物品!B267</f>
        <v>IF07</v>
      </c>
      <c r="C265" s="28" t="s">
        <v>41</v>
      </c>
      <c r="D265" s="28" t="s">
        <v>81</v>
      </c>
      <c r="E265" s="28"/>
      <c r="F265" s="28"/>
      <c r="G265" s="28"/>
      <c r="H265" s="28" t="str">
        <f>VLOOKUP(LEFT(RIGHT(B265,5),4),物品!B:CU,2,FALSE)</f>
        <v>附魔</v>
      </c>
      <c r="I265" s="28">
        <f>VLOOKUP(B265,物品!B:CV,99,FALSE)</f>
        <v>0</v>
      </c>
      <c r="J265" s="159" t="str">
        <f t="shared" si="119"/>
        <v>附魔</v>
      </c>
      <c r="K265" s="159">
        <f t="shared" si="120"/>
        <v>0</v>
      </c>
      <c r="L265" s="28"/>
      <c r="M265" s="160">
        <f>VLOOKUP(LEFT(RIGHT(B265,5),4),物品!B:CU,20,FALSE)</f>
        <v>0</v>
      </c>
      <c r="N265" s="181" t="s">
        <v>83</v>
      </c>
      <c r="O265" s="160" t="s">
        <v>98</v>
      </c>
      <c r="P265" s="28">
        <v>0</v>
      </c>
      <c r="Q265" s="28">
        <v>0</v>
      </c>
      <c r="R265" s="181" t="s">
        <v>83</v>
      </c>
      <c r="S265" s="181" t="s">
        <v>83</v>
      </c>
      <c r="T265" s="181" t="s">
        <v>83</v>
      </c>
      <c r="U265" s="181" t="s">
        <v>83</v>
      </c>
      <c r="V265" s="28"/>
      <c r="W265" s="28" t="s">
        <v>88</v>
      </c>
      <c r="X265" s="28">
        <v>0</v>
      </c>
      <c r="Y265" s="181" t="s">
        <v>83</v>
      </c>
      <c r="Z265" s="28">
        <v>0</v>
      </c>
      <c r="AA265" s="28">
        <v>0</v>
      </c>
      <c r="AB265" s="28">
        <v>0</v>
      </c>
      <c r="AC265" s="28">
        <v>1</v>
      </c>
      <c r="AD265" s="28">
        <v>1</v>
      </c>
      <c r="AE265" s="181" t="s">
        <v>83</v>
      </c>
      <c r="AF265" s="181" t="s">
        <v>83</v>
      </c>
      <c r="AG265" s="181" t="s">
        <v>83</v>
      </c>
      <c r="AH265" s="181" t="s">
        <v>83</v>
      </c>
      <c r="AI265" s="28">
        <v>1</v>
      </c>
      <c r="AJ265" s="28"/>
      <c r="AK265" s="28">
        <v>1</v>
      </c>
      <c r="AL265" s="28">
        <v>1</v>
      </c>
      <c r="AM265" s="181" t="s">
        <v>83</v>
      </c>
      <c r="AN265" s="28">
        <v>1</v>
      </c>
      <c r="AO265" s="28">
        <v>1</v>
      </c>
      <c r="AP265" s="28">
        <v>1</v>
      </c>
    </row>
    <row r="266" spans="1:42">
      <c r="A266" s="157"/>
      <c r="B266" s="28" t="str">
        <f>物品!B268</f>
        <v>IF08</v>
      </c>
      <c r="C266" s="28" t="s">
        <v>41</v>
      </c>
      <c r="D266" s="28" t="s">
        <v>81</v>
      </c>
      <c r="E266" s="28"/>
      <c r="F266" s="28"/>
      <c r="G266" s="28"/>
      <c r="H266" s="28" t="str">
        <f>VLOOKUP(LEFT(RIGHT(B266,5),4),物品!B:CU,2,FALSE)</f>
        <v>附魔</v>
      </c>
      <c r="I266" s="28">
        <f>VLOOKUP(B266,物品!B:CV,99,FALSE)</f>
        <v>0</v>
      </c>
      <c r="J266" s="159" t="str">
        <f t="shared" si="119"/>
        <v>附魔</v>
      </c>
      <c r="K266" s="159">
        <f t="shared" si="120"/>
        <v>0</v>
      </c>
      <c r="L266" s="28"/>
      <c r="M266" s="160">
        <f>VLOOKUP(LEFT(RIGHT(B266,5),4),物品!B:CU,20,FALSE)</f>
        <v>0</v>
      </c>
      <c r="N266" s="181" t="s">
        <v>83</v>
      </c>
      <c r="O266" s="160" t="s">
        <v>98</v>
      </c>
      <c r="P266" s="28">
        <v>0</v>
      </c>
      <c r="Q266" s="28">
        <v>0</v>
      </c>
      <c r="R266" s="181" t="s">
        <v>83</v>
      </c>
      <c r="S266" s="181" t="s">
        <v>83</v>
      </c>
      <c r="T266" s="181" t="s">
        <v>83</v>
      </c>
      <c r="U266" s="181" t="s">
        <v>83</v>
      </c>
      <c r="V266" s="28"/>
      <c r="W266" s="28" t="s">
        <v>88</v>
      </c>
      <c r="X266" s="28">
        <v>0</v>
      </c>
      <c r="Y266" s="181" t="s">
        <v>83</v>
      </c>
      <c r="Z266" s="28">
        <v>0</v>
      </c>
      <c r="AA266" s="28">
        <v>0</v>
      </c>
      <c r="AB266" s="28">
        <v>0</v>
      </c>
      <c r="AC266" s="28">
        <v>1</v>
      </c>
      <c r="AD266" s="28">
        <v>1</v>
      </c>
      <c r="AE266" s="181" t="s">
        <v>83</v>
      </c>
      <c r="AF266" s="181" t="s">
        <v>83</v>
      </c>
      <c r="AG266" s="181" t="s">
        <v>83</v>
      </c>
      <c r="AH266" s="181" t="s">
        <v>83</v>
      </c>
      <c r="AI266" s="28">
        <v>1</v>
      </c>
      <c r="AJ266" s="28"/>
      <c r="AK266" s="28">
        <v>1</v>
      </c>
      <c r="AL266" s="28">
        <v>1</v>
      </c>
      <c r="AM266" s="181" t="s">
        <v>83</v>
      </c>
      <c r="AN266" s="28">
        <v>1</v>
      </c>
      <c r="AO266" s="28">
        <v>1</v>
      </c>
      <c r="AP266" s="28">
        <v>1</v>
      </c>
    </row>
    <row r="267" spans="1:42">
      <c r="A267" s="157"/>
      <c r="B267" s="28" t="str">
        <f>物品!B269</f>
        <v>IF09</v>
      </c>
      <c r="C267" s="28" t="s">
        <v>41</v>
      </c>
      <c r="D267" s="28" t="s">
        <v>81</v>
      </c>
      <c r="E267" s="28"/>
      <c r="F267" s="28"/>
      <c r="G267" s="28"/>
      <c r="H267" s="28" t="str">
        <f>VLOOKUP(LEFT(RIGHT(B267,5),4),物品!B:CU,2,FALSE)</f>
        <v>附魔</v>
      </c>
      <c r="I267" s="28">
        <f>VLOOKUP(B267,物品!B:CV,99,FALSE)</f>
        <v>0</v>
      </c>
      <c r="J267" s="159" t="str">
        <f t="shared" si="119"/>
        <v>附魔</v>
      </c>
      <c r="K267" s="159">
        <f t="shared" si="120"/>
        <v>0</v>
      </c>
      <c r="L267" s="28"/>
      <c r="M267" s="160">
        <f>VLOOKUP(LEFT(RIGHT(B267,5),4),物品!B:CU,20,FALSE)</f>
        <v>0</v>
      </c>
      <c r="N267" s="181" t="s">
        <v>83</v>
      </c>
      <c r="O267" s="160" t="s">
        <v>98</v>
      </c>
      <c r="P267" s="28">
        <v>0</v>
      </c>
      <c r="Q267" s="28">
        <v>0</v>
      </c>
      <c r="R267" s="181" t="s">
        <v>83</v>
      </c>
      <c r="S267" s="181" t="s">
        <v>83</v>
      </c>
      <c r="T267" s="181" t="s">
        <v>83</v>
      </c>
      <c r="U267" s="181" t="s">
        <v>83</v>
      </c>
      <c r="V267" s="28"/>
      <c r="W267" s="28" t="s">
        <v>88</v>
      </c>
      <c r="X267" s="28">
        <v>0</v>
      </c>
      <c r="Y267" s="181" t="s">
        <v>83</v>
      </c>
      <c r="Z267" s="28">
        <v>0</v>
      </c>
      <c r="AA267" s="28">
        <v>0</v>
      </c>
      <c r="AB267" s="28">
        <v>0</v>
      </c>
      <c r="AC267" s="28">
        <v>1</v>
      </c>
      <c r="AD267" s="28">
        <v>1</v>
      </c>
      <c r="AE267" s="181" t="s">
        <v>83</v>
      </c>
      <c r="AF267" s="181" t="s">
        <v>83</v>
      </c>
      <c r="AG267" s="181" t="s">
        <v>83</v>
      </c>
      <c r="AH267" s="181" t="s">
        <v>83</v>
      </c>
      <c r="AI267" s="28">
        <v>1</v>
      </c>
      <c r="AJ267" s="28"/>
      <c r="AK267" s="28">
        <v>1</v>
      </c>
      <c r="AL267" s="28">
        <v>1</v>
      </c>
      <c r="AM267" s="181" t="s">
        <v>83</v>
      </c>
      <c r="AN267" s="28">
        <v>1</v>
      </c>
      <c r="AO267" s="28">
        <v>1</v>
      </c>
      <c r="AP267" s="28">
        <v>1</v>
      </c>
    </row>
    <row r="268" spans="1:42">
      <c r="A268" s="157"/>
      <c r="B268" s="28" t="str">
        <f>物品!B270</f>
        <v>IF10</v>
      </c>
      <c r="C268" s="28" t="s">
        <v>41</v>
      </c>
      <c r="D268" s="28" t="s">
        <v>81</v>
      </c>
      <c r="E268" s="28"/>
      <c r="F268" s="28"/>
      <c r="G268" s="28"/>
      <c r="H268" s="28" t="str">
        <f>VLOOKUP(LEFT(RIGHT(B268,5),4),物品!B:CU,2,FALSE)</f>
        <v>附魔</v>
      </c>
      <c r="I268" s="28">
        <f>VLOOKUP(B268,物品!B:CV,99,FALSE)</f>
        <v>0</v>
      </c>
      <c r="J268" s="159" t="str">
        <f t="shared" si="119"/>
        <v>附魔</v>
      </c>
      <c r="K268" s="159">
        <f t="shared" si="120"/>
        <v>0</v>
      </c>
      <c r="L268" s="28"/>
      <c r="M268" s="160">
        <f>VLOOKUP(LEFT(RIGHT(B268,5),4),物品!B:CU,20,FALSE)</f>
        <v>0</v>
      </c>
      <c r="N268" s="181" t="s">
        <v>83</v>
      </c>
      <c r="O268" s="160" t="s">
        <v>98</v>
      </c>
      <c r="P268" s="28">
        <v>0</v>
      </c>
      <c r="Q268" s="28">
        <v>0</v>
      </c>
      <c r="R268" s="181" t="s">
        <v>83</v>
      </c>
      <c r="S268" s="181" t="s">
        <v>83</v>
      </c>
      <c r="T268" s="181" t="s">
        <v>83</v>
      </c>
      <c r="U268" s="181" t="s">
        <v>83</v>
      </c>
      <c r="V268" s="28"/>
      <c r="W268" s="28" t="s">
        <v>88</v>
      </c>
      <c r="X268" s="28">
        <v>0</v>
      </c>
      <c r="Y268" s="181" t="s">
        <v>83</v>
      </c>
      <c r="Z268" s="28">
        <v>0</v>
      </c>
      <c r="AA268" s="28">
        <v>0</v>
      </c>
      <c r="AB268" s="28">
        <v>0</v>
      </c>
      <c r="AC268" s="28">
        <v>1</v>
      </c>
      <c r="AD268" s="28">
        <v>1</v>
      </c>
      <c r="AE268" s="181" t="s">
        <v>83</v>
      </c>
      <c r="AF268" s="181" t="s">
        <v>83</v>
      </c>
      <c r="AG268" s="181" t="s">
        <v>83</v>
      </c>
      <c r="AH268" s="181" t="s">
        <v>83</v>
      </c>
      <c r="AI268" s="28">
        <v>1</v>
      </c>
      <c r="AJ268" s="28"/>
      <c r="AK268" s="28">
        <v>1</v>
      </c>
      <c r="AL268" s="28">
        <v>1</v>
      </c>
      <c r="AM268" s="181" t="s">
        <v>83</v>
      </c>
      <c r="AN268" s="28">
        <v>1</v>
      </c>
      <c r="AO268" s="28">
        <v>1</v>
      </c>
      <c r="AP268" s="28">
        <v>1</v>
      </c>
    </row>
    <row r="269" spans="1:42">
      <c r="A269" s="157"/>
      <c r="B269" s="28" t="str">
        <f>物品!B271</f>
        <v>IF11</v>
      </c>
      <c r="C269" s="28" t="s">
        <v>41</v>
      </c>
      <c r="D269" s="28" t="s">
        <v>81</v>
      </c>
      <c r="E269" s="28"/>
      <c r="F269" s="28"/>
      <c r="G269" s="28"/>
      <c r="H269" s="28" t="str">
        <f>VLOOKUP(LEFT(RIGHT(B269,5),4),物品!B:CU,2,FALSE)</f>
        <v>附魔</v>
      </c>
      <c r="I269" s="28">
        <f>VLOOKUP(B269,物品!B:CV,99,FALSE)</f>
        <v>0</v>
      </c>
      <c r="J269" s="159" t="str">
        <f t="shared" si="119"/>
        <v>附魔</v>
      </c>
      <c r="K269" s="159">
        <f t="shared" si="120"/>
        <v>0</v>
      </c>
      <c r="L269" s="28"/>
      <c r="M269" s="160">
        <f>VLOOKUP(LEFT(RIGHT(B269,5),4),物品!B:CU,20,FALSE)</f>
        <v>0</v>
      </c>
      <c r="N269" s="181" t="s">
        <v>83</v>
      </c>
      <c r="O269" s="160" t="s">
        <v>98</v>
      </c>
      <c r="P269" s="28">
        <v>0</v>
      </c>
      <c r="Q269" s="28">
        <v>0</v>
      </c>
      <c r="R269" s="181" t="s">
        <v>83</v>
      </c>
      <c r="S269" s="181" t="s">
        <v>83</v>
      </c>
      <c r="T269" s="181" t="s">
        <v>83</v>
      </c>
      <c r="U269" s="181" t="s">
        <v>83</v>
      </c>
      <c r="V269" s="28"/>
      <c r="W269" s="28" t="s">
        <v>88</v>
      </c>
      <c r="X269" s="28">
        <v>0</v>
      </c>
      <c r="Y269" s="181" t="s">
        <v>83</v>
      </c>
      <c r="Z269" s="28">
        <v>0</v>
      </c>
      <c r="AA269" s="28">
        <v>0</v>
      </c>
      <c r="AB269" s="28">
        <v>0</v>
      </c>
      <c r="AC269" s="28">
        <v>1</v>
      </c>
      <c r="AD269" s="28">
        <v>1</v>
      </c>
      <c r="AE269" s="181" t="s">
        <v>83</v>
      </c>
      <c r="AF269" s="181" t="s">
        <v>83</v>
      </c>
      <c r="AG269" s="181" t="s">
        <v>83</v>
      </c>
      <c r="AH269" s="181" t="s">
        <v>83</v>
      </c>
      <c r="AI269" s="28">
        <v>1</v>
      </c>
      <c r="AJ269" s="28"/>
      <c r="AK269" s="28">
        <v>1</v>
      </c>
      <c r="AL269" s="28">
        <v>1</v>
      </c>
      <c r="AM269" s="181" t="s">
        <v>83</v>
      </c>
      <c r="AN269" s="28">
        <v>1</v>
      </c>
      <c r="AO269" s="28">
        <v>1</v>
      </c>
      <c r="AP269" s="28">
        <v>1</v>
      </c>
    </row>
    <row r="270" spans="1:42">
      <c r="A270" s="157"/>
      <c r="B270" s="28" t="str">
        <f>物品!B272</f>
        <v>IF12</v>
      </c>
      <c r="C270" s="28" t="s">
        <v>41</v>
      </c>
      <c r="D270" s="28" t="s">
        <v>81</v>
      </c>
      <c r="E270" s="28"/>
      <c r="F270" s="28"/>
      <c r="G270" s="28"/>
      <c r="H270" s="28" t="str">
        <f>VLOOKUP(LEFT(RIGHT(B270,5),4),物品!B:CU,2,FALSE)</f>
        <v>附魔</v>
      </c>
      <c r="I270" s="28">
        <f>VLOOKUP(B270,物品!B:CV,99,FALSE)</f>
        <v>0</v>
      </c>
      <c r="J270" s="159" t="str">
        <f t="shared" si="119"/>
        <v>附魔</v>
      </c>
      <c r="K270" s="159">
        <f t="shared" si="120"/>
        <v>0</v>
      </c>
      <c r="L270" s="28"/>
      <c r="M270" s="160">
        <f>VLOOKUP(LEFT(RIGHT(B270,5),4),物品!B:CU,20,FALSE)</f>
        <v>0</v>
      </c>
      <c r="N270" s="181" t="s">
        <v>83</v>
      </c>
      <c r="O270" s="160" t="s">
        <v>98</v>
      </c>
      <c r="P270" s="28">
        <v>0</v>
      </c>
      <c r="Q270" s="28">
        <v>0</v>
      </c>
      <c r="R270" s="181" t="s">
        <v>83</v>
      </c>
      <c r="S270" s="181" t="s">
        <v>83</v>
      </c>
      <c r="T270" s="181" t="s">
        <v>83</v>
      </c>
      <c r="U270" s="181" t="s">
        <v>83</v>
      </c>
      <c r="V270" s="28"/>
      <c r="W270" s="28" t="s">
        <v>88</v>
      </c>
      <c r="X270" s="28">
        <v>0</v>
      </c>
      <c r="Y270" s="181" t="s">
        <v>83</v>
      </c>
      <c r="Z270" s="28">
        <v>0</v>
      </c>
      <c r="AA270" s="28">
        <v>0</v>
      </c>
      <c r="AB270" s="28">
        <v>0</v>
      </c>
      <c r="AC270" s="28">
        <v>1</v>
      </c>
      <c r="AD270" s="28">
        <v>1</v>
      </c>
      <c r="AE270" s="181" t="s">
        <v>83</v>
      </c>
      <c r="AF270" s="181" t="s">
        <v>83</v>
      </c>
      <c r="AG270" s="181" t="s">
        <v>83</v>
      </c>
      <c r="AH270" s="181" t="s">
        <v>83</v>
      </c>
      <c r="AI270" s="28">
        <v>1</v>
      </c>
      <c r="AJ270" s="28"/>
      <c r="AK270" s="28">
        <v>1</v>
      </c>
      <c r="AL270" s="28">
        <v>1</v>
      </c>
      <c r="AM270" s="181" t="s">
        <v>83</v>
      </c>
      <c r="AN270" s="28">
        <v>1</v>
      </c>
      <c r="AO270" s="28">
        <v>1</v>
      </c>
      <c r="AP270" s="28">
        <v>1</v>
      </c>
    </row>
    <row r="271" spans="1:42">
      <c r="A271" s="157"/>
      <c r="B271" s="28" t="str">
        <f>物品!B273</f>
        <v>IF13</v>
      </c>
      <c r="C271" s="28" t="s">
        <v>41</v>
      </c>
      <c r="D271" s="28" t="s">
        <v>81</v>
      </c>
      <c r="E271" s="28"/>
      <c r="F271" s="28"/>
      <c r="G271" s="28"/>
      <c r="H271" s="28" t="str">
        <f>VLOOKUP(LEFT(RIGHT(B271,5),4),物品!B:CU,2,FALSE)</f>
        <v>附魔</v>
      </c>
      <c r="I271" s="28">
        <f>VLOOKUP(B271,物品!B:CV,99,FALSE)</f>
        <v>0</v>
      </c>
      <c r="J271" s="159" t="str">
        <f t="shared" si="119"/>
        <v>附魔</v>
      </c>
      <c r="K271" s="159">
        <f t="shared" si="120"/>
        <v>0</v>
      </c>
      <c r="L271" s="28"/>
      <c r="M271" s="160">
        <f>VLOOKUP(LEFT(RIGHT(B271,5),4),物品!B:CU,20,FALSE)</f>
        <v>0</v>
      </c>
      <c r="N271" s="181" t="s">
        <v>83</v>
      </c>
      <c r="O271" s="160" t="s">
        <v>98</v>
      </c>
      <c r="P271" s="28">
        <v>0</v>
      </c>
      <c r="Q271" s="28">
        <v>0</v>
      </c>
      <c r="R271" s="181" t="s">
        <v>83</v>
      </c>
      <c r="S271" s="181" t="s">
        <v>83</v>
      </c>
      <c r="T271" s="181" t="s">
        <v>83</v>
      </c>
      <c r="U271" s="181" t="s">
        <v>83</v>
      </c>
      <c r="V271" s="28"/>
      <c r="W271" s="28" t="s">
        <v>88</v>
      </c>
      <c r="X271" s="28">
        <v>0</v>
      </c>
      <c r="Y271" s="181" t="s">
        <v>83</v>
      </c>
      <c r="Z271" s="28">
        <v>0</v>
      </c>
      <c r="AA271" s="28">
        <v>0</v>
      </c>
      <c r="AB271" s="28">
        <v>0</v>
      </c>
      <c r="AC271" s="28">
        <v>1</v>
      </c>
      <c r="AD271" s="28">
        <v>1</v>
      </c>
      <c r="AE271" s="181" t="s">
        <v>83</v>
      </c>
      <c r="AF271" s="181" t="s">
        <v>83</v>
      </c>
      <c r="AG271" s="181" t="s">
        <v>83</v>
      </c>
      <c r="AH271" s="181" t="s">
        <v>83</v>
      </c>
      <c r="AI271" s="28">
        <v>1</v>
      </c>
      <c r="AJ271" s="28"/>
      <c r="AK271" s="28">
        <v>1</v>
      </c>
      <c r="AL271" s="28">
        <v>1</v>
      </c>
      <c r="AM271" s="181" t="s">
        <v>83</v>
      </c>
      <c r="AN271" s="28">
        <v>1</v>
      </c>
      <c r="AO271" s="28">
        <v>1</v>
      </c>
      <c r="AP271" s="28">
        <v>1</v>
      </c>
    </row>
    <row r="272" spans="1:42">
      <c r="A272" s="157"/>
      <c r="B272" s="28" t="str">
        <f>物品!B274</f>
        <v>IF14</v>
      </c>
      <c r="C272" s="28" t="s">
        <v>41</v>
      </c>
      <c r="D272" s="28" t="s">
        <v>81</v>
      </c>
      <c r="E272" s="28"/>
      <c r="F272" s="28"/>
      <c r="G272" s="28"/>
      <c r="H272" s="28" t="str">
        <f>VLOOKUP(LEFT(RIGHT(B272,5),4),物品!B:CU,2,FALSE)</f>
        <v>附魔</v>
      </c>
      <c r="I272" s="28">
        <f>VLOOKUP(B272,物品!B:CV,99,FALSE)</f>
        <v>0</v>
      </c>
      <c r="J272" s="159" t="str">
        <f t="shared" si="119"/>
        <v>附魔</v>
      </c>
      <c r="K272" s="159">
        <f t="shared" si="120"/>
        <v>0</v>
      </c>
      <c r="L272" s="28"/>
      <c r="M272" s="160">
        <f>VLOOKUP(LEFT(RIGHT(B272,5),4),物品!B:CU,20,FALSE)</f>
        <v>0</v>
      </c>
      <c r="N272" s="181" t="s">
        <v>83</v>
      </c>
      <c r="O272" s="160" t="s">
        <v>98</v>
      </c>
      <c r="P272" s="28">
        <v>0</v>
      </c>
      <c r="Q272" s="28">
        <v>0</v>
      </c>
      <c r="R272" s="181" t="s">
        <v>83</v>
      </c>
      <c r="S272" s="181" t="s">
        <v>83</v>
      </c>
      <c r="T272" s="181" t="s">
        <v>83</v>
      </c>
      <c r="U272" s="181" t="s">
        <v>83</v>
      </c>
      <c r="V272" s="28"/>
      <c r="W272" s="28" t="s">
        <v>88</v>
      </c>
      <c r="X272" s="28">
        <v>0</v>
      </c>
      <c r="Y272" s="181" t="s">
        <v>83</v>
      </c>
      <c r="Z272" s="28">
        <v>0</v>
      </c>
      <c r="AA272" s="28">
        <v>0</v>
      </c>
      <c r="AB272" s="28">
        <v>0</v>
      </c>
      <c r="AC272" s="28">
        <v>1</v>
      </c>
      <c r="AD272" s="28">
        <v>1</v>
      </c>
      <c r="AE272" s="181" t="s">
        <v>83</v>
      </c>
      <c r="AF272" s="181" t="s">
        <v>83</v>
      </c>
      <c r="AG272" s="181" t="s">
        <v>83</v>
      </c>
      <c r="AH272" s="181" t="s">
        <v>83</v>
      </c>
      <c r="AI272" s="28">
        <v>1</v>
      </c>
      <c r="AJ272" s="28"/>
      <c r="AK272" s="28">
        <v>1</v>
      </c>
      <c r="AL272" s="28">
        <v>1</v>
      </c>
      <c r="AM272" s="181" t="s">
        <v>83</v>
      </c>
      <c r="AN272" s="28">
        <v>1</v>
      </c>
      <c r="AO272" s="28">
        <v>1</v>
      </c>
      <c r="AP272" s="28">
        <v>1</v>
      </c>
    </row>
    <row r="273" spans="1:42">
      <c r="A273" s="157"/>
      <c r="B273" s="28" t="str">
        <f>物品!B275</f>
        <v>IF15</v>
      </c>
      <c r="C273" s="28" t="s">
        <v>41</v>
      </c>
      <c r="D273" s="28" t="s">
        <v>81</v>
      </c>
      <c r="E273" s="28"/>
      <c r="F273" s="28"/>
      <c r="G273" s="28"/>
      <c r="H273" s="28" t="str">
        <f>VLOOKUP(LEFT(RIGHT(B273,5),4),物品!B:CU,2,FALSE)</f>
        <v>附魔</v>
      </c>
      <c r="I273" s="28">
        <f>VLOOKUP(B273,物品!B:CV,99,FALSE)</f>
        <v>0</v>
      </c>
      <c r="J273" s="159" t="str">
        <f t="shared" si="119"/>
        <v>附魔</v>
      </c>
      <c r="K273" s="159">
        <f t="shared" si="120"/>
        <v>0</v>
      </c>
      <c r="L273" s="28"/>
      <c r="M273" s="160">
        <f>VLOOKUP(LEFT(RIGHT(B273,5),4),物品!B:CU,20,FALSE)</f>
        <v>0</v>
      </c>
      <c r="N273" s="181" t="s">
        <v>83</v>
      </c>
      <c r="O273" s="160" t="s">
        <v>98</v>
      </c>
      <c r="P273" s="28">
        <v>0</v>
      </c>
      <c r="Q273" s="28">
        <v>0</v>
      </c>
      <c r="R273" s="181" t="s">
        <v>83</v>
      </c>
      <c r="S273" s="181" t="s">
        <v>83</v>
      </c>
      <c r="T273" s="181" t="s">
        <v>83</v>
      </c>
      <c r="U273" s="181" t="s">
        <v>83</v>
      </c>
      <c r="V273" s="28"/>
      <c r="W273" s="28" t="s">
        <v>88</v>
      </c>
      <c r="X273" s="28">
        <v>0</v>
      </c>
      <c r="Y273" s="181" t="s">
        <v>83</v>
      </c>
      <c r="Z273" s="28">
        <v>0</v>
      </c>
      <c r="AA273" s="28">
        <v>0</v>
      </c>
      <c r="AB273" s="28">
        <v>0</v>
      </c>
      <c r="AC273" s="28">
        <v>1</v>
      </c>
      <c r="AD273" s="28">
        <v>1</v>
      </c>
      <c r="AE273" s="181" t="s">
        <v>83</v>
      </c>
      <c r="AF273" s="181" t="s">
        <v>83</v>
      </c>
      <c r="AG273" s="181" t="s">
        <v>83</v>
      </c>
      <c r="AH273" s="181" t="s">
        <v>83</v>
      </c>
      <c r="AI273" s="28">
        <v>1</v>
      </c>
      <c r="AJ273" s="28"/>
      <c r="AK273" s="28">
        <v>1</v>
      </c>
      <c r="AL273" s="28">
        <v>1</v>
      </c>
      <c r="AM273" s="181" t="s">
        <v>83</v>
      </c>
      <c r="AN273" s="28">
        <v>1</v>
      </c>
      <c r="AO273" s="28">
        <v>1</v>
      </c>
      <c r="AP273" s="28">
        <v>1</v>
      </c>
    </row>
    <row r="274" spans="1:42">
      <c r="A274" s="157"/>
      <c r="B274" s="28" t="str">
        <f>物品!B276</f>
        <v>IF16</v>
      </c>
      <c r="C274" s="28" t="s">
        <v>41</v>
      </c>
      <c r="D274" s="28" t="s">
        <v>81</v>
      </c>
      <c r="E274" s="28"/>
      <c r="F274" s="28"/>
      <c r="G274" s="28"/>
      <c r="H274" s="28" t="str">
        <f>VLOOKUP(LEFT(RIGHT(B274,5),4),物品!B:CU,2,FALSE)</f>
        <v>附魔</v>
      </c>
      <c r="I274" s="28">
        <f>VLOOKUP(B274,物品!B:CV,99,FALSE)</f>
        <v>0</v>
      </c>
      <c r="J274" s="159" t="str">
        <f t="shared" si="119"/>
        <v>附魔</v>
      </c>
      <c r="K274" s="159">
        <f t="shared" si="120"/>
        <v>0</v>
      </c>
      <c r="L274" s="28"/>
      <c r="M274" s="160">
        <f>VLOOKUP(LEFT(RIGHT(B274,5),4),物品!B:CU,20,FALSE)</f>
        <v>0</v>
      </c>
      <c r="N274" s="181" t="s">
        <v>83</v>
      </c>
      <c r="O274" s="160" t="s">
        <v>98</v>
      </c>
      <c r="P274" s="28">
        <v>0</v>
      </c>
      <c r="Q274" s="28">
        <v>0</v>
      </c>
      <c r="R274" s="181" t="s">
        <v>83</v>
      </c>
      <c r="S274" s="181" t="s">
        <v>83</v>
      </c>
      <c r="T274" s="181" t="s">
        <v>83</v>
      </c>
      <c r="U274" s="181" t="s">
        <v>83</v>
      </c>
      <c r="V274" s="28"/>
      <c r="W274" s="28" t="s">
        <v>88</v>
      </c>
      <c r="X274" s="28">
        <v>0</v>
      </c>
      <c r="Y274" s="181" t="s">
        <v>83</v>
      </c>
      <c r="Z274" s="28">
        <v>0</v>
      </c>
      <c r="AA274" s="28">
        <v>0</v>
      </c>
      <c r="AB274" s="28">
        <v>0</v>
      </c>
      <c r="AC274" s="28">
        <v>1</v>
      </c>
      <c r="AD274" s="28">
        <v>1</v>
      </c>
      <c r="AE274" s="181" t="s">
        <v>83</v>
      </c>
      <c r="AF274" s="181" t="s">
        <v>83</v>
      </c>
      <c r="AG274" s="181" t="s">
        <v>83</v>
      </c>
      <c r="AH274" s="181" t="s">
        <v>83</v>
      </c>
      <c r="AI274" s="28">
        <v>1</v>
      </c>
      <c r="AJ274" s="28"/>
      <c r="AK274" s="28">
        <v>1</v>
      </c>
      <c r="AL274" s="28">
        <v>1</v>
      </c>
      <c r="AM274" s="181" t="s">
        <v>83</v>
      </c>
      <c r="AN274" s="28">
        <v>1</v>
      </c>
      <c r="AO274" s="28">
        <v>1</v>
      </c>
      <c r="AP274" s="28">
        <v>1</v>
      </c>
    </row>
    <row r="275" spans="1:42">
      <c r="A275" s="157"/>
      <c r="B275" s="28" t="str">
        <f>物品!B277</f>
        <v>IF17</v>
      </c>
      <c r="C275" s="28" t="s">
        <v>41</v>
      </c>
      <c r="D275" s="28" t="s">
        <v>81</v>
      </c>
      <c r="E275" s="28"/>
      <c r="F275" s="28"/>
      <c r="G275" s="28"/>
      <c r="H275" s="28" t="str">
        <f>VLOOKUP(LEFT(RIGHT(B275,5),4),物品!B:CU,2,FALSE)</f>
        <v>附魔</v>
      </c>
      <c r="I275" s="28">
        <f>VLOOKUP(B275,物品!B:CV,99,FALSE)</f>
        <v>0</v>
      </c>
      <c r="J275" s="159" t="str">
        <f t="shared" si="119"/>
        <v>附魔</v>
      </c>
      <c r="K275" s="159">
        <f t="shared" si="120"/>
        <v>0</v>
      </c>
      <c r="L275" s="28"/>
      <c r="M275" s="160">
        <f>VLOOKUP(LEFT(RIGHT(B275,5),4),物品!B:CU,20,FALSE)</f>
        <v>0</v>
      </c>
      <c r="N275" s="181" t="s">
        <v>83</v>
      </c>
      <c r="O275" s="160" t="s">
        <v>98</v>
      </c>
      <c r="P275" s="28">
        <v>0</v>
      </c>
      <c r="Q275" s="28">
        <v>0</v>
      </c>
      <c r="R275" s="181" t="s">
        <v>83</v>
      </c>
      <c r="S275" s="181" t="s">
        <v>83</v>
      </c>
      <c r="T275" s="181" t="s">
        <v>83</v>
      </c>
      <c r="U275" s="181" t="s">
        <v>83</v>
      </c>
      <c r="V275" s="28"/>
      <c r="W275" s="28" t="s">
        <v>88</v>
      </c>
      <c r="X275" s="28">
        <v>0</v>
      </c>
      <c r="Y275" s="181" t="s">
        <v>83</v>
      </c>
      <c r="Z275" s="28">
        <v>0</v>
      </c>
      <c r="AA275" s="28">
        <v>0</v>
      </c>
      <c r="AB275" s="28">
        <v>0</v>
      </c>
      <c r="AC275" s="28">
        <v>1</v>
      </c>
      <c r="AD275" s="28">
        <v>1</v>
      </c>
      <c r="AE275" s="181" t="s">
        <v>83</v>
      </c>
      <c r="AF275" s="181" t="s">
        <v>83</v>
      </c>
      <c r="AG275" s="181" t="s">
        <v>83</v>
      </c>
      <c r="AH275" s="181" t="s">
        <v>83</v>
      </c>
      <c r="AI275" s="28">
        <v>1</v>
      </c>
      <c r="AJ275" s="28"/>
      <c r="AK275" s="28">
        <v>1</v>
      </c>
      <c r="AL275" s="28">
        <v>1</v>
      </c>
      <c r="AM275" s="181" t="s">
        <v>83</v>
      </c>
      <c r="AN275" s="28">
        <v>1</v>
      </c>
      <c r="AO275" s="28">
        <v>1</v>
      </c>
      <c r="AP275" s="28">
        <v>1</v>
      </c>
    </row>
    <row r="276" spans="1:42">
      <c r="A276" s="157"/>
      <c r="B276" s="28" t="str">
        <f>物品!B278</f>
        <v>IF18</v>
      </c>
      <c r="C276" s="28" t="s">
        <v>41</v>
      </c>
      <c r="D276" s="28" t="s">
        <v>81</v>
      </c>
      <c r="E276" s="28"/>
      <c r="F276" s="28"/>
      <c r="G276" s="28"/>
      <c r="H276" s="28" t="str">
        <f>VLOOKUP(LEFT(RIGHT(B276,5),4),物品!B:CU,2,FALSE)</f>
        <v>附魔</v>
      </c>
      <c r="I276" s="28">
        <f>VLOOKUP(B276,物品!B:CV,99,FALSE)</f>
        <v>0</v>
      </c>
      <c r="J276" s="159" t="str">
        <f t="shared" si="119"/>
        <v>附魔</v>
      </c>
      <c r="K276" s="159">
        <f t="shared" si="120"/>
        <v>0</v>
      </c>
      <c r="L276" s="28"/>
      <c r="M276" s="160">
        <f>VLOOKUP(LEFT(RIGHT(B276,5),4),物品!B:CU,20,FALSE)</f>
        <v>0</v>
      </c>
      <c r="N276" s="181" t="s">
        <v>83</v>
      </c>
      <c r="O276" s="160" t="s">
        <v>98</v>
      </c>
      <c r="P276" s="28">
        <v>0</v>
      </c>
      <c r="Q276" s="28">
        <v>0</v>
      </c>
      <c r="R276" s="181" t="s">
        <v>83</v>
      </c>
      <c r="S276" s="181" t="s">
        <v>83</v>
      </c>
      <c r="T276" s="181" t="s">
        <v>83</v>
      </c>
      <c r="U276" s="181" t="s">
        <v>83</v>
      </c>
      <c r="V276" s="28"/>
      <c r="W276" s="28" t="s">
        <v>88</v>
      </c>
      <c r="X276" s="28">
        <v>0</v>
      </c>
      <c r="Y276" s="181" t="s">
        <v>83</v>
      </c>
      <c r="Z276" s="28">
        <v>0</v>
      </c>
      <c r="AA276" s="28">
        <v>0</v>
      </c>
      <c r="AB276" s="28">
        <v>0</v>
      </c>
      <c r="AC276" s="28">
        <v>1</v>
      </c>
      <c r="AD276" s="28">
        <v>1</v>
      </c>
      <c r="AE276" s="181" t="s">
        <v>83</v>
      </c>
      <c r="AF276" s="181" t="s">
        <v>83</v>
      </c>
      <c r="AG276" s="181" t="s">
        <v>83</v>
      </c>
      <c r="AH276" s="181" t="s">
        <v>83</v>
      </c>
      <c r="AI276" s="28">
        <v>1</v>
      </c>
      <c r="AJ276" s="28"/>
      <c r="AK276" s="28">
        <v>1</v>
      </c>
      <c r="AL276" s="28">
        <v>1</v>
      </c>
      <c r="AM276" s="181" t="s">
        <v>83</v>
      </c>
      <c r="AN276" s="28">
        <v>1</v>
      </c>
      <c r="AO276" s="28">
        <v>1</v>
      </c>
      <c r="AP276" s="28">
        <v>1</v>
      </c>
    </row>
    <row r="277" spans="1:42">
      <c r="A277" s="157"/>
      <c r="B277" s="28" t="str">
        <f>物品!B279</f>
        <v>IF19</v>
      </c>
      <c r="C277" s="28" t="s">
        <v>41</v>
      </c>
      <c r="D277" s="28" t="s">
        <v>81</v>
      </c>
      <c r="E277" s="28"/>
      <c r="F277" s="28"/>
      <c r="G277" s="28"/>
      <c r="H277" s="28" t="str">
        <f>VLOOKUP(LEFT(RIGHT(B277,5),4),物品!B:CU,2,FALSE)</f>
        <v>附魔</v>
      </c>
      <c r="I277" s="28">
        <f>VLOOKUP(B277,物品!B:CV,99,FALSE)</f>
        <v>0</v>
      </c>
      <c r="J277" s="159" t="str">
        <f t="shared" si="119"/>
        <v>附魔</v>
      </c>
      <c r="K277" s="159">
        <f t="shared" si="120"/>
        <v>0</v>
      </c>
      <c r="L277" s="28"/>
      <c r="M277" s="160">
        <f>VLOOKUP(LEFT(RIGHT(B277,5),4),物品!B:CU,20,FALSE)</f>
        <v>0</v>
      </c>
      <c r="N277" s="181" t="s">
        <v>83</v>
      </c>
      <c r="O277" s="160" t="s">
        <v>98</v>
      </c>
      <c r="P277" s="28">
        <v>0</v>
      </c>
      <c r="Q277" s="28">
        <v>0</v>
      </c>
      <c r="R277" s="181" t="s">
        <v>83</v>
      </c>
      <c r="S277" s="181" t="s">
        <v>83</v>
      </c>
      <c r="T277" s="181" t="s">
        <v>83</v>
      </c>
      <c r="U277" s="181" t="s">
        <v>83</v>
      </c>
      <c r="V277" s="28"/>
      <c r="W277" s="28" t="s">
        <v>88</v>
      </c>
      <c r="X277" s="28">
        <v>0</v>
      </c>
      <c r="Y277" s="181" t="s">
        <v>83</v>
      </c>
      <c r="Z277" s="28">
        <v>0</v>
      </c>
      <c r="AA277" s="28">
        <v>0</v>
      </c>
      <c r="AB277" s="28">
        <v>0</v>
      </c>
      <c r="AC277" s="28">
        <v>1</v>
      </c>
      <c r="AD277" s="28">
        <v>1</v>
      </c>
      <c r="AE277" s="181" t="s">
        <v>83</v>
      </c>
      <c r="AF277" s="181" t="s">
        <v>83</v>
      </c>
      <c r="AG277" s="181" t="s">
        <v>83</v>
      </c>
      <c r="AH277" s="181" t="s">
        <v>83</v>
      </c>
      <c r="AI277" s="28">
        <v>1</v>
      </c>
      <c r="AJ277" s="28"/>
      <c r="AK277" s="28">
        <v>1</v>
      </c>
      <c r="AL277" s="28">
        <v>1</v>
      </c>
      <c r="AM277" s="181" t="s">
        <v>83</v>
      </c>
      <c r="AN277" s="28">
        <v>1</v>
      </c>
      <c r="AO277" s="28">
        <v>1</v>
      </c>
      <c r="AP277" s="28">
        <v>1</v>
      </c>
    </row>
    <row r="278" spans="1:42">
      <c r="A278" s="157"/>
      <c r="B278" s="28" t="str">
        <f>物品!B280</f>
        <v>IF20</v>
      </c>
      <c r="C278" s="28" t="s">
        <v>41</v>
      </c>
      <c r="D278" s="28" t="s">
        <v>81</v>
      </c>
      <c r="E278" s="28"/>
      <c r="F278" s="28"/>
      <c r="G278" s="28"/>
      <c r="H278" s="28" t="str">
        <f>VLOOKUP(LEFT(RIGHT(B278,5),4),物品!B:CU,2,FALSE)</f>
        <v>附魔</v>
      </c>
      <c r="I278" s="28">
        <f>VLOOKUP(B278,物品!B:CV,99,FALSE)</f>
        <v>0</v>
      </c>
      <c r="J278" s="159" t="str">
        <f t="shared" si="119"/>
        <v>附魔</v>
      </c>
      <c r="K278" s="159">
        <f t="shared" si="120"/>
        <v>0</v>
      </c>
      <c r="L278" s="28"/>
      <c r="M278" s="160">
        <f>VLOOKUP(LEFT(RIGHT(B278,5),4),物品!B:CU,20,FALSE)</f>
        <v>0</v>
      </c>
      <c r="N278" s="181" t="s">
        <v>83</v>
      </c>
      <c r="O278" s="160" t="s">
        <v>98</v>
      </c>
      <c r="P278" s="28">
        <v>0</v>
      </c>
      <c r="Q278" s="28">
        <v>0</v>
      </c>
      <c r="R278" s="181" t="s">
        <v>83</v>
      </c>
      <c r="S278" s="181" t="s">
        <v>83</v>
      </c>
      <c r="T278" s="181" t="s">
        <v>83</v>
      </c>
      <c r="U278" s="181" t="s">
        <v>83</v>
      </c>
      <c r="V278" s="28"/>
      <c r="W278" s="28" t="s">
        <v>88</v>
      </c>
      <c r="X278" s="28">
        <v>0</v>
      </c>
      <c r="Y278" s="181" t="s">
        <v>83</v>
      </c>
      <c r="Z278" s="28">
        <v>0</v>
      </c>
      <c r="AA278" s="28">
        <v>0</v>
      </c>
      <c r="AB278" s="28">
        <v>0</v>
      </c>
      <c r="AC278" s="28">
        <v>1</v>
      </c>
      <c r="AD278" s="28">
        <v>1</v>
      </c>
      <c r="AE278" s="181" t="s">
        <v>83</v>
      </c>
      <c r="AF278" s="181" t="s">
        <v>83</v>
      </c>
      <c r="AG278" s="181" t="s">
        <v>83</v>
      </c>
      <c r="AH278" s="181" t="s">
        <v>83</v>
      </c>
      <c r="AI278" s="28">
        <v>1</v>
      </c>
      <c r="AJ278" s="28"/>
      <c r="AK278" s="28">
        <v>1</v>
      </c>
      <c r="AL278" s="28">
        <v>1</v>
      </c>
      <c r="AM278" s="181" t="s">
        <v>83</v>
      </c>
      <c r="AN278" s="28">
        <v>1</v>
      </c>
      <c r="AO278" s="28">
        <v>1</v>
      </c>
      <c r="AP278" s="28">
        <v>1</v>
      </c>
    </row>
    <row r="279" spans="1:42">
      <c r="A279" s="157"/>
      <c r="B279" s="28" t="str">
        <f>物品!B281</f>
        <v>IF21</v>
      </c>
      <c r="C279" s="28" t="s">
        <v>41</v>
      </c>
      <c r="D279" s="28" t="s">
        <v>81</v>
      </c>
      <c r="E279" s="28"/>
      <c r="F279" s="28"/>
      <c r="G279" s="28"/>
      <c r="H279" s="28" t="str">
        <f>VLOOKUP(LEFT(RIGHT(B279,5),4),物品!B:CU,2,FALSE)</f>
        <v>附魔</v>
      </c>
      <c r="I279" s="28">
        <f>VLOOKUP(B279,物品!B:CV,99,FALSE)</f>
        <v>0</v>
      </c>
      <c r="J279" s="159" t="str">
        <f t="shared" si="119"/>
        <v>附魔</v>
      </c>
      <c r="K279" s="159">
        <f t="shared" si="120"/>
        <v>0</v>
      </c>
      <c r="L279" s="28"/>
      <c r="M279" s="160">
        <f>VLOOKUP(LEFT(RIGHT(B279,5),4),物品!B:CU,20,FALSE)</f>
        <v>0</v>
      </c>
      <c r="N279" s="181" t="s">
        <v>83</v>
      </c>
      <c r="O279" s="160" t="s">
        <v>98</v>
      </c>
      <c r="P279" s="28">
        <v>0</v>
      </c>
      <c r="Q279" s="28">
        <v>0</v>
      </c>
      <c r="R279" s="181" t="s">
        <v>83</v>
      </c>
      <c r="S279" s="181" t="s">
        <v>83</v>
      </c>
      <c r="T279" s="181" t="s">
        <v>83</v>
      </c>
      <c r="U279" s="181" t="s">
        <v>83</v>
      </c>
      <c r="V279" s="28"/>
      <c r="W279" s="28" t="s">
        <v>88</v>
      </c>
      <c r="X279" s="28">
        <v>0</v>
      </c>
      <c r="Y279" s="181" t="s">
        <v>83</v>
      </c>
      <c r="Z279" s="28">
        <v>0</v>
      </c>
      <c r="AA279" s="28">
        <v>0</v>
      </c>
      <c r="AB279" s="28">
        <v>0</v>
      </c>
      <c r="AC279" s="28">
        <v>1</v>
      </c>
      <c r="AD279" s="28">
        <v>1</v>
      </c>
      <c r="AE279" s="181" t="s">
        <v>83</v>
      </c>
      <c r="AF279" s="181" t="s">
        <v>83</v>
      </c>
      <c r="AG279" s="181" t="s">
        <v>83</v>
      </c>
      <c r="AH279" s="181" t="s">
        <v>83</v>
      </c>
      <c r="AI279" s="28">
        <v>1</v>
      </c>
      <c r="AJ279" s="28"/>
      <c r="AK279" s="28">
        <v>1</v>
      </c>
      <c r="AL279" s="28">
        <v>1</v>
      </c>
      <c r="AM279" s="181" t="s">
        <v>83</v>
      </c>
      <c r="AN279" s="28">
        <v>1</v>
      </c>
      <c r="AO279" s="28">
        <v>1</v>
      </c>
      <c r="AP279" s="28">
        <v>1</v>
      </c>
    </row>
    <row r="280" spans="1:42">
      <c r="A280" s="157"/>
      <c r="B280" s="28" t="str">
        <f>物品!B282</f>
        <v>IF22</v>
      </c>
      <c r="C280" s="28" t="s">
        <v>41</v>
      </c>
      <c r="D280" s="28" t="s">
        <v>81</v>
      </c>
      <c r="E280" s="28"/>
      <c r="F280" s="28"/>
      <c r="G280" s="28"/>
      <c r="H280" s="28" t="str">
        <f>VLOOKUP(LEFT(RIGHT(B280,5),4),物品!B:CU,2,FALSE)</f>
        <v>附魔</v>
      </c>
      <c r="I280" s="28">
        <f>VLOOKUP(B280,物品!B:CV,99,FALSE)</f>
        <v>0</v>
      </c>
      <c r="J280" s="159" t="str">
        <f t="shared" si="119"/>
        <v>附魔</v>
      </c>
      <c r="K280" s="159">
        <f t="shared" si="120"/>
        <v>0</v>
      </c>
      <c r="L280" s="28"/>
      <c r="M280" s="160">
        <f>VLOOKUP(LEFT(RIGHT(B280,5),4),物品!B:CU,20,FALSE)</f>
        <v>0</v>
      </c>
      <c r="N280" s="181" t="s">
        <v>83</v>
      </c>
      <c r="O280" s="160" t="s">
        <v>98</v>
      </c>
      <c r="P280" s="28">
        <v>0</v>
      </c>
      <c r="Q280" s="28">
        <v>0</v>
      </c>
      <c r="R280" s="181" t="s">
        <v>83</v>
      </c>
      <c r="S280" s="181" t="s">
        <v>83</v>
      </c>
      <c r="T280" s="181" t="s">
        <v>83</v>
      </c>
      <c r="U280" s="181" t="s">
        <v>83</v>
      </c>
      <c r="V280" s="28"/>
      <c r="W280" s="28" t="s">
        <v>88</v>
      </c>
      <c r="X280" s="28">
        <v>0</v>
      </c>
      <c r="Y280" s="181" t="s">
        <v>83</v>
      </c>
      <c r="Z280" s="28">
        <v>0</v>
      </c>
      <c r="AA280" s="28">
        <v>0</v>
      </c>
      <c r="AB280" s="28">
        <v>0</v>
      </c>
      <c r="AC280" s="28">
        <v>1</v>
      </c>
      <c r="AD280" s="28">
        <v>1</v>
      </c>
      <c r="AE280" s="181" t="s">
        <v>83</v>
      </c>
      <c r="AF280" s="181" t="s">
        <v>83</v>
      </c>
      <c r="AG280" s="181" t="s">
        <v>83</v>
      </c>
      <c r="AH280" s="181" t="s">
        <v>83</v>
      </c>
      <c r="AI280" s="28">
        <v>1</v>
      </c>
      <c r="AJ280" s="28"/>
      <c r="AK280" s="28">
        <v>1</v>
      </c>
      <c r="AL280" s="28">
        <v>1</v>
      </c>
      <c r="AM280" s="181" t="s">
        <v>83</v>
      </c>
      <c r="AN280" s="28">
        <v>1</v>
      </c>
      <c r="AO280" s="28">
        <v>1</v>
      </c>
      <c r="AP280" s="28">
        <v>1</v>
      </c>
    </row>
    <row r="281" spans="1:42">
      <c r="A281" s="157"/>
      <c r="B281" s="28" t="str">
        <f>物品!B283</f>
        <v>IF23</v>
      </c>
      <c r="C281" s="28" t="s">
        <v>41</v>
      </c>
      <c r="D281" s="28" t="s">
        <v>81</v>
      </c>
      <c r="E281" s="28"/>
      <c r="F281" s="28"/>
      <c r="G281" s="28"/>
      <c r="H281" s="28" t="str">
        <f>VLOOKUP(LEFT(RIGHT(B281,5),4),物品!B:CU,2,FALSE)</f>
        <v>附魔</v>
      </c>
      <c r="I281" s="28">
        <f>VLOOKUP(B281,物品!B:CV,99,FALSE)</f>
        <v>0</v>
      </c>
      <c r="J281" s="159" t="str">
        <f t="shared" si="119"/>
        <v>附魔</v>
      </c>
      <c r="K281" s="159">
        <f t="shared" si="120"/>
        <v>0</v>
      </c>
      <c r="L281" s="28"/>
      <c r="M281" s="160">
        <f>VLOOKUP(LEFT(RIGHT(B281,5),4),物品!B:CU,20,FALSE)</f>
        <v>0</v>
      </c>
      <c r="N281" s="181" t="s">
        <v>83</v>
      </c>
      <c r="O281" s="160" t="s">
        <v>98</v>
      </c>
      <c r="P281" s="28">
        <v>0</v>
      </c>
      <c r="Q281" s="28">
        <v>0</v>
      </c>
      <c r="R281" s="181" t="s">
        <v>83</v>
      </c>
      <c r="S281" s="181" t="s">
        <v>83</v>
      </c>
      <c r="T281" s="181" t="s">
        <v>83</v>
      </c>
      <c r="U281" s="181" t="s">
        <v>83</v>
      </c>
      <c r="V281" s="28"/>
      <c r="W281" s="28" t="s">
        <v>88</v>
      </c>
      <c r="X281" s="28">
        <v>0</v>
      </c>
      <c r="Y281" s="181" t="s">
        <v>83</v>
      </c>
      <c r="Z281" s="28">
        <v>0</v>
      </c>
      <c r="AA281" s="28">
        <v>0</v>
      </c>
      <c r="AB281" s="28">
        <v>0</v>
      </c>
      <c r="AC281" s="28">
        <v>1</v>
      </c>
      <c r="AD281" s="28">
        <v>1</v>
      </c>
      <c r="AE281" s="181" t="s">
        <v>83</v>
      </c>
      <c r="AF281" s="181" t="s">
        <v>83</v>
      </c>
      <c r="AG281" s="181" t="s">
        <v>83</v>
      </c>
      <c r="AH281" s="181" t="s">
        <v>83</v>
      </c>
      <c r="AI281" s="28">
        <v>1</v>
      </c>
      <c r="AJ281" s="28"/>
      <c r="AK281" s="28">
        <v>1</v>
      </c>
      <c r="AL281" s="28">
        <v>1</v>
      </c>
      <c r="AM281" s="181" t="s">
        <v>83</v>
      </c>
      <c r="AN281" s="28">
        <v>1</v>
      </c>
      <c r="AO281" s="28">
        <v>1</v>
      </c>
      <c r="AP281" s="28">
        <v>1</v>
      </c>
    </row>
    <row r="282" spans="1:42">
      <c r="A282" s="157"/>
      <c r="B282" s="28" t="str">
        <f>物品!B284</f>
        <v>IF24</v>
      </c>
      <c r="C282" s="28" t="s">
        <v>41</v>
      </c>
      <c r="D282" s="28" t="s">
        <v>81</v>
      </c>
      <c r="E282" s="28"/>
      <c r="F282" s="28"/>
      <c r="G282" s="28"/>
      <c r="H282" s="28" t="str">
        <f>VLOOKUP(LEFT(RIGHT(B282,5),4),物品!B:CU,2,FALSE)</f>
        <v>附魔</v>
      </c>
      <c r="I282" s="28">
        <f>VLOOKUP(B282,物品!B:CV,99,FALSE)</f>
        <v>0</v>
      </c>
      <c r="J282" s="159" t="str">
        <f t="shared" si="119"/>
        <v>附魔</v>
      </c>
      <c r="K282" s="159">
        <f t="shared" si="120"/>
        <v>0</v>
      </c>
      <c r="L282" s="28"/>
      <c r="M282" s="160">
        <f>VLOOKUP(LEFT(RIGHT(B282,5),4),物品!B:CU,20,FALSE)</f>
        <v>0</v>
      </c>
      <c r="N282" s="181" t="s">
        <v>83</v>
      </c>
      <c r="O282" s="160" t="s">
        <v>98</v>
      </c>
      <c r="P282" s="28">
        <v>0</v>
      </c>
      <c r="Q282" s="28">
        <v>0</v>
      </c>
      <c r="R282" s="181" t="s">
        <v>83</v>
      </c>
      <c r="S282" s="181" t="s">
        <v>83</v>
      </c>
      <c r="T282" s="181" t="s">
        <v>83</v>
      </c>
      <c r="U282" s="181" t="s">
        <v>83</v>
      </c>
      <c r="V282" s="28"/>
      <c r="W282" s="28" t="s">
        <v>88</v>
      </c>
      <c r="X282" s="28">
        <v>0</v>
      </c>
      <c r="Y282" s="181" t="s">
        <v>83</v>
      </c>
      <c r="Z282" s="28">
        <v>0</v>
      </c>
      <c r="AA282" s="28">
        <v>0</v>
      </c>
      <c r="AB282" s="28">
        <v>0</v>
      </c>
      <c r="AC282" s="28">
        <v>1</v>
      </c>
      <c r="AD282" s="28">
        <v>1</v>
      </c>
      <c r="AE282" s="181" t="s">
        <v>83</v>
      </c>
      <c r="AF282" s="181" t="s">
        <v>83</v>
      </c>
      <c r="AG282" s="181" t="s">
        <v>83</v>
      </c>
      <c r="AH282" s="181" t="s">
        <v>83</v>
      </c>
      <c r="AI282" s="28">
        <v>1</v>
      </c>
      <c r="AJ282" s="28"/>
      <c r="AK282" s="28">
        <v>1</v>
      </c>
      <c r="AL282" s="28">
        <v>1</v>
      </c>
      <c r="AM282" s="181" t="s">
        <v>83</v>
      </c>
      <c r="AN282" s="28">
        <v>1</v>
      </c>
      <c r="AO282" s="28">
        <v>1</v>
      </c>
      <c r="AP282" s="28">
        <v>1</v>
      </c>
    </row>
    <row r="283" spans="1:42">
      <c r="A283" s="157"/>
      <c r="B283" s="28" t="str">
        <f>物品!B285</f>
        <v>IF25</v>
      </c>
      <c r="C283" s="28" t="s">
        <v>41</v>
      </c>
      <c r="D283" s="28" t="s">
        <v>81</v>
      </c>
      <c r="E283" s="28"/>
      <c r="F283" s="28"/>
      <c r="G283" s="28"/>
      <c r="H283" s="28" t="str">
        <f>VLOOKUP(LEFT(RIGHT(B283,5),4),物品!B:CU,2,FALSE)</f>
        <v>附魔</v>
      </c>
      <c r="I283" s="28">
        <f>VLOOKUP(B283,物品!B:CV,99,FALSE)</f>
        <v>0</v>
      </c>
      <c r="J283" s="159" t="str">
        <f t="shared" si="119"/>
        <v>附魔</v>
      </c>
      <c r="K283" s="159">
        <f t="shared" si="120"/>
        <v>0</v>
      </c>
      <c r="L283" s="28"/>
      <c r="M283" s="160">
        <f>VLOOKUP(LEFT(RIGHT(B283,5),4),物品!B:CU,20,FALSE)</f>
        <v>0</v>
      </c>
      <c r="N283" s="181" t="s">
        <v>83</v>
      </c>
      <c r="O283" s="160" t="s">
        <v>98</v>
      </c>
      <c r="P283" s="28">
        <v>0</v>
      </c>
      <c r="Q283" s="28">
        <v>0</v>
      </c>
      <c r="R283" s="181" t="s">
        <v>83</v>
      </c>
      <c r="S283" s="181" t="s">
        <v>83</v>
      </c>
      <c r="T283" s="181" t="s">
        <v>83</v>
      </c>
      <c r="U283" s="181" t="s">
        <v>83</v>
      </c>
      <c r="V283" s="28"/>
      <c r="W283" s="28" t="s">
        <v>88</v>
      </c>
      <c r="X283" s="28">
        <v>0</v>
      </c>
      <c r="Y283" s="181" t="s">
        <v>83</v>
      </c>
      <c r="Z283" s="28">
        <v>0</v>
      </c>
      <c r="AA283" s="28">
        <v>0</v>
      </c>
      <c r="AB283" s="28">
        <v>0</v>
      </c>
      <c r="AC283" s="28">
        <v>1</v>
      </c>
      <c r="AD283" s="28">
        <v>1</v>
      </c>
      <c r="AE283" s="181" t="s">
        <v>83</v>
      </c>
      <c r="AF283" s="181" t="s">
        <v>83</v>
      </c>
      <c r="AG283" s="181" t="s">
        <v>83</v>
      </c>
      <c r="AH283" s="181" t="s">
        <v>83</v>
      </c>
      <c r="AI283" s="28">
        <v>1</v>
      </c>
      <c r="AJ283" s="28"/>
      <c r="AK283" s="28">
        <v>1</v>
      </c>
      <c r="AL283" s="28">
        <v>1</v>
      </c>
      <c r="AM283" s="181" t="s">
        <v>83</v>
      </c>
      <c r="AN283" s="28">
        <v>1</v>
      </c>
      <c r="AO283" s="28">
        <v>1</v>
      </c>
      <c r="AP283" s="28">
        <v>1</v>
      </c>
    </row>
    <row r="284" spans="1:42">
      <c r="A284" s="157"/>
      <c r="B284" s="28" t="str">
        <f>物品!B286</f>
        <v>IF26</v>
      </c>
      <c r="C284" s="28" t="s">
        <v>41</v>
      </c>
      <c r="D284" s="28" t="s">
        <v>81</v>
      </c>
      <c r="E284" s="28"/>
      <c r="F284" s="28"/>
      <c r="G284" s="28"/>
      <c r="H284" s="28" t="str">
        <f>VLOOKUP(LEFT(RIGHT(B284,5),4),物品!B:CU,2,FALSE)</f>
        <v>附魔</v>
      </c>
      <c r="I284" s="28">
        <f>VLOOKUP(B284,物品!B:CV,99,FALSE)</f>
        <v>0</v>
      </c>
      <c r="J284" s="159" t="str">
        <f t="shared" si="119"/>
        <v>附魔</v>
      </c>
      <c r="K284" s="159">
        <f t="shared" si="120"/>
        <v>0</v>
      </c>
      <c r="L284" s="28"/>
      <c r="M284" s="160">
        <f>VLOOKUP(LEFT(RIGHT(B284,5),4),物品!B:CU,20,FALSE)</f>
        <v>0</v>
      </c>
      <c r="N284" s="181" t="s">
        <v>83</v>
      </c>
      <c r="O284" s="160" t="s">
        <v>98</v>
      </c>
      <c r="P284" s="28">
        <v>0</v>
      </c>
      <c r="Q284" s="28">
        <v>0</v>
      </c>
      <c r="R284" s="181" t="s">
        <v>83</v>
      </c>
      <c r="S284" s="181" t="s">
        <v>83</v>
      </c>
      <c r="T284" s="181" t="s">
        <v>83</v>
      </c>
      <c r="U284" s="181" t="s">
        <v>83</v>
      </c>
      <c r="V284" s="28"/>
      <c r="W284" s="28" t="s">
        <v>88</v>
      </c>
      <c r="X284" s="28">
        <v>0</v>
      </c>
      <c r="Y284" s="181" t="s">
        <v>83</v>
      </c>
      <c r="Z284" s="28">
        <v>0</v>
      </c>
      <c r="AA284" s="28">
        <v>0</v>
      </c>
      <c r="AB284" s="28">
        <v>0</v>
      </c>
      <c r="AC284" s="28">
        <v>1</v>
      </c>
      <c r="AD284" s="28">
        <v>1</v>
      </c>
      <c r="AE284" s="181" t="s">
        <v>83</v>
      </c>
      <c r="AF284" s="181" t="s">
        <v>83</v>
      </c>
      <c r="AG284" s="181" t="s">
        <v>83</v>
      </c>
      <c r="AH284" s="181" t="s">
        <v>83</v>
      </c>
      <c r="AI284" s="28">
        <v>1</v>
      </c>
      <c r="AJ284" s="28"/>
      <c r="AK284" s="28">
        <v>1</v>
      </c>
      <c r="AL284" s="28">
        <v>1</v>
      </c>
      <c r="AM284" s="181" t="s">
        <v>83</v>
      </c>
      <c r="AN284" s="28">
        <v>1</v>
      </c>
      <c r="AO284" s="28">
        <v>1</v>
      </c>
      <c r="AP284" s="28">
        <v>1</v>
      </c>
    </row>
    <row r="285" spans="1:42">
      <c r="A285" s="157"/>
      <c r="B285" s="28" t="str">
        <f>物品!B287</f>
        <v>IF27</v>
      </c>
      <c r="C285" s="28" t="s">
        <v>41</v>
      </c>
      <c r="D285" s="28" t="s">
        <v>81</v>
      </c>
      <c r="E285" s="28"/>
      <c r="F285" s="28"/>
      <c r="G285" s="28"/>
      <c r="H285" s="28" t="str">
        <f>VLOOKUP(LEFT(RIGHT(B285,5),4),物品!B:CU,2,FALSE)</f>
        <v>附魔</v>
      </c>
      <c r="I285" s="28">
        <f>VLOOKUP(B285,物品!B:CV,99,FALSE)</f>
        <v>0</v>
      </c>
      <c r="J285" s="159" t="str">
        <f t="shared" si="119"/>
        <v>附魔</v>
      </c>
      <c r="K285" s="159">
        <f t="shared" si="120"/>
        <v>0</v>
      </c>
      <c r="L285" s="28"/>
      <c r="M285" s="160">
        <f>VLOOKUP(LEFT(RIGHT(B285,5),4),物品!B:CU,20,FALSE)</f>
        <v>0</v>
      </c>
      <c r="N285" s="181" t="s">
        <v>83</v>
      </c>
      <c r="O285" s="160" t="s">
        <v>98</v>
      </c>
      <c r="P285" s="28">
        <v>0</v>
      </c>
      <c r="Q285" s="28">
        <v>0</v>
      </c>
      <c r="R285" s="181" t="s">
        <v>83</v>
      </c>
      <c r="S285" s="181" t="s">
        <v>83</v>
      </c>
      <c r="T285" s="181" t="s">
        <v>83</v>
      </c>
      <c r="U285" s="181" t="s">
        <v>83</v>
      </c>
      <c r="V285" s="28"/>
      <c r="W285" s="28" t="s">
        <v>88</v>
      </c>
      <c r="X285" s="28">
        <v>0</v>
      </c>
      <c r="Y285" s="181" t="s">
        <v>83</v>
      </c>
      <c r="Z285" s="28">
        <v>0</v>
      </c>
      <c r="AA285" s="28">
        <v>0</v>
      </c>
      <c r="AB285" s="28">
        <v>0</v>
      </c>
      <c r="AC285" s="28">
        <v>1</v>
      </c>
      <c r="AD285" s="28">
        <v>1</v>
      </c>
      <c r="AE285" s="181" t="s">
        <v>83</v>
      </c>
      <c r="AF285" s="181" t="s">
        <v>83</v>
      </c>
      <c r="AG285" s="181" t="s">
        <v>83</v>
      </c>
      <c r="AH285" s="181" t="s">
        <v>83</v>
      </c>
      <c r="AI285" s="28">
        <v>1</v>
      </c>
      <c r="AJ285" s="28"/>
      <c r="AK285" s="28">
        <v>1</v>
      </c>
      <c r="AL285" s="28">
        <v>1</v>
      </c>
      <c r="AM285" s="181" t="s">
        <v>83</v>
      </c>
      <c r="AN285" s="28">
        <v>1</v>
      </c>
      <c r="AO285" s="28">
        <v>1</v>
      </c>
      <c r="AP285" s="28">
        <v>1</v>
      </c>
    </row>
    <row r="286" spans="1:42">
      <c r="A286" s="157"/>
      <c r="B286" s="28" t="str">
        <f>物品!B288</f>
        <v>IF28</v>
      </c>
      <c r="C286" s="28" t="s">
        <v>41</v>
      </c>
      <c r="D286" s="28" t="s">
        <v>81</v>
      </c>
      <c r="E286" s="28"/>
      <c r="F286" s="28"/>
      <c r="G286" s="28"/>
      <c r="H286" s="28" t="str">
        <f>VLOOKUP(LEFT(RIGHT(B286,5),4),物品!B:CU,2,FALSE)</f>
        <v>附魔</v>
      </c>
      <c r="I286" s="28">
        <f>VLOOKUP(B286,物品!B:CV,99,FALSE)</f>
        <v>0</v>
      </c>
      <c r="J286" s="159" t="str">
        <f t="shared" ref="J286:J288" si="121">H286</f>
        <v>附魔</v>
      </c>
      <c r="K286" s="159">
        <f t="shared" ref="K286:K288" si="122">I286</f>
        <v>0</v>
      </c>
      <c r="L286" s="28"/>
      <c r="M286" s="160">
        <f>VLOOKUP(LEFT(RIGHT(B286,5),4),物品!B:CU,20,FALSE)</f>
        <v>0</v>
      </c>
      <c r="N286" s="181" t="s">
        <v>83</v>
      </c>
      <c r="O286" s="160" t="s">
        <v>98</v>
      </c>
      <c r="P286" s="28">
        <v>0</v>
      </c>
      <c r="Q286" s="28">
        <v>0</v>
      </c>
      <c r="R286" s="181" t="s">
        <v>83</v>
      </c>
      <c r="S286" s="181" t="s">
        <v>83</v>
      </c>
      <c r="T286" s="181" t="s">
        <v>83</v>
      </c>
      <c r="U286" s="181" t="s">
        <v>83</v>
      </c>
      <c r="V286" s="28"/>
      <c r="W286" s="28" t="s">
        <v>88</v>
      </c>
      <c r="X286" s="28">
        <v>0</v>
      </c>
      <c r="Y286" s="181" t="s">
        <v>83</v>
      </c>
      <c r="Z286" s="28">
        <v>0</v>
      </c>
      <c r="AA286" s="28">
        <v>0</v>
      </c>
      <c r="AB286" s="28">
        <v>0</v>
      </c>
      <c r="AC286" s="28">
        <v>1</v>
      </c>
      <c r="AD286" s="28">
        <v>1</v>
      </c>
      <c r="AE286" s="181" t="s">
        <v>83</v>
      </c>
      <c r="AF286" s="181" t="s">
        <v>83</v>
      </c>
      <c r="AG286" s="181" t="s">
        <v>83</v>
      </c>
      <c r="AH286" s="181" t="s">
        <v>83</v>
      </c>
      <c r="AI286" s="28">
        <v>1</v>
      </c>
      <c r="AJ286" s="28"/>
      <c r="AK286" s="28">
        <v>1</v>
      </c>
      <c r="AL286" s="28">
        <v>1</v>
      </c>
      <c r="AM286" s="181" t="s">
        <v>83</v>
      </c>
      <c r="AN286" s="28">
        <v>1</v>
      </c>
      <c r="AO286" s="28">
        <v>1</v>
      </c>
      <c r="AP286" s="28">
        <v>1</v>
      </c>
    </row>
    <row r="287" spans="1:42">
      <c r="A287" s="157"/>
      <c r="B287" s="28" t="str">
        <f>物品!B289</f>
        <v>IF29</v>
      </c>
      <c r="C287" s="28" t="s">
        <v>41</v>
      </c>
      <c r="D287" s="28" t="s">
        <v>81</v>
      </c>
      <c r="E287" s="28"/>
      <c r="F287" s="28"/>
      <c r="G287" s="28"/>
      <c r="H287" s="28" t="str">
        <f>VLOOKUP(LEFT(RIGHT(B287,5),4),物品!B:CU,2,FALSE)</f>
        <v>附魔</v>
      </c>
      <c r="I287" s="28">
        <f>VLOOKUP(B287,物品!B:CV,99,FALSE)</f>
        <v>0</v>
      </c>
      <c r="J287" s="159" t="str">
        <f t="shared" si="121"/>
        <v>附魔</v>
      </c>
      <c r="K287" s="159">
        <f t="shared" si="122"/>
        <v>0</v>
      </c>
      <c r="L287" s="28"/>
      <c r="M287" s="160">
        <f>VLOOKUP(LEFT(RIGHT(B287,5),4),物品!B:CU,20,FALSE)</f>
        <v>0</v>
      </c>
      <c r="N287" s="181" t="s">
        <v>83</v>
      </c>
      <c r="O287" s="160" t="s">
        <v>98</v>
      </c>
      <c r="P287" s="28">
        <v>0</v>
      </c>
      <c r="Q287" s="28">
        <v>0</v>
      </c>
      <c r="R287" s="181" t="s">
        <v>83</v>
      </c>
      <c r="S287" s="181" t="s">
        <v>83</v>
      </c>
      <c r="T287" s="181" t="s">
        <v>83</v>
      </c>
      <c r="U287" s="181" t="s">
        <v>83</v>
      </c>
      <c r="V287" s="28"/>
      <c r="W287" s="28" t="s">
        <v>88</v>
      </c>
      <c r="X287" s="28">
        <v>0</v>
      </c>
      <c r="Y287" s="181" t="s">
        <v>83</v>
      </c>
      <c r="Z287" s="28">
        <v>0</v>
      </c>
      <c r="AA287" s="28">
        <v>0</v>
      </c>
      <c r="AB287" s="28">
        <v>0</v>
      </c>
      <c r="AC287" s="28">
        <v>1</v>
      </c>
      <c r="AD287" s="28">
        <v>1</v>
      </c>
      <c r="AE287" s="181" t="s">
        <v>83</v>
      </c>
      <c r="AF287" s="181" t="s">
        <v>83</v>
      </c>
      <c r="AG287" s="181" t="s">
        <v>83</v>
      </c>
      <c r="AH287" s="181" t="s">
        <v>83</v>
      </c>
      <c r="AI287" s="28">
        <v>1</v>
      </c>
      <c r="AJ287" s="28"/>
      <c r="AK287" s="28">
        <v>1</v>
      </c>
      <c r="AL287" s="28">
        <v>1</v>
      </c>
      <c r="AM287" s="181" t="s">
        <v>83</v>
      </c>
      <c r="AN287" s="28">
        <v>1</v>
      </c>
      <c r="AO287" s="28">
        <v>1</v>
      </c>
      <c r="AP287" s="28">
        <v>1</v>
      </c>
    </row>
    <row r="288" spans="1:42">
      <c r="A288" s="157"/>
      <c r="B288" s="28" t="str">
        <f>物品!B290</f>
        <v>IF30</v>
      </c>
      <c r="C288" s="28" t="s">
        <v>41</v>
      </c>
      <c r="D288" s="28" t="s">
        <v>81</v>
      </c>
      <c r="E288" s="28"/>
      <c r="F288" s="28"/>
      <c r="G288" s="28"/>
      <c r="H288" s="28" t="str">
        <f>VLOOKUP(LEFT(RIGHT(B288,5),4),物品!B:CU,2,FALSE)</f>
        <v>附魔</v>
      </c>
      <c r="I288" s="28">
        <f>VLOOKUP(B288,物品!B:CV,99,FALSE)</f>
        <v>0</v>
      </c>
      <c r="J288" s="159" t="str">
        <f t="shared" si="121"/>
        <v>附魔</v>
      </c>
      <c r="K288" s="159">
        <f t="shared" si="122"/>
        <v>0</v>
      </c>
      <c r="L288" s="28"/>
      <c r="M288" s="160">
        <f>VLOOKUP(LEFT(RIGHT(B288,5),4),物品!B:CU,20,FALSE)</f>
        <v>0</v>
      </c>
      <c r="N288" s="181" t="s">
        <v>83</v>
      </c>
      <c r="O288" s="160" t="s">
        <v>98</v>
      </c>
      <c r="P288" s="28">
        <v>0</v>
      </c>
      <c r="Q288" s="28">
        <v>0</v>
      </c>
      <c r="R288" s="181" t="s">
        <v>83</v>
      </c>
      <c r="S288" s="181" t="s">
        <v>83</v>
      </c>
      <c r="T288" s="181" t="s">
        <v>83</v>
      </c>
      <c r="U288" s="181" t="s">
        <v>83</v>
      </c>
      <c r="V288" s="28"/>
      <c r="W288" s="28" t="s">
        <v>88</v>
      </c>
      <c r="X288" s="28">
        <v>0</v>
      </c>
      <c r="Y288" s="181" t="s">
        <v>83</v>
      </c>
      <c r="Z288" s="28">
        <v>0</v>
      </c>
      <c r="AA288" s="28">
        <v>0</v>
      </c>
      <c r="AB288" s="28">
        <v>0</v>
      </c>
      <c r="AC288" s="28">
        <v>1</v>
      </c>
      <c r="AD288" s="28">
        <v>1</v>
      </c>
      <c r="AE288" s="181" t="s">
        <v>83</v>
      </c>
      <c r="AF288" s="181" t="s">
        <v>83</v>
      </c>
      <c r="AG288" s="181" t="s">
        <v>83</v>
      </c>
      <c r="AH288" s="181" t="s">
        <v>83</v>
      </c>
      <c r="AI288" s="28">
        <v>1</v>
      </c>
      <c r="AJ288" s="28"/>
      <c r="AK288" s="28">
        <v>1</v>
      </c>
      <c r="AL288" s="28">
        <v>1</v>
      </c>
      <c r="AM288" s="181" t="s">
        <v>83</v>
      </c>
      <c r="AN288" s="28">
        <v>1</v>
      </c>
      <c r="AO288" s="28">
        <v>1</v>
      </c>
      <c r="AP288" s="28">
        <v>1</v>
      </c>
    </row>
    <row r="289" spans="1:42">
      <c r="A289" s="157"/>
      <c r="B289" s="28" t="str">
        <f>物品!B291</f>
        <v>IF31</v>
      </c>
      <c r="C289" s="28" t="s">
        <v>41</v>
      </c>
      <c r="D289" s="28" t="s">
        <v>81</v>
      </c>
      <c r="E289" s="28"/>
      <c r="F289" s="28"/>
      <c r="G289" s="28"/>
      <c r="H289" s="28" t="str">
        <f>VLOOKUP(LEFT(RIGHT(B289,5),4),物品!B:CU,2,FALSE)</f>
        <v>附魔</v>
      </c>
      <c r="I289" s="28">
        <f>VLOOKUP(B289,物品!B:CV,99,FALSE)</f>
        <v>0</v>
      </c>
      <c r="J289" s="159" t="str">
        <f t="shared" ref="J289:J302" si="123">H289</f>
        <v>附魔</v>
      </c>
      <c r="K289" s="159">
        <f t="shared" ref="K289:K302" si="124">I289</f>
        <v>0</v>
      </c>
      <c r="L289" s="28"/>
      <c r="M289" s="160">
        <f>VLOOKUP(LEFT(RIGHT(B289,5),4),物品!B:CU,20,FALSE)</f>
        <v>0</v>
      </c>
      <c r="N289" s="181" t="s">
        <v>83</v>
      </c>
      <c r="O289" s="160" t="s">
        <v>98</v>
      </c>
      <c r="P289" s="28">
        <v>0</v>
      </c>
      <c r="Q289" s="28">
        <v>0</v>
      </c>
      <c r="R289" s="181" t="s">
        <v>83</v>
      </c>
      <c r="S289" s="181" t="s">
        <v>83</v>
      </c>
      <c r="T289" s="181" t="s">
        <v>83</v>
      </c>
      <c r="U289" s="181" t="s">
        <v>83</v>
      </c>
      <c r="V289" s="28"/>
      <c r="W289" s="28" t="s">
        <v>88</v>
      </c>
      <c r="X289" s="28">
        <v>0</v>
      </c>
      <c r="Y289" s="181" t="s">
        <v>83</v>
      </c>
      <c r="Z289" s="28">
        <v>0</v>
      </c>
      <c r="AA289" s="28">
        <v>0</v>
      </c>
      <c r="AB289" s="28">
        <v>0</v>
      </c>
      <c r="AC289" s="28">
        <v>1</v>
      </c>
      <c r="AD289" s="28">
        <v>1</v>
      </c>
      <c r="AE289" s="181" t="s">
        <v>83</v>
      </c>
      <c r="AF289" s="181" t="s">
        <v>83</v>
      </c>
      <c r="AG289" s="181" t="s">
        <v>83</v>
      </c>
      <c r="AH289" s="181" t="s">
        <v>83</v>
      </c>
      <c r="AI289" s="28">
        <v>1</v>
      </c>
      <c r="AJ289" s="28"/>
      <c r="AK289" s="28">
        <v>1</v>
      </c>
      <c r="AL289" s="28">
        <v>1</v>
      </c>
      <c r="AM289" s="181" t="s">
        <v>83</v>
      </c>
      <c r="AN289" s="28">
        <v>1</v>
      </c>
      <c r="AO289" s="28">
        <v>1</v>
      </c>
      <c r="AP289" s="28">
        <v>1</v>
      </c>
    </row>
    <row r="290" spans="1:42">
      <c r="A290" s="157"/>
      <c r="B290" s="28" t="str">
        <f>物品!B292</f>
        <v>IF32</v>
      </c>
      <c r="C290" s="28" t="s">
        <v>41</v>
      </c>
      <c r="D290" s="28" t="s">
        <v>81</v>
      </c>
      <c r="E290" s="28"/>
      <c r="F290" s="28"/>
      <c r="G290" s="28"/>
      <c r="H290" s="28" t="str">
        <f>VLOOKUP(LEFT(RIGHT(B290,5),4),物品!B:CU,2,FALSE)</f>
        <v>附魔</v>
      </c>
      <c r="I290" s="28">
        <f>VLOOKUP(B290,物品!B:CV,99,FALSE)</f>
        <v>0</v>
      </c>
      <c r="J290" s="159" t="str">
        <f t="shared" ref="J290" si="125">H290</f>
        <v>附魔</v>
      </c>
      <c r="K290" s="159">
        <f t="shared" ref="K290" si="126">I290</f>
        <v>0</v>
      </c>
      <c r="L290" s="28"/>
      <c r="M290" s="160">
        <f>VLOOKUP(LEFT(RIGHT(B290,5),4),物品!B:CU,20,FALSE)</f>
        <v>0</v>
      </c>
      <c r="N290" s="181" t="s">
        <v>83</v>
      </c>
      <c r="O290" s="160" t="s">
        <v>98</v>
      </c>
      <c r="P290" s="28">
        <v>0</v>
      </c>
      <c r="Q290" s="28">
        <v>0</v>
      </c>
      <c r="R290" s="181" t="s">
        <v>83</v>
      </c>
      <c r="S290" s="181" t="s">
        <v>83</v>
      </c>
      <c r="T290" s="181" t="s">
        <v>83</v>
      </c>
      <c r="U290" s="181" t="s">
        <v>83</v>
      </c>
      <c r="V290" s="28"/>
      <c r="W290" s="28" t="s">
        <v>88</v>
      </c>
      <c r="X290" s="28">
        <v>0</v>
      </c>
      <c r="Y290" s="181" t="s">
        <v>83</v>
      </c>
      <c r="Z290" s="28">
        <v>0</v>
      </c>
      <c r="AA290" s="28">
        <v>0</v>
      </c>
      <c r="AB290" s="28">
        <v>0</v>
      </c>
      <c r="AC290" s="28">
        <v>1</v>
      </c>
      <c r="AD290" s="28">
        <v>1</v>
      </c>
      <c r="AE290" s="181" t="s">
        <v>83</v>
      </c>
      <c r="AF290" s="181" t="s">
        <v>83</v>
      </c>
      <c r="AG290" s="181" t="s">
        <v>83</v>
      </c>
      <c r="AH290" s="181" t="s">
        <v>83</v>
      </c>
      <c r="AI290" s="28">
        <v>1</v>
      </c>
      <c r="AJ290" s="28"/>
      <c r="AK290" s="28">
        <v>1</v>
      </c>
      <c r="AL290" s="28">
        <v>1</v>
      </c>
      <c r="AM290" s="181" t="s">
        <v>83</v>
      </c>
      <c r="AN290" s="28">
        <v>1</v>
      </c>
      <c r="AO290" s="28">
        <v>1</v>
      </c>
      <c r="AP290" s="28">
        <v>1</v>
      </c>
    </row>
    <row r="291" spans="1:42">
      <c r="A291" s="157"/>
      <c r="B291" s="28" t="str">
        <f>物品!B293</f>
        <v>IC00</v>
      </c>
      <c r="C291" s="28" t="s">
        <v>41</v>
      </c>
      <c r="D291" s="28" t="s">
        <v>81</v>
      </c>
      <c r="E291" s="28"/>
      <c r="F291" s="28"/>
      <c r="G291" s="28"/>
      <c r="H291" s="28" t="str">
        <f>VLOOKUP(LEFT(RIGHT(B291,5),4),物品!B:CU,2,FALSE)</f>
        <v>没抽到任何东西</v>
      </c>
      <c r="I291" s="28">
        <f>VLOOKUP(B291,物品!B:CV,99,FALSE)</f>
        <v>0</v>
      </c>
      <c r="J291" s="159" t="str">
        <f t="shared" ref="J291" si="127">H291</f>
        <v>没抽到任何东西</v>
      </c>
      <c r="K291" s="159">
        <f t="shared" ref="K291" si="128">I291</f>
        <v>0</v>
      </c>
      <c r="L291" s="28"/>
      <c r="M291" s="160">
        <f>VLOOKUP(LEFT(RIGHT(B291,5),4),物品!B:CU,20,FALSE)</f>
        <v>0</v>
      </c>
      <c r="N291" s="181" t="s">
        <v>83</v>
      </c>
      <c r="O291" s="160" t="s">
        <v>98</v>
      </c>
      <c r="P291" s="28">
        <v>0</v>
      </c>
      <c r="Q291" s="28">
        <v>0</v>
      </c>
      <c r="R291" s="181" t="s">
        <v>83</v>
      </c>
      <c r="S291" s="181" t="s">
        <v>83</v>
      </c>
      <c r="T291" s="181" t="s">
        <v>83</v>
      </c>
      <c r="U291" s="181" t="s">
        <v>83</v>
      </c>
      <c r="V291" s="28"/>
      <c r="W291" s="28" t="s">
        <v>88</v>
      </c>
      <c r="X291" s="28">
        <v>0</v>
      </c>
      <c r="Y291" s="181" t="s">
        <v>83</v>
      </c>
      <c r="Z291" s="28">
        <v>0</v>
      </c>
      <c r="AA291" s="28">
        <v>0</v>
      </c>
      <c r="AB291" s="28">
        <v>0</v>
      </c>
      <c r="AC291" s="28">
        <v>1</v>
      </c>
      <c r="AD291" s="28">
        <v>1</v>
      </c>
      <c r="AE291" s="181" t="s">
        <v>83</v>
      </c>
      <c r="AF291" s="181" t="s">
        <v>83</v>
      </c>
      <c r="AG291" s="181" t="s">
        <v>83</v>
      </c>
      <c r="AH291" s="181" t="s">
        <v>83</v>
      </c>
      <c r="AI291" s="28">
        <v>1</v>
      </c>
      <c r="AJ291" s="28"/>
      <c r="AK291" s="28">
        <v>1</v>
      </c>
      <c r="AL291" s="28">
        <v>1</v>
      </c>
      <c r="AM291" s="181" t="s">
        <v>83</v>
      </c>
      <c r="AN291" s="28">
        <v>1</v>
      </c>
      <c r="AO291" s="28">
        <v>1</v>
      </c>
      <c r="AP291" s="28">
        <v>1</v>
      </c>
    </row>
    <row r="292" spans="1:42">
      <c r="A292" s="157"/>
      <c r="B292" s="28" t="str">
        <f>物品!B294</f>
        <v>IC01</v>
      </c>
      <c r="C292" s="28" t="s">
        <v>41</v>
      </c>
      <c r="D292" s="28" t="s">
        <v>81</v>
      </c>
      <c r="E292" s="28"/>
      <c r="F292" s="28"/>
      <c r="G292" s="28"/>
      <c r="H292" s="28" t="str">
        <f>VLOOKUP(LEFT(RIGHT(B292,5),4),物品!B:CU,2,FALSE)</f>
        <v>玄铁</v>
      </c>
      <c r="I292" s="28">
        <f>VLOOKUP(B292,物品!B:CV,99,FALSE)</f>
        <v>0</v>
      </c>
      <c r="J292" s="159" t="str">
        <f t="shared" si="123"/>
        <v>玄铁</v>
      </c>
      <c r="K292" s="159">
        <f t="shared" si="124"/>
        <v>0</v>
      </c>
      <c r="L292" s="28"/>
      <c r="M292" s="160">
        <f>VLOOKUP(LEFT(RIGHT(B292,5),4),物品!B:CU,20,FALSE)</f>
        <v>0</v>
      </c>
      <c r="N292" s="181" t="s">
        <v>83</v>
      </c>
      <c r="O292" s="160" t="s">
        <v>98</v>
      </c>
      <c r="P292" s="28">
        <v>0</v>
      </c>
      <c r="Q292" s="28">
        <v>0</v>
      </c>
      <c r="R292" s="181" t="s">
        <v>83</v>
      </c>
      <c r="S292" s="181" t="s">
        <v>83</v>
      </c>
      <c r="T292" s="181" t="s">
        <v>83</v>
      </c>
      <c r="U292" s="181" t="s">
        <v>83</v>
      </c>
      <c r="V292" s="28"/>
      <c r="W292" s="28" t="s">
        <v>88</v>
      </c>
      <c r="X292" s="28">
        <v>0</v>
      </c>
      <c r="Y292" s="181" t="s">
        <v>83</v>
      </c>
      <c r="Z292" s="28">
        <v>0</v>
      </c>
      <c r="AA292" s="28">
        <v>0</v>
      </c>
      <c r="AB292" s="28">
        <v>0</v>
      </c>
      <c r="AC292" s="28">
        <v>1</v>
      </c>
      <c r="AD292" s="28">
        <v>1</v>
      </c>
      <c r="AE292" s="181" t="s">
        <v>83</v>
      </c>
      <c r="AF292" s="181" t="s">
        <v>83</v>
      </c>
      <c r="AG292" s="181" t="s">
        <v>83</v>
      </c>
      <c r="AH292" s="181" t="s">
        <v>83</v>
      </c>
      <c r="AI292" s="28">
        <v>1</v>
      </c>
      <c r="AJ292" s="28"/>
      <c r="AK292" s="28">
        <v>1</v>
      </c>
      <c r="AL292" s="28">
        <v>1</v>
      </c>
      <c r="AM292" s="181" t="s">
        <v>83</v>
      </c>
      <c r="AN292" s="28">
        <v>1</v>
      </c>
      <c r="AO292" s="28">
        <v>1</v>
      </c>
      <c r="AP292" s="28">
        <v>1</v>
      </c>
    </row>
    <row r="293" spans="1:42">
      <c r="A293" s="157"/>
      <c r="B293" s="28" t="str">
        <f>物品!B295</f>
        <v>IC02</v>
      </c>
      <c r="C293" s="28" t="s">
        <v>41</v>
      </c>
      <c r="D293" s="28" t="s">
        <v>81</v>
      </c>
      <c r="E293" s="28"/>
      <c r="F293" s="28"/>
      <c r="G293" s="28"/>
      <c r="H293" s="28" t="str">
        <f>VLOOKUP(LEFT(RIGHT(B293,5),4),物品!B:CU,2,FALSE)</f>
        <v>杀敌数</v>
      </c>
      <c r="I293" s="28">
        <f>VLOOKUP(B293,物品!B:CV,99,FALSE)</f>
        <v>0</v>
      </c>
      <c r="J293" s="159" t="str">
        <f t="shared" si="123"/>
        <v>杀敌数</v>
      </c>
      <c r="K293" s="159">
        <f t="shared" si="124"/>
        <v>0</v>
      </c>
      <c r="L293" s="28"/>
      <c r="M293" s="160">
        <f>VLOOKUP(LEFT(RIGHT(B293,5),4),物品!B:CU,20,FALSE)</f>
        <v>0</v>
      </c>
      <c r="N293" s="181" t="s">
        <v>83</v>
      </c>
      <c r="O293" s="160" t="s">
        <v>98</v>
      </c>
      <c r="P293" s="28">
        <v>0</v>
      </c>
      <c r="Q293" s="28">
        <v>0</v>
      </c>
      <c r="R293" s="181" t="s">
        <v>83</v>
      </c>
      <c r="S293" s="181" t="s">
        <v>83</v>
      </c>
      <c r="T293" s="181" t="s">
        <v>83</v>
      </c>
      <c r="U293" s="181" t="s">
        <v>83</v>
      </c>
      <c r="V293" s="28"/>
      <c r="W293" s="28" t="s">
        <v>88</v>
      </c>
      <c r="X293" s="28">
        <v>0</v>
      </c>
      <c r="Y293" s="181" t="s">
        <v>83</v>
      </c>
      <c r="Z293" s="28">
        <v>0</v>
      </c>
      <c r="AA293" s="28">
        <v>0</v>
      </c>
      <c r="AB293" s="28">
        <v>0</v>
      </c>
      <c r="AC293" s="28">
        <v>1</v>
      </c>
      <c r="AD293" s="28">
        <v>1</v>
      </c>
      <c r="AE293" s="181" t="s">
        <v>83</v>
      </c>
      <c r="AF293" s="181" t="s">
        <v>83</v>
      </c>
      <c r="AG293" s="181" t="s">
        <v>83</v>
      </c>
      <c r="AH293" s="181" t="s">
        <v>83</v>
      </c>
      <c r="AI293" s="28">
        <v>1</v>
      </c>
      <c r="AJ293" s="28"/>
      <c r="AK293" s="28">
        <v>1</v>
      </c>
      <c r="AL293" s="28">
        <v>1</v>
      </c>
      <c r="AM293" s="181" t="s">
        <v>83</v>
      </c>
      <c r="AN293" s="28">
        <v>1</v>
      </c>
      <c r="AO293" s="28">
        <v>1</v>
      </c>
      <c r="AP293" s="28">
        <v>1</v>
      </c>
    </row>
    <row r="294" spans="1:42">
      <c r="A294" s="157"/>
      <c r="B294" s="28" t="str">
        <f>物品!B296</f>
        <v>IC03</v>
      </c>
      <c r="C294" s="28" t="s">
        <v>41</v>
      </c>
      <c r="D294" s="28" t="s">
        <v>81</v>
      </c>
      <c r="E294" s="28"/>
      <c r="F294" s="28"/>
      <c r="G294" s="28"/>
      <c r="H294" s="28" t="str">
        <f>VLOOKUP(LEFT(RIGHT(B294,5),4),物品!B:CU,2,FALSE)</f>
        <v>攻击力低</v>
      </c>
      <c r="I294" s="28">
        <f>VLOOKUP(B294,物品!B:CV,99,FALSE)</f>
        <v>0</v>
      </c>
      <c r="J294" s="159" t="str">
        <f t="shared" si="123"/>
        <v>攻击力低</v>
      </c>
      <c r="K294" s="159">
        <f t="shared" si="124"/>
        <v>0</v>
      </c>
      <c r="L294" s="28"/>
      <c r="M294" s="160">
        <f>VLOOKUP(LEFT(RIGHT(B294,5),4),物品!B:CU,20,FALSE)</f>
        <v>0</v>
      </c>
      <c r="N294" s="181" t="s">
        <v>83</v>
      </c>
      <c r="O294" s="160" t="s">
        <v>98</v>
      </c>
      <c r="P294" s="28">
        <v>0</v>
      </c>
      <c r="Q294" s="28">
        <v>0</v>
      </c>
      <c r="R294" s="181" t="s">
        <v>83</v>
      </c>
      <c r="S294" s="181" t="s">
        <v>83</v>
      </c>
      <c r="T294" s="181" t="s">
        <v>83</v>
      </c>
      <c r="U294" s="181" t="s">
        <v>83</v>
      </c>
      <c r="V294" s="28"/>
      <c r="W294" s="28" t="s">
        <v>88</v>
      </c>
      <c r="X294" s="28">
        <v>0</v>
      </c>
      <c r="Y294" s="181" t="s">
        <v>83</v>
      </c>
      <c r="Z294" s="28">
        <v>0</v>
      </c>
      <c r="AA294" s="28">
        <v>0</v>
      </c>
      <c r="AB294" s="28">
        <v>0</v>
      </c>
      <c r="AC294" s="28">
        <v>1</v>
      </c>
      <c r="AD294" s="28">
        <v>1</v>
      </c>
      <c r="AE294" s="181" t="s">
        <v>83</v>
      </c>
      <c r="AF294" s="181" t="s">
        <v>83</v>
      </c>
      <c r="AG294" s="181" t="s">
        <v>83</v>
      </c>
      <c r="AH294" s="181" t="s">
        <v>83</v>
      </c>
      <c r="AI294" s="28">
        <v>1</v>
      </c>
      <c r="AJ294" s="28"/>
      <c r="AK294" s="28">
        <v>1</v>
      </c>
      <c r="AL294" s="28">
        <v>1</v>
      </c>
      <c r="AM294" s="181" t="s">
        <v>83</v>
      </c>
      <c r="AN294" s="28">
        <v>1</v>
      </c>
      <c r="AO294" s="28">
        <v>1</v>
      </c>
      <c r="AP294" s="28">
        <v>1</v>
      </c>
    </row>
    <row r="295" spans="1:42">
      <c r="A295" s="157"/>
      <c r="B295" s="28" t="str">
        <f>物品!B297</f>
        <v>IC04</v>
      </c>
      <c r="C295" s="28" t="s">
        <v>41</v>
      </c>
      <c r="D295" s="28" t="s">
        <v>81</v>
      </c>
      <c r="E295" s="28"/>
      <c r="F295" s="28"/>
      <c r="G295" s="28"/>
      <c r="H295" s="28" t="str">
        <f>VLOOKUP(LEFT(RIGHT(B295,5),4),物品!B:CU,2,FALSE)</f>
        <v>攻击力中</v>
      </c>
      <c r="I295" s="28">
        <f>VLOOKUP(B295,物品!B:CV,99,FALSE)</f>
        <v>0</v>
      </c>
      <c r="J295" s="159" t="str">
        <f t="shared" si="123"/>
        <v>攻击力中</v>
      </c>
      <c r="K295" s="159">
        <f t="shared" si="124"/>
        <v>0</v>
      </c>
      <c r="L295" s="28"/>
      <c r="M295" s="160">
        <f>VLOOKUP(LEFT(RIGHT(B295,5),4),物品!B:CU,20,FALSE)</f>
        <v>0</v>
      </c>
      <c r="N295" s="181" t="s">
        <v>83</v>
      </c>
      <c r="O295" s="160" t="s">
        <v>98</v>
      </c>
      <c r="P295" s="28">
        <v>0</v>
      </c>
      <c r="Q295" s="28">
        <v>0</v>
      </c>
      <c r="R295" s="181" t="s">
        <v>83</v>
      </c>
      <c r="S295" s="181" t="s">
        <v>83</v>
      </c>
      <c r="T295" s="181" t="s">
        <v>83</v>
      </c>
      <c r="U295" s="181" t="s">
        <v>83</v>
      </c>
      <c r="V295" s="28"/>
      <c r="W295" s="28" t="s">
        <v>88</v>
      </c>
      <c r="X295" s="28">
        <v>0</v>
      </c>
      <c r="Y295" s="181" t="s">
        <v>83</v>
      </c>
      <c r="Z295" s="28">
        <v>0</v>
      </c>
      <c r="AA295" s="28">
        <v>0</v>
      </c>
      <c r="AB295" s="28">
        <v>0</v>
      </c>
      <c r="AC295" s="28">
        <v>1</v>
      </c>
      <c r="AD295" s="28">
        <v>1</v>
      </c>
      <c r="AE295" s="181" t="s">
        <v>83</v>
      </c>
      <c r="AF295" s="181" t="s">
        <v>83</v>
      </c>
      <c r="AG295" s="181" t="s">
        <v>83</v>
      </c>
      <c r="AH295" s="181" t="s">
        <v>83</v>
      </c>
      <c r="AI295" s="28">
        <v>1</v>
      </c>
      <c r="AJ295" s="28"/>
      <c r="AK295" s="28">
        <v>1</v>
      </c>
      <c r="AL295" s="28">
        <v>1</v>
      </c>
      <c r="AM295" s="181" t="s">
        <v>83</v>
      </c>
      <c r="AN295" s="28">
        <v>1</v>
      </c>
      <c r="AO295" s="28">
        <v>1</v>
      </c>
      <c r="AP295" s="28">
        <v>1</v>
      </c>
    </row>
    <row r="296" spans="1:42">
      <c r="A296" s="157"/>
      <c r="B296" s="28" t="str">
        <f>物品!B298</f>
        <v>IC05</v>
      </c>
      <c r="C296" s="28" t="s">
        <v>41</v>
      </c>
      <c r="D296" s="28" t="s">
        <v>81</v>
      </c>
      <c r="E296" s="28"/>
      <c r="F296" s="28"/>
      <c r="G296" s="28"/>
      <c r="H296" s="28" t="str">
        <f>VLOOKUP(LEFT(RIGHT(B296,5),4),物品!B:CU,2,FALSE)</f>
        <v>攻击力高</v>
      </c>
      <c r="I296" s="28">
        <f>VLOOKUP(B296,物品!B:CV,99,FALSE)</f>
        <v>0</v>
      </c>
      <c r="J296" s="159" t="str">
        <f t="shared" si="123"/>
        <v>攻击力高</v>
      </c>
      <c r="K296" s="159">
        <f t="shared" si="124"/>
        <v>0</v>
      </c>
      <c r="L296" s="28"/>
      <c r="M296" s="160">
        <f>VLOOKUP(LEFT(RIGHT(B296,5),4),物品!B:CU,20,FALSE)</f>
        <v>0</v>
      </c>
      <c r="N296" s="181" t="s">
        <v>83</v>
      </c>
      <c r="O296" s="160" t="s">
        <v>98</v>
      </c>
      <c r="P296" s="28">
        <v>0</v>
      </c>
      <c r="Q296" s="28">
        <v>0</v>
      </c>
      <c r="R296" s="181" t="s">
        <v>83</v>
      </c>
      <c r="S296" s="181" t="s">
        <v>83</v>
      </c>
      <c r="T296" s="181" t="s">
        <v>83</v>
      </c>
      <c r="U296" s="181" t="s">
        <v>83</v>
      </c>
      <c r="V296" s="28"/>
      <c r="W296" s="28" t="s">
        <v>88</v>
      </c>
      <c r="X296" s="28">
        <v>0</v>
      </c>
      <c r="Y296" s="181" t="s">
        <v>83</v>
      </c>
      <c r="Z296" s="28">
        <v>0</v>
      </c>
      <c r="AA296" s="28">
        <v>0</v>
      </c>
      <c r="AB296" s="28">
        <v>0</v>
      </c>
      <c r="AC296" s="28">
        <v>1</v>
      </c>
      <c r="AD296" s="28">
        <v>1</v>
      </c>
      <c r="AE296" s="181" t="s">
        <v>83</v>
      </c>
      <c r="AF296" s="181" t="s">
        <v>83</v>
      </c>
      <c r="AG296" s="181" t="s">
        <v>83</v>
      </c>
      <c r="AH296" s="181" t="s">
        <v>83</v>
      </c>
      <c r="AI296" s="28">
        <v>1</v>
      </c>
      <c r="AJ296" s="28"/>
      <c r="AK296" s="28">
        <v>1</v>
      </c>
      <c r="AL296" s="28">
        <v>1</v>
      </c>
      <c r="AM296" s="181" t="s">
        <v>83</v>
      </c>
      <c r="AN296" s="28">
        <v>1</v>
      </c>
      <c r="AO296" s="28">
        <v>1</v>
      </c>
      <c r="AP296" s="28">
        <v>1</v>
      </c>
    </row>
    <row r="297" spans="1:42">
      <c r="A297" s="157"/>
      <c r="B297" s="28" t="str">
        <f>物品!B299</f>
        <v>IC06</v>
      </c>
      <c r="C297" s="28" t="s">
        <v>41</v>
      </c>
      <c r="D297" s="28" t="s">
        <v>81</v>
      </c>
      <c r="E297" s="28"/>
      <c r="F297" s="28"/>
      <c r="G297" s="28"/>
      <c r="H297" s="28" t="str">
        <f>VLOOKUP(LEFT(RIGHT(B297,5),4),物品!B:CU,2,FALSE)</f>
        <v>生命值低</v>
      </c>
      <c r="I297" s="28">
        <f>VLOOKUP(B297,物品!B:CV,99,FALSE)</f>
        <v>0</v>
      </c>
      <c r="J297" s="159" t="str">
        <f t="shared" si="123"/>
        <v>生命值低</v>
      </c>
      <c r="K297" s="159">
        <f t="shared" si="124"/>
        <v>0</v>
      </c>
      <c r="L297" s="28"/>
      <c r="M297" s="160">
        <f>VLOOKUP(LEFT(RIGHT(B297,5),4),物品!B:CU,20,FALSE)</f>
        <v>0</v>
      </c>
      <c r="N297" s="181" t="s">
        <v>83</v>
      </c>
      <c r="O297" s="160" t="s">
        <v>98</v>
      </c>
      <c r="P297" s="28">
        <v>0</v>
      </c>
      <c r="Q297" s="28">
        <v>0</v>
      </c>
      <c r="R297" s="181" t="s">
        <v>83</v>
      </c>
      <c r="S297" s="181" t="s">
        <v>83</v>
      </c>
      <c r="T297" s="181" t="s">
        <v>83</v>
      </c>
      <c r="U297" s="181" t="s">
        <v>83</v>
      </c>
      <c r="V297" s="28"/>
      <c r="W297" s="28" t="s">
        <v>88</v>
      </c>
      <c r="X297" s="28">
        <v>0</v>
      </c>
      <c r="Y297" s="181" t="s">
        <v>83</v>
      </c>
      <c r="Z297" s="28">
        <v>0</v>
      </c>
      <c r="AA297" s="28">
        <v>0</v>
      </c>
      <c r="AB297" s="28">
        <v>0</v>
      </c>
      <c r="AC297" s="28">
        <v>1</v>
      </c>
      <c r="AD297" s="28">
        <v>1</v>
      </c>
      <c r="AE297" s="181" t="s">
        <v>83</v>
      </c>
      <c r="AF297" s="181" t="s">
        <v>83</v>
      </c>
      <c r="AG297" s="181" t="s">
        <v>83</v>
      </c>
      <c r="AH297" s="181" t="s">
        <v>83</v>
      </c>
      <c r="AI297" s="28">
        <v>1</v>
      </c>
      <c r="AJ297" s="28"/>
      <c r="AK297" s="28">
        <v>1</v>
      </c>
      <c r="AL297" s="28">
        <v>1</v>
      </c>
      <c r="AM297" s="181" t="s">
        <v>83</v>
      </c>
      <c r="AN297" s="28">
        <v>1</v>
      </c>
      <c r="AO297" s="28">
        <v>1</v>
      </c>
      <c r="AP297" s="28">
        <v>1</v>
      </c>
    </row>
    <row r="298" spans="1:42">
      <c r="A298" s="157"/>
      <c r="B298" s="28" t="str">
        <f>物品!B300</f>
        <v>IC07</v>
      </c>
      <c r="C298" s="28" t="s">
        <v>41</v>
      </c>
      <c r="D298" s="28" t="s">
        <v>81</v>
      </c>
      <c r="E298" s="28"/>
      <c r="F298" s="28"/>
      <c r="G298" s="28"/>
      <c r="H298" s="28" t="str">
        <f>VLOOKUP(LEFT(RIGHT(B298,5),4),物品!B:CU,2,FALSE)</f>
        <v>生命值中</v>
      </c>
      <c r="I298" s="28">
        <f>VLOOKUP(B298,物品!B:CV,99,FALSE)</f>
        <v>0</v>
      </c>
      <c r="J298" s="159" t="str">
        <f t="shared" si="123"/>
        <v>生命值中</v>
      </c>
      <c r="K298" s="159">
        <f t="shared" si="124"/>
        <v>0</v>
      </c>
      <c r="L298" s="28"/>
      <c r="M298" s="160">
        <f>VLOOKUP(LEFT(RIGHT(B298,5),4),物品!B:CU,20,FALSE)</f>
        <v>0</v>
      </c>
      <c r="N298" s="181" t="s">
        <v>83</v>
      </c>
      <c r="O298" s="160" t="s">
        <v>98</v>
      </c>
      <c r="P298" s="28">
        <v>0</v>
      </c>
      <c r="Q298" s="28">
        <v>0</v>
      </c>
      <c r="R298" s="181" t="s">
        <v>83</v>
      </c>
      <c r="S298" s="181" t="s">
        <v>83</v>
      </c>
      <c r="T298" s="181" t="s">
        <v>83</v>
      </c>
      <c r="U298" s="181" t="s">
        <v>83</v>
      </c>
      <c r="V298" s="28"/>
      <c r="W298" s="28" t="s">
        <v>88</v>
      </c>
      <c r="X298" s="28">
        <v>0</v>
      </c>
      <c r="Y298" s="181" t="s">
        <v>83</v>
      </c>
      <c r="Z298" s="28">
        <v>0</v>
      </c>
      <c r="AA298" s="28">
        <v>0</v>
      </c>
      <c r="AB298" s="28">
        <v>0</v>
      </c>
      <c r="AC298" s="28">
        <v>1</v>
      </c>
      <c r="AD298" s="28">
        <v>1</v>
      </c>
      <c r="AE298" s="181" t="s">
        <v>83</v>
      </c>
      <c r="AF298" s="181" t="s">
        <v>83</v>
      </c>
      <c r="AG298" s="181" t="s">
        <v>83</v>
      </c>
      <c r="AH298" s="181" t="s">
        <v>83</v>
      </c>
      <c r="AI298" s="28">
        <v>1</v>
      </c>
      <c r="AJ298" s="28"/>
      <c r="AK298" s="28">
        <v>1</v>
      </c>
      <c r="AL298" s="28">
        <v>1</v>
      </c>
      <c r="AM298" s="181" t="s">
        <v>83</v>
      </c>
      <c r="AN298" s="28">
        <v>1</v>
      </c>
      <c r="AO298" s="28">
        <v>1</v>
      </c>
      <c r="AP298" s="28">
        <v>1</v>
      </c>
    </row>
    <row r="299" spans="1:42">
      <c r="A299" s="157"/>
      <c r="B299" s="28" t="str">
        <f>物品!B301</f>
        <v>IC08</v>
      </c>
      <c r="C299" s="28" t="s">
        <v>41</v>
      </c>
      <c r="D299" s="28" t="s">
        <v>81</v>
      </c>
      <c r="E299" s="28"/>
      <c r="F299" s="28"/>
      <c r="G299" s="28"/>
      <c r="H299" s="28" t="str">
        <f>VLOOKUP(LEFT(RIGHT(B299,5),4),物品!B:CU,2,FALSE)</f>
        <v>生命值高</v>
      </c>
      <c r="I299" s="28">
        <f>VLOOKUP(B299,物品!B:CV,99,FALSE)</f>
        <v>0</v>
      </c>
      <c r="J299" s="159" t="str">
        <f t="shared" si="123"/>
        <v>生命值高</v>
      </c>
      <c r="K299" s="159">
        <f t="shared" si="124"/>
        <v>0</v>
      </c>
      <c r="L299" s="28"/>
      <c r="M299" s="160">
        <f>VLOOKUP(LEFT(RIGHT(B299,5),4),物品!B:CU,20,FALSE)</f>
        <v>0</v>
      </c>
      <c r="N299" s="181" t="s">
        <v>83</v>
      </c>
      <c r="O299" s="160" t="s">
        <v>98</v>
      </c>
      <c r="P299" s="28">
        <v>0</v>
      </c>
      <c r="Q299" s="28">
        <v>0</v>
      </c>
      <c r="R299" s="181" t="s">
        <v>83</v>
      </c>
      <c r="S299" s="181" t="s">
        <v>83</v>
      </c>
      <c r="T299" s="181" t="s">
        <v>83</v>
      </c>
      <c r="U299" s="181" t="s">
        <v>83</v>
      </c>
      <c r="V299" s="28"/>
      <c r="W299" s="28" t="s">
        <v>88</v>
      </c>
      <c r="X299" s="28">
        <v>0</v>
      </c>
      <c r="Y299" s="181" t="s">
        <v>83</v>
      </c>
      <c r="Z299" s="28">
        <v>0</v>
      </c>
      <c r="AA299" s="28">
        <v>0</v>
      </c>
      <c r="AB299" s="28">
        <v>0</v>
      </c>
      <c r="AC299" s="28">
        <v>1</v>
      </c>
      <c r="AD299" s="28">
        <v>1</v>
      </c>
      <c r="AE299" s="181" t="s">
        <v>83</v>
      </c>
      <c r="AF299" s="181" t="s">
        <v>83</v>
      </c>
      <c r="AG299" s="181" t="s">
        <v>83</v>
      </c>
      <c r="AH299" s="181" t="s">
        <v>83</v>
      </c>
      <c r="AI299" s="28">
        <v>1</v>
      </c>
      <c r="AJ299" s="28"/>
      <c r="AK299" s="28">
        <v>1</v>
      </c>
      <c r="AL299" s="28">
        <v>1</v>
      </c>
      <c r="AM299" s="181" t="s">
        <v>83</v>
      </c>
      <c r="AN299" s="28">
        <v>1</v>
      </c>
      <c r="AO299" s="28">
        <v>1</v>
      </c>
      <c r="AP299" s="28">
        <v>1</v>
      </c>
    </row>
    <row r="300" spans="1:42">
      <c r="A300" s="157"/>
      <c r="B300" s="28" t="str">
        <f>物品!B302</f>
        <v>IC09</v>
      </c>
      <c r="C300" s="28" t="s">
        <v>41</v>
      </c>
      <c r="D300" s="28" t="s">
        <v>81</v>
      </c>
      <c r="E300" s="28"/>
      <c r="F300" s="28"/>
      <c r="G300" s="28"/>
      <c r="H300" s="28" t="str">
        <f>VLOOKUP(LEFT(RIGHT(B300,5),4),物品!B:CU,2,FALSE)</f>
        <v>业力低</v>
      </c>
      <c r="I300" s="28">
        <f>VLOOKUP(B300,物品!B:CV,99,FALSE)</f>
        <v>0</v>
      </c>
      <c r="J300" s="159" t="str">
        <f t="shared" si="123"/>
        <v>业力低</v>
      </c>
      <c r="K300" s="159">
        <f t="shared" si="124"/>
        <v>0</v>
      </c>
      <c r="L300" s="28"/>
      <c r="M300" s="160">
        <f>VLOOKUP(LEFT(RIGHT(B300,5),4),物品!B:CU,20,FALSE)</f>
        <v>0</v>
      </c>
      <c r="N300" s="181" t="s">
        <v>83</v>
      </c>
      <c r="O300" s="160" t="s">
        <v>98</v>
      </c>
      <c r="P300" s="28">
        <v>0</v>
      </c>
      <c r="Q300" s="28">
        <v>0</v>
      </c>
      <c r="R300" s="181" t="s">
        <v>83</v>
      </c>
      <c r="S300" s="181" t="s">
        <v>83</v>
      </c>
      <c r="T300" s="181" t="s">
        <v>83</v>
      </c>
      <c r="U300" s="181" t="s">
        <v>83</v>
      </c>
      <c r="V300" s="28"/>
      <c r="W300" s="28" t="s">
        <v>88</v>
      </c>
      <c r="X300" s="28">
        <v>0</v>
      </c>
      <c r="Y300" s="181" t="s">
        <v>83</v>
      </c>
      <c r="Z300" s="28">
        <v>0</v>
      </c>
      <c r="AA300" s="28">
        <v>0</v>
      </c>
      <c r="AB300" s="28">
        <v>0</v>
      </c>
      <c r="AC300" s="28">
        <v>1</v>
      </c>
      <c r="AD300" s="28">
        <v>1</v>
      </c>
      <c r="AE300" s="181" t="s">
        <v>83</v>
      </c>
      <c r="AF300" s="181" t="s">
        <v>83</v>
      </c>
      <c r="AG300" s="181" t="s">
        <v>83</v>
      </c>
      <c r="AH300" s="181" t="s">
        <v>83</v>
      </c>
      <c r="AI300" s="28">
        <v>1</v>
      </c>
      <c r="AJ300" s="28"/>
      <c r="AK300" s="28">
        <v>1</v>
      </c>
      <c r="AL300" s="28">
        <v>1</v>
      </c>
      <c r="AM300" s="181" t="s">
        <v>83</v>
      </c>
      <c r="AN300" s="28">
        <v>1</v>
      </c>
      <c r="AO300" s="28">
        <v>1</v>
      </c>
      <c r="AP300" s="28">
        <v>1</v>
      </c>
    </row>
    <row r="301" spans="1:42">
      <c r="A301" s="157"/>
      <c r="B301" s="28" t="str">
        <f>物品!B303</f>
        <v>IC10</v>
      </c>
      <c r="C301" s="28" t="s">
        <v>41</v>
      </c>
      <c r="D301" s="28" t="s">
        <v>81</v>
      </c>
      <c r="E301" s="28"/>
      <c r="F301" s="28"/>
      <c r="G301" s="28"/>
      <c r="H301" s="28" t="str">
        <f>VLOOKUP(LEFT(RIGHT(B301,5),4),物品!B:CU,2,FALSE)</f>
        <v>业力中</v>
      </c>
      <c r="I301" s="28">
        <f>VLOOKUP(B301,物品!B:CV,99,FALSE)</f>
        <v>0</v>
      </c>
      <c r="J301" s="159" t="str">
        <f t="shared" si="123"/>
        <v>业力中</v>
      </c>
      <c r="K301" s="159">
        <f t="shared" si="124"/>
        <v>0</v>
      </c>
      <c r="L301" s="28"/>
      <c r="M301" s="160">
        <f>VLOOKUP(LEFT(RIGHT(B301,5),4),物品!B:CU,20,FALSE)</f>
        <v>0</v>
      </c>
      <c r="N301" s="181" t="s">
        <v>83</v>
      </c>
      <c r="O301" s="160" t="s">
        <v>98</v>
      </c>
      <c r="P301" s="28">
        <v>0</v>
      </c>
      <c r="Q301" s="28">
        <v>0</v>
      </c>
      <c r="R301" s="181" t="s">
        <v>83</v>
      </c>
      <c r="S301" s="181" t="s">
        <v>83</v>
      </c>
      <c r="T301" s="181" t="s">
        <v>83</v>
      </c>
      <c r="U301" s="181" t="s">
        <v>83</v>
      </c>
      <c r="V301" s="28"/>
      <c r="W301" s="28" t="s">
        <v>88</v>
      </c>
      <c r="X301" s="28">
        <v>0</v>
      </c>
      <c r="Y301" s="181" t="s">
        <v>83</v>
      </c>
      <c r="Z301" s="28">
        <v>0</v>
      </c>
      <c r="AA301" s="28">
        <v>0</v>
      </c>
      <c r="AB301" s="28">
        <v>0</v>
      </c>
      <c r="AC301" s="28">
        <v>1</v>
      </c>
      <c r="AD301" s="28">
        <v>1</v>
      </c>
      <c r="AE301" s="181" t="s">
        <v>83</v>
      </c>
      <c r="AF301" s="181" t="s">
        <v>83</v>
      </c>
      <c r="AG301" s="181" t="s">
        <v>83</v>
      </c>
      <c r="AH301" s="181" t="s">
        <v>83</v>
      </c>
      <c r="AI301" s="28">
        <v>1</v>
      </c>
      <c r="AJ301" s="28"/>
      <c r="AK301" s="28">
        <v>1</v>
      </c>
      <c r="AL301" s="28">
        <v>1</v>
      </c>
      <c r="AM301" s="181" t="s">
        <v>83</v>
      </c>
      <c r="AN301" s="28">
        <v>1</v>
      </c>
      <c r="AO301" s="28">
        <v>1</v>
      </c>
      <c r="AP301" s="28">
        <v>1</v>
      </c>
    </row>
    <row r="302" spans="1:42">
      <c r="A302" s="157"/>
      <c r="B302" s="28" t="str">
        <f>物品!B304</f>
        <v>IC11</v>
      </c>
      <c r="C302" s="28" t="s">
        <v>41</v>
      </c>
      <c r="D302" s="28" t="s">
        <v>81</v>
      </c>
      <c r="E302" s="28"/>
      <c r="F302" s="28"/>
      <c r="G302" s="28"/>
      <c r="H302" s="28" t="str">
        <f>VLOOKUP(LEFT(RIGHT(B302,5),4),物品!B:CU,2,FALSE)</f>
        <v>业力高</v>
      </c>
      <c r="I302" s="28">
        <f>VLOOKUP(B302,物品!B:CV,99,FALSE)</f>
        <v>0</v>
      </c>
      <c r="J302" s="159" t="str">
        <f t="shared" si="123"/>
        <v>业力高</v>
      </c>
      <c r="K302" s="159">
        <f t="shared" si="124"/>
        <v>0</v>
      </c>
      <c r="L302" s="28"/>
      <c r="M302" s="160">
        <f>VLOOKUP(LEFT(RIGHT(B302,5),4),物品!B:CU,20,FALSE)</f>
        <v>0</v>
      </c>
      <c r="N302" s="181" t="s">
        <v>83</v>
      </c>
      <c r="O302" s="160" t="s">
        <v>98</v>
      </c>
      <c r="P302" s="28">
        <v>0</v>
      </c>
      <c r="Q302" s="28">
        <v>0</v>
      </c>
      <c r="R302" s="181" t="s">
        <v>83</v>
      </c>
      <c r="S302" s="181" t="s">
        <v>83</v>
      </c>
      <c r="T302" s="181" t="s">
        <v>83</v>
      </c>
      <c r="U302" s="181" t="s">
        <v>83</v>
      </c>
      <c r="V302" s="28"/>
      <c r="W302" s="28" t="s">
        <v>88</v>
      </c>
      <c r="X302" s="28">
        <v>0</v>
      </c>
      <c r="Y302" s="181" t="s">
        <v>83</v>
      </c>
      <c r="Z302" s="28">
        <v>0</v>
      </c>
      <c r="AA302" s="28">
        <v>0</v>
      </c>
      <c r="AB302" s="28">
        <v>0</v>
      </c>
      <c r="AC302" s="28">
        <v>1</v>
      </c>
      <c r="AD302" s="28">
        <v>1</v>
      </c>
      <c r="AE302" s="181" t="s">
        <v>83</v>
      </c>
      <c r="AF302" s="181" t="s">
        <v>83</v>
      </c>
      <c r="AG302" s="181" t="s">
        <v>83</v>
      </c>
      <c r="AH302" s="181" t="s">
        <v>83</v>
      </c>
      <c r="AI302" s="28">
        <v>1</v>
      </c>
      <c r="AJ302" s="28"/>
      <c r="AK302" s="28">
        <v>1</v>
      </c>
      <c r="AL302" s="28">
        <v>1</v>
      </c>
      <c r="AM302" s="181" t="s">
        <v>83</v>
      </c>
      <c r="AN302" s="28">
        <v>1</v>
      </c>
      <c r="AO302" s="28">
        <v>1</v>
      </c>
      <c r="AP302" s="28">
        <v>1</v>
      </c>
    </row>
    <row r="303" spans="1:42">
      <c r="A303" s="157"/>
      <c r="B303" s="28"/>
      <c r="C303" s="28"/>
      <c r="D303" s="28"/>
      <c r="E303" s="28"/>
      <c r="F303" s="28"/>
      <c r="G303" s="28"/>
      <c r="H303" s="28"/>
      <c r="I303" s="28"/>
      <c r="J303" s="159"/>
      <c r="K303" s="159"/>
      <c r="L303" s="28"/>
      <c r="M303" s="160"/>
      <c r="N303" s="28"/>
      <c r="O303" s="160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</row>
    <row r="304" spans="1:42">
      <c r="A304" s="157"/>
      <c r="B304" s="28"/>
      <c r="C304" s="28"/>
      <c r="D304" s="28"/>
      <c r="E304" s="28"/>
      <c r="F304" s="28"/>
      <c r="G304" s="28"/>
      <c r="H304" s="28"/>
      <c r="I304" s="28"/>
      <c r="J304" s="159"/>
      <c r="K304" s="159"/>
      <c r="L304" s="28"/>
      <c r="M304" s="160"/>
      <c r="N304" s="28"/>
      <c r="O304" s="160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</row>
    <row r="305" spans="1:42">
      <c r="A305" s="157"/>
      <c r="B305" s="28"/>
      <c r="C305" s="28"/>
      <c r="D305" s="28"/>
      <c r="E305" s="28"/>
      <c r="F305" s="28"/>
      <c r="G305" s="28"/>
      <c r="H305" s="28"/>
      <c r="I305" s="28"/>
      <c r="J305" s="159"/>
      <c r="K305" s="159"/>
      <c r="L305" s="28"/>
      <c r="M305" s="160"/>
      <c r="N305" s="28"/>
      <c r="O305" s="160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</row>
    <row r="306" spans="1:42">
      <c r="A306" s="157"/>
      <c r="B306" s="28"/>
      <c r="C306" s="28"/>
      <c r="D306" s="28"/>
      <c r="E306" s="28"/>
      <c r="F306" s="28"/>
      <c r="G306" s="28"/>
      <c r="H306" s="28"/>
      <c r="I306" s="28"/>
      <c r="J306" s="159"/>
      <c r="K306" s="159"/>
      <c r="L306" s="28"/>
      <c r="M306" s="160"/>
      <c r="N306" s="28"/>
      <c r="O306" s="160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</row>
    <row r="307" spans="1:42">
      <c r="A307" s="157"/>
      <c r="B307" s="28"/>
      <c r="C307" s="28"/>
      <c r="D307" s="28"/>
      <c r="E307" s="28"/>
      <c r="F307" s="28"/>
      <c r="G307" s="28"/>
      <c r="H307" s="28"/>
      <c r="I307" s="28"/>
      <c r="J307" s="159"/>
      <c r="K307" s="159"/>
      <c r="L307" s="28"/>
      <c r="M307" s="160"/>
      <c r="N307" s="28"/>
      <c r="O307" s="160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</row>
    <row r="308" spans="1:42">
      <c r="A308" s="157"/>
      <c r="B308" s="28"/>
      <c r="C308" s="28"/>
      <c r="D308" s="28"/>
      <c r="E308" s="28"/>
      <c r="F308" s="28"/>
      <c r="G308" s="28"/>
      <c r="H308" s="28"/>
      <c r="I308" s="28"/>
      <c r="J308" s="159"/>
      <c r="K308" s="159"/>
      <c r="L308" s="28"/>
      <c r="M308" s="160"/>
      <c r="N308" s="28"/>
      <c r="O308" s="160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</row>
    <row r="309" spans="1:42">
      <c r="A309" s="157"/>
      <c r="B309" s="28"/>
      <c r="C309" s="28"/>
      <c r="D309" s="28"/>
      <c r="E309" s="28"/>
      <c r="F309" s="28"/>
      <c r="G309" s="28"/>
      <c r="H309" s="28"/>
      <c r="I309" s="28"/>
      <c r="J309" s="159"/>
      <c r="K309" s="159"/>
      <c r="L309" s="28"/>
      <c r="M309" s="160"/>
      <c r="N309" s="28"/>
      <c r="O309" s="160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</row>
    <row r="310" spans="1:42">
      <c r="A310" s="157"/>
      <c r="B310" s="28"/>
      <c r="C310" s="28"/>
      <c r="D310" s="28"/>
      <c r="E310" s="28"/>
      <c r="F310" s="28"/>
      <c r="G310" s="28"/>
      <c r="H310" s="28"/>
      <c r="I310" s="28"/>
      <c r="J310" s="159"/>
      <c r="K310" s="159"/>
      <c r="L310" s="28"/>
      <c r="M310" s="160"/>
      <c r="N310" s="28"/>
      <c r="O310" s="160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</row>
    <row r="311" spans="1:42">
      <c r="A311" s="157"/>
      <c r="B311" s="28"/>
      <c r="C311" s="28"/>
      <c r="D311" s="28"/>
      <c r="E311" s="28"/>
      <c r="F311" s="28"/>
      <c r="G311" s="28"/>
      <c r="H311" s="28"/>
      <c r="I311" s="28"/>
      <c r="J311" s="159"/>
      <c r="K311" s="159"/>
      <c r="L311" s="28"/>
      <c r="M311" s="160"/>
      <c r="N311" s="28"/>
      <c r="O311" s="160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</row>
    <row r="312" spans="1:42">
      <c r="A312" s="157"/>
      <c r="B312" s="28"/>
      <c r="C312" s="28"/>
      <c r="D312" s="28"/>
      <c r="E312" s="28"/>
      <c r="F312" s="28"/>
      <c r="G312" s="28"/>
      <c r="H312" s="28"/>
      <c r="I312" s="28"/>
      <c r="J312" s="159"/>
      <c r="K312" s="159"/>
      <c r="L312" s="28"/>
      <c r="M312" s="160"/>
      <c r="N312" s="28"/>
      <c r="O312" s="160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</row>
    <row r="313" spans="1:42">
      <c r="A313" s="157"/>
      <c r="B313" s="28"/>
      <c r="C313" s="28"/>
      <c r="D313" s="28"/>
      <c r="E313" s="28"/>
      <c r="F313" s="28"/>
      <c r="G313" s="28"/>
      <c r="H313" s="28"/>
      <c r="I313" s="28"/>
      <c r="J313" s="159"/>
      <c r="K313" s="159"/>
      <c r="L313" s="28"/>
      <c r="M313" s="160"/>
      <c r="N313" s="28"/>
      <c r="O313" s="160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</row>
    <row r="314" spans="1:42">
      <c r="A314" s="157"/>
      <c r="B314" s="28"/>
      <c r="C314" s="28"/>
      <c r="D314" s="28"/>
      <c r="E314" s="28"/>
      <c r="F314" s="28"/>
      <c r="G314" s="28"/>
      <c r="H314" s="28"/>
      <c r="I314" s="28"/>
      <c r="J314" s="159"/>
      <c r="K314" s="159"/>
      <c r="L314" s="28"/>
      <c r="M314" s="160"/>
      <c r="N314" s="28"/>
      <c r="O314" s="160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</row>
    <row r="315" spans="1:42">
      <c r="A315" s="157"/>
      <c r="B315" s="28"/>
      <c r="C315" s="28"/>
      <c r="D315" s="28"/>
      <c r="E315" s="28"/>
      <c r="F315" s="28"/>
      <c r="G315" s="28"/>
      <c r="H315" s="28"/>
      <c r="I315" s="28"/>
      <c r="J315" s="159"/>
      <c r="K315" s="159"/>
      <c r="L315" s="28"/>
      <c r="M315" s="160"/>
      <c r="N315" s="28"/>
      <c r="O315" s="160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</row>
    <row r="316" spans="1:42">
      <c r="A316" s="157"/>
      <c r="B316" s="28"/>
      <c r="C316" s="28"/>
      <c r="D316" s="28"/>
      <c r="E316" s="28"/>
      <c r="F316" s="28"/>
      <c r="G316" s="28"/>
      <c r="H316" s="28"/>
      <c r="I316" s="28"/>
      <c r="J316" s="159"/>
      <c r="K316" s="159"/>
      <c r="L316" s="28"/>
      <c r="M316" s="160"/>
      <c r="N316" s="28"/>
      <c r="O316" s="160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</row>
    <row r="317" spans="1:42">
      <c r="A317" s="157"/>
      <c r="B317" s="28"/>
      <c r="C317" s="28"/>
      <c r="D317" s="28"/>
      <c r="E317" s="28"/>
      <c r="F317" s="28"/>
      <c r="G317" s="28"/>
      <c r="H317" s="28"/>
      <c r="I317" s="28"/>
      <c r="J317" s="159"/>
      <c r="K317" s="159"/>
      <c r="L317" s="28"/>
      <c r="M317" s="160"/>
      <c r="N317" s="28"/>
      <c r="O317" s="160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</row>
    <row r="318" spans="1:42">
      <c r="A318" s="157"/>
      <c r="B318" s="28"/>
      <c r="C318" s="28"/>
      <c r="D318" s="28"/>
      <c r="E318" s="28"/>
      <c r="F318" s="28"/>
      <c r="G318" s="28"/>
      <c r="H318" s="28"/>
      <c r="I318" s="28"/>
      <c r="J318" s="159"/>
      <c r="K318" s="159"/>
      <c r="L318" s="28"/>
      <c r="M318" s="160"/>
      <c r="N318" s="28"/>
      <c r="O318" s="160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</row>
    <row r="319" spans="1:42">
      <c r="A319" s="157"/>
      <c r="B319" s="28"/>
      <c r="C319" s="28"/>
      <c r="D319" s="28"/>
      <c r="E319" s="28"/>
      <c r="F319" s="28"/>
      <c r="G319" s="28"/>
      <c r="H319" s="28"/>
      <c r="I319" s="28"/>
      <c r="J319" s="159"/>
      <c r="K319" s="159"/>
      <c r="L319" s="28"/>
      <c r="M319" s="160"/>
      <c r="N319" s="28"/>
      <c r="O319" s="160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</row>
    <row r="320" spans="1:42">
      <c r="A320" s="157"/>
      <c r="B320" s="28"/>
      <c r="C320" s="28"/>
      <c r="D320" s="28"/>
      <c r="E320" s="28"/>
      <c r="F320" s="28"/>
      <c r="G320" s="28"/>
      <c r="H320" s="28"/>
      <c r="I320" s="28"/>
      <c r="J320" s="159"/>
      <c r="K320" s="159"/>
      <c r="L320" s="28"/>
      <c r="M320" s="160"/>
      <c r="N320" s="28"/>
      <c r="O320" s="160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</row>
    <row r="321" spans="1:42">
      <c r="A321" s="157"/>
      <c r="B321" s="28"/>
      <c r="C321" s="28"/>
      <c r="D321" s="28"/>
      <c r="E321" s="28"/>
      <c r="F321" s="28"/>
      <c r="G321" s="28"/>
      <c r="H321" s="28"/>
      <c r="I321" s="28"/>
      <c r="J321" s="159"/>
      <c r="K321" s="159"/>
      <c r="L321" s="28"/>
      <c r="M321" s="160"/>
      <c r="N321" s="28"/>
      <c r="O321" s="160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</row>
    <row r="322" spans="1:42">
      <c r="A322" s="157"/>
      <c r="B322" s="28"/>
      <c r="C322" s="28"/>
      <c r="D322" s="28"/>
      <c r="E322" s="28"/>
      <c r="F322" s="28"/>
      <c r="G322" s="28"/>
      <c r="H322" s="28"/>
      <c r="I322" s="28"/>
      <c r="J322" s="159"/>
      <c r="K322" s="159"/>
      <c r="L322" s="28"/>
      <c r="M322" s="160"/>
      <c r="N322" s="28"/>
      <c r="O322" s="160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</row>
    <row r="323" spans="1:42">
      <c r="A323" s="157"/>
      <c r="B323" s="28"/>
      <c r="C323" s="28"/>
      <c r="D323" s="28"/>
      <c r="E323" s="28"/>
      <c r="F323" s="28"/>
      <c r="G323" s="28"/>
      <c r="H323" s="28"/>
      <c r="I323" s="28"/>
      <c r="J323" s="159"/>
      <c r="K323" s="159"/>
      <c r="L323" s="28"/>
      <c r="M323" s="160"/>
      <c r="N323" s="28"/>
      <c r="O323" s="160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</row>
    <row r="324" spans="1:42">
      <c r="A324" s="157"/>
      <c r="B324" s="28"/>
      <c r="C324" s="28"/>
      <c r="D324" s="28"/>
      <c r="E324" s="28"/>
      <c r="F324" s="28"/>
      <c r="G324" s="28"/>
      <c r="H324" s="28"/>
      <c r="I324" s="28"/>
      <c r="J324" s="159"/>
      <c r="K324" s="159"/>
      <c r="L324" s="28"/>
      <c r="M324" s="160"/>
      <c r="N324" s="28"/>
      <c r="O324" s="160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</row>
    <row r="325" spans="1:42">
      <c r="A325" s="157"/>
      <c r="B325" s="28"/>
      <c r="C325" s="28"/>
      <c r="D325" s="28"/>
      <c r="E325" s="28"/>
      <c r="F325" s="28"/>
      <c r="G325" s="28"/>
      <c r="H325" s="28"/>
      <c r="I325" s="28"/>
      <c r="J325" s="159"/>
      <c r="K325" s="159"/>
      <c r="L325" s="28"/>
      <c r="M325" s="160"/>
      <c r="N325" s="28"/>
      <c r="O325" s="160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</row>
    <row r="326" spans="1:42">
      <c r="A326" s="157"/>
      <c r="B326" s="28"/>
      <c r="C326" s="28"/>
      <c r="D326" s="28"/>
      <c r="E326" s="28"/>
      <c r="F326" s="28"/>
      <c r="G326" s="28"/>
      <c r="H326" s="28"/>
      <c r="I326" s="28"/>
      <c r="J326" s="159"/>
      <c r="K326" s="159"/>
      <c r="L326" s="28"/>
      <c r="M326" s="160"/>
      <c r="N326" s="28"/>
      <c r="O326" s="160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</row>
    <row r="327" spans="1:42">
      <c r="A327" s="157"/>
      <c r="B327" s="28"/>
      <c r="C327" s="28"/>
      <c r="D327" s="28"/>
      <c r="E327" s="28"/>
      <c r="F327" s="28"/>
      <c r="G327" s="28"/>
      <c r="H327" s="28"/>
      <c r="I327" s="28"/>
      <c r="J327" s="159"/>
      <c r="K327" s="159"/>
      <c r="L327" s="28"/>
      <c r="M327" s="160"/>
      <c r="N327" s="28"/>
      <c r="O327" s="160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</row>
    <row r="328" spans="1:42">
      <c r="A328" s="157"/>
      <c r="B328" s="28"/>
      <c r="C328" s="28"/>
      <c r="D328" s="28"/>
      <c r="E328" s="28"/>
      <c r="F328" s="28"/>
      <c r="G328" s="28"/>
      <c r="H328" s="28"/>
      <c r="I328" s="28"/>
      <c r="J328" s="159"/>
      <c r="K328" s="159"/>
      <c r="L328" s="28"/>
      <c r="M328" s="160"/>
      <c r="N328" s="28"/>
      <c r="O328" s="160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</row>
    <row r="329" spans="1:42">
      <c r="A329" s="157"/>
      <c r="B329" s="28"/>
      <c r="C329" s="28"/>
      <c r="D329" s="28"/>
      <c r="E329" s="28"/>
      <c r="F329" s="28"/>
      <c r="G329" s="28"/>
      <c r="H329" s="28"/>
      <c r="I329" s="28"/>
      <c r="J329" s="159"/>
      <c r="K329" s="159"/>
      <c r="L329" s="28"/>
      <c r="M329" s="160"/>
      <c r="N329" s="28"/>
      <c r="O329" s="160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</row>
    <row r="330" spans="1:42">
      <c r="A330" s="157"/>
      <c r="B330" s="28"/>
      <c r="C330" s="28"/>
      <c r="D330" s="28"/>
      <c r="E330" s="28"/>
      <c r="F330" s="28"/>
      <c r="G330" s="28"/>
      <c r="H330" s="28"/>
      <c r="I330" s="28"/>
      <c r="J330" s="159"/>
      <c r="K330" s="159"/>
      <c r="L330" s="28"/>
      <c r="M330" s="160"/>
      <c r="N330" s="28"/>
      <c r="O330" s="160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</row>
    <row r="331" spans="1:42">
      <c r="A331" s="157"/>
      <c r="B331" s="28"/>
      <c r="C331" s="28"/>
      <c r="D331" s="28"/>
      <c r="E331" s="28"/>
      <c r="F331" s="28"/>
      <c r="G331" s="28"/>
      <c r="H331" s="28"/>
      <c r="I331" s="28"/>
      <c r="J331" s="159"/>
      <c r="K331" s="159"/>
      <c r="L331" s="28"/>
      <c r="M331" s="160"/>
      <c r="N331" s="28"/>
      <c r="O331" s="160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</row>
    <row r="332" spans="1:42">
      <c r="A332" s="157"/>
      <c r="B332" s="28"/>
      <c r="C332" s="28"/>
      <c r="D332" s="28"/>
      <c r="E332" s="28"/>
      <c r="F332" s="28"/>
      <c r="G332" s="28"/>
      <c r="H332" s="28"/>
      <c r="I332" s="28"/>
      <c r="J332" s="159"/>
      <c r="K332" s="159"/>
      <c r="L332" s="28"/>
      <c r="M332" s="160"/>
      <c r="N332" s="28"/>
      <c r="O332" s="160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</row>
    <row r="333" spans="1:42">
      <c r="A333" s="157"/>
      <c r="B333" s="28"/>
      <c r="C333" s="28"/>
      <c r="D333" s="28"/>
      <c r="E333" s="28"/>
      <c r="F333" s="28"/>
      <c r="G333" s="28"/>
      <c r="H333" s="28"/>
      <c r="I333" s="28"/>
      <c r="J333" s="159"/>
      <c r="K333" s="159"/>
      <c r="L333" s="28"/>
      <c r="M333" s="160"/>
      <c r="N333" s="28"/>
      <c r="O333" s="160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</row>
    <row r="334" spans="1:42">
      <c r="A334" s="157"/>
      <c r="B334" s="28"/>
      <c r="C334" s="28"/>
      <c r="D334" s="28"/>
      <c r="E334" s="28"/>
      <c r="F334" s="28"/>
      <c r="G334" s="28"/>
      <c r="H334" s="28"/>
      <c r="I334" s="28"/>
      <c r="J334" s="159"/>
      <c r="K334" s="159"/>
      <c r="L334" s="28"/>
      <c r="M334" s="160"/>
      <c r="N334" s="28"/>
      <c r="O334" s="160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</row>
    <row r="335" spans="1:42">
      <c r="A335" s="157"/>
      <c r="B335" s="28"/>
      <c r="C335" s="28"/>
      <c r="D335" s="28"/>
      <c r="E335" s="28"/>
      <c r="F335" s="28"/>
      <c r="G335" s="28"/>
      <c r="H335" s="28"/>
      <c r="I335" s="28"/>
      <c r="J335" s="159"/>
      <c r="K335" s="159"/>
      <c r="L335" s="28"/>
      <c r="M335" s="160"/>
      <c r="N335" s="28"/>
      <c r="O335" s="160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</row>
    <row r="336" spans="1:42">
      <c r="A336" s="157"/>
      <c r="B336" s="28"/>
      <c r="C336" s="28"/>
      <c r="D336" s="28"/>
      <c r="E336" s="28"/>
      <c r="F336" s="28"/>
      <c r="G336" s="28"/>
      <c r="H336" s="28"/>
      <c r="I336" s="28"/>
      <c r="J336" s="159"/>
      <c r="K336" s="159"/>
      <c r="L336" s="28"/>
      <c r="M336" s="160"/>
      <c r="N336" s="28"/>
      <c r="O336" s="160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</row>
    <row r="337" spans="1:42">
      <c r="A337" s="157"/>
      <c r="B337" s="28"/>
      <c r="C337" s="28"/>
      <c r="D337" s="28"/>
      <c r="E337" s="28"/>
      <c r="F337" s="28"/>
      <c r="G337" s="28"/>
      <c r="H337" s="28"/>
      <c r="I337" s="28"/>
      <c r="J337" s="159"/>
      <c r="K337" s="159"/>
      <c r="L337" s="28"/>
      <c r="M337" s="160"/>
      <c r="N337" s="28"/>
      <c r="O337" s="160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</row>
    <row r="338" spans="1:42">
      <c r="A338" s="157"/>
      <c r="B338" s="28"/>
      <c r="C338" s="28"/>
      <c r="D338" s="28"/>
      <c r="E338" s="28"/>
      <c r="F338" s="28"/>
      <c r="G338" s="28"/>
      <c r="H338" s="28"/>
      <c r="I338" s="28"/>
      <c r="J338" s="159"/>
      <c r="K338" s="159"/>
      <c r="L338" s="28"/>
      <c r="M338" s="160"/>
      <c r="N338" s="28"/>
      <c r="O338" s="160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</row>
    <row r="339" spans="1:42">
      <c r="A339" s="157"/>
      <c r="B339" s="28"/>
      <c r="C339" s="28"/>
      <c r="D339" s="28"/>
      <c r="E339" s="28"/>
      <c r="F339" s="28"/>
      <c r="G339" s="28"/>
      <c r="H339" s="28"/>
      <c r="I339" s="28"/>
      <c r="J339" s="159"/>
      <c r="K339" s="159"/>
      <c r="L339" s="28"/>
      <c r="M339" s="160"/>
      <c r="N339" s="28"/>
      <c r="O339" s="160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</row>
    <row r="340" spans="1:42">
      <c r="A340" s="157"/>
      <c r="B340" s="28"/>
      <c r="C340" s="28"/>
      <c r="D340" s="28"/>
      <c r="E340" s="28"/>
      <c r="F340" s="28"/>
      <c r="G340" s="28"/>
      <c r="H340" s="28"/>
      <c r="I340" s="28"/>
      <c r="J340" s="159"/>
      <c r="K340" s="159"/>
      <c r="L340" s="28"/>
      <c r="M340" s="160"/>
      <c r="N340" s="28"/>
      <c r="O340" s="160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</row>
    <row r="341" spans="1:42">
      <c r="A341" s="157"/>
      <c r="B341" s="28"/>
      <c r="C341" s="28"/>
      <c r="D341" s="28"/>
      <c r="E341" s="28"/>
      <c r="F341" s="28"/>
      <c r="G341" s="28"/>
      <c r="H341" s="28"/>
      <c r="I341" s="28"/>
      <c r="J341" s="159"/>
      <c r="K341" s="159"/>
      <c r="L341" s="28"/>
      <c r="M341" s="160"/>
      <c r="N341" s="28"/>
      <c r="O341" s="160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</row>
    <row r="342" spans="1:42">
      <c r="A342" s="157"/>
      <c r="B342" s="28"/>
      <c r="C342" s="28"/>
      <c r="D342" s="28"/>
      <c r="E342" s="28"/>
      <c r="F342" s="28"/>
      <c r="G342" s="28"/>
      <c r="H342" s="28"/>
      <c r="I342" s="28"/>
      <c r="J342" s="159"/>
      <c r="K342" s="159"/>
      <c r="L342" s="28"/>
      <c r="M342" s="160"/>
      <c r="N342" s="28"/>
      <c r="O342" s="160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</row>
    <row r="343" spans="1:42">
      <c r="A343" s="157"/>
      <c r="B343" s="28"/>
      <c r="C343" s="28"/>
      <c r="D343" s="28"/>
      <c r="E343" s="28"/>
      <c r="F343" s="28"/>
      <c r="G343" s="28"/>
      <c r="H343" s="28"/>
      <c r="I343" s="28"/>
      <c r="J343" s="159"/>
      <c r="K343" s="159"/>
      <c r="L343" s="28"/>
      <c r="M343" s="160"/>
      <c r="N343" s="28"/>
      <c r="O343" s="160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</row>
    <row r="344" spans="1:42">
      <c r="A344" s="157"/>
      <c r="B344" s="28"/>
      <c r="C344" s="28"/>
      <c r="D344" s="28"/>
      <c r="E344" s="28"/>
      <c r="F344" s="28"/>
      <c r="G344" s="28"/>
      <c r="H344" s="28"/>
      <c r="I344" s="28"/>
      <c r="J344" s="159"/>
      <c r="K344" s="159"/>
      <c r="L344" s="28"/>
      <c r="M344" s="160"/>
      <c r="N344" s="28"/>
      <c r="O344" s="160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  <c r="AN344" s="28"/>
      <c r="AO344" s="28"/>
      <c r="AP344" s="28"/>
    </row>
    <row r="345" spans="1:42">
      <c r="A345" s="157"/>
      <c r="B345" s="28"/>
      <c r="C345" s="28"/>
      <c r="D345" s="28"/>
      <c r="E345" s="28"/>
      <c r="F345" s="28"/>
      <c r="G345" s="28"/>
      <c r="H345" s="28"/>
      <c r="I345" s="28"/>
      <c r="J345" s="159"/>
      <c r="K345" s="159"/>
      <c r="L345" s="28"/>
      <c r="M345" s="160"/>
      <c r="N345" s="28"/>
      <c r="O345" s="160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8"/>
      <c r="AB345" s="28"/>
      <c r="AC345" s="28"/>
      <c r="AD345" s="28"/>
      <c r="AE345" s="28"/>
      <c r="AF345" s="28"/>
      <c r="AG345" s="28"/>
      <c r="AH345" s="28"/>
      <c r="AI345" s="28"/>
      <c r="AJ345" s="28"/>
      <c r="AK345" s="28"/>
      <c r="AL345" s="28"/>
      <c r="AM345" s="28"/>
      <c r="AN345" s="28"/>
      <c r="AO345" s="28"/>
      <c r="AP345" s="28"/>
    </row>
    <row r="346" spans="1:42">
      <c r="A346" s="157"/>
      <c r="B346" s="28"/>
      <c r="C346" s="28"/>
      <c r="D346" s="28"/>
      <c r="E346" s="28"/>
      <c r="F346" s="28"/>
      <c r="G346" s="28"/>
      <c r="H346" s="28"/>
      <c r="I346" s="28"/>
      <c r="J346" s="159"/>
      <c r="K346" s="159"/>
      <c r="L346" s="28"/>
      <c r="M346" s="160"/>
      <c r="N346" s="28"/>
      <c r="O346" s="160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8"/>
      <c r="AB346" s="28"/>
      <c r="AC346" s="28"/>
      <c r="AD346" s="28"/>
      <c r="AE346" s="28"/>
      <c r="AF346" s="28"/>
      <c r="AG346" s="28"/>
      <c r="AH346" s="28"/>
      <c r="AI346" s="28"/>
      <c r="AJ346" s="28"/>
      <c r="AK346" s="28"/>
      <c r="AL346" s="28"/>
      <c r="AM346" s="28"/>
      <c r="AN346" s="28"/>
      <c r="AO346" s="28"/>
      <c r="AP346" s="28"/>
    </row>
    <row r="347" spans="1:42">
      <c r="A347" s="157"/>
      <c r="B347" s="28"/>
      <c r="C347" s="28"/>
      <c r="D347" s="28"/>
      <c r="E347" s="28"/>
      <c r="F347" s="28"/>
      <c r="G347" s="28"/>
      <c r="H347" s="28"/>
      <c r="I347" s="28"/>
      <c r="J347" s="159"/>
      <c r="K347" s="159"/>
      <c r="L347" s="28"/>
      <c r="M347" s="160"/>
      <c r="N347" s="28"/>
      <c r="O347" s="160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8"/>
      <c r="AB347" s="28"/>
      <c r="AC347" s="28"/>
      <c r="AD347" s="28"/>
      <c r="AE347" s="28"/>
      <c r="AF347" s="28"/>
      <c r="AG347" s="28"/>
      <c r="AH347" s="28"/>
      <c r="AI347" s="28"/>
      <c r="AJ347" s="28"/>
      <c r="AK347" s="28"/>
      <c r="AL347" s="28"/>
      <c r="AM347" s="28"/>
      <c r="AN347" s="28"/>
      <c r="AO347" s="28"/>
      <c r="AP347" s="28"/>
    </row>
    <row r="348" spans="1:42">
      <c r="A348" s="157"/>
      <c r="B348" s="28"/>
      <c r="C348" s="28"/>
      <c r="D348" s="28"/>
      <c r="E348" s="28"/>
      <c r="F348" s="28"/>
      <c r="G348" s="28"/>
      <c r="H348" s="28"/>
      <c r="I348" s="28"/>
      <c r="J348" s="159"/>
      <c r="K348" s="159"/>
      <c r="L348" s="28"/>
      <c r="M348" s="160"/>
      <c r="N348" s="28"/>
      <c r="O348" s="160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8"/>
      <c r="AB348" s="28"/>
      <c r="AC348" s="28"/>
      <c r="AD348" s="28"/>
      <c r="AE348" s="28"/>
      <c r="AF348" s="28"/>
      <c r="AG348" s="28"/>
      <c r="AH348" s="28"/>
      <c r="AI348" s="28"/>
      <c r="AJ348" s="28"/>
      <c r="AK348" s="28"/>
      <c r="AL348" s="28"/>
      <c r="AM348" s="28"/>
      <c r="AN348" s="28"/>
      <c r="AO348" s="28"/>
      <c r="AP348" s="28"/>
    </row>
    <row r="349" spans="1:42">
      <c r="A349" s="157"/>
      <c r="B349" s="28"/>
      <c r="C349" s="28"/>
      <c r="D349" s="28"/>
      <c r="E349" s="28"/>
      <c r="F349" s="28"/>
      <c r="G349" s="28"/>
      <c r="H349" s="28"/>
      <c r="I349" s="28"/>
      <c r="J349" s="159"/>
      <c r="K349" s="159"/>
      <c r="L349" s="28"/>
      <c r="M349" s="160"/>
      <c r="N349" s="28"/>
      <c r="O349" s="160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8"/>
      <c r="AB349" s="28"/>
      <c r="AC349" s="28"/>
      <c r="AD349" s="28"/>
      <c r="AE349" s="28"/>
      <c r="AF349" s="28"/>
      <c r="AG349" s="28"/>
      <c r="AH349" s="28"/>
      <c r="AI349" s="28"/>
      <c r="AJ349" s="28"/>
      <c r="AK349" s="28"/>
      <c r="AL349" s="28"/>
      <c r="AM349" s="28"/>
      <c r="AN349" s="28"/>
      <c r="AO349" s="28"/>
      <c r="AP349" s="28"/>
    </row>
    <row r="350" spans="1:42">
      <c r="A350" s="157"/>
      <c r="B350" s="28"/>
      <c r="C350" s="28"/>
      <c r="D350" s="28"/>
      <c r="E350" s="28"/>
      <c r="F350" s="28"/>
      <c r="G350" s="28"/>
      <c r="H350" s="28"/>
      <c r="I350" s="28"/>
      <c r="J350" s="159"/>
      <c r="K350" s="159"/>
      <c r="L350" s="28"/>
      <c r="M350" s="160"/>
      <c r="N350" s="28"/>
      <c r="O350" s="160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8"/>
      <c r="AB350" s="28"/>
      <c r="AC350" s="28"/>
      <c r="AD350" s="28"/>
      <c r="AE350" s="28"/>
      <c r="AF350" s="28"/>
      <c r="AG350" s="28"/>
      <c r="AH350" s="28"/>
      <c r="AI350" s="28"/>
      <c r="AJ350" s="28"/>
      <c r="AK350" s="28"/>
      <c r="AL350" s="28"/>
      <c r="AM350" s="28"/>
      <c r="AN350" s="28"/>
      <c r="AO350" s="28"/>
      <c r="AP350" s="28"/>
    </row>
    <row r="351" spans="1:42">
      <c r="B351" s="165"/>
      <c r="C351" s="28"/>
      <c r="D351" s="28"/>
      <c r="E351" s="28"/>
      <c r="H351" s="28"/>
      <c r="J351" s="159"/>
      <c r="K351" s="28"/>
      <c r="L351" s="28"/>
      <c r="O351" s="160"/>
      <c r="P351" s="28"/>
      <c r="Q351" s="28"/>
      <c r="W351" s="153"/>
      <c r="X351" s="153"/>
      <c r="Z351" s="28"/>
      <c r="AA351" s="28"/>
      <c r="AC351" s="28"/>
      <c r="AD351" s="28"/>
      <c r="AI351" s="28"/>
      <c r="AJ351" s="28"/>
      <c r="AK351" s="28"/>
      <c r="AO351" s="28"/>
      <c r="AP351" s="28"/>
    </row>
    <row r="352" spans="1:42">
      <c r="B352" s="165"/>
      <c r="C352" s="28"/>
      <c r="D352" s="28"/>
      <c r="E352" s="28"/>
      <c r="H352" s="28"/>
      <c r="J352" s="159"/>
      <c r="K352" s="28"/>
      <c r="L352" s="28"/>
      <c r="O352" s="160"/>
      <c r="P352" s="28"/>
      <c r="Q352" s="28"/>
      <c r="W352" s="153"/>
      <c r="X352" s="153"/>
      <c r="Z352" s="28"/>
      <c r="AA352" s="28"/>
      <c r="AC352" s="28"/>
      <c r="AD352" s="28"/>
      <c r="AI352" s="28"/>
      <c r="AJ352" s="28"/>
      <c r="AK352" s="28"/>
      <c r="AO352" s="28"/>
      <c r="AP352" s="28"/>
    </row>
    <row r="353" spans="2:42">
      <c r="B353" s="165"/>
      <c r="C353" s="28"/>
      <c r="D353" s="28"/>
      <c r="E353" s="28"/>
      <c r="H353" s="28"/>
      <c r="J353" s="159"/>
      <c r="K353" s="28"/>
      <c r="L353" s="28"/>
      <c r="O353" s="160"/>
      <c r="P353" s="28"/>
      <c r="Q353" s="28"/>
      <c r="W353" s="153"/>
      <c r="X353" s="153"/>
      <c r="Z353" s="28"/>
      <c r="AA353" s="28"/>
      <c r="AC353" s="28"/>
      <c r="AD353" s="28"/>
      <c r="AI353" s="28"/>
      <c r="AJ353" s="28"/>
      <c r="AK353" s="28"/>
      <c r="AO353" s="28"/>
      <c r="AP353" s="28"/>
    </row>
    <row r="354" spans="2:42">
      <c r="B354" s="165"/>
      <c r="C354" s="28"/>
      <c r="D354" s="28"/>
      <c r="E354" s="28"/>
      <c r="H354" s="28"/>
      <c r="J354" s="159"/>
      <c r="K354" s="28"/>
      <c r="L354" s="28"/>
      <c r="O354" s="160"/>
      <c r="P354" s="28"/>
      <c r="Q354" s="28"/>
      <c r="W354" s="153"/>
      <c r="X354" s="153"/>
      <c r="Z354" s="28"/>
      <c r="AA354" s="28"/>
      <c r="AC354" s="28"/>
      <c r="AD354" s="28"/>
      <c r="AI354" s="28"/>
      <c r="AJ354" s="28"/>
      <c r="AK354" s="28"/>
      <c r="AO354" s="28"/>
      <c r="AP354" s="28"/>
    </row>
    <row r="355" spans="2:42">
      <c r="B355" s="165"/>
      <c r="C355" s="28"/>
      <c r="D355" s="28"/>
      <c r="E355" s="28"/>
      <c r="H355" s="28"/>
      <c r="J355" s="159"/>
      <c r="K355" s="28"/>
      <c r="L355" s="28"/>
      <c r="O355" s="160"/>
      <c r="P355" s="28"/>
      <c r="Q355" s="28"/>
      <c r="W355" s="153"/>
      <c r="X355" s="153"/>
      <c r="Z355" s="28"/>
      <c r="AA355" s="28"/>
      <c r="AC355" s="28"/>
      <c r="AD355" s="28"/>
      <c r="AI355" s="28"/>
      <c r="AJ355" s="28"/>
      <c r="AK355" s="28"/>
      <c r="AO355" s="28"/>
      <c r="AP355" s="28"/>
    </row>
    <row r="356" spans="2:42">
      <c r="B356" s="165"/>
      <c r="C356" s="28"/>
      <c r="D356" s="28"/>
      <c r="E356" s="28"/>
      <c r="H356" s="28"/>
      <c r="J356" s="159"/>
      <c r="K356" s="28"/>
      <c r="L356" s="28"/>
      <c r="O356" s="160"/>
      <c r="P356" s="28"/>
      <c r="Q356" s="28"/>
      <c r="W356" s="153"/>
      <c r="X356" s="153"/>
      <c r="Z356" s="28"/>
      <c r="AA356" s="28"/>
      <c r="AC356" s="28"/>
      <c r="AD356" s="28"/>
      <c r="AI356" s="28"/>
      <c r="AJ356" s="28"/>
      <c r="AK356" s="28"/>
      <c r="AO356" s="28"/>
      <c r="AP356" s="28"/>
    </row>
    <row r="357" spans="2:42">
      <c r="B357" s="165"/>
      <c r="C357" s="28"/>
      <c r="D357" s="28"/>
      <c r="E357" s="28"/>
      <c r="H357" s="28"/>
      <c r="J357" s="159"/>
      <c r="K357" s="28"/>
      <c r="L357" s="28"/>
      <c r="O357" s="160"/>
      <c r="P357" s="28"/>
      <c r="Q357" s="28"/>
      <c r="W357" s="153"/>
      <c r="X357" s="153"/>
      <c r="Z357" s="28"/>
      <c r="AA357" s="28"/>
      <c r="AC357" s="28"/>
      <c r="AD357" s="28"/>
      <c r="AI357" s="28"/>
      <c r="AJ357" s="28"/>
      <c r="AK357" s="28"/>
      <c r="AO357" s="28"/>
      <c r="AP357" s="28"/>
    </row>
    <row r="358" spans="2:42">
      <c r="B358" s="165"/>
      <c r="C358" s="28"/>
      <c r="D358" s="28"/>
      <c r="E358" s="28"/>
      <c r="H358" s="28"/>
      <c r="J358" s="159"/>
      <c r="K358" s="28"/>
      <c r="L358" s="28"/>
      <c r="O358" s="160"/>
      <c r="P358" s="28"/>
      <c r="Q358" s="28"/>
      <c r="W358" s="153"/>
      <c r="X358" s="153"/>
      <c r="Z358" s="28"/>
      <c r="AA358" s="28"/>
      <c r="AC358" s="28"/>
      <c r="AD358" s="28"/>
      <c r="AI358" s="28"/>
      <c r="AJ358" s="28"/>
      <c r="AK358" s="28"/>
      <c r="AO358" s="28"/>
      <c r="AP358" s="28"/>
    </row>
    <row r="359" spans="2:42">
      <c r="B359" s="165"/>
      <c r="C359" s="28"/>
      <c r="D359" s="28"/>
      <c r="E359" s="28"/>
      <c r="H359" s="28"/>
      <c r="J359" s="159"/>
      <c r="K359" s="28"/>
      <c r="L359" s="28"/>
      <c r="O359" s="160"/>
      <c r="P359" s="28"/>
      <c r="Q359" s="28"/>
      <c r="W359" s="153"/>
      <c r="X359" s="153"/>
      <c r="Z359" s="28"/>
      <c r="AA359" s="28"/>
      <c r="AC359" s="28"/>
      <c r="AD359" s="28"/>
      <c r="AI359" s="28"/>
      <c r="AJ359" s="28"/>
      <c r="AK359" s="28"/>
      <c r="AO359" s="28"/>
      <c r="AP359" s="28"/>
    </row>
    <row r="360" spans="2:42">
      <c r="B360" s="165"/>
      <c r="C360" s="28"/>
      <c r="D360" s="28"/>
      <c r="E360" s="28"/>
      <c r="H360" s="28"/>
      <c r="J360" s="159"/>
      <c r="K360" s="28"/>
      <c r="L360" s="28"/>
      <c r="O360" s="160"/>
      <c r="P360" s="28"/>
      <c r="Q360" s="28"/>
      <c r="W360" s="153"/>
      <c r="X360" s="153"/>
      <c r="Z360" s="28"/>
      <c r="AA360" s="28"/>
      <c r="AC360" s="28"/>
      <c r="AD360" s="28"/>
      <c r="AI360" s="28"/>
      <c r="AJ360" s="28"/>
      <c r="AK360" s="28"/>
      <c r="AO360" s="28"/>
      <c r="AP360" s="28"/>
    </row>
    <row r="361" spans="2:42">
      <c r="B361" s="165"/>
      <c r="C361" s="28"/>
      <c r="D361" s="28"/>
      <c r="E361" s="28"/>
      <c r="H361" s="28"/>
      <c r="J361" s="159"/>
      <c r="K361" s="28"/>
      <c r="L361" s="28"/>
      <c r="O361" s="160"/>
      <c r="P361" s="28"/>
      <c r="Q361" s="28"/>
      <c r="W361" s="153"/>
      <c r="X361" s="153"/>
      <c r="Z361" s="28"/>
      <c r="AA361" s="28"/>
      <c r="AC361" s="28"/>
      <c r="AD361" s="28"/>
      <c r="AI361" s="28"/>
      <c r="AJ361" s="28"/>
      <c r="AK361" s="28"/>
      <c r="AO361" s="28"/>
      <c r="AP361" s="28"/>
    </row>
    <row r="362" spans="2:42">
      <c r="B362" s="165"/>
      <c r="C362" s="28"/>
      <c r="D362" s="28"/>
      <c r="E362" s="28"/>
      <c r="H362" s="28"/>
      <c r="J362" s="159"/>
      <c r="K362" s="28"/>
      <c r="L362" s="28"/>
      <c r="O362" s="160"/>
      <c r="P362" s="28"/>
      <c r="Q362" s="28"/>
      <c r="W362" s="153"/>
      <c r="X362" s="153"/>
      <c r="Z362" s="28"/>
      <c r="AA362" s="28"/>
      <c r="AC362" s="28"/>
      <c r="AD362" s="28"/>
      <c r="AI362" s="28"/>
      <c r="AJ362" s="28"/>
      <c r="AK362" s="28"/>
      <c r="AO362" s="28"/>
      <c r="AP362" s="28"/>
    </row>
    <row r="363" spans="2:42">
      <c r="B363" s="165"/>
      <c r="C363" s="28"/>
      <c r="D363" s="28"/>
      <c r="E363" s="28"/>
      <c r="H363" s="28"/>
      <c r="J363" s="159"/>
      <c r="K363" s="28"/>
      <c r="L363" s="28"/>
      <c r="O363" s="160"/>
      <c r="P363" s="28"/>
      <c r="Q363" s="28"/>
      <c r="W363" s="153"/>
      <c r="X363" s="153"/>
      <c r="Z363" s="28"/>
      <c r="AA363" s="28"/>
      <c r="AC363" s="28"/>
      <c r="AD363" s="28"/>
      <c r="AI363" s="28"/>
      <c r="AJ363" s="28"/>
      <c r="AK363" s="28"/>
      <c r="AO363" s="28"/>
      <c r="AP363" s="28"/>
    </row>
    <row r="364" spans="2:42">
      <c r="B364" s="165"/>
      <c r="C364" s="28"/>
      <c r="D364" s="28"/>
      <c r="E364" s="28"/>
      <c r="H364" s="28"/>
      <c r="J364" s="159"/>
      <c r="K364" s="28"/>
      <c r="L364" s="28"/>
      <c r="O364" s="160"/>
      <c r="P364" s="28"/>
      <c r="Q364" s="28"/>
      <c r="W364" s="153"/>
      <c r="X364" s="153"/>
      <c r="Z364" s="28"/>
      <c r="AA364" s="28"/>
      <c r="AC364" s="28"/>
      <c r="AD364" s="28"/>
      <c r="AI364" s="28"/>
      <c r="AJ364" s="28"/>
      <c r="AK364" s="28"/>
      <c r="AO364" s="28"/>
      <c r="AP364" s="28"/>
    </row>
    <row r="365" spans="2:42">
      <c r="B365" s="165"/>
      <c r="C365" s="28"/>
      <c r="D365" s="28"/>
      <c r="E365" s="28"/>
      <c r="H365" s="28"/>
      <c r="J365" s="159"/>
      <c r="K365" s="28"/>
      <c r="L365" s="28"/>
      <c r="O365" s="160"/>
      <c r="P365" s="28"/>
      <c r="Q365" s="28"/>
      <c r="W365" s="153"/>
      <c r="X365" s="153"/>
      <c r="Z365" s="28"/>
      <c r="AA365" s="28"/>
      <c r="AC365" s="28"/>
      <c r="AD365" s="28"/>
      <c r="AI365" s="28"/>
      <c r="AJ365" s="28"/>
      <c r="AK365" s="28"/>
      <c r="AO365" s="28"/>
      <c r="AP365" s="28"/>
    </row>
    <row r="366" spans="2:42">
      <c r="B366" s="165"/>
      <c r="C366" s="28"/>
      <c r="D366" s="28"/>
      <c r="E366" s="28"/>
      <c r="H366" s="28"/>
      <c r="J366" s="159"/>
      <c r="K366" s="28"/>
      <c r="L366" s="28"/>
      <c r="O366" s="160"/>
      <c r="P366" s="28"/>
      <c r="Q366" s="28"/>
      <c r="W366" s="153"/>
      <c r="X366" s="153"/>
      <c r="Z366" s="28"/>
      <c r="AA366" s="28"/>
      <c r="AC366" s="28"/>
      <c r="AD366" s="28"/>
      <c r="AI366" s="28"/>
      <c r="AJ366" s="28"/>
      <c r="AK366" s="28"/>
      <c r="AO366" s="28"/>
      <c r="AP366" s="28"/>
    </row>
    <row r="367" spans="2:42">
      <c r="B367" s="165"/>
      <c r="C367" s="28"/>
      <c r="D367" s="28"/>
      <c r="E367" s="28"/>
      <c r="H367" s="28"/>
      <c r="J367" s="159"/>
      <c r="K367" s="28"/>
      <c r="L367" s="28"/>
      <c r="O367" s="160"/>
      <c r="P367" s="28"/>
      <c r="Q367" s="28"/>
      <c r="W367" s="153"/>
      <c r="X367" s="153"/>
      <c r="Z367" s="28"/>
      <c r="AA367" s="28"/>
      <c r="AC367" s="28"/>
      <c r="AD367" s="28"/>
      <c r="AI367" s="28"/>
      <c r="AJ367" s="28"/>
      <c r="AK367" s="28"/>
      <c r="AO367" s="28"/>
      <c r="AP367" s="28"/>
    </row>
    <row r="368" spans="2:42">
      <c r="B368" s="165"/>
      <c r="C368" s="28"/>
      <c r="D368" s="28"/>
      <c r="E368" s="28"/>
      <c r="H368" s="28"/>
      <c r="J368" s="159"/>
      <c r="K368" s="28"/>
      <c r="L368" s="28"/>
      <c r="O368" s="160"/>
      <c r="P368" s="28"/>
      <c r="Q368" s="28"/>
      <c r="W368" s="153"/>
      <c r="X368" s="153"/>
      <c r="Z368" s="28"/>
      <c r="AA368" s="28"/>
      <c r="AC368" s="28"/>
      <c r="AD368" s="28"/>
      <c r="AI368" s="28"/>
      <c r="AJ368" s="28"/>
      <c r="AK368" s="28"/>
      <c r="AO368" s="28"/>
      <c r="AP368" s="28"/>
    </row>
    <row r="369" spans="2:42">
      <c r="B369" s="165"/>
      <c r="C369" s="28"/>
      <c r="D369" s="28"/>
      <c r="E369" s="28"/>
      <c r="H369" s="28"/>
      <c r="J369" s="159"/>
      <c r="K369" s="28"/>
      <c r="L369" s="28"/>
      <c r="O369" s="160"/>
      <c r="P369" s="28"/>
      <c r="Q369" s="28"/>
      <c r="W369" s="153"/>
      <c r="X369" s="153"/>
      <c r="Z369" s="28"/>
      <c r="AA369" s="28"/>
      <c r="AC369" s="28"/>
      <c r="AD369" s="28"/>
      <c r="AI369" s="28"/>
      <c r="AJ369" s="28"/>
      <c r="AK369" s="28"/>
      <c r="AO369" s="28"/>
      <c r="AP369" s="28"/>
    </row>
    <row r="370" spans="2:42">
      <c r="B370" s="165"/>
      <c r="C370" s="28"/>
      <c r="D370" s="28"/>
      <c r="E370" s="28"/>
      <c r="H370" s="28"/>
      <c r="J370" s="159"/>
      <c r="K370" s="28"/>
      <c r="L370" s="28"/>
      <c r="O370" s="160"/>
      <c r="P370" s="28"/>
      <c r="Q370" s="28"/>
      <c r="W370" s="153"/>
      <c r="X370" s="153"/>
      <c r="Z370" s="28"/>
      <c r="AA370" s="28"/>
      <c r="AC370" s="28"/>
      <c r="AD370" s="28"/>
      <c r="AI370" s="28"/>
      <c r="AJ370" s="28"/>
      <c r="AK370" s="28"/>
      <c r="AO370" s="28"/>
      <c r="AP370" s="28"/>
    </row>
    <row r="371" spans="2:42">
      <c r="B371" s="165"/>
      <c r="C371" s="28"/>
      <c r="D371" s="28"/>
      <c r="E371" s="28"/>
      <c r="H371" s="28"/>
      <c r="J371" s="159"/>
      <c r="K371" s="28"/>
      <c r="L371" s="28"/>
      <c r="O371" s="160"/>
      <c r="P371" s="28"/>
      <c r="Q371" s="28"/>
      <c r="W371" s="153"/>
      <c r="X371" s="153"/>
      <c r="Z371" s="28"/>
      <c r="AA371" s="28"/>
      <c r="AC371" s="28"/>
      <c r="AD371" s="28"/>
      <c r="AI371" s="28"/>
      <c r="AJ371" s="28"/>
      <c r="AK371" s="28"/>
      <c r="AO371" s="28"/>
      <c r="AP371" s="28"/>
    </row>
    <row r="372" spans="2:42">
      <c r="B372" s="165"/>
      <c r="C372" s="28"/>
      <c r="D372" s="28"/>
      <c r="E372" s="28"/>
      <c r="H372" s="28"/>
      <c r="J372" s="159"/>
      <c r="K372" s="28"/>
      <c r="L372" s="28"/>
      <c r="O372" s="160"/>
      <c r="P372" s="28"/>
      <c r="Q372" s="28"/>
      <c r="W372" s="153"/>
      <c r="X372" s="153"/>
      <c r="Z372" s="28"/>
      <c r="AA372" s="28"/>
      <c r="AC372" s="28"/>
      <c r="AD372" s="28"/>
      <c r="AI372" s="28"/>
      <c r="AJ372" s="28"/>
      <c r="AK372" s="28"/>
      <c r="AO372" s="28"/>
      <c r="AP372" s="28"/>
    </row>
    <row r="373" spans="2:42">
      <c r="B373" s="165"/>
      <c r="C373" s="28"/>
      <c r="D373" s="28"/>
      <c r="E373" s="28"/>
      <c r="H373" s="28"/>
      <c r="J373" s="159"/>
      <c r="K373" s="28"/>
      <c r="L373" s="28"/>
      <c r="O373" s="160"/>
      <c r="P373" s="28"/>
      <c r="Q373" s="28"/>
      <c r="W373" s="153"/>
      <c r="X373" s="153"/>
      <c r="Z373" s="28"/>
      <c r="AA373" s="28"/>
      <c r="AC373" s="28"/>
      <c r="AD373" s="28"/>
      <c r="AI373" s="28"/>
      <c r="AJ373" s="28"/>
      <c r="AK373" s="28"/>
      <c r="AO373" s="28"/>
      <c r="AP373" s="28"/>
    </row>
    <row r="374" spans="2:42">
      <c r="B374" s="165"/>
      <c r="C374" s="28"/>
      <c r="D374" s="28"/>
      <c r="E374" s="28"/>
      <c r="H374" s="28"/>
      <c r="J374" s="159"/>
      <c r="K374" s="28"/>
      <c r="L374" s="28"/>
      <c r="O374" s="160"/>
      <c r="P374" s="28"/>
      <c r="Q374" s="28"/>
      <c r="W374" s="153"/>
      <c r="X374" s="153"/>
      <c r="Z374" s="28"/>
      <c r="AA374" s="28"/>
      <c r="AC374" s="28"/>
      <c r="AD374" s="28"/>
      <c r="AI374" s="28"/>
      <c r="AJ374" s="28"/>
      <c r="AK374" s="28"/>
      <c r="AO374" s="28"/>
      <c r="AP374" s="28"/>
    </row>
    <row r="375" spans="2:42">
      <c r="B375" s="165"/>
      <c r="C375" s="28"/>
      <c r="D375" s="28"/>
      <c r="E375" s="28"/>
      <c r="H375" s="28"/>
      <c r="J375" s="159"/>
      <c r="K375" s="28"/>
      <c r="L375" s="28"/>
      <c r="O375" s="160"/>
      <c r="P375" s="28"/>
      <c r="Q375" s="28"/>
      <c r="W375" s="153"/>
      <c r="X375" s="153"/>
      <c r="Z375" s="28"/>
      <c r="AA375" s="28"/>
      <c r="AC375" s="28"/>
      <c r="AD375" s="28"/>
      <c r="AI375" s="28"/>
      <c r="AJ375" s="28"/>
      <c r="AK375" s="28"/>
      <c r="AO375" s="28"/>
      <c r="AP375" s="28"/>
    </row>
    <row r="376" spans="2:42">
      <c r="B376" s="165"/>
      <c r="C376" s="28"/>
      <c r="D376" s="28"/>
      <c r="E376" s="28"/>
      <c r="H376" s="28"/>
      <c r="J376" s="159"/>
      <c r="K376" s="28"/>
      <c r="L376" s="28"/>
      <c r="O376" s="160"/>
      <c r="P376" s="28"/>
      <c r="Q376" s="28"/>
      <c r="W376" s="153"/>
      <c r="X376" s="153"/>
      <c r="Z376" s="28"/>
      <c r="AA376" s="28"/>
      <c r="AC376" s="28"/>
      <c r="AD376" s="28"/>
      <c r="AI376" s="28"/>
      <c r="AJ376" s="28"/>
      <c r="AK376" s="28"/>
      <c r="AO376" s="28"/>
      <c r="AP376" s="28"/>
    </row>
    <row r="377" spans="2:42">
      <c r="B377" s="165"/>
      <c r="C377" s="28"/>
      <c r="D377" s="28"/>
      <c r="E377" s="28"/>
      <c r="H377" s="28"/>
      <c r="J377" s="159"/>
      <c r="K377" s="28"/>
      <c r="L377" s="28"/>
      <c r="O377" s="160"/>
      <c r="P377" s="28"/>
      <c r="Q377" s="28"/>
      <c r="W377" s="153"/>
      <c r="X377" s="153"/>
      <c r="Z377" s="28"/>
      <c r="AA377" s="28"/>
      <c r="AC377" s="28"/>
      <c r="AD377" s="28"/>
      <c r="AI377" s="28"/>
      <c r="AJ377" s="28"/>
      <c r="AK377" s="28"/>
      <c r="AO377" s="28"/>
      <c r="AP377" s="28"/>
    </row>
    <row r="378" spans="2:42">
      <c r="B378" s="165"/>
      <c r="C378" s="28"/>
      <c r="D378" s="28"/>
      <c r="E378" s="28"/>
      <c r="H378" s="28"/>
      <c r="J378" s="159"/>
      <c r="K378" s="28"/>
      <c r="L378" s="28"/>
      <c r="O378" s="160"/>
      <c r="P378" s="28"/>
      <c r="Q378" s="28"/>
      <c r="W378" s="153"/>
      <c r="X378" s="153"/>
      <c r="Z378" s="28"/>
      <c r="AA378" s="28"/>
      <c r="AC378" s="28"/>
      <c r="AD378" s="28"/>
      <c r="AI378" s="28"/>
      <c r="AJ378" s="28"/>
      <c r="AK378" s="28"/>
      <c r="AO378" s="28"/>
      <c r="AP378" s="28"/>
    </row>
    <row r="379" spans="2:42">
      <c r="B379" s="165"/>
      <c r="C379" s="28"/>
      <c r="D379" s="28"/>
      <c r="E379" s="28"/>
      <c r="H379" s="28"/>
      <c r="J379" s="159"/>
      <c r="K379" s="28"/>
      <c r="L379" s="28"/>
      <c r="O379" s="160"/>
      <c r="P379" s="28"/>
      <c r="Q379" s="28"/>
      <c r="W379" s="153"/>
      <c r="X379" s="153"/>
      <c r="Z379" s="28"/>
      <c r="AA379" s="28"/>
      <c r="AC379" s="28"/>
      <c r="AD379" s="28"/>
      <c r="AI379" s="28"/>
      <c r="AJ379" s="28"/>
      <c r="AK379" s="28"/>
      <c r="AO379" s="28"/>
      <c r="AP379" s="28"/>
    </row>
    <row r="380" spans="2:42">
      <c r="B380" s="165"/>
      <c r="C380" s="28"/>
      <c r="D380" s="28"/>
      <c r="E380" s="28"/>
      <c r="H380" s="28"/>
      <c r="J380" s="159"/>
      <c r="K380" s="28"/>
      <c r="L380" s="28"/>
      <c r="O380" s="160"/>
      <c r="P380" s="28"/>
      <c r="Q380" s="28"/>
      <c r="W380" s="153"/>
      <c r="X380" s="153"/>
      <c r="Z380" s="28"/>
      <c r="AA380" s="28"/>
      <c r="AC380" s="28"/>
      <c r="AD380" s="28"/>
      <c r="AI380" s="28"/>
      <c r="AJ380" s="28"/>
      <c r="AK380" s="28"/>
      <c r="AO380" s="28"/>
      <c r="AP380" s="28"/>
    </row>
    <row r="381" spans="2:42">
      <c r="B381" s="165"/>
      <c r="C381" s="28"/>
      <c r="D381" s="28"/>
      <c r="E381" s="28"/>
      <c r="H381" s="28"/>
      <c r="J381" s="159"/>
      <c r="K381" s="28"/>
      <c r="L381" s="28"/>
      <c r="O381" s="160"/>
      <c r="P381" s="28"/>
      <c r="Q381" s="28"/>
      <c r="W381" s="153"/>
      <c r="X381" s="153"/>
      <c r="Z381" s="28"/>
      <c r="AA381" s="28"/>
      <c r="AC381" s="28"/>
      <c r="AD381" s="28"/>
      <c r="AI381" s="28"/>
      <c r="AJ381" s="28"/>
      <c r="AK381" s="28"/>
      <c r="AO381" s="28"/>
      <c r="AP381" s="28"/>
    </row>
    <row r="382" spans="2:42">
      <c r="B382" s="165"/>
      <c r="C382" s="28"/>
      <c r="D382" s="28"/>
      <c r="E382" s="28"/>
      <c r="H382" s="28"/>
      <c r="J382" s="159"/>
      <c r="K382" s="28"/>
      <c r="L382" s="28"/>
      <c r="O382" s="160"/>
      <c r="P382" s="28"/>
      <c r="Q382" s="28"/>
      <c r="W382" s="153"/>
      <c r="X382" s="153"/>
      <c r="Z382" s="28"/>
      <c r="AA382" s="28"/>
      <c r="AC382" s="28"/>
      <c r="AD382" s="28"/>
      <c r="AI382" s="28"/>
      <c r="AJ382" s="28"/>
      <c r="AK382" s="28"/>
      <c r="AO382" s="28"/>
      <c r="AP382" s="28"/>
    </row>
    <row r="383" spans="2:42">
      <c r="B383" s="165"/>
      <c r="C383" s="28"/>
      <c r="D383" s="28"/>
      <c r="E383" s="28"/>
      <c r="H383" s="28"/>
      <c r="J383" s="159"/>
      <c r="K383" s="28"/>
      <c r="L383" s="28"/>
      <c r="O383" s="160"/>
      <c r="P383" s="28"/>
      <c r="Q383" s="28"/>
      <c r="W383" s="153"/>
      <c r="X383" s="153"/>
      <c r="Z383" s="28"/>
      <c r="AA383" s="28"/>
      <c r="AC383" s="28"/>
      <c r="AD383" s="28"/>
      <c r="AI383" s="28"/>
      <c r="AJ383" s="28"/>
      <c r="AK383" s="28"/>
      <c r="AO383" s="28"/>
      <c r="AP383" s="28"/>
    </row>
    <row r="384" spans="2:42">
      <c r="B384" s="165"/>
      <c r="C384" s="28"/>
      <c r="D384" s="28"/>
      <c r="E384" s="28"/>
      <c r="H384" s="28"/>
      <c r="J384" s="159"/>
      <c r="K384" s="28"/>
      <c r="L384" s="28"/>
      <c r="O384" s="160"/>
      <c r="P384" s="28"/>
      <c r="Q384" s="28"/>
      <c r="W384" s="153"/>
      <c r="X384" s="153"/>
      <c r="Z384" s="28"/>
      <c r="AA384" s="28"/>
      <c r="AC384" s="28"/>
      <c r="AD384" s="28"/>
      <c r="AI384" s="28"/>
      <c r="AJ384" s="28"/>
      <c r="AK384" s="28"/>
      <c r="AO384" s="28"/>
      <c r="AP384" s="28"/>
    </row>
    <row r="385" spans="2:42">
      <c r="B385" s="165"/>
      <c r="C385" s="28"/>
      <c r="D385" s="28"/>
      <c r="E385" s="28"/>
      <c r="H385" s="28"/>
      <c r="J385" s="159"/>
      <c r="K385" s="28"/>
      <c r="L385" s="28"/>
      <c r="O385" s="160"/>
      <c r="P385" s="28"/>
      <c r="Q385" s="28"/>
      <c r="W385" s="153"/>
      <c r="X385" s="153"/>
      <c r="Z385" s="28"/>
      <c r="AA385" s="28"/>
      <c r="AC385" s="28"/>
      <c r="AD385" s="28"/>
      <c r="AI385" s="28"/>
      <c r="AJ385" s="28"/>
      <c r="AK385" s="28"/>
      <c r="AO385" s="28"/>
      <c r="AP385" s="28"/>
    </row>
    <row r="386" spans="2:42">
      <c r="B386" s="165"/>
      <c r="C386" s="28"/>
      <c r="D386" s="28"/>
      <c r="E386" s="28"/>
      <c r="H386" s="28"/>
      <c r="J386" s="159"/>
      <c r="K386" s="28"/>
      <c r="L386" s="28"/>
      <c r="O386" s="160"/>
      <c r="P386" s="28"/>
      <c r="Q386" s="28"/>
      <c r="W386" s="153"/>
      <c r="X386" s="153"/>
      <c r="Z386" s="28"/>
      <c r="AA386" s="28"/>
      <c r="AC386" s="28"/>
      <c r="AD386" s="28"/>
      <c r="AI386" s="28"/>
      <c r="AJ386" s="28"/>
      <c r="AK386" s="28"/>
      <c r="AO386" s="28"/>
      <c r="AP386" s="28"/>
    </row>
    <row r="387" spans="2:42">
      <c r="B387" s="165"/>
      <c r="C387" s="28"/>
      <c r="D387" s="28"/>
      <c r="E387" s="28"/>
      <c r="H387" s="28"/>
      <c r="J387" s="159"/>
      <c r="K387" s="28"/>
      <c r="L387" s="28"/>
      <c r="O387" s="160"/>
      <c r="P387" s="28"/>
      <c r="Q387" s="28"/>
      <c r="W387" s="153"/>
      <c r="X387" s="153"/>
      <c r="Z387" s="28"/>
      <c r="AA387" s="28"/>
      <c r="AC387" s="28"/>
      <c r="AD387" s="28"/>
      <c r="AI387" s="28"/>
      <c r="AJ387" s="28"/>
      <c r="AK387" s="28"/>
      <c r="AO387" s="28"/>
      <c r="AP387" s="28"/>
    </row>
    <row r="388" spans="2:42">
      <c r="B388" s="165"/>
      <c r="C388" s="28"/>
      <c r="D388" s="28"/>
      <c r="E388" s="28"/>
      <c r="H388" s="28"/>
      <c r="J388" s="159"/>
      <c r="K388" s="28"/>
      <c r="L388" s="28"/>
      <c r="O388" s="160"/>
      <c r="P388" s="28"/>
      <c r="Q388" s="28"/>
      <c r="W388" s="153"/>
      <c r="X388" s="153"/>
      <c r="Z388" s="28"/>
      <c r="AA388" s="28"/>
      <c r="AC388" s="28"/>
      <c r="AD388" s="28"/>
      <c r="AI388" s="28"/>
      <c r="AJ388" s="28"/>
      <c r="AK388" s="28"/>
      <c r="AO388" s="28"/>
      <c r="AP388" s="28"/>
    </row>
    <row r="389" spans="2:42">
      <c r="B389" s="165"/>
      <c r="C389" s="28"/>
      <c r="D389" s="28"/>
      <c r="E389" s="28"/>
      <c r="H389" s="28"/>
      <c r="J389" s="159"/>
      <c r="K389" s="28"/>
      <c r="L389" s="28"/>
      <c r="O389" s="160"/>
      <c r="P389" s="28"/>
      <c r="Q389" s="28"/>
      <c r="W389" s="153"/>
      <c r="X389" s="153"/>
      <c r="Z389" s="28"/>
      <c r="AA389" s="28"/>
      <c r="AC389" s="28"/>
      <c r="AD389" s="28"/>
      <c r="AI389" s="28"/>
      <c r="AJ389" s="28"/>
      <c r="AK389" s="28"/>
      <c r="AO389" s="28"/>
      <c r="AP389" s="28"/>
    </row>
    <row r="390" spans="2:42">
      <c r="B390" s="165"/>
      <c r="C390" s="28"/>
      <c r="D390" s="28"/>
      <c r="E390" s="28"/>
      <c r="H390" s="28"/>
      <c r="J390" s="159"/>
      <c r="K390" s="28"/>
      <c r="L390" s="28"/>
      <c r="O390" s="160"/>
      <c r="P390" s="28"/>
      <c r="Q390" s="28"/>
      <c r="W390" s="153"/>
      <c r="X390" s="153"/>
      <c r="Z390" s="28"/>
      <c r="AA390" s="28"/>
      <c r="AC390" s="28"/>
      <c r="AD390" s="28"/>
      <c r="AI390" s="28"/>
      <c r="AJ390" s="28"/>
      <c r="AK390" s="28"/>
      <c r="AO390" s="28"/>
      <c r="AP390" s="28"/>
    </row>
    <row r="391" spans="2:42">
      <c r="B391" s="165"/>
      <c r="C391" s="28"/>
      <c r="D391" s="28"/>
      <c r="E391" s="28"/>
      <c r="H391" s="28"/>
      <c r="J391" s="159"/>
      <c r="K391" s="28"/>
      <c r="L391" s="28"/>
      <c r="O391" s="160"/>
      <c r="P391" s="28"/>
      <c r="Q391" s="28"/>
      <c r="W391" s="153"/>
      <c r="X391" s="153"/>
      <c r="Z391" s="28"/>
      <c r="AA391" s="28"/>
      <c r="AC391" s="28"/>
      <c r="AD391" s="28"/>
      <c r="AI391" s="28"/>
      <c r="AJ391" s="28"/>
      <c r="AK391" s="28"/>
      <c r="AO391" s="28"/>
      <c r="AP391" s="28"/>
    </row>
    <row r="392" spans="2:42">
      <c r="B392" s="165"/>
      <c r="C392" s="28"/>
      <c r="D392" s="28"/>
      <c r="E392" s="28"/>
      <c r="H392" s="28"/>
      <c r="J392" s="159"/>
      <c r="K392" s="28"/>
      <c r="L392" s="28"/>
      <c r="O392" s="160"/>
      <c r="P392" s="28"/>
      <c r="Q392" s="28"/>
      <c r="W392" s="153"/>
      <c r="X392" s="153"/>
      <c r="Z392" s="28"/>
      <c r="AA392" s="28"/>
      <c r="AC392" s="28"/>
      <c r="AD392" s="28"/>
      <c r="AI392" s="28"/>
      <c r="AJ392" s="28"/>
      <c r="AK392" s="28"/>
      <c r="AO392" s="28"/>
      <c r="AP392" s="28"/>
    </row>
    <row r="393" spans="2:42">
      <c r="B393" s="165"/>
      <c r="C393" s="28"/>
      <c r="D393" s="28"/>
      <c r="E393" s="28"/>
      <c r="H393" s="28"/>
      <c r="J393" s="159"/>
      <c r="K393" s="28"/>
      <c r="L393" s="28"/>
      <c r="O393" s="160"/>
      <c r="P393" s="28"/>
      <c r="Q393" s="28"/>
      <c r="W393" s="153"/>
      <c r="X393" s="153"/>
      <c r="Z393" s="28"/>
      <c r="AA393" s="28"/>
      <c r="AC393" s="28"/>
      <c r="AD393" s="28"/>
      <c r="AI393" s="28"/>
      <c r="AJ393" s="28"/>
      <c r="AK393" s="28"/>
      <c r="AO393" s="28"/>
      <c r="AP393" s="28"/>
    </row>
    <row r="394" spans="2:42">
      <c r="B394" s="165"/>
      <c r="C394" s="28"/>
      <c r="D394" s="28"/>
      <c r="E394" s="28"/>
      <c r="H394" s="28"/>
      <c r="J394" s="159"/>
      <c r="K394" s="28"/>
      <c r="L394" s="28"/>
      <c r="O394" s="160"/>
      <c r="P394" s="28"/>
      <c r="Q394" s="28"/>
      <c r="W394" s="153"/>
      <c r="X394" s="153"/>
      <c r="Z394" s="28"/>
      <c r="AA394" s="28"/>
      <c r="AC394" s="28"/>
      <c r="AD394" s="28"/>
      <c r="AI394" s="28"/>
      <c r="AJ394" s="28"/>
      <c r="AK394" s="28"/>
      <c r="AO394" s="28"/>
      <c r="AP394" s="28"/>
    </row>
    <row r="395" spans="2:42">
      <c r="B395" s="165"/>
      <c r="C395" s="28"/>
      <c r="D395" s="28"/>
      <c r="E395" s="28"/>
      <c r="H395" s="28"/>
      <c r="J395" s="159"/>
      <c r="K395" s="28"/>
      <c r="L395" s="28"/>
      <c r="O395" s="160"/>
      <c r="P395" s="28"/>
      <c r="Q395" s="28"/>
      <c r="W395" s="153"/>
      <c r="X395" s="153"/>
      <c r="Z395" s="28"/>
      <c r="AA395" s="28"/>
      <c r="AC395" s="28"/>
      <c r="AD395" s="28"/>
      <c r="AI395" s="28"/>
      <c r="AJ395" s="28"/>
      <c r="AK395" s="28"/>
      <c r="AO395" s="28"/>
      <c r="AP395" s="28"/>
    </row>
    <row r="396" spans="2:42">
      <c r="B396" s="165"/>
      <c r="C396" s="28"/>
      <c r="D396" s="28"/>
      <c r="E396" s="28"/>
      <c r="H396" s="28"/>
      <c r="J396" s="159"/>
      <c r="K396" s="28"/>
      <c r="L396" s="28"/>
      <c r="O396" s="160"/>
      <c r="P396" s="28"/>
      <c r="Q396" s="28"/>
      <c r="W396" s="153"/>
      <c r="X396" s="153"/>
      <c r="Z396" s="28"/>
      <c r="AA396" s="28"/>
      <c r="AC396" s="28"/>
      <c r="AD396" s="28"/>
      <c r="AI396" s="28"/>
      <c r="AJ396" s="28"/>
      <c r="AK396" s="28"/>
      <c r="AO396" s="28"/>
      <c r="AP396" s="28"/>
    </row>
    <row r="397" spans="2:42">
      <c r="B397" s="165"/>
      <c r="C397" s="28"/>
      <c r="D397" s="28"/>
      <c r="E397" s="28"/>
      <c r="H397" s="28"/>
      <c r="J397" s="159"/>
      <c r="K397" s="28"/>
      <c r="L397" s="28"/>
      <c r="O397" s="160"/>
      <c r="P397" s="28"/>
      <c r="Q397" s="28"/>
      <c r="W397" s="153"/>
      <c r="X397" s="153"/>
      <c r="Z397" s="28"/>
      <c r="AA397" s="28"/>
      <c r="AC397" s="28"/>
      <c r="AD397" s="28"/>
      <c r="AI397" s="28"/>
      <c r="AJ397" s="28"/>
      <c r="AK397" s="28"/>
      <c r="AO397" s="28"/>
      <c r="AP397" s="28"/>
    </row>
    <row r="398" spans="2:42">
      <c r="B398" s="165"/>
      <c r="C398" s="28"/>
      <c r="D398" s="28"/>
      <c r="E398" s="28"/>
      <c r="H398" s="28"/>
      <c r="J398" s="159"/>
      <c r="K398" s="28"/>
      <c r="L398" s="28"/>
      <c r="O398" s="160"/>
      <c r="P398" s="28"/>
      <c r="Q398" s="28"/>
      <c r="W398" s="153"/>
      <c r="X398" s="153"/>
      <c r="Z398" s="28"/>
      <c r="AA398" s="28"/>
      <c r="AC398" s="28"/>
      <c r="AD398" s="28"/>
      <c r="AI398" s="28"/>
      <c r="AJ398" s="28"/>
      <c r="AK398" s="28"/>
      <c r="AO398" s="28"/>
      <c r="AP398" s="28"/>
    </row>
    <row r="399" spans="2:42">
      <c r="B399" s="165"/>
      <c r="C399" s="28"/>
      <c r="D399" s="28"/>
      <c r="E399" s="28"/>
      <c r="H399" s="28"/>
      <c r="J399" s="159"/>
      <c r="K399" s="28"/>
      <c r="L399" s="28"/>
      <c r="O399" s="160"/>
      <c r="P399" s="28"/>
      <c r="Q399" s="28"/>
      <c r="W399" s="153"/>
      <c r="X399" s="153"/>
      <c r="Z399" s="28"/>
      <c r="AA399" s="28"/>
      <c r="AC399" s="28"/>
      <c r="AD399" s="28"/>
      <c r="AI399" s="28"/>
      <c r="AJ399" s="28"/>
      <c r="AK399" s="28"/>
      <c r="AO399" s="28"/>
      <c r="AP399" s="28"/>
    </row>
    <row r="400" spans="2:42">
      <c r="B400" s="165"/>
      <c r="C400" s="28"/>
      <c r="D400" s="28"/>
      <c r="E400" s="28"/>
      <c r="H400" s="28"/>
      <c r="J400" s="159"/>
      <c r="K400" s="28"/>
      <c r="L400" s="28"/>
      <c r="O400" s="160"/>
      <c r="P400" s="28"/>
      <c r="Q400" s="28"/>
      <c r="W400" s="153"/>
      <c r="X400" s="153"/>
      <c r="Z400" s="28"/>
      <c r="AA400" s="28"/>
      <c r="AC400" s="28"/>
      <c r="AD400" s="28"/>
      <c r="AI400" s="28"/>
      <c r="AJ400" s="28"/>
      <c r="AK400" s="28"/>
      <c r="AO400" s="28"/>
      <c r="AP400" s="28"/>
    </row>
    <row r="401" spans="2:42">
      <c r="B401" s="165"/>
      <c r="C401" s="28"/>
      <c r="D401" s="28"/>
      <c r="E401" s="28"/>
      <c r="H401" s="28"/>
      <c r="J401" s="159"/>
      <c r="K401" s="28"/>
      <c r="L401" s="28"/>
      <c r="O401" s="160"/>
      <c r="P401" s="28"/>
      <c r="Q401" s="28"/>
      <c r="W401" s="153"/>
      <c r="X401" s="153"/>
      <c r="Z401" s="28"/>
      <c r="AA401" s="28"/>
      <c r="AC401" s="28"/>
      <c r="AD401" s="28"/>
      <c r="AI401" s="28"/>
      <c r="AJ401" s="28"/>
      <c r="AK401" s="28"/>
      <c r="AO401" s="28"/>
      <c r="AP401" s="28"/>
    </row>
    <row r="402" spans="2:42">
      <c r="B402" s="165"/>
      <c r="C402" s="28"/>
      <c r="D402" s="28"/>
      <c r="E402" s="28"/>
      <c r="H402" s="28"/>
      <c r="J402" s="159"/>
      <c r="K402" s="28"/>
      <c r="L402" s="28"/>
      <c r="O402" s="160"/>
      <c r="P402" s="28"/>
      <c r="Q402" s="28"/>
      <c r="W402" s="153"/>
      <c r="X402" s="153"/>
      <c r="Z402" s="28"/>
      <c r="AA402" s="28"/>
      <c r="AC402" s="28"/>
      <c r="AD402" s="28"/>
      <c r="AI402" s="28"/>
      <c r="AJ402" s="28"/>
      <c r="AK402" s="28"/>
      <c r="AO402" s="28"/>
      <c r="AP402" s="28"/>
    </row>
    <row r="403" spans="2:42">
      <c r="B403" s="165"/>
      <c r="C403" s="28"/>
      <c r="D403" s="28"/>
      <c r="E403" s="28"/>
      <c r="H403" s="28"/>
      <c r="J403" s="159"/>
      <c r="K403" s="28"/>
      <c r="L403" s="28"/>
      <c r="O403" s="160"/>
      <c r="P403" s="28"/>
      <c r="Q403" s="28"/>
      <c r="W403" s="153"/>
      <c r="X403" s="153"/>
      <c r="Z403" s="28"/>
      <c r="AA403" s="28"/>
      <c r="AC403" s="28"/>
      <c r="AD403" s="28"/>
      <c r="AI403" s="28"/>
      <c r="AJ403" s="28"/>
      <c r="AK403" s="28"/>
      <c r="AO403" s="28"/>
      <c r="AP403" s="28"/>
    </row>
    <row r="404" spans="2:42">
      <c r="B404" s="153"/>
      <c r="C404" s="28"/>
      <c r="D404" s="28"/>
      <c r="E404" s="28"/>
      <c r="H404" s="28"/>
      <c r="J404" s="159"/>
      <c r="K404" s="28"/>
      <c r="L404" s="28"/>
      <c r="M404" s="166"/>
      <c r="O404" s="160"/>
      <c r="P404" s="28"/>
      <c r="Q404" s="28"/>
      <c r="W404" s="28"/>
      <c r="X404" s="28"/>
      <c r="Z404" s="28"/>
      <c r="AA404" s="28"/>
      <c r="AC404" s="28"/>
      <c r="AD404" s="28"/>
      <c r="AJ404" s="28"/>
      <c r="AK404" s="28"/>
      <c r="AO404" s="28"/>
      <c r="AP404" s="28"/>
    </row>
    <row r="405" spans="2:42">
      <c r="B405" s="153"/>
      <c r="C405" s="28"/>
      <c r="D405" s="28"/>
      <c r="E405" s="28"/>
      <c r="H405" s="28"/>
      <c r="J405" s="159"/>
      <c r="K405" s="28"/>
      <c r="L405" s="28"/>
      <c r="M405" s="166"/>
      <c r="O405" s="160"/>
      <c r="P405" s="28"/>
      <c r="Q405" s="28"/>
      <c r="W405" s="28"/>
      <c r="X405" s="28"/>
      <c r="Z405" s="28"/>
      <c r="AA405" s="28"/>
      <c r="AC405" s="28"/>
      <c r="AD405" s="28"/>
      <c r="AJ405" s="28"/>
      <c r="AK405" s="28"/>
      <c r="AO405" s="28"/>
      <c r="AP405" s="28"/>
    </row>
    <row r="406" spans="2:42">
      <c r="B406" s="153"/>
      <c r="C406" s="28"/>
      <c r="D406" s="28"/>
      <c r="E406" s="28"/>
      <c r="H406" s="28"/>
      <c r="J406" s="159"/>
      <c r="K406" s="28"/>
      <c r="L406" s="28"/>
      <c r="M406" s="166"/>
      <c r="O406" s="160"/>
      <c r="P406" s="28"/>
      <c r="Q406" s="28"/>
      <c r="W406" s="28"/>
      <c r="X406" s="28"/>
      <c r="Z406" s="28"/>
      <c r="AA406" s="28"/>
      <c r="AC406" s="28"/>
      <c r="AD406" s="28"/>
      <c r="AJ406" s="28"/>
      <c r="AK406" s="28"/>
      <c r="AO406" s="28"/>
      <c r="AP406" s="28"/>
    </row>
    <row r="407" spans="2:42">
      <c r="B407" s="153"/>
      <c r="C407" s="28"/>
      <c r="D407" s="28"/>
      <c r="E407" s="28"/>
      <c r="H407" s="28"/>
      <c r="J407" s="159"/>
      <c r="K407" s="28"/>
      <c r="L407" s="28"/>
      <c r="M407" s="166"/>
      <c r="O407" s="160"/>
      <c r="P407" s="28"/>
      <c r="Q407" s="28"/>
      <c r="W407" s="28"/>
      <c r="X407" s="28"/>
      <c r="Z407" s="28"/>
      <c r="AA407" s="28"/>
      <c r="AC407" s="28"/>
      <c r="AD407" s="28"/>
      <c r="AJ407" s="28"/>
      <c r="AK407" s="28"/>
      <c r="AO407" s="28"/>
      <c r="AP407" s="28"/>
    </row>
    <row r="408" spans="2:42">
      <c r="B408" s="153"/>
      <c r="C408" s="28"/>
      <c r="D408" s="28"/>
      <c r="E408" s="28"/>
      <c r="H408" s="28"/>
      <c r="J408" s="159"/>
      <c r="K408" s="28"/>
      <c r="L408" s="28"/>
      <c r="M408" s="166"/>
      <c r="O408" s="160"/>
      <c r="P408" s="28"/>
      <c r="Q408" s="28"/>
      <c r="W408" s="28"/>
      <c r="X408" s="28"/>
      <c r="Z408" s="28"/>
      <c r="AA408" s="28"/>
      <c r="AC408" s="28"/>
      <c r="AD408" s="28"/>
      <c r="AJ408" s="28"/>
      <c r="AK408" s="28"/>
      <c r="AO408" s="28"/>
      <c r="AP408" s="28"/>
    </row>
    <row r="409" spans="2:42">
      <c r="B409" s="153"/>
      <c r="C409" s="28"/>
      <c r="D409" s="28"/>
      <c r="E409" s="28"/>
      <c r="H409" s="28"/>
      <c r="J409" s="159"/>
      <c r="K409" s="28"/>
      <c r="L409" s="28"/>
      <c r="M409" s="166"/>
      <c r="O409" s="160"/>
      <c r="P409" s="28"/>
      <c r="Q409" s="28"/>
      <c r="W409" s="28"/>
      <c r="X409" s="28"/>
      <c r="Z409" s="28"/>
      <c r="AA409" s="28"/>
      <c r="AC409" s="28"/>
      <c r="AD409" s="28"/>
      <c r="AJ409" s="28"/>
      <c r="AK409" s="28"/>
      <c r="AO409" s="28"/>
      <c r="AP409" s="28"/>
    </row>
    <row r="410" spans="2:42">
      <c r="B410" s="153"/>
      <c r="C410" s="28"/>
      <c r="D410" s="28"/>
      <c r="E410" s="28"/>
      <c r="H410" s="28"/>
      <c r="J410" s="159"/>
      <c r="K410" s="28"/>
      <c r="L410" s="28"/>
      <c r="M410" s="166"/>
      <c r="P410" s="28"/>
      <c r="Q410" s="28"/>
      <c r="W410" s="28"/>
      <c r="X410" s="28"/>
      <c r="Z410" s="28"/>
      <c r="AA410" s="28"/>
      <c r="AC410" s="28"/>
      <c r="AD410" s="28"/>
      <c r="AI410" s="28"/>
      <c r="AJ410" s="28"/>
      <c r="AK410" s="28"/>
      <c r="AO410" s="28"/>
      <c r="AP410" s="28"/>
    </row>
    <row r="411" spans="2:42">
      <c r="B411" s="153"/>
      <c r="C411" s="28"/>
      <c r="D411" s="28"/>
      <c r="E411" s="28"/>
      <c r="H411" s="28"/>
      <c r="J411" s="159"/>
      <c r="K411" s="28"/>
      <c r="L411" s="28"/>
      <c r="M411" s="166"/>
      <c r="P411" s="28"/>
      <c r="Q411" s="28"/>
      <c r="W411" s="28"/>
      <c r="X411" s="28"/>
      <c r="Z411" s="28"/>
      <c r="AA411" s="28"/>
      <c r="AC411" s="28"/>
      <c r="AD411" s="28"/>
      <c r="AI411" s="28"/>
      <c r="AJ411" s="28"/>
      <c r="AK411" s="28"/>
      <c r="AO411" s="28"/>
      <c r="AP411" s="28"/>
    </row>
    <row r="412" spans="2:42">
      <c r="B412" s="153"/>
      <c r="C412" s="28"/>
      <c r="D412" s="28"/>
      <c r="E412" s="28"/>
      <c r="H412" s="28"/>
      <c r="J412" s="159"/>
      <c r="K412" s="28"/>
      <c r="L412" s="28"/>
      <c r="M412" s="166"/>
      <c r="P412" s="28"/>
      <c r="Q412" s="28"/>
      <c r="W412" s="28"/>
      <c r="X412" s="28"/>
      <c r="Z412" s="28"/>
      <c r="AA412" s="28"/>
      <c r="AC412" s="28"/>
      <c r="AD412" s="28"/>
      <c r="AI412" s="28"/>
      <c r="AJ412" s="28"/>
      <c r="AK412" s="28"/>
      <c r="AO412" s="28"/>
      <c r="AP412" s="28"/>
    </row>
    <row r="413" spans="2:42">
      <c r="B413" s="153"/>
      <c r="C413" s="28"/>
      <c r="D413" s="28"/>
      <c r="E413" s="28"/>
      <c r="H413" s="28"/>
      <c r="J413" s="159"/>
      <c r="K413" s="28"/>
      <c r="L413" s="28"/>
      <c r="M413" s="166"/>
      <c r="P413" s="28"/>
      <c r="Q413" s="28"/>
      <c r="W413" s="28"/>
      <c r="X413" s="28"/>
      <c r="Z413" s="28"/>
      <c r="AA413" s="28"/>
      <c r="AC413" s="28"/>
      <c r="AD413" s="28"/>
      <c r="AI413" s="28"/>
      <c r="AJ413" s="28"/>
      <c r="AK413" s="28"/>
      <c r="AO413" s="28"/>
      <c r="AP413" s="28"/>
    </row>
    <row r="414" spans="2:42">
      <c r="B414" s="153"/>
      <c r="C414" s="28"/>
      <c r="D414" s="28"/>
      <c r="E414" s="28"/>
      <c r="H414" s="28"/>
      <c r="J414" s="159"/>
      <c r="K414" s="28"/>
      <c r="L414" s="28"/>
      <c r="M414" s="166"/>
      <c r="P414" s="28"/>
      <c r="Q414" s="28"/>
      <c r="W414" s="28"/>
      <c r="X414" s="28"/>
      <c r="Z414" s="28"/>
      <c r="AA414" s="28"/>
      <c r="AC414" s="28"/>
      <c r="AD414" s="28"/>
      <c r="AI414" s="28"/>
      <c r="AJ414" s="28"/>
      <c r="AK414" s="28"/>
      <c r="AO414" s="28"/>
      <c r="AP414" s="28"/>
    </row>
    <row r="415" spans="2:42">
      <c r="B415" s="153"/>
      <c r="C415" s="28"/>
      <c r="D415" s="28"/>
      <c r="E415" s="28"/>
      <c r="H415" s="28"/>
      <c r="J415" s="167"/>
      <c r="K415" s="153"/>
      <c r="L415" s="28"/>
      <c r="M415" s="166"/>
      <c r="O415" s="160"/>
      <c r="P415" s="28"/>
      <c r="Q415" s="28"/>
      <c r="W415" s="153"/>
      <c r="X415" s="28"/>
      <c r="Z415" s="28"/>
      <c r="AA415" s="28"/>
      <c r="AB415" s="28"/>
      <c r="AC415" s="28"/>
      <c r="AD415" s="28"/>
      <c r="AI415" s="28"/>
      <c r="AJ415" s="28"/>
      <c r="AK415" s="28"/>
      <c r="AO415" s="28"/>
      <c r="AP415" s="28"/>
    </row>
    <row r="416" spans="2:42">
      <c r="B416" s="153"/>
      <c r="C416" s="28"/>
      <c r="D416" s="28"/>
      <c r="E416" s="28"/>
      <c r="H416" s="28"/>
      <c r="J416" s="167"/>
      <c r="K416" s="153"/>
      <c r="L416" s="28"/>
      <c r="M416" s="166"/>
      <c r="O416" s="160"/>
      <c r="P416" s="28"/>
      <c r="Q416" s="28"/>
      <c r="W416" s="153"/>
      <c r="X416" s="28"/>
      <c r="Z416" s="28"/>
      <c r="AA416" s="28"/>
      <c r="AB416" s="28"/>
      <c r="AC416" s="28"/>
      <c r="AD416" s="28"/>
      <c r="AI416" s="28"/>
      <c r="AJ416" s="28"/>
      <c r="AK416" s="28"/>
      <c r="AO416" s="28"/>
      <c r="AP416" s="28"/>
    </row>
    <row r="417" spans="2:42">
      <c r="B417" s="153"/>
      <c r="C417" s="28"/>
      <c r="D417" s="28"/>
      <c r="E417" s="28"/>
      <c r="H417" s="28"/>
      <c r="J417" s="167"/>
      <c r="K417" s="153"/>
      <c r="L417" s="28"/>
      <c r="M417" s="166"/>
      <c r="O417" s="160"/>
      <c r="P417" s="28"/>
      <c r="Q417" s="28"/>
      <c r="W417" s="153"/>
      <c r="X417" s="28"/>
      <c r="Z417" s="28"/>
      <c r="AA417" s="28"/>
      <c r="AB417" s="28"/>
      <c r="AC417" s="28"/>
      <c r="AD417" s="28"/>
      <c r="AI417" s="28"/>
      <c r="AJ417" s="28"/>
      <c r="AK417" s="28"/>
      <c r="AO417" s="28"/>
      <c r="AP417" s="28"/>
    </row>
    <row r="418" spans="2:42">
      <c r="B418" s="153"/>
      <c r="C418" s="28"/>
      <c r="D418" s="28"/>
      <c r="E418" s="28"/>
      <c r="H418" s="28"/>
      <c r="J418" s="167"/>
      <c r="K418" s="153"/>
      <c r="L418" s="28"/>
      <c r="M418" s="166"/>
      <c r="O418" s="160"/>
      <c r="P418" s="28"/>
      <c r="Q418" s="28"/>
      <c r="W418" s="153"/>
      <c r="X418" s="28"/>
      <c r="Z418" s="28"/>
      <c r="AA418" s="28"/>
      <c r="AB418" s="28"/>
      <c r="AC418" s="28"/>
      <c r="AD418" s="28"/>
      <c r="AI418" s="28"/>
      <c r="AJ418" s="28"/>
      <c r="AK418" s="28"/>
      <c r="AO418" s="28"/>
      <c r="AP418" s="28"/>
    </row>
    <row r="419" spans="2:42">
      <c r="B419" s="153"/>
      <c r="C419" s="28"/>
      <c r="D419" s="28"/>
      <c r="E419" s="28"/>
      <c r="H419" s="28"/>
      <c r="J419" s="167"/>
      <c r="K419" s="153"/>
      <c r="L419" s="28"/>
      <c r="M419" s="166"/>
      <c r="O419" s="160"/>
      <c r="P419" s="28"/>
      <c r="Q419" s="28"/>
      <c r="R419" s="153"/>
      <c r="S419" s="153"/>
      <c r="T419" s="153"/>
      <c r="W419" s="153"/>
      <c r="X419" s="28"/>
      <c r="Z419" s="28"/>
      <c r="AA419" s="28"/>
      <c r="AB419" s="28"/>
      <c r="AC419" s="28"/>
      <c r="AD419" s="28"/>
      <c r="AI419" s="28"/>
      <c r="AJ419" s="28"/>
      <c r="AK419" s="28"/>
      <c r="AO419" s="28"/>
      <c r="AP419" s="28"/>
    </row>
    <row r="420" spans="2:42">
      <c r="B420" s="153"/>
      <c r="C420" s="28"/>
      <c r="D420" s="28"/>
      <c r="E420" s="28"/>
      <c r="H420" s="28"/>
      <c r="J420" s="167"/>
      <c r="K420" s="153"/>
      <c r="L420" s="28"/>
      <c r="M420" s="166"/>
      <c r="O420" s="160"/>
      <c r="P420" s="28"/>
      <c r="Q420" s="28"/>
      <c r="R420" s="153"/>
      <c r="S420" s="153"/>
      <c r="T420" s="153"/>
      <c r="W420" s="153"/>
      <c r="X420" s="28"/>
      <c r="Z420" s="28"/>
      <c r="AA420" s="28"/>
      <c r="AB420" s="28"/>
      <c r="AC420" s="28"/>
      <c r="AD420" s="28"/>
      <c r="AI420" s="28"/>
      <c r="AJ420" s="28"/>
      <c r="AK420" s="28"/>
      <c r="AO420" s="28"/>
      <c r="AP420" s="28"/>
    </row>
    <row r="421" spans="2:42">
      <c r="B421" s="153"/>
      <c r="C421" s="28"/>
      <c r="D421" s="28"/>
      <c r="E421" s="28"/>
      <c r="H421" s="28"/>
      <c r="J421" s="167"/>
      <c r="K421" s="153"/>
      <c r="L421" s="28"/>
      <c r="M421" s="166"/>
      <c r="O421" s="160"/>
      <c r="P421" s="28"/>
      <c r="Q421" s="28"/>
      <c r="R421" s="153"/>
      <c r="S421" s="153"/>
      <c r="T421" s="153"/>
      <c r="W421" s="153"/>
      <c r="X421" s="28"/>
      <c r="Z421" s="28"/>
      <c r="AA421" s="28"/>
      <c r="AB421" s="28"/>
      <c r="AC421" s="28"/>
      <c r="AD421" s="28"/>
      <c r="AI421" s="28"/>
      <c r="AJ421" s="28"/>
      <c r="AK421" s="28"/>
      <c r="AO421" s="28"/>
      <c r="AP421" s="28"/>
    </row>
    <row r="422" spans="2:42">
      <c r="B422" s="153"/>
      <c r="C422" s="28"/>
      <c r="D422" s="28"/>
      <c r="E422" s="28"/>
      <c r="H422" s="28"/>
      <c r="J422" s="167"/>
      <c r="K422" s="153"/>
      <c r="L422" s="28"/>
      <c r="M422" s="166"/>
      <c r="O422" s="160"/>
      <c r="P422" s="28"/>
      <c r="Q422" s="28"/>
      <c r="R422" s="153"/>
      <c r="S422" s="153"/>
      <c r="T422" s="153"/>
      <c r="W422" s="153"/>
      <c r="X422" s="28"/>
      <c r="Z422" s="28"/>
      <c r="AA422" s="28"/>
      <c r="AB422" s="28"/>
      <c r="AC422" s="28"/>
      <c r="AD422" s="28"/>
      <c r="AI422" s="28"/>
      <c r="AJ422" s="28"/>
      <c r="AK422" s="28"/>
      <c r="AO422" s="28"/>
      <c r="AP422" s="28"/>
    </row>
    <row r="423" spans="2:42">
      <c r="B423" s="153"/>
      <c r="C423" s="28"/>
      <c r="D423" s="28"/>
      <c r="E423" s="28"/>
      <c r="H423" s="28"/>
      <c r="J423" s="167"/>
      <c r="K423" s="153"/>
      <c r="L423" s="28"/>
      <c r="M423" s="166"/>
      <c r="O423" s="160"/>
      <c r="P423" s="28"/>
      <c r="Q423" s="28"/>
      <c r="R423" s="153"/>
      <c r="S423" s="153"/>
      <c r="T423" s="153"/>
      <c r="W423" s="153"/>
      <c r="X423" s="28"/>
      <c r="Z423" s="28"/>
      <c r="AA423" s="28"/>
      <c r="AB423" s="28"/>
      <c r="AC423" s="28"/>
      <c r="AD423" s="28"/>
      <c r="AI423" s="28"/>
      <c r="AJ423" s="28"/>
      <c r="AK423" s="28"/>
      <c r="AO423" s="28"/>
      <c r="AP423" s="28"/>
    </row>
    <row r="424" spans="2:42">
      <c r="B424" s="153"/>
      <c r="C424" s="28"/>
      <c r="D424" s="28"/>
      <c r="E424" s="28"/>
      <c r="H424" s="28"/>
      <c r="J424" s="167"/>
      <c r="K424" s="153"/>
      <c r="L424" s="28"/>
      <c r="M424" s="166"/>
      <c r="O424" s="160"/>
      <c r="P424" s="28"/>
      <c r="Q424" s="28"/>
      <c r="R424" s="153"/>
      <c r="S424" s="153"/>
      <c r="T424" s="153"/>
      <c r="W424" s="153"/>
      <c r="X424" s="28"/>
      <c r="Z424" s="28"/>
      <c r="AA424" s="28"/>
      <c r="AB424" s="28"/>
      <c r="AC424" s="28"/>
      <c r="AD424" s="28"/>
      <c r="AI424" s="28"/>
      <c r="AJ424" s="28"/>
      <c r="AK424" s="28"/>
      <c r="AO424" s="28"/>
      <c r="AP424" s="28"/>
    </row>
    <row r="425" spans="2:42">
      <c r="B425" s="153"/>
      <c r="C425" s="28"/>
      <c r="D425" s="28"/>
      <c r="E425" s="28"/>
      <c r="H425" s="28"/>
      <c r="J425" s="167"/>
      <c r="K425" s="153"/>
      <c r="L425" s="28"/>
      <c r="M425" s="166"/>
      <c r="O425" s="160"/>
      <c r="P425" s="28"/>
      <c r="Q425" s="28"/>
      <c r="R425" s="153"/>
      <c r="S425" s="153"/>
      <c r="T425" s="153"/>
      <c r="W425" s="153"/>
      <c r="X425" s="28"/>
      <c r="Z425" s="28"/>
      <c r="AA425" s="28"/>
      <c r="AB425" s="28"/>
      <c r="AC425" s="28"/>
      <c r="AD425" s="28"/>
      <c r="AI425" s="28"/>
      <c r="AJ425" s="28"/>
      <c r="AK425" s="28"/>
      <c r="AO425" s="28"/>
      <c r="AP425" s="28"/>
    </row>
    <row r="426" spans="2:42">
      <c r="B426" s="153"/>
      <c r="C426" s="28"/>
      <c r="D426" s="28"/>
      <c r="E426" s="28"/>
      <c r="H426" s="28"/>
      <c r="J426" s="167"/>
      <c r="K426" s="153"/>
      <c r="L426" s="28"/>
      <c r="M426" s="166"/>
      <c r="O426" s="160"/>
      <c r="P426" s="28"/>
      <c r="Q426" s="28"/>
      <c r="R426" s="153"/>
      <c r="S426" s="153"/>
      <c r="T426" s="153"/>
      <c r="W426" s="153"/>
      <c r="X426" s="28"/>
      <c r="Z426" s="28"/>
      <c r="AA426" s="28"/>
      <c r="AB426" s="28"/>
      <c r="AC426" s="28"/>
      <c r="AD426" s="28"/>
      <c r="AI426" s="28"/>
      <c r="AJ426" s="28"/>
      <c r="AK426" s="28"/>
      <c r="AO426" s="28"/>
      <c r="AP426" s="28"/>
    </row>
    <row r="427" spans="2:42">
      <c r="B427" s="153"/>
      <c r="C427" s="28"/>
      <c r="D427" s="28"/>
      <c r="E427" s="28"/>
      <c r="H427" s="28"/>
      <c r="J427" s="167"/>
      <c r="K427" s="153"/>
      <c r="L427" s="28"/>
      <c r="M427" s="166"/>
      <c r="O427" s="160"/>
      <c r="P427" s="28"/>
      <c r="Q427" s="28"/>
      <c r="R427" s="153"/>
      <c r="S427" s="153"/>
      <c r="T427" s="153"/>
      <c r="W427" s="153"/>
      <c r="X427" s="28"/>
      <c r="Z427" s="28"/>
      <c r="AA427" s="28"/>
      <c r="AB427" s="28"/>
      <c r="AC427" s="28"/>
      <c r="AD427" s="28"/>
      <c r="AI427" s="28"/>
      <c r="AJ427" s="28"/>
      <c r="AK427" s="28"/>
      <c r="AO427" s="28"/>
      <c r="AP427" s="28"/>
    </row>
    <row r="428" spans="2:42">
      <c r="B428" s="153"/>
      <c r="C428" s="28"/>
      <c r="D428" s="28"/>
      <c r="E428" s="28"/>
      <c r="H428" s="28"/>
      <c r="J428" s="167"/>
      <c r="K428" s="153"/>
      <c r="L428" s="28"/>
      <c r="M428" s="166"/>
      <c r="O428" s="160"/>
      <c r="P428" s="28"/>
      <c r="Q428" s="28"/>
      <c r="R428" s="153"/>
      <c r="S428" s="153"/>
      <c r="T428" s="153"/>
      <c r="W428" s="153"/>
      <c r="X428" s="28"/>
      <c r="Z428" s="28"/>
      <c r="AA428" s="28"/>
      <c r="AB428" s="28"/>
      <c r="AC428" s="28"/>
      <c r="AD428" s="28"/>
      <c r="AI428" s="28"/>
      <c r="AJ428" s="28"/>
      <c r="AK428" s="28"/>
      <c r="AO428" s="28"/>
      <c r="AP428" s="28"/>
    </row>
    <row r="429" spans="2:42">
      <c r="B429" s="153"/>
      <c r="C429" s="28"/>
      <c r="D429" s="28"/>
      <c r="E429" s="28"/>
      <c r="H429" s="28"/>
      <c r="J429" s="167"/>
      <c r="K429" s="153"/>
      <c r="L429" s="28"/>
      <c r="M429" s="166"/>
      <c r="O429" s="160"/>
      <c r="P429" s="28"/>
      <c r="Q429" s="28"/>
      <c r="R429" s="153"/>
      <c r="S429" s="153"/>
      <c r="T429" s="153"/>
      <c r="W429" s="153"/>
      <c r="X429" s="28"/>
      <c r="Z429" s="28"/>
      <c r="AA429" s="28"/>
      <c r="AB429" s="28"/>
      <c r="AC429" s="28"/>
      <c r="AD429" s="28"/>
      <c r="AI429" s="28"/>
      <c r="AJ429" s="28"/>
      <c r="AK429" s="28"/>
      <c r="AO429" s="28"/>
      <c r="AP429" s="28"/>
    </row>
    <row r="430" spans="2:42">
      <c r="B430" s="153"/>
      <c r="C430" s="28"/>
      <c r="D430" s="28"/>
      <c r="E430" s="28"/>
      <c r="H430" s="28"/>
      <c r="J430" s="167"/>
      <c r="K430" s="153"/>
      <c r="L430" s="28"/>
      <c r="M430" s="166"/>
      <c r="O430" s="160"/>
      <c r="P430" s="28"/>
      <c r="Q430" s="28"/>
      <c r="R430" s="153"/>
      <c r="S430" s="153"/>
      <c r="T430" s="153"/>
      <c r="W430" s="153"/>
      <c r="X430" s="28"/>
      <c r="Z430" s="28"/>
      <c r="AA430" s="28"/>
      <c r="AB430" s="28"/>
      <c r="AC430" s="28"/>
      <c r="AD430" s="28"/>
      <c r="AI430" s="28"/>
      <c r="AJ430" s="28"/>
      <c r="AK430" s="28"/>
      <c r="AO430" s="28"/>
      <c r="AP430" s="28"/>
    </row>
    <row r="431" spans="2:42">
      <c r="B431" s="153"/>
      <c r="C431" s="28"/>
      <c r="D431" s="28"/>
      <c r="E431" s="28"/>
      <c r="H431" s="28"/>
      <c r="J431" s="167"/>
      <c r="K431" s="153"/>
      <c r="L431" s="28"/>
      <c r="M431" s="166"/>
      <c r="O431" s="160"/>
      <c r="P431" s="28"/>
      <c r="Q431" s="28"/>
      <c r="R431" s="28"/>
      <c r="S431" s="28"/>
      <c r="T431" s="28"/>
      <c r="W431" s="153"/>
      <c r="X431" s="28"/>
      <c r="Z431" s="28"/>
      <c r="AA431" s="28"/>
      <c r="AB431" s="28"/>
      <c r="AC431" s="28"/>
      <c r="AD431" s="28"/>
      <c r="AI431" s="28"/>
      <c r="AJ431" s="28"/>
      <c r="AK431" s="28"/>
      <c r="AO431" s="28"/>
      <c r="AP431" s="28"/>
    </row>
    <row r="432" spans="2:42">
      <c r="B432" s="153"/>
      <c r="C432" s="28"/>
      <c r="D432" s="28"/>
      <c r="E432" s="28"/>
      <c r="H432" s="28"/>
      <c r="J432" s="167"/>
      <c r="K432" s="153"/>
      <c r="L432" s="28"/>
      <c r="M432" s="166"/>
      <c r="O432" s="160"/>
      <c r="P432" s="28"/>
      <c r="Q432" s="28"/>
      <c r="R432" s="28"/>
      <c r="S432" s="28"/>
      <c r="T432" s="28"/>
      <c r="W432" s="153"/>
      <c r="X432" s="28"/>
      <c r="Z432" s="28"/>
      <c r="AA432" s="28"/>
      <c r="AB432" s="28"/>
      <c r="AC432" s="28"/>
      <c r="AD432" s="28"/>
      <c r="AI432" s="28"/>
      <c r="AJ432" s="28"/>
      <c r="AK432" s="28"/>
      <c r="AO432" s="28"/>
      <c r="AP432" s="28"/>
    </row>
    <row r="433" spans="5:28" s="154" customFormat="1">
      <c r="E433" s="28"/>
      <c r="H433" s="28"/>
      <c r="J433" s="159"/>
      <c r="AB433" s="28"/>
    </row>
    <row r="434" spans="5:28" s="154" customFormat="1">
      <c r="E434" s="28"/>
      <c r="H434" s="28"/>
      <c r="J434" s="159"/>
      <c r="AB434" s="28"/>
    </row>
    <row r="435" spans="5:28" s="154" customFormat="1">
      <c r="E435" s="28"/>
      <c r="H435" s="28"/>
      <c r="J435" s="159"/>
      <c r="AB435" s="28"/>
    </row>
    <row r="436" spans="5:28" s="154" customFormat="1">
      <c r="E436" s="28"/>
      <c r="H436" s="28"/>
      <c r="J436" s="159"/>
      <c r="AB436" s="28"/>
    </row>
    <row r="437" spans="5:28" s="154" customFormat="1">
      <c r="E437" s="28"/>
      <c r="H437" s="28"/>
      <c r="J437" s="159"/>
      <c r="AB437" s="28"/>
    </row>
    <row r="438" spans="5:28" s="154" customFormat="1">
      <c r="E438" s="28"/>
      <c r="H438" s="28"/>
      <c r="J438" s="159"/>
      <c r="AB438" s="28"/>
    </row>
    <row r="439" spans="5:28" s="154" customFormat="1">
      <c r="E439" s="28"/>
      <c r="H439" s="28"/>
      <c r="J439" s="159"/>
      <c r="AB439" s="28"/>
    </row>
    <row r="440" spans="5:28" s="154" customFormat="1">
      <c r="E440" s="28"/>
      <c r="H440" s="28"/>
      <c r="J440" s="159"/>
      <c r="AB440" s="28"/>
    </row>
    <row r="441" spans="5:28" s="154" customFormat="1">
      <c r="E441" s="28"/>
      <c r="H441" s="28"/>
      <c r="J441" s="159"/>
      <c r="AB441" s="28"/>
    </row>
    <row r="442" spans="5:28" s="154" customFormat="1">
      <c r="E442" s="28"/>
      <c r="H442" s="28"/>
      <c r="J442" s="159"/>
      <c r="AB442" s="28"/>
    </row>
    <row r="443" spans="5:28" s="154" customFormat="1">
      <c r="E443" s="28"/>
      <c r="H443" s="28"/>
      <c r="J443" s="159"/>
      <c r="AB443" s="28"/>
    </row>
    <row r="444" spans="5:28" s="154" customFormat="1">
      <c r="E444" s="28"/>
      <c r="H444" s="28"/>
      <c r="J444" s="159"/>
      <c r="AB444" s="28"/>
    </row>
    <row r="445" spans="5:28" s="154" customFormat="1">
      <c r="E445" s="28"/>
      <c r="H445" s="28"/>
      <c r="J445" s="159"/>
      <c r="AB445" s="28"/>
    </row>
    <row r="446" spans="5:28" s="154" customFormat="1">
      <c r="E446" s="28"/>
      <c r="H446" s="28"/>
      <c r="J446" s="159"/>
      <c r="AB446" s="28"/>
    </row>
    <row r="447" spans="5:28" s="154" customFormat="1">
      <c r="E447" s="28"/>
      <c r="H447" s="28"/>
      <c r="J447" s="159"/>
      <c r="AB447" s="28"/>
    </row>
    <row r="448" spans="5:28" s="154" customFormat="1">
      <c r="E448" s="28"/>
      <c r="H448" s="28"/>
      <c r="J448" s="159"/>
      <c r="AB448" s="28"/>
    </row>
    <row r="449" spans="2:42" s="154" customFormat="1">
      <c r="E449" s="28"/>
      <c r="H449" s="28"/>
      <c r="J449" s="159"/>
      <c r="AB449" s="28"/>
    </row>
    <row r="450" spans="2:42" s="154" customFormat="1">
      <c r="E450" s="28"/>
      <c r="H450" s="28"/>
      <c r="J450" s="159"/>
      <c r="AB450" s="28"/>
    </row>
    <row r="451" spans="2:42">
      <c r="B451" s="153"/>
      <c r="C451" s="28"/>
      <c r="D451" s="28"/>
      <c r="E451" s="28"/>
      <c r="H451" s="28"/>
      <c r="J451" s="159"/>
      <c r="K451" s="28"/>
      <c r="L451" s="28"/>
      <c r="O451" s="160"/>
      <c r="P451" s="28"/>
      <c r="Q451" s="28"/>
      <c r="W451" s="28"/>
      <c r="X451" s="28"/>
      <c r="Z451" s="28"/>
      <c r="AA451" s="28"/>
      <c r="AC451" s="28"/>
      <c r="AD451" s="28"/>
      <c r="AI451" s="28"/>
      <c r="AJ451" s="28"/>
      <c r="AK451" s="28"/>
      <c r="AO451" s="28"/>
      <c r="AP451" s="28"/>
    </row>
    <row r="452" spans="2:42">
      <c r="B452" s="153"/>
      <c r="C452" s="28"/>
      <c r="D452" s="28"/>
      <c r="E452" s="28"/>
      <c r="H452" s="28"/>
      <c r="I452" s="154"/>
      <c r="J452" s="159"/>
      <c r="K452" s="28"/>
      <c r="L452" s="28"/>
      <c r="M452" s="154"/>
      <c r="O452" s="160"/>
      <c r="P452" s="28"/>
      <c r="Q452" s="28"/>
      <c r="W452" s="28"/>
      <c r="X452" s="28"/>
      <c r="Z452" s="28"/>
      <c r="AA452" s="28"/>
      <c r="AC452" s="28"/>
      <c r="AD452" s="28"/>
      <c r="AI452" s="28"/>
      <c r="AJ452" s="28"/>
      <c r="AK452" s="28"/>
      <c r="AO452" s="28"/>
      <c r="AP452" s="28"/>
    </row>
    <row r="453" spans="2:42">
      <c r="B453" s="153"/>
      <c r="C453" s="28"/>
      <c r="D453" s="28"/>
      <c r="E453" s="28"/>
      <c r="H453" s="28"/>
      <c r="I453" s="154"/>
      <c r="J453" s="159"/>
      <c r="K453" s="28"/>
      <c r="L453" s="28"/>
      <c r="M453" s="154"/>
      <c r="O453" s="160"/>
      <c r="P453" s="28"/>
      <c r="Q453" s="28"/>
      <c r="W453" s="28"/>
      <c r="X453" s="28"/>
      <c r="Z453" s="28"/>
      <c r="AA453" s="28"/>
      <c r="AC453" s="28"/>
      <c r="AD453" s="28"/>
      <c r="AI453" s="28"/>
      <c r="AJ453" s="28"/>
      <c r="AK453" s="28"/>
      <c r="AO453" s="28"/>
      <c r="AP453" s="28"/>
    </row>
    <row r="454" spans="2:42">
      <c r="B454" s="153"/>
      <c r="C454" s="28"/>
      <c r="D454" s="28"/>
      <c r="E454" s="28"/>
      <c r="H454" s="28"/>
      <c r="I454" s="154"/>
      <c r="J454" s="159"/>
      <c r="K454" s="28"/>
      <c r="L454" s="28"/>
      <c r="M454" s="154"/>
      <c r="O454" s="160"/>
      <c r="P454" s="28"/>
      <c r="Q454" s="28"/>
      <c r="W454" s="28"/>
      <c r="X454" s="28"/>
      <c r="Z454" s="28"/>
      <c r="AA454" s="28"/>
      <c r="AC454" s="28"/>
      <c r="AD454" s="28"/>
      <c r="AI454" s="28"/>
      <c r="AJ454" s="28"/>
      <c r="AK454" s="28"/>
      <c r="AO454" s="28"/>
      <c r="AP454" s="28"/>
    </row>
    <row r="455" spans="2:42">
      <c r="B455" s="153"/>
      <c r="C455" s="28"/>
      <c r="D455" s="28"/>
      <c r="E455" s="28"/>
      <c r="H455" s="28"/>
      <c r="I455" s="154"/>
      <c r="J455" s="154"/>
      <c r="K455" s="28"/>
      <c r="L455" s="28"/>
      <c r="M455" s="154"/>
      <c r="O455" s="160"/>
      <c r="P455" s="28"/>
      <c r="Q455" s="28"/>
      <c r="W455" s="28"/>
      <c r="X455" s="28"/>
      <c r="Z455" s="28"/>
      <c r="AA455" s="28"/>
      <c r="AC455" s="28"/>
      <c r="AD455" s="28"/>
      <c r="AI455" s="28"/>
      <c r="AJ455" s="28"/>
      <c r="AK455" s="28"/>
      <c r="AO455" s="28"/>
      <c r="AP455" s="28"/>
    </row>
    <row r="456" spans="2:42">
      <c r="B456" s="153"/>
      <c r="C456" s="28"/>
      <c r="D456" s="28"/>
      <c r="E456" s="28"/>
      <c r="H456" s="28"/>
      <c r="I456" s="154"/>
      <c r="J456" s="154"/>
      <c r="K456" s="28"/>
      <c r="L456" s="28"/>
      <c r="M456" s="154"/>
      <c r="O456" s="160"/>
      <c r="P456" s="28"/>
      <c r="Q456" s="28"/>
      <c r="W456" s="28"/>
      <c r="X456" s="28"/>
      <c r="Z456" s="28"/>
      <c r="AA456" s="28"/>
      <c r="AC456" s="28"/>
      <c r="AD456" s="28"/>
      <c r="AI456" s="28"/>
      <c r="AJ456" s="28"/>
      <c r="AK456" s="28"/>
      <c r="AO456" s="28"/>
      <c r="AP456" s="28"/>
    </row>
    <row r="457" spans="2:42">
      <c r="B457" s="153"/>
      <c r="C457" s="28"/>
      <c r="D457" s="28"/>
      <c r="E457" s="28"/>
      <c r="H457" s="28"/>
      <c r="I457" s="154"/>
      <c r="J457" s="154"/>
      <c r="K457" s="28"/>
      <c r="L457" s="28"/>
      <c r="M457" s="154"/>
      <c r="O457" s="160"/>
      <c r="P457" s="28"/>
      <c r="Q457" s="28"/>
      <c r="W457" s="28"/>
      <c r="X457" s="28"/>
      <c r="Z457" s="28"/>
      <c r="AA457" s="28"/>
      <c r="AC457" s="28"/>
      <c r="AD457" s="28"/>
      <c r="AI457" s="28"/>
      <c r="AJ457" s="28"/>
      <c r="AK457" s="28"/>
      <c r="AO457" s="28"/>
      <c r="AP457" s="28"/>
    </row>
    <row r="458" spans="2:42">
      <c r="B458" s="153"/>
      <c r="C458" s="28"/>
      <c r="D458" s="28"/>
      <c r="E458" s="28"/>
      <c r="H458" s="28"/>
      <c r="I458" s="154"/>
      <c r="J458" s="153"/>
      <c r="K458" s="28"/>
      <c r="L458" s="28"/>
      <c r="M458" s="154"/>
      <c r="O458" s="160"/>
      <c r="P458" s="28"/>
      <c r="Q458" s="28"/>
      <c r="W458" s="28"/>
      <c r="X458" s="28"/>
      <c r="Z458" s="28"/>
      <c r="AA458" s="28"/>
      <c r="AC458" s="28"/>
      <c r="AD458" s="28"/>
      <c r="AI458" s="28"/>
      <c r="AJ458" s="28"/>
      <c r="AK458" s="28"/>
      <c r="AO458" s="28"/>
      <c r="AP458" s="28"/>
    </row>
    <row r="459" spans="2:42">
      <c r="B459" s="153"/>
      <c r="C459" s="28"/>
      <c r="D459" s="28"/>
      <c r="E459" s="28"/>
      <c r="H459" s="28"/>
      <c r="I459" s="154"/>
      <c r="J459" s="153"/>
      <c r="K459" s="28"/>
      <c r="L459" s="28"/>
      <c r="M459" s="154"/>
      <c r="O459" s="160"/>
      <c r="P459" s="28"/>
      <c r="Q459" s="28"/>
      <c r="W459" s="28"/>
      <c r="X459" s="28"/>
      <c r="Z459" s="28"/>
      <c r="AA459" s="28"/>
      <c r="AC459" s="28"/>
      <c r="AD459" s="28"/>
      <c r="AI459" s="28"/>
      <c r="AJ459" s="28"/>
      <c r="AK459" s="28"/>
      <c r="AO459" s="28"/>
      <c r="AP459" s="28"/>
    </row>
    <row r="460" spans="2:42">
      <c r="B460" s="153"/>
      <c r="C460" s="28"/>
      <c r="D460" s="28"/>
      <c r="E460" s="28"/>
      <c r="H460" s="28"/>
      <c r="J460" s="159"/>
      <c r="K460" s="28"/>
      <c r="L460" s="28"/>
      <c r="M460" s="166"/>
      <c r="O460" s="160"/>
      <c r="P460" s="28"/>
      <c r="Q460" s="28"/>
      <c r="W460" s="153"/>
      <c r="X460" s="28"/>
      <c r="Z460" s="28"/>
      <c r="AA460" s="28"/>
      <c r="AC460" s="28"/>
      <c r="AD460" s="28"/>
      <c r="AI460" s="28"/>
      <c r="AJ460" s="28"/>
      <c r="AK460" s="28"/>
      <c r="AO460" s="28"/>
      <c r="AP460" s="28"/>
    </row>
    <row r="461" spans="2:42">
      <c r="B461" s="153"/>
      <c r="C461" s="28"/>
      <c r="D461" s="28"/>
      <c r="E461" s="28"/>
      <c r="H461" s="28"/>
      <c r="J461" s="159"/>
      <c r="K461" s="28"/>
      <c r="L461" s="28"/>
      <c r="M461" s="166"/>
      <c r="O461" s="160"/>
      <c r="P461" s="28"/>
      <c r="Q461" s="28"/>
      <c r="W461" s="153"/>
      <c r="X461" s="28"/>
      <c r="Z461" s="28"/>
      <c r="AA461" s="28"/>
      <c r="AC461" s="28"/>
      <c r="AD461" s="28"/>
      <c r="AI461" s="28"/>
      <c r="AJ461" s="28"/>
      <c r="AK461" s="28"/>
      <c r="AO461" s="28"/>
      <c r="AP461" s="28"/>
    </row>
    <row r="462" spans="2:42">
      <c r="B462" s="153"/>
      <c r="C462" s="28"/>
      <c r="D462" s="28"/>
      <c r="E462" s="28"/>
      <c r="H462" s="28"/>
      <c r="J462" s="159"/>
      <c r="K462" s="28"/>
      <c r="L462" s="28"/>
      <c r="M462" s="166"/>
      <c r="O462" s="160"/>
      <c r="P462" s="28"/>
      <c r="Q462" s="28"/>
      <c r="W462" s="153"/>
      <c r="X462" s="28"/>
      <c r="Z462" s="28"/>
      <c r="AA462" s="28"/>
      <c r="AC462" s="28"/>
      <c r="AD462" s="28"/>
      <c r="AI462" s="28"/>
      <c r="AJ462" s="28"/>
      <c r="AK462" s="28"/>
      <c r="AO462" s="28"/>
      <c r="AP462" s="28"/>
    </row>
    <row r="463" spans="2:42">
      <c r="B463" s="153"/>
      <c r="C463" s="28"/>
      <c r="D463" s="28"/>
      <c r="E463" s="28"/>
      <c r="H463" s="28"/>
      <c r="J463" s="159"/>
      <c r="K463" s="28"/>
      <c r="L463" s="28"/>
      <c r="M463" s="166"/>
      <c r="O463" s="160"/>
      <c r="P463" s="28"/>
      <c r="Q463" s="28"/>
      <c r="W463" s="153"/>
      <c r="X463" s="28"/>
      <c r="Z463" s="28"/>
      <c r="AA463" s="28"/>
      <c r="AC463" s="28"/>
      <c r="AD463" s="28"/>
      <c r="AI463" s="28"/>
      <c r="AJ463" s="28"/>
      <c r="AK463" s="28"/>
      <c r="AO463" s="28"/>
      <c r="AP463" s="28"/>
    </row>
    <row r="464" spans="2:42">
      <c r="B464" s="153"/>
      <c r="C464" s="28"/>
      <c r="D464" s="28"/>
      <c r="E464" s="28"/>
      <c r="H464" s="28"/>
      <c r="J464" s="159"/>
      <c r="K464" s="28"/>
      <c r="L464" s="28"/>
      <c r="M464" s="168"/>
      <c r="O464" s="160"/>
      <c r="P464" s="28"/>
      <c r="Q464" s="28"/>
      <c r="W464" s="28"/>
      <c r="X464" s="28"/>
      <c r="Z464" s="28"/>
      <c r="AA464" s="28"/>
      <c r="AC464" s="28"/>
      <c r="AD464" s="28"/>
      <c r="AI464" s="28"/>
      <c r="AJ464" s="28"/>
      <c r="AK464" s="28"/>
      <c r="AO464" s="28"/>
      <c r="AP464" s="28"/>
    </row>
    <row r="465" spans="2:42">
      <c r="B465" s="153"/>
      <c r="C465" s="28"/>
      <c r="D465" s="28"/>
      <c r="E465" s="28"/>
      <c r="H465" s="28"/>
      <c r="J465" s="159"/>
      <c r="K465" s="28"/>
      <c r="L465" s="28"/>
      <c r="M465" s="168"/>
      <c r="O465" s="160"/>
      <c r="P465" s="28"/>
      <c r="Q465" s="28"/>
      <c r="W465" s="28"/>
      <c r="X465" s="28"/>
      <c r="Z465" s="28"/>
      <c r="AA465" s="28"/>
      <c r="AC465" s="28"/>
      <c r="AD465" s="28"/>
      <c r="AI465" s="28"/>
      <c r="AJ465" s="28"/>
      <c r="AK465" s="28"/>
      <c r="AO465" s="28"/>
      <c r="AP465" s="28"/>
    </row>
    <row r="466" spans="2:42">
      <c r="B466" s="153"/>
      <c r="C466" s="28"/>
      <c r="D466" s="28"/>
      <c r="E466" s="28"/>
      <c r="H466" s="28"/>
      <c r="J466" s="159"/>
      <c r="K466" s="28"/>
      <c r="L466" s="28"/>
      <c r="M466" s="168"/>
      <c r="O466" s="160"/>
      <c r="P466" s="28"/>
      <c r="Q466" s="28"/>
      <c r="W466" s="28"/>
      <c r="X466" s="28"/>
      <c r="Z466" s="28"/>
      <c r="AA466" s="28"/>
      <c r="AC466" s="28"/>
      <c r="AD466" s="28"/>
      <c r="AI466" s="28"/>
      <c r="AJ466" s="28"/>
      <c r="AK466" s="28"/>
      <c r="AO466" s="28"/>
      <c r="AP466" s="28"/>
    </row>
    <row r="467" spans="2:42">
      <c r="B467" s="153"/>
      <c r="C467" s="28"/>
      <c r="D467" s="28"/>
      <c r="E467" s="28"/>
      <c r="H467" s="28"/>
      <c r="J467" s="159"/>
      <c r="K467" s="28"/>
      <c r="L467" s="28"/>
      <c r="M467" s="168"/>
      <c r="O467" s="160"/>
      <c r="P467" s="28"/>
      <c r="Q467" s="28"/>
      <c r="W467" s="28"/>
      <c r="X467" s="28"/>
      <c r="Z467" s="28"/>
      <c r="AA467" s="28"/>
      <c r="AC467" s="28"/>
      <c r="AD467" s="28"/>
      <c r="AI467" s="28"/>
      <c r="AJ467" s="28"/>
      <c r="AK467" s="28"/>
      <c r="AO467" s="28"/>
      <c r="AP467" s="28"/>
    </row>
    <row r="468" spans="2:42">
      <c r="B468" s="153"/>
      <c r="C468" s="28"/>
      <c r="D468" s="28"/>
      <c r="E468" s="28"/>
      <c r="H468" s="28"/>
      <c r="J468" s="159"/>
      <c r="K468" s="28"/>
      <c r="L468" s="28"/>
      <c r="M468" s="168"/>
      <c r="O468" s="160"/>
      <c r="P468" s="28"/>
      <c r="Q468" s="28"/>
      <c r="W468" s="28"/>
      <c r="X468" s="28"/>
      <c r="Z468" s="28"/>
      <c r="AA468" s="28"/>
      <c r="AC468" s="28"/>
      <c r="AD468" s="28"/>
      <c r="AI468" s="28"/>
      <c r="AJ468" s="28"/>
      <c r="AK468" s="28"/>
      <c r="AO468" s="28"/>
      <c r="AP468" s="28"/>
    </row>
    <row r="469" spans="2:42">
      <c r="B469" s="153"/>
      <c r="C469" s="28"/>
      <c r="D469" s="28"/>
      <c r="E469" s="28"/>
      <c r="H469" s="28"/>
      <c r="J469" s="159"/>
      <c r="K469" s="28"/>
      <c r="L469" s="28"/>
      <c r="M469" s="168"/>
      <c r="O469" s="160"/>
      <c r="P469" s="28"/>
      <c r="Q469" s="28"/>
      <c r="W469" s="28"/>
      <c r="X469" s="28"/>
      <c r="Z469" s="28"/>
      <c r="AA469" s="28"/>
      <c r="AC469" s="28"/>
      <c r="AD469" s="28"/>
      <c r="AI469" s="28"/>
      <c r="AJ469" s="28"/>
      <c r="AK469" s="28"/>
      <c r="AO469" s="28"/>
      <c r="AP469" s="28"/>
    </row>
    <row r="470" spans="2:42">
      <c r="B470" s="153"/>
      <c r="C470" s="28"/>
      <c r="D470" s="28"/>
      <c r="E470" s="28"/>
      <c r="H470" s="28"/>
      <c r="J470" s="159"/>
      <c r="K470" s="28"/>
      <c r="L470" s="28"/>
      <c r="M470" s="168"/>
      <c r="O470" s="160"/>
      <c r="P470" s="28"/>
      <c r="Q470" s="28"/>
      <c r="W470" s="28"/>
      <c r="X470" s="28"/>
      <c r="Z470" s="28"/>
      <c r="AA470" s="28"/>
      <c r="AC470" s="28"/>
      <c r="AD470" s="28"/>
      <c r="AI470" s="28"/>
      <c r="AJ470" s="28"/>
      <c r="AK470" s="28"/>
      <c r="AO470" s="28"/>
      <c r="AP470" s="28"/>
    </row>
    <row r="471" spans="2:42">
      <c r="B471" s="153"/>
      <c r="C471" s="28"/>
      <c r="D471" s="28"/>
      <c r="E471" s="28"/>
      <c r="H471" s="28"/>
      <c r="J471" s="159"/>
      <c r="K471" s="28"/>
      <c r="L471" s="28"/>
      <c r="M471" s="168"/>
      <c r="O471" s="160"/>
      <c r="P471" s="28"/>
      <c r="Q471" s="28"/>
      <c r="W471" s="28"/>
      <c r="X471" s="28"/>
      <c r="Z471" s="28"/>
      <c r="AA471" s="28"/>
      <c r="AC471" s="28"/>
      <c r="AD471" s="28"/>
      <c r="AI471" s="28"/>
      <c r="AJ471" s="28"/>
      <c r="AK471" s="28"/>
      <c r="AO471" s="28"/>
      <c r="AP471" s="28"/>
    </row>
    <row r="472" spans="2:42">
      <c r="B472" s="154"/>
      <c r="C472" s="28"/>
      <c r="D472" s="28"/>
      <c r="E472" s="28"/>
      <c r="H472" s="28"/>
      <c r="J472" s="159"/>
      <c r="K472" s="28"/>
      <c r="L472" s="28"/>
      <c r="M472" s="168"/>
      <c r="O472" s="160"/>
      <c r="P472" s="28"/>
      <c r="Q472" s="28"/>
      <c r="W472" s="28"/>
      <c r="X472" s="28"/>
      <c r="Z472" s="28"/>
      <c r="AA472" s="28"/>
      <c r="AC472" s="28"/>
      <c r="AD472" s="28"/>
      <c r="AI472" s="28"/>
      <c r="AJ472" s="28"/>
      <c r="AK472" s="28"/>
      <c r="AO472" s="28"/>
      <c r="AP472" s="28"/>
    </row>
    <row r="473" spans="2:42">
      <c r="B473" s="154"/>
      <c r="C473" s="28"/>
      <c r="D473" s="28"/>
      <c r="E473" s="28"/>
      <c r="H473" s="28"/>
      <c r="J473" s="159"/>
      <c r="K473" s="28"/>
      <c r="L473" s="28"/>
      <c r="M473" s="168"/>
      <c r="O473" s="160"/>
      <c r="P473" s="28"/>
      <c r="Q473" s="28"/>
      <c r="W473" s="28"/>
      <c r="X473" s="28"/>
      <c r="Z473" s="28"/>
      <c r="AA473" s="28"/>
      <c r="AC473" s="28"/>
      <c r="AD473" s="28"/>
      <c r="AI473" s="28"/>
      <c r="AJ473" s="28"/>
      <c r="AK473" s="28"/>
      <c r="AO473" s="28"/>
      <c r="AP473" s="28"/>
    </row>
    <row r="474" spans="2:42">
      <c r="B474" s="154"/>
      <c r="C474" s="28"/>
      <c r="D474" s="28"/>
      <c r="E474" s="28"/>
      <c r="H474" s="28"/>
      <c r="J474" s="159"/>
      <c r="K474" s="28"/>
      <c r="L474" s="28"/>
      <c r="M474" s="168"/>
      <c r="O474" s="160"/>
      <c r="P474" s="28"/>
      <c r="Q474" s="28"/>
      <c r="W474" s="28"/>
      <c r="X474" s="28"/>
      <c r="Z474" s="28"/>
      <c r="AA474" s="28"/>
      <c r="AC474" s="28"/>
      <c r="AD474" s="28"/>
      <c r="AI474" s="28"/>
      <c r="AJ474" s="28"/>
      <c r="AK474" s="28"/>
      <c r="AO474" s="28"/>
      <c r="AP474" s="28"/>
    </row>
    <row r="475" spans="2:42">
      <c r="B475" s="153"/>
      <c r="C475" s="28"/>
      <c r="D475" s="28"/>
      <c r="E475" s="28"/>
      <c r="H475" s="28"/>
      <c r="I475" s="154"/>
      <c r="J475" s="159"/>
      <c r="K475" s="28"/>
      <c r="L475" s="28"/>
      <c r="M475" s="166"/>
      <c r="O475" s="160"/>
      <c r="P475" s="28"/>
      <c r="Q475" s="28"/>
      <c r="W475" s="153"/>
      <c r="X475" s="28"/>
      <c r="Z475" s="28"/>
      <c r="AA475" s="28"/>
      <c r="AC475" s="28"/>
      <c r="AD475" s="28"/>
      <c r="AJ475" s="28"/>
      <c r="AK475" s="28"/>
    </row>
    <row r="476" spans="2:42">
      <c r="B476" s="153"/>
      <c r="C476" s="28"/>
      <c r="D476" s="28"/>
      <c r="E476" s="28"/>
      <c r="H476" s="28"/>
      <c r="J476" s="159"/>
      <c r="K476" s="28"/>
      <c r="L476" s="28"/>
      <c r="M476" s="166"/>
      <c r="O476" s="160"/>
      <c r="P476" s="28"/>
      <c r="Q476" s="28"/>
      <c r="W476" s="153"/>
      <c r="X476" s="28"/>
      <c r="Z476" s="28"/>
      <c r="AA476" s="28"/>
      <c r="AC476" s="28"/>
      <c r="AD476" s="28"/>
      <c r="AJ476" s="28"/>
      <c r="AK476" s="28"/>
    </row>
    <row r="477" spans="2:42">
      <c r="B477" s="153"/>
      <c r="C477" s="28"/>
      <c r="D477" s="28"/>
      <c r="E477" s="28"/>
      <c r="H477" s="28"/>
      <c r="J477" s="159"/>
      <c r="K477" s="28"/>
      <c r="L477" s="28"/>
      <c r="M477" s="166"/>
      <c r="O477" s="160"/>
      <c r="P477" s="28"/>
      <c r="Q477" s="28"/>
      <c r="W477" s="153"/>
      <c r="X477" s="28"/>
      <c r="Z477" s="28"/>
      <c r="AA477" s="28"/>
      <c r="AC477" s="28"/>
      <c r="AD477" s="28"/>
      <c r="AJ477" s="28"/>
      <c r="AK477" s="28"/>
    </row>
    <row r="478" spans="2:42">
      <c r="B478" s="153"/>
      <c r="C478" s="28"/>
      <c r="D478" s="28"/>
      <c r="E478" s="28"/>
      <c r="H478" s="28"/>
      <c r="J478" s="159"/>
      <c r="K478" s="28"/>
      <c r="L478" s="28"/>
      <c r="M478" s="166"/>
      <c r="O478" s="160"/>
      <c r="P478" s="28"/>
      <c r="Q478" s="28"/>
      <c r="W478" s="153"/>
      <c r="X478" s="28"/>
      <c r="Z478" s="28"/>
      <c r="AA478" s="28"/>
      <c r="AC478" s="28"/>
      <c r="AD478" s="28"/>
      <c r="AJ478" s="28"/>
      <c r="AK478" s="28"/>
    </row>
    <row r="479" spans="2:42">
      <c r="B479" s="153"/>
      <c r="C479" s="28"/>
      <c r="D479" s="28"/>
      <c r="E479" s="28"/>
      <c r="H479" s="28"/>
      <c r="J479" s="159"/>
      <c r="K479" s="28"/>
      <c r="L479" s="28"/>
      <c r="P479" s="28"/>
      <c r="Q479" s="28"/>
      <c r="W479" s="153"/>
      <c r="X479" s="28"/>
      <c r="Z479" s="28"/>
      <c r="AA479" s="28"/>
      <c r="AC479" s="28"/>
      <c r="AD479" s="28"/>
      <c r="AJ479" s="28"/>
      <c r="AK479" s="28"/>
      <c r="AO479" s="28"/>
      <c r="AP479" s="28"/>
    </row>
    <row r="480" spans="2:42">
      <c r="B480" s="153"/>
      <c r="C480" s="28"/>
      <c r="D480" s="28"/>
      <c r="E480" s="28"/>
      <c r="H480" s="28"/>
      <c r="J480" s="159"/>
      <c r="K480" s="28"/>
      <c r="L480" s="28"/>
      <c r="P480" s="28"/>
      <c r="Q480" s="28"/>
      <c r="W480" s="28"/>
      <c r="X480" s="28"/>
      <c r="Z480" s="28"/>
      <c r="AA480" s="28"/>
      <c r="AC480" s="28"/>
      <c r="AD480" s="28"/>
      <c r="AI480" s="28"/>
      <c r="AJ480" s="28"/>
      <c r="AK480" s="28"/>
      <c r="AO480" s="28"/>
      <c r="AP480" s="28"/>
    </row>
    <row r="481" spans="2:42">
      <c r="B481" s="153"/>
      <c r="C481" s="28"/>
      <c r="D481" s="28"/>
      <c r="E481" s="28"/>
      <c r="H481" s="28"/>
      <c r="J481" s="159"/>
      <c r="K481" s="28"/>
      <c r="L481" s="28"/>
      <c r="P481" s="28"/>
      <c r="Q481" s="28"/>
      <c r="W481" s="28"/>
      <c r="X481" s="28"/>
      <c r="Z481" s="28"/>
      <c r="AA481" s="28"/>
      <c r="AC481" s="28"/>
      <c r="AD481" s="28"/>
      <c r="AI481" s="28"/>
      <c r="AJ481" s="28"/>
      <c r="AK481" s="28"/>
      <c r="AO481" s="28"/>
      <c r="AP481" s="28"/>
    </row>
    <row r="482" spans="2:42">
      <c r="B482" s="153"/>
      <c r="C482" s="28"/>
      <c r="D482" s="28"/>
      <c r="E482" s="28"/>
      <c r="H482" s="28"/>
      <c r="J482" s="159"/>
      <c r="K482" s="28"/>
      <c r="L482" s="28"/>
      <c r="P482" s="28"/>
      <c r="Q482" s="28"/>
      <c r="W482" s="28"/>
      <c r="X482" s="28"/>
      <c r="Z482" s="28"/>
      <c r="AA482" s="28"/>
      <c r="AC482" s="28"/>
      <c r="AD482" s="28"/>
      <c r="AI482" s="28"/>
      <c r="AJ482" s="28"/>
      <c r="AK482" s="28"/>
      <c r="AO482" s="28"/>
      <c r="AP482" s="28"/>
    </row>
    <row r="483" spans="2:42">
      <c r="B483" s="153"/>
      <c r="C483" s="28"/>
      <c r="D483" s="28"/>
      <c r="E483" s="28"/>
      <c r="H483" s="28"/>
      <c r="J483" s="159"/>
      <c r="K483" s="28"/>
      <c r="L483" s="28"/>
      <c r="P483" s="28"/>
      <c r="Q483" s="28"/>
      <c r="W483" s="28"/>
      <c r="X483" s="28"/>
      <c r="Z483" s="28"/>
      <c r="AA483" s="28"/>
      <c r="AC483" s="28"/>
      <c r="AD483" s="28"/>
      <c r="AI483" s="28"/>
      <c r="AJ483" s="28"/>
      <c r="AK483" s="28"/>
      <c r="AO483" s="28"/>
      <c r="AP483" s="28"/>
    </row>
    <row r="484" spans="2:42">
      <c r="B484" s="153"/>
      <c r="C484" s="28"/>
      <c r="D484" s="28"/>
      <c r="E484" s="28"/>
      <c r="H484" s="28"/>
      <c r="J484" s="159"/>
      <c r="K484" s="28"/>
      <c r="L484" s="28"/>
      <c r="P484" s="28"/>
      <c r="Q484" s="28"/>
      <c r="W484" s="28"/>
      <c r="X484" s="28"/>
      <c r="Z484" s="28"/>
      <c r="AA484" s="28"/>
      <c r="AC484" s="28"/>
      <c r="AD484" s="28"/>
      <c r="AI484" s="28"/>
      <c r="AJ484" s="28"/>
      <c r="AK484" s="28"/>
      <c r="AO484" s="28"/>
      <c r="AP484" s="28"/>
    </row>
    <row r="485" spans="2:42">
      <c r="B485" s="153"/>
      <c r="C485" s="28"/>
      <c r="D485" s="28"/>
      <c r="E485" s="28"/>
      <c r="H485" s="28"/>
      <c r="J485" s="159"/>
      <c r="K485" s="28"/>
      <c r="L485" s="28"/>
      <c r="P485" s="28"/>
      <c r="Q485" s="28"/>
      <c r="W485" s="28"/>
      <c r="X485" s="28"/>
      <c r="Z485" s="28"/>
      <c r="AA485" s="28"/>
      <c r="AC485" s="28"/>
      <c r="AD485" s="28"/>
      <c r="AI485" s="28"/>
      <c r="AJ485" s="28"/>
      <c r="AK485" s="28"/>
      <c r="AO485" s="28"/>
      <c r="AP485" s="28"/>
    </row>
    <row r="486" spans="2:42">
      <c r="B486" s="153"/>
      <c r="C486" s="28"/>
      <c r="D486" s="28"/>
      <c r="E486" s="28"/>
      <c r="H486" s="28"/>
      <c r="J486" s="159"/>
      <c r="K486" s="28"/>
      <c r="L486" s="28"/>
      <c r="P486" s="28"/>
      <c r="Q486" s="28"/>
      <c r="W486" s="28"/>
      <c r="X486" s="28"/>
      <c r="Z486" s="28"/>
      <c r="AA486" s="28"/>
      <c r="AC486" s="28"/>
      <c r="AD486" s="28"/>
      <c r="AI486" s="28"/>
      <c r="AJ486" s="28"/>
      <c r="AK486" s="28"/>
      <c r="AO486" s="28"/>
      <c r="AP486" s="28"/>
    </row>
    <row r="487" spans="2:42">
      <c r="B487" s="153"/>
      <c r="C487" s="28"/>
      <c r="D487" s="28"/>
      <c r="E487" s="28"/>
      <c r="H487" s="28"/>
      <c r="J487" s="159"/>
      <c r="K487" s="28"/>
      <c r="L487" s="28"/>
      <c r="P487" s="28"/>
      <c r="Q487" s="28"/>
      <c r="W487" s="28"/>
      <c r="X487" s="28"/>
      <c r="Z487" s="28"/>
      <c r="AA487" s="28"/>
      <c r="AC487" s="28"/>
      <c r="AD487" s="28"/>
      <c r="AI487" s="28"/>
      <c r="AJ487" s="28"/>
      <c r="AK487" s="28"/>
      <c r="AO487" s="28"/>
      <c r="AP487" s="28"/>
    </row>
    <row r="488" spans="2:42">
      <c r="B488" s="153"/>
      <c r="C488" s="28"/>
      <c r="D488" s="28"/>
      <c r="E488" s="28"/>
      <c r="H488" s="28"/>
      <c r="J488" s="159"/>
      <c r="K488" s="28"/>
      <c r="L488" s="28"/>
      <c r="P488" s="28"/>
      <c r="Q488" s="28"/>
      <c r="W488" s="28"/>
      <c r="X488" s="28"/>
      <c r="Z488" s="28"/>
      <c r="AA488" s="28"/>
      <c r="AC488" s="28"/>
      <c r="AD488" s="28"/>
      <c r="AI488" s="28"/>
      <c r="AJ488" s="28"/>
      <c r="AK488" s="28"/>
      <c r="AO488" s="28"/>
      <c r="AP488" s="28"/>
    </row>
    <row r="489" spans="2:42">
      <c r="B489" s="153"/>
      <c r="C489" s="28"/>
      <c r="D489" s="28"/>
      <c r="E489" s="28"/>
      <c r="H489" s="28"/>
      <c r="J489" s="159"/>
      <c r="K489" s="28"/>
      <c r="L489" s="28"/>
      <c r="O489" s="160"/>
      <c r="P489" s="28"/>
      <c r="Q489" s="28"/>
      <c r="W489" s="28"/>
      <c r="X489" s="28"/>
      <c r="Z489" s="28"/>
      <c r="AA489" s="28"/>
      <c r="AC489" s="28"/>
      <c r="AD489" s="28"/>
      <c r="AI489" s="28"/>
      <c r="AJ489" s="28"/>
      <c r="AK489" s="28"/>
      <c r="AO489" s="28"/>
      <c r="AP489" s="28"/>
    </row>
    <row r="490" spans="2:42">
      <c r="B490" s="153"/>
      <c r="C490" s="28"/>
      <c r="D490" s="28"/>
      <c r="E490" s="28"/>
      <c r="H490" s="28"/>
      <c r="J490" s="159"/>
      <c r="K490" s="28"/>
      <c r="L490" s="28"/>
      <c r="O490" s="160"/>
      <c r="P490" s="28"/>
      <c r="Q490" s="28"/>
      <c r="W490" s="28"/>
      <c r="X490" s="28"/>
      <c r="Z490" s="28"/>
      <c r="AA490" s="28"/>
      <c r="AC490" s="28"/>
      <c r="AD490" s="28"/>
      <c r="AI490" s="28"/>
      <c r="AJ490" s="28"/>
      <c r="AK490" s="28"/>
      <c r="AO490" s="28"/>
      <c r="AP490" s="28"/>
    </row>
    <row r="491" spans="2:42">
      <c r="B491" s="153"/>
      <c r="C491" s="28"/>
      <c r="D491" s="28"/>
      <c r="E491" s="28"/>
      <c r="H491" s="28"/>
      <c r="J491" s="159"/>
      <c r="K491" s="28"/>
      <c r="L491" s="28"/>
      <c r="O491" s="160"/>
      <c r="P491" s="28"/>
      <c r="Q491" s="28"/>
      <c r="W491" s="28"/>
      <c r="X491" s="28"/>
      <c r="Z491" s="28"/>
      <c r="AA491" s="28"/>
      <c r="AC491" s="28"/>
      <c r="AD491" s="28"/>
      <c r="AI491" s="28"/>
      <c r="AJ491" s="28"/>
      <c r="AK491" s="28"/>
      <c r="AO491" s="28"/>
      <c r="AP491" s="28"/>
    </row>
    <row r="492" spans="2:42">
      <c r="B492" s="153"/>
      <c r="C492" s="28"/>
      <c r="D492" s="28"/>
      <c r="E492" s="28"/>
      <c r="H492" s="28"/>
      <c r="J492" s="159"/>
      <c r="K492" s="28"/>
      <c r="L492" s="28"/>
      <c r="M492"/>
      <c r="O492" s="160"/>
      <c r="P492" s="28"/>
      <c r="Q492" s="28"/>
      <c r="W492" s="28"/>
      <c r="X492" s="28"/>
      <c r="Z492" s="28"/>
      <c r="AA492" s="28"/>
      <c r="AB492" s="28"/>
      <c r="AC492" s="28"/>
      <c r="AD492" s="28"/>
      <c r="AI492" s="28"/>
      <c r="AJ492" s="28"/>
      <c r="AK492" s="28"/>
      <c r="AO492" s="28"/>
      <c r="AP492" s="28"/>
    </row>
    <row r="493" spans="2:42">
      <c r="B493" s="153"/>
      <c r="C493" s="28"/>
      <c r="D493" s="28"/>
      <c r="E493" s="28"/>
      <c r="H493" s="28"/>
      <c r="J493" s="159"/>
      <c r="K493" s="28"/>
      <c r="L493" s="28"/>
      <c r="M493"/>
      <c r="O493" s="160"/>
      <c r="P493" s="28"/>
      <c r="Q493" s="28"/>
      <c r="W493" s="28"/>
      <c r="X493" s="28"/>
      <c r="Z493" s="28"/>
      <c r="AA493" s="28"/>
      <c r="AB493" s="28"/>
      <c r="AC493" s="28"/>
      <c r="AD493" s="28"/>
      <c r="AI493" s="28"/>
      <c r="AJ493" s="28"/>
      <c r="AK493" s="28"/>
      <c r="AO493" s="28"/>
      <c r="AP493" s="28"/>
    </row>
    <row r="494" spans="2:42">
      <c r="B494" s="153"/>
      <c r="C494" s="28"/>
      <c r="D494" s="28"/>
      <c r="E494" s="28"/>
      <c r="H494" s="28"/>
      <c r="J494" s="159"/>
      <c r="K494" s="28"/>
      <c r="L494" s="28"/>
      <c r="M494"/>
      <c r="O494" s="160"/>
      <c r="P494" s="28"/>
      <c r="Q494" s="28"/>
      <c r="W494" s="28"/>
      <c r="X494" s="28"/>
      <c r="Z494" s="28"/>
      <c r="AA494" s="28"/>
      <c r="AB494" s="28"/>
      <c r="AC494" s="28"/>
      <c r="AD494" s="28"/>
      <c r="AI494" s="28"/>
      <c r="AJ494" s="28"/>
      <c r="AK494" s="28"/>
      <c r="AO494" s="28"/>
      <c r="AP494" s="28"/>
    </row>
    <row r="495" spans="2:42">
      <c r="B495" s="153"/>
      <c r="C495" s="28"/>
      <c r="D495" s="28"/>
      <c r="E495" s="28"/>
      <c r="H495" s="28"/>
      <c r="J495" s="159"/>
      <c r="K495" s="28"/>
      <c r="L495" s="28"/>
      <c r="M495"/>
      <c r="O495" s="160"/>
      <c r="P495" s="28"/>
      <c r="Q495" s="28"/>
      <c r="W495" s="28"/>
      <c r="X495" s="28"/>
      <c r="Z495" s="28"/>
      <c r="AA495" s="28"/>
      <c r="AB495" s="28"/>
      <c r="AC495" s="28"/>
      <c r="AD495" s="28"/>
      <c r="AI495" s="28"/>
      <c r="AJ495" s="28"/>
      <c r="AK495" s="28"/>
      <c r="AO495" s="28"/>
      <c r="AP495" s="28"/>
    </row>
    <row r="496" spans="2:42">
      <c r="B496" s="153"/>
      <c r="C496" s="28"/>
      <c r="D496" s="28"/>
      <c r="E496" s="28"/>
      <c r="H496" s="28"/>
      <c r="J496" s="159"/>
      <c r="K496" s="28"/>
      <c r="L496" s="28"/>
      <c r="M496"/>
      <c r="O496" s="160"/>
      <c r="P496" s="28"/>
      <c r="Q496" s="28"/>
      <c r="W496" s="28"/>
      <c r="X496" s="28"/>
      <c r="Z496" s="28"/>
      <c r="AA496" s="28"/>
      <c r="AB496" s="28"/>
      <c r="AC496" s="28"/>
      <c r="AD496" s="28"/>
      <c r="AI496" s="28"/>
      <c r="AJ496" s="28"/>
      <c r="AK496" s="28"/>
      <c r="AO496" s="28"/>
      <c r="AP496" s="28"/>
    </row>
    <row r="497" spans="2:42">
      <c r="B497" s="153"/>
      <c r="C497" s="28"/>
      <c r="D497" s="28"/>
      <c r="E497" s="28"/>
      <c r="H497" s="28"/>
      <c r="J497" s="159"/>
      <c r="K497" s="28"/>
      <c r="L497" s="28"/>
      <c r="M497"/>
      <c r="O497" s="160"/>
      <c r="P497" s="28"/>
      <c r="Q497" s="28"/>
      <c r="W497" s="28"/>
      <c r="X497" s="28"/>
      <c r="Z497" s="28"/>
      <c r="AA497" s="28"/>
      <c r="AB497" s="28"/>
      <c r="AC497" s="28"/>
      <c r="AD497" s="28"/>
      <c r="AI497" s="28"/>
      <c r="AJ497" s="28"/>
      <c r="AK497" s="28"/>
      <c r="AO497" s="28"/>
      <c r="AP497" s="28"/>
    </row>
    <row r="498" spans="2:42">
      <c r="B498" s="153"/>
      <c r="C498" s="28"/>
      <c r="D498" s="28"/>
      <c r="E498" s="28"/>
      <c r="H498" s="28"/>
      <c r="J498" s="159"/>
      <c r="K498" s="28"/>
      <c r="L498" s="28"/>
      <c r="M498"/>
      <c r="O498" s="160"/>
      <c r="P498" s="28"/>
      <c r="Q498" s="28"/>
      <c r="W498" s="28"/>
      <c r="X498" s="28"/>
      <c r="Z498" s="28"/>
      <c r="AA498" s="28"/>
      <c r="AB498" s="28"/>
      <c r="AC498" s="28"/>
      <c r="AD498" s="28"/>
      <c r="AI498" s="28"/>
      <c r="AJ498" s="28"/>
      <c r="AK498" s="28"/>
      <c r="AO498" s="28"/>
      <c r="AP498" s="28"/>
    </row>
    <row r="499" spans="2:42">
      <c r="B499" s="153"/>
      <c r="C499" s="28"/>
      <c r="D499" s="28"/>
      <c r="E499" s="28"/>
      <c r="H499" s="28"/>
      <c r="J499" s="159"/>
      <c r="K499" s="28"/>
      <c r="L499" s="28"/>
      <c r="M499"/>
      <c r="O499" s="160"/>
      <c r="P499" s="28"/>
      <c r="Q499" s="28"/>
      <c r="W499" s="28"/>
      <c r="X499" s="28"/>
      <c r="Z499" s="28"/>
      <c r="AA499" s="28"/>
      <c r="AB499" s="28"/>
      <c r="AC499" s="28"/>
      <c r="AD499" s="28"/>
      <c r="AI499" s="28"/>
      <c r="AJ499" s="28"/>
      <c r="AK499" s="28"/>
      <c r="AO499" s="28"/>
      <c r="AP499" s="28"/>
    </row>
    <row r="500" spans="2:42">
      <c r="B500" s="153"/>
      <c r="C500" s="28"/>
      <c r="D500" s="28"/>
      <c r="E500" s="28"/>
      <c r="H500" s="28"/>
      <c r="J500" s="159"/>
      <c r="K500" s="28"/>
      <c r="L500" s="28"/>
      <c r="M500"/>
      <c r="O500" s="160"/>
      <c r="P500" s="28"/>
      <c r="Q500" s="28"/>
      <c r="W500" s="28"/>
      <c r="X500" s="28"/>
      <c r="Z500" s="28"/>
      <c r="AA500" s="28"/>
      <c r="AB500" s="28"/>
      <c r="AC500" s="28"/>
      <c r="AD500" s="28"/>
      <c r="AI500" s="28"/>
      <c r="AJ500" s="28"/>
      <c r="AK500" s="28"/>
      <c r="AO500" s="28"/>
      <c r="AP500" s="28"/>
    </row>
    <row r="501" spans="2:42">
      <c r="B501" s="153"/>
      <c r="C501" s="28"/>
      <c r="D501" s="28"/>
      <c r="E501" s="28"/>
      <c r="H501" s="28"/>
      <c r="J501" s="159"/>
      <c r="K501" s="28"/>
      <c r="L501" s="28"/>
      <c r="M501"/>
      <c r="O501" s="160"/>
      <c r="P501" s="28"/>
      <c r="Q501" s="28"/>
      <c r="W501" s="28"/>
      <c r="X501" s="28"/>
      <c r="Z501" s="28"/>
      <c r="AA501" s="28"/>
      <c r="AB501" s="28"/>
      <c r="AC501" s="28"/>
      <c r="AD501" s="28"/>
      <c r="AI501" s="28"/>
      <c r="AJ501" s="28"/>
      <c r="AK501" s="28"/>
      <c r="AO501" s="28"/>
      <c r="AP501" s="28"/>
    </row>
    <row r="502" spans="2:42">
      <c r="B502" s="153"/>
      <c r="C502" s="28"/>
      <c r="D502" s="28"/>
      <c r="E502" s="28"/>
      <c r="H502" s="28"/>
      <c r="J502" s="159"/>
      <c r="K502" s="28"/>
      <c r="L502" s="28"/>
      <c r="M502"/>
      <c r="O502" s="160"/>
      <c r="P502" s="28"/>
      <c r="Q502" s="28"/>
      <c r="W502" s="28"/>
      <c r="X502" s="28"/>
      <c r="Z502" s="28"/>
      <c r="AA502" s="28"/>
      <c r="AB502" s="28"/>
      <c r="AC502" s="28"/>
      <c r="AD502" s="28"/>
      <c r="AI502" s="28"/>
      <c r="AJ502" s="28"/>
      <c r="AK502" s="28"/>
      <c r="AO502" s="28"/>
      <c r="AP502" s="28"/>
    </row>
    <row r="503" spans="2:42">
      <c r="B503" s="153"/>
      <c r="C503" s="28"/>
      <c r="D503" s="28"/>
      <c r="E503" s="28"/>
      <c r="H503" s="28"/>
      <c r="J503" s="159"/>
      <c r="K503" s="28"/>
      <c r="L503" s="28"/>
      <c r="M503"/>
      <c r="O503" s="160"/>
      <c r="P503" s="28"/>
      <c r="Q503" s="28"/>
      <c r="W503" s="28"/>
      <c r="X503" s="28"/>
      <c r="Z503" s="28"/>
      <c r="AA503" s="28"/>
      <c r="AB503" s="28"/>
      <c r="AC503" s="28"/>
      <c r="AD503" s="28"/>
      <c r="AI503" s="28"/>
      <c r="AJ503" s="28"/>
      <c r="AK503" s="28"/>
      <c r="AO503" s="28"/>
      <c r="AP503" s="28"/>
    </row>
    <row r="504" spans="2:42">
      <c r="B504" s="153"/>
      <c r="C504" s="28"/>
      <c r="D504" s="28"/>
      <c r="E504" s="28"/>
      <c r="H504" s="28"/>
      <c r="J504" s="159"/>
      <c r="K504" s="28"/>
      <c r="L504" s="28"/>
      <c r="M504"/>
      <c r="O504" s="160"/>
      <c r="P504" s="28"/>
      <c r="Q504" s="28"/>
      <c r="W504" s="28"/>
      <c r="X504" s="28"/>
      <c r="Z504" s="28"/>
      <c r="AA504" s="28"/>
      <c r="AB504" s="28"/>
      <c r="AC504" s="28"/>
      <c r="AD504" s="28"/>
      <c r="AI504" s="28"/>
      <c r="AJ504" s="28"/>
      <c r="AK504" s="28"/>
      <c r="AO504" s="28"/>
      <c r="AP504" s="28"/>
    </row>
    <row r="505" spans="2:42">
      <c r="B505" s="153"/>
      <c r="C505" s="28"/>
      <c r="D505" s="28"/>
      <c r="E505" s="28"/>
      <c r="H505" s="28"/>
      <c r="J505" s="159"/>
      <c r="K505" s="28"/>
      <c r="L505" s="28"/>
      <c r="M505"/>
      <c r="O505" s="160"/>
      <c r="P505" s="28"/>
      <c r="Q505" s="28"/>
      <c r="W505" s="28"/>
      <c r="X505" s="28"/>
      <c r="Z505" s="28"/>
      <c r="AA505" s="28"/>
      <c r="AB505" s="28"/>
      <c r="AC505" s="28"/>
      <c r="AD505" s="28"/>
      <c r="AI505" s="28"/>
      <c r="AJ505" s="28"/>
      <c r="AK505" s="28"/>
      <c r="AO505" s="28"/>
      <c r="AP505" s="28"/>
    </row>
    <row r="506" spans="2:42">
      <c r="B506" s="153"/>
      <c r="C506" s="28"/>
      <c r="D506" s="28"/>
      <c r="E506" s="28"/>
      <c r="H506" s="28"/>
      <c r="J506" s="159"/>
      <c r="K506" s="28"/>
      <c r="L506" s="28"/>
      <c r="M506"/>
      <c r="O506" s="160"/>
      <c r="P506" s="28"/>
      <c r="Q506" s="28"/>
      <c r="W506" s="28"/>
      <c r="X506" s="28"/>
      <c r="Z506" s="28"/>
      <c r="AA506" s="28"/>
      <c r="AB506" s="28"/>
      <c r="AC506" s="28"/>
      <c r="AD506" s="28"/>
      <c r="AI506" s="28"/>
      <c r="AJ506" s="28"/>
      <c r="AK506" s="28"/>
      <c r="AO506" s="28"/>
      <c r="AP506" s="28"/>
    </row>
    <row r="507" spans="2:42">
      <c r="B507" s="153"/>
      <c r="C507" s="28"/>
      <c r="D507" s="28"/>
      <c r="E507" s="28"/>
      <c r="H507" s="28"/>
      <c r="J507" s="159"/>
      <c r="K507" s="28"/>
      <c r="L507" s="28"/>
      <c r="M507"/>
      <c r="O507" s="160"/>
      <c r="P507" s="28"/>
      <c r="Q507" s="28"/>
      <c r="W507" s="28"/>
      <c r="X507" s="28"/>
      <c r="Z507" s="28"/>
      <c r="AA507" s="28"/>
      <c r="AB507" s="28"/>
      <c r="AC507" s="28"/>
      <c r="AD507" s="28"/>
      <c r="AI507" s="28"/>
      <c r="AJ507" s="28"/>
      <c r="AK507" s="28"/>
      <c r="AO507" s="28"/>
      <c r="AP507" s="28"/>
    </row>
    <row r="508" spans="2:42">
      <c r="B508" s="153"/>
      <c r="C508" s="28"/>
      <c r="D508" s="28"/>
      <c r="E508" s="28"/>
      <c r="H508" s="28"/>
      <c r="J508" s="159"/>
      <c r="K508" s="28"/>
      <c r="L508" s="28"/>
      <c r="M508"/>
      <c r="O508" s="160"/>
      <c r="P508" s="28"/>
      <c r="Q508" s="28"/>
      <c r="W508" s="28"/>
      <c r="X508" s="28"/>
      <c r="Z508" s="28"/>
      <c r="AA508" s="28"/>
      <c r="AB508" s="28"/>
      <c r="AC508" s="28"/>
      <c r="AD508" s="28"/>
      <c r="AI508" s="28"/>
      <c r="AJ508" s="28"/>
      <c r="AK508" s="28"/>
      <c r="AO508" s="28"/>
      <c r="AP508" s="28"/>
    </row>
    <row r="509" spans="2:42">
      <c r="B509" s="153"/>
      <c r="C509" s="28"/>
      <c r="D509" s="28"/>
      <c r="E509" s="28"/>
      <c r="H509" s="28"/>
      <c r="J509" s="159"/>
      <c r="K509" s="28"/>
      <c r="L509" s="28"/>
      <c r="M509"/>
      <c r="O509" s="160"/>
      <c r="P509" s="28"/>
      <c r="Q509" s="28"/>
      <c r="W509" s="28"/>
      <c r="X509" s="28"/>
      <c r="Z509" s="28"/>
      <c r="AA509" s="28"/>
      <c r="AB509" s="28"/>
      <c r="AC509" s="28"/>
      <c r="AD509" s="28"/>
      <c r="AI509" s="28"/>
      <c r="AJ509" s="28"/>
      <c r="AK509" s="28"/>
      <c r="AO509" s="28"/>
      <c r="AP509" s="28"/>
    </row>
    <row r="510" spans="2:42">
      <c r="B510" s="153"/>
      <c r="C510" s="28"/>
      <c r="D510" s="28"/>
      <c r="E510" s="28"/>
      <c r="H510" s="28"/>
      <c r="J510" s="159"/>
      <c r="K510" s="28"/>
      <c r="L510" s="28"/>
      <c r="M510"/>
      <c r="O510" s="160"/>
      <c r="P510" s="28"/>
      <c r="Q510" s="28"/>
      <c r="W510" s="28"/>
      <c r="X510" s="28"/>
      <c r="Z510" s="28"/>
      <c r="AA510" s="28"/>
      <c r="AB510" s="28"/>
      <c r="AC510" s="28"/>
      <c r="AD510" s="28"/>
      <c r="AI510" s="28"/>
      <c r="AJ510" s="28"/>
      <c r="AK510" s="28"/>
      <c r="AO510" s="28"/>
      <c r="AP510" s="28"/>
    </row>
    <row r="511" spans="2:42">
      <c r="B511" s="153"/>
      <c r="C511" s="28"/>
      <c r="D511" s="28"/>
      <c r="E511" s="28"/>
      <c r="H511" s="28"/>
      <c r="J511" s="159"/>
      <c r="K511" s="28"/>
      <c r="L511" s="28"/>
      <c r="M511"/>
      <c r="O511" s="160"/>
      <c r="P511" s="28"/>
      <c r="Q511" s="28"/>
      <c r="W511" s="28"/>
      <c r="X511" s="28"/>
      <c r="Z511" s="28"/>
      <c r="AA511" s="28"/>
      <c r="AB511" s="28"/>
      <c r="AC511" s="28"/>
      <c r="AD511" s="28"/>
      <c r="AI511" s="28"/>
      <c r="AJ511" s="28"/>
      <c r="AK511" s="28"/>
      <c r="AO511" s="28"/>
      <c r="AP511" s="28"/>
    </row>
    <row r="512" spans="2:42">
      <c r="B512" s="153"/>
      <c r="C512" s="28"/>
      <c r="D512" s="28"/>
      <c r="E512" s="28"/>
      <c r="H512" s="28"/>
      <c r="J512" s="159"/>
      <c r="K512" s="28"/>
      <c r="L512" s="28"/>
      <c r="M512"/>
      <c r="O512" s="160"/>
      <c r="P512" s="28"/>
      <c r="Q512" s="28"/>
      <c r="W512" s="28"/>
      <c r="X512" s="28"/>
      <c r="Z512" s="28"/>
      <c r="AA512" s="28"/>
      <c r="AB512" s="28"/>
      <c r="AC512" s="28"/>
      <c r="AD512" s="28"/>
      <c r="AI512" s="28"/>
      <c r="AJ512" s="28"/>
      <c r="AK512" s="28"/>
      <c r="AO512" s="28"/>
      <c r="AP512" s="28"/>
    </row>
    <row r="513" spans="2:42">
      <c r="B513" s="153"/>
      <c r="C513" s="28"/>
      <c r="D513" s="28"/>
      <c r="E513" s="28"/>
      <c r="H513" s="28"/>
      <c r="J513" s="159"/>
      <c r="K513" s="28"/>
      <c r="L513" s="28"/>
      <c r="M513"/>
      <c r="O513" s="160"/>
      <c r="P513" s="28"/>
      <c r="Q513" s="28"/>
      <c r="W513" s="28"/>
      <c r="X513" s="28"/>
      <c r="Z513" s="28"/>
      <c r="AA513" s="28"/>
      <c r="AB513" s="28"/>
      <c r="AC513" s="28"/>
      <c r="AD513" s="28"/>
      <c r="AI513" s="28"/>
      <c r="AJ513" s="28"/>
      <c r="AK513" s="28"/>
      <c r="AO513" s="28"/>
      <c r="AP513" s="28"/>
    </row>
    <row r="514" spans="2:42">
      <c r="B514" s="153"/>
      <c r="C514" s="28"/>
      <c r="D514" s="28"/>
      <c r="E514" s="28"/>
      <c r="H514" s="28"/>
      <c r="J514" s="159"/>
      <c r="K514" s="28"/>
      <c r="L514" s="28"/>
      <c r="M514"/>
      <c r="O514" s="160"/>
      <c r="P514" s="28"/>
      <c r="Q514" s="28"/>
      <c r="W514" s="28"/>
      <c r="X514" s="28"/>
      <c r="Z514" s="28"/>
      <c r="AA514" s="28"/>
      <c r="AB514" s="28"/>
      <c r="AC514" s="28"/>
      <c r="AD514" s="28"/>
      <c r="AI514" s="28"/>
      <c r="AJ514" s="28"/>
      <c r="AK514" s="28"/>
      <c r="AO514" s="28"/>
      <c r="AP514" s="28"/>
    </row>
    <row r="515" spans="2:42">
      <c r="B515" s="153"/>
      <c r="C515" s="28"/>
      <c r="D515" s="28"/>
      <c r="E515" s="28"/>
      <c r="H515" s="28"/>
      <c r="J515" s="159"/>
      <c r="K515" s="28"/>
      <c r="L515" s="28"/>
      <c r="M515"/>
      <c r="O515" s="160"/>
      <c r="P515" s="28"/>
      <c r="Q515" s="28"/>
      <c r="W515" s="28"/>
      <c r="X515" s="28"/>
      <c r="Z515" s="28"/>
      <c r="AA515" s="28"/>
      <c r="AB515" s="28"/>
      <c r="AC515" s="28"/>
      <c r="AD515" s="28"/>
      <c r="AI515" s="28"/>
      <c r="AJ515" s="28"/>
      <c r="AK515" s="28"/>
      <c r="AO515" s="28"/>
      <c r="AP515" s="28"/>
    </row>
    <row r="516" spans="2:42">
      <c r="B516" s="153"/>
      <c r="C516" s="28"/>
      <c r="D516" s="28"/>
      <c r="E516" s="28"/>
      <c r="H516" s="28"/>
      <c r="J516" s="159"/>
      <c r="K516" s="28"/>
      <c r="M516" s="169"/>
      <c r="P516" s="28"/>
      <c r="Q516" s="28"/>
      <c r="W516" s="28"/>
      <c r="X516" s="28"/>
      <c r="Z516" s="28"/>
      <c r="AA516" s="28"/>
      <c r="AB516" s="28"/>
      <c r="AC516" s="28"/>
      <c r="AD516" s="28"/>
      <c r="AI516" s="28"/>
      <c r="AJ516" s="28"/>
      <c r="AK516" s="28"/>
      <c r="AO516" s="28"/>
      <c r="AP516" s="28"/>
    </row>
    <row r="517" spans="2:42">
      <c r="B517" s="153"/>
      <c r="C517" s="28"/>
      <c r="D517" s="28"/>
      <c r="E517" s="28"/>
      <c r="H517" s="28"/>
      <c r="J517" s="159"/>
      <c r="K517" s="28"/>
      <c r="M517" s="169"/>
      <c r="P517" s="28"/>
      <c r="Q517" s="28"/>
      <c r="W517" s="28"/>
      <c r="X517" s="28"/>
      <c r="Z517" s="28"/>
      <c r="AA517" s="28"/>
      <c r="AB517" s="28"/>
      <c r="AC517" s="28"/>
      <c r="AD517" s="28"/>
      <c r="AI517" s="28"/>
      <c r="AJ517" s="28"/>
      <c r="AK517" s="28"/>
      <c r="AO517" s="28"/>
      <c r="AP517" s="28"/>
    </row>
    <row r="518" spans="2:42">
      <c r="B518" s="153"/>
      <c r="C518" s="28"/>
      <c r="D518" s="28"/>
      <c r="E518" s="28"/>
      <c r="H518" s="28"/>
      <c r="J518" s="159"/>
      <c r="K518" s="28"/>
      <c r="M518" s="169"/>
      <c r="P518" s="28"/>
      <c r="Q518" s="28"/>
      <c r="W518" s="28"/>
      <c r="X518" s="28"/>
      <c r="Z518" s="28"/>
      <c r="AA518" s="28"/>
      <c r="AB518" s="28"/>
      <c r="AC518" s="28"/>
      <c r="AD518" s="28"/>
      <c r="AI518" s="28"/>
      <c r="AJ518" s="28"/>
      <c r="AK518" s="28"/>
      <c r="AO518" s="28"/>
      <c r="AP518" s="28"/>
    </row>
    <row r="519" spans="2:42">
      <c r="B519" s="153"/>
      <c r="C519" s="28"/>
      <c r="D519" s="28"/>
      <c r="E519" s="28"/>
      <c r="H519" s="28"/>
      <c r="J519" s="159"/>
      <c r="K519" s="28"/>
      <c r="M519" s="169"/>
      <c r="P519" s="28"/>
      <c r="Q519" s="28"/>
      <c r="W519" s="28"/>
      <c r="X519" s="28"/>
      <c r="Z519" s="28"/>
      <c r="AA519" s="28"/>
      <c r="AB519" s="28"/>
      <c r="AC519" s="28"/>
      <c r="AD519" s="28"/>
      <c r="AI519" s="28"/>
      <c r="AJ519" s="28"/>
      <c r="AK519" s="28"/>
      <c r="AO519" s="28"/>
      <c r="AP519" s="28"/>
    </row>
    <row r="520" spans="2:42">
      <c r="B520" s="153"/>
      <c r="C520" s="28"/>
      <c r="D520" s="28"/>
      <c r="E520" s="28"/>
      <c r="H520" s="28"/>
      <c r="J520" s="159"/>
      <c r="K520" s="28"/>
      <c r="M520" s="169"/>
      <c r="P520" s="28"/>
      <c r="Q520" s="28"/>
      <c r="W520" s="153"/>
      <c r="X520" s="28"/>
      <c r="Z520" s="28"/>
      <c r="AA520" s="28"/>
      <c r="AC520" s="28"/>
      <c r="AD520" s="28"/>
      <c r="AI520" s="28"/>
      <c r="AJ520" s="28"/>
      <c r="AK520" s="28"/>
      <c r="AO520" s="28"/>
      <c r="AP520" s="28"/>
    </row>
    <row r="521" spans="2:42">
      <c r="B521" s="153"/>
      <c r="C521" s="28"/>
      <c r="D521" s="28"/>
      <c r="E521" s="28"/>
      <c r="H521" s="28"/>
      <c r="J521" s="159"/>
      <c r="K521" s="28"/>
      <c r="M521" s="169"/>
      <c r="P521" s="28"/>
      <c r="Q521" s="28"/>
      <c r="W521" s="153"/>
      <c r="X521" s="28"/>
      <c r="Z521" s="28"/>
      <c r="AA521" s="28"/>
      <c r="AC521" s="28"/>
      <c r="AD521" s="28"/>
      <c r="AI521" s="28"/>
      <c r="AJ521" s="28"/>
      <c r="AK521" s="28"/>
      <c r="AO521" s="28"/>
      <c r="AP521" s="28"/>
    </row>
    <row r="522" spans="2:42">
      <c r="B522" s="153"/>
      <c r="C522" s="28"/>
      <c r="D522" s="28"/>
      <c r="E522" s="28"/>
      <c r="H522" s="28"/>
      <c r="J522" s="159"/>
      <c r="K522" s="28"/>
      <c r="M522" s="169"/>
      <c r="P522" s="28"/>
      <c r="Q522" s="28"/>
      <c r="W522" s="153"/>
      <c r="X522" s="28"/>
      <c r="Z522" s="28"/>
      <c r="AA522" s="28"/>
      <c r="AC522" s="28"/>
      <c r="AD522" s="28"/>
      <c r="AI522" s="28"/>
      <c r="AJ522" s="28"/>
      <c r="AK522" s="28"/>
      <c r="AO522" s="28"/>
      <c r="AP522" s="28"/>
    </row>
    <row r="523" spans="2:42">
      <c r="B523" s="153"/>
      <c r="C523" s="28"/>
      <c r="D523" s="28"/>
      <c r="E523" s="28"/>
      <c r="H523" s="28"/>
      <c r="J523" s="159"/>
      <c r="K523" s="28"/>
      <c r="M523" s="169"/>
      <c r="P523" s="28"/>
      <c r="Q523" s="28"/>
      <c r="W523" s="28"/>
      <c r="X523" s="28"/>
      <c r="Z523" s="28"/>
      <c r="AA523" s="28"/>
      <c r="AC523" s="28"/>
      <c r="AD523" s="28"/>
      <c r="AI523" s="28"/>
      <c r="AJ523" s="28"/>
      <c r="AK523" s="28"/>
      <c r="AO523" s="28"/>
      <c r="AP523" s="28"/>
    </row>
    <row r="524" spans="2:42">
      <c r="B524" s="153"/>
      <c r="C524" s="28"/>
      <c r="D524" s="28"/>
      <c r="E524" s="28"/>
      <c r="H524" s="28"/>
      <c r="J524" s="159"/>
      <c r="K524" s="28"/>
      <c r="M524" s="169"/>
      <c r="P524" s="28"/>
      <c r="Q524" s="28"/>
      <c r="W524" s="28"/>
      <c r="X524" s="28"/>
      <c r="Z524" s="28"/>
      <c r="AA524" s="28"/>
      <c r="AC524" s="28"/>
      <c r="AD524" s="28"/>
      <c r="AI524" s="28"/>
      <c r="AJ524" s="28"/>
      <c r="AK524" s="28"/>
      <c r="AO524" s="28"/>
      <c r="AP524" s="28"/>
    </row>
    <row r="525" spans="2:42">
      <c r="B525" s="153"/>
      <c r="C525" s="28"/>
      <c r="D525" s="28"/>
      <c r="E525" s="28"/>
      <c r="H525" s="28"/>
      <c r="J525" s="159"/>
      <c r="K525" s="28"/>
      <c r="M525" s="169"/>
      <c r="P525" s="28"/>
      <c r="Q525" s="28"/>
      <c r="W525" s="28"/>
      <c r="X525" s="28"/>
      <c r="Z525" s="28"/>
      <c r="AA525" s="28"/>
      <c r="AC525" s="28"/>
      <c r="AD525" s="28"/>
      <c r="AI525" s="28"/>
      <c r="AJ525" s="28"/>
      <c r="AK525" s="28"/>
      <c r="AO525" s="28"/>
      <c r="AP525" s="28"/>
    </row>
    <row r="526" spans="2:42">
      <c r="B526" s="153"/>
      <c r="C526" s="28"/>
      <c r="D526" s="28"/>
      <c r="E526" s="28"/>
      <c r="H526" s="28"/>
      <c r="J526" s="159"/>
      <c r="K526" s="28"/>
      <c r="M526" s="169"/>
      <c r="P526" s="28"/>
      <c r="Q526" s="28"/>
      <c r="W526" s="28"/>
      <c r="X526" s="28"/>
      <c r="Z526" s="28"/>
      <c r="AA526" s="28"/>
      <c r="AC526" s="28"/>
      <c r="AD526" s="28"/>
      <c r="AI526" s="28"/>
      <c r="AJ526" s="28"/>
      <c r="AK526" s="28"/>
      <c r="AO526" s="28"/>
      <c r="AP526" s="28"/>
    </row>
    <row r="527" spans="2:42">
      <c r="B527" s="153"/>
      <c r="C527" s="28"/>
      <c r="D527" s="28"/>
      <c r="E527" s="28"/>
      <c r="H527" s="28"/>
      <c r="J527" s="159"/>
      <c r="K527" s="28"/>
      <c r="M527" s="169"/>
      <c r="P527" s="28"/>
      <c r="Q527" s="28"/>
      <c r="W527" s="28"/>
      <c r="X527" s="28"/>
      <c r="Z527" s="28"/>
      <c r="AA527" s="28"/>
      <c r="AC527" s="28"/>
      <c r="AD527" s="28"/>
      <c r="AI527" s="28"/>
      <c r="AJ527" s="28"/>
      <c r="AK527" s="28"/>
      <c r="AO527" s="28"/>
      <c r="AP527" s="28"/>
    </row>
    <row r="528" spans="2:42">
      <c r="B528" s="153"/>
      <c r="C528" s="28"/>
      <c r="D528" s="28"/>
      <c r="E528" s="28"/>
      <c r="H528" s="28"/>
      <c r="J528" s="159"/>
      <c r="K528" s="28"/>
      <c r="M528" s="169"/>
      <c r="P528" s="28"/>
      <c r="Q528" s="28"/>
      <c r="W528" s="28"/>
      <c r="X528" s="28"/>
      <c r="Z528" s="28"/>
      <c r="AA528" s="28"/>
      <c r="AC528" s="28"/>
      <c r="AD528" s="28"/>
      <c r="AI528" s="28"/>
      <c r="AJ528" s="28"/>
      <c r="AK528" s="28"/>
      <c r="AO528" s="28"/>
      <c r="AP528" s="28"/>
    </row>
    <row r="529" spans="2:42">
      <c r="B529" s="153"/>
      <c r="C529" s="28"/>
      <c r="D529" s="28"/>
      <c r="E529" s="28"/>
      <c r="H529" s="28"/>
      <c r="J529" s="159"/>
      <c r="K529" s="28"/>
      <c r="M529" s="169"/>
      <c r="P529" s="28"/>
      <c r="Q529" s="28"/>
      <c r="W529" s="28"/>
      <c r="X529" s="28"/>
      <c r="Z529" s="28"/>
      <c r="AA529" s="28"/>
      <c r="AC529" s="28"/>
      <c r="AD529" s="28"/>
      <c r="AI529" s="28"/>
      <c r="AJ529" s="28"/>
      <c r="AK529" s="28"/>
      <c r="AO529" s="28"/>
      <c r="AP529" s="28"/>
    </row>
    <row r="530" spans="2:42">
      <c r="B530" s="153"/>
      <c r="C530" s="28"/>
      <c r="D530" s="28"/>
      <c r="E530" s="28"/>
      <c r="H530" s="28"/>
      <c r="J530" s="159"/>
      <c r="K530" s="28"/>
      <c r="M530" s="169"/>
      <c r="P530" s="28"/>
      <c r="Q530" s="28"/>
      <c r="W530" s="28"/>
      <c r="X530" s="28"/>
      <c r="Z530" s="28"/>
      <c r="AA530" s="28"/>
      <c r="AC530" s="28"/>
      <c r="AD530" s="28"/>
      <c r="AI530" s="28"/>
      <c r="AJ530" s="28"/>
      <c r="AK530" s="28"/>
      <c r="AO530" s="28"/>
      <c r="AP530" s="28"/>
    </row>
    <row r="531" spans="2:42">
      <c r="B531" s="153"/>
      <c r="C531" s="28"/>
      <c r="D531" s="28"/>
      <c r="E531" s="28"/>
      <c r="H531" s="28"/>
      <c r="J531" s="159"/>
      <c r="K531" s="28"/>
      <c r="M531" s="169"/>
      <c r="P531" s="28"/>
      <c r="Q531" s="28"/>
      <c r="W531" s="28"/>
      <c r="X531" s="28"/>
      <c r="Z531" s="28"/>
      <c r="AA531" s="28"/>
      <c r="AC531" s="28"/>
      <c r="AD531" s="28"/>
      <c r="AI531" s="28"/>
      <c r="AJ531" s="28"/>
      <c r="AK531" s="28"/>
      <c r="AO531" s="28"/>
      <c r="AP531" s="28"/>
    </row>
    <row r="532" spans="2:42">
      <c r="B532" s="153"/>
      <c r="C532" s="28"/>
      <c r="D532" s="28"/>
      <c r="E532" s="28"/>
      <c r="H532" s="28"/>
      <c r="J532" s="159"/>
      <c r="K532" s="28"/>
      <c r="M532" s="169"/>
      <c r="P532" s="28"/>
      <c r="Q532" s="28"/>
      <c r="W532" s="28"/>
      <c r="X532" s="28"/>
      <c r="Z532" s="28"/>
      <c r="AA532" s="28"/>
      <c r="AC532" s="28"/>
      <c r="AD532" s="28"/>
      <c r="AI532" s="28"/>
      <c r="AJ532" s="28"/>
      <c r="AK532" s="28"/>
      <c r="AO532" s="28"/>
      <c r="AP532" s="28"/>
    </row>
    <row r="533" spans="2:42">
      <c r="B533" s="153"/>
      <c r="C533" s="28"/>
      <c r="D533" s="28"/>
      <c r="E533" s="28"/>
      <c r="H533" s="28"/>
      <c r="J533" s="159"/>
      <c r="K533" s="28"/>
      <c r="M533" s="169"/>
      <c r="P533" s="28"/>
      <c r="Q533" s="28"/>
      <c r="W533" s="28"/>
      <c r="X533" s="28"/>
      <c r="Z533" s="28"/>
      <c r="AA533" s="28"/>
      <c r="AC533" s="28"/>
      <c r="AD533" s="28"/>
      <c r="AI533" s="28"/>
      <c r="AJ533" s="28"/>
      <c r="AK533" s="28"/>
      <c r="AO533" s="28"/>
      <c r="AP533" s="28"/>
    </row>
    <row r="534" spans="2:42">
      <c r="B534" s="153"/>
      <c r="C534" s="28"/>
      <c r="D534" s="28"/>
      <c r="E534" s="28"/>
      <c r="H534" s="28"/>
      <c r="J534" s="159"/>
      <c r="K534" s="28"/>
      <c r="M534" s="169"/>
      <c r="P534" s="28"/>
      <c r="Q534" s="28"/>
      <c r="W534" s="28"/>
      <c r="X534" s="28"/>
      <c r="Z534" s="28"/>
      <c r="AA534" s="28"/>
      <c r="AC534" s="28"/>
      <c r="AD534" s="28"/>
      <c r="AI534" s="28"/>
      <c r="AJ534" s="28"/>
      <c r="AK534" s="28"/>
      <c r="AO534" s="28"/>
      <c r="AP534" s="28"/>
    </row>
    <row r="535" spans="2:42">
      <c r="B535" s="153"/>
      <c r="C535" s="28"/>
      <c r="D535" s="28"/>
      <c r="E535" s="28"/>
      <c r="H535" s="28"/>
      <c r="J535" s="159"/>
      <c r="K535" s="28"/>
      <c r="M535" s="169"/>
      <c r="P535" s="28"/>
      <c r="Q535" s="28"/>
      <c r="W535" s="28"/>
      <c r="X535" s="28"/>
      <c r="Z535" s="28"/>
      <c r="AA535" s="28"/>
      <c r="AC535" s="28"/>
      <c r="AD535" s="28"/>
      <c r="AI535" s="28"/>
      <c r="AJ535" s="28"/>
      <c r="AK535" s="28"/>
      <c r="AO535" s="28"/>
      <c r="AP535" s="28"/>
    </row>
    <row r="536" spans="2:42">
      <c r="B536" s="154"/>
      <c r="C536" s="28"/>
      <c r="D536" s="28"/>
      <c r="E536" s="28"/>
      <c r="H536" s="28"/>
      <c r="I536" s="154"/>
      <c r="J536" s="159"/>
      <c r="K536" s="28"/>
      <c r="L536" s="28"/>
      <c r="M536" s="169"/>
      <c r="O536" s="160"/>
      <c r="P536" s="28"/>
      <c r="Q536" s="28"/>
      <c r="W536" s="28"/>
      <c r="X536" s="28"/>
      <c r="Z536" s="28"/>
      <c r="AA536" s="28"/>
      <c r="AC536" s="28"/>
      <c r="AD536" s="28"/>
      <c r="AI536" s="28"/>
      <c r="AJ536" s="28"/>
      <c r="AK536" s="28"/>
      <c r="AO536" s="28"/>
      <c r="AP536" s="28"/>
    </row>
    <row r="537" spans="2:42">
      <c r="B537" s="154"/>
      <c r="C537" s="28"/>
      <c r="D537" s="28"/>
      <c r="E537" s="28"/>
      <c r="H537" s="28"/>
      <c r="I537" s="154"/>
      <c r="J537" s="159"/>
      <c r="K537" s="28"/>
      <c r="L537" s="28"/>
      <c r="M537" s="169"/>
      <c r="O537" s="160"/>
      <c r="P537" s="28"/>
      <c r="Q537" s="28"/>
      <c r="W537" s="28"/>
      <c r="X537" s="28"/>
      <c r="Z537" s="28"/>
      <c r="AA537" s="28"/>
      <c r="AC537" s="28"/>
      <c r="AD537" s="28"/>
      <c r="AI537" s="28"/>
      <c r="AJ537" s="28"/>
      <c r="AK537" s="28"/>
      <c r="AO537" s="28"/>
      <c r="AP537" s="28"/>
    </row>
    <row r="538" spans="2:42">
      <c r="B538" s="154"/>
      <c r="C538" s="28"/>
      <c r="D538" s="28"/>
      <c r="E538" s="28"/>
      <c r="H538" s="28"/>
      <c r="I538" s="154"/>
      <c r="J538" s="159"/>
      <c r="K538" s="28"/>
      <c r="L538" s="28"/>
      <c r="M538" s="169"/>
      <c r="O538" s="160"/>
      <c r="P538" s="28"/>
      <c r="Q538" s="28"/>
      <c r="W538" s="28"/>
      <c r="X538" s="28"/>
      <c r="Z538" s="28"/>
      <c r="AA538" s="28"/>
      <c r="AC538" s="28"/>
      <c r="AD538" s="28"/>
      <c r="AI538" s="28"/>
      <c r="AJ538" s="28"/>
      <c r="AK538" s="28"/>
      <c r="AO538" s="28"/>
      <c r="AP538" s="28"/>
    </row>
    <row r="539" spans="2:42">
      <c r="B539" s="154"/>
      <c r="C539" s="28"/>
      <c r="D539" s="28"/>
      <c r="E539" s="28"/>
      <c r="H539" s="28"/>
      <c r="I539" s="154"/>
      <c r="J539" s="159"/>
      <c r="K539" s="28"/>
      <c r="L539" s="28"/>
      <c r="M539" s="169"/>
      <c r="O539" s="160"/>
      <c r="P539" s="28"/>
      <c r="Q539" s="28"/>
      <c r="W539" s="28"/>
      <c r="X539" s="28"/>
      <c r="Z539" s="28"/>
      <c r="AA539" s="28"/>
      <c r="AC539" s="28"/>
      <c r="AD539" s="28"/>
      <c r="AI539" s="28"/>
      <c r="AJ539" s="28"/>
      <c r="AK539" s="28"/>
      <c r="AO539" s="28"/>
      <c r="AP539" s="28"/>
    </row>
    <row r="540" spans="2:42">
      <c r="B540" s="154"/>
      <c r="C540" s="28"/>
      <c r="D540" s="28"/>
      <c r="E540" s="28"/>
      <c r="H540" s="28"/>
      <c r="I540" s="154"/>
      <c r="J540" s="159"/>
      <c r="K540" s="28"/>
      <c r="L540" s="28"/>
      <c r="M540" s="169"/>
      <c r="O540" s="160"/>
      <c r="P540" s="28"/>
      <c r="Q540" s="28"/>
      <c r="W540" s="28"/>
      <c r="X540" s="28"/>
      <c r="Z540" s="28"/>
      <c r="AA540" s="28"/>
      <c r="AC540" s="28"/>
      <c r="AD540" s="28"/>
      <c r="AI540" s="28"/>
      <c r="AJ540" s="28"/>
      <c r="AK540" s="28"/>
      <c r="AO540" s="28"/>
      <c r="AP540" s="28"/>
    </row>
    <row r="541" spans="2:42">
      <c r="B541" s="154"/>
      <c r="C541" s="28"/>
      <c r="D541" s="28"/>
      <c r="E541" s="28"/>
      <c r="H541" s="28"/>
      <c r="I541" s="154"/>
      <c r="J541" s="159"/>
      <c r="K541" s="28"/>
      <c r="L541" s="28"/>
      <c r="M541" s="169"/>
      <c r="O541" s="160"/>
      <c r="P541" s="28"/>
      <c r="Q541" s="28"/>
      <c r="W541" s="28"/>
      <c r="X541" s="28"/>
      <c r="Z541" s="28"/>
      <c r="AA541" s="28"/>
      <c r="AC541" s="28"/>
      <c r="AD541" s="28"/>
      <c r="AI541" s="28"/>
      <c r="AJ541" s="28"/>
      <c r="AK541" s="28"/>
      <c r="AO541" s="28"/>
      <c r="AP541" s="28"/>
    </row>
    <row r="542" spans="2:42">
      <c r="B542" s="154"/>
      <c r="C542" s="28"/>
      <c r="D542" s="28"/>
      <c r="E542" s="28"/>
      <c r="H542" s="28"/>
      <c r="I542" s="154"/>
      <c r="J542" s="159"/>
      <c r="K542" s="28"/>
      <c r="L542" s="28"/>
      <c r="M542" s="169"/>
      <c r="O542" s="160"/>
      <c r="P542" s="28"/>
      <c r="Q542" s="28"/>
      <c r="W542" s="28"/>
      <c r="X542" s="28"/>
      <c r="Z542" s="28"/>
      <c r="AA542" s="28"/>
      <c r="AC542" s="28"/>
      <c r="AD542" s="28"/>
      <c r="AI542" s="28"/>
      <c r="AJ542" s="28"/>
      <c r="AK542" s="28"/>
      <c r="AO542" s="28"/>
      <c r="AP542" s="28"/>
    </row>
    <row r="543" spans="2:42">
      <c r="B543" s="154"/>
      <c r="C543" s="28"/>
      <c r="D543" s="28"/>
      <c r="E543" s="28"/>
      <c r="H543" s="28"/>
      <c r="I543" s="154"/>
      <c r="J543" s="159"/>
      <c r="K543" s="28"/>
      <c r="L543" s="28"/>
      <c r="M543" s="169"/>
      <c r="O543" s="160"/>
      <c r="P543" s="28"/>
      <c r="Q543" s="28"/>
      <c r="W543" s="28"/>
      <c r="X543" s="28"/>
      <c r="Z543" s="28"/>
      <c r="AA543" s="28"/>
      <c r="AC543" s="28"/>
      <c r="AD543" s="28"/>
      <c r="AI543" s="28"/>
      <c r="AJ543" s="28"/>
      <c r="AK543" s="28"/>
      <c r="AO543" s="28"/>
      <c r="AP543" s="28"/>
    </row>
    <row r="544" spans="2:42">
      <c r="B544" s="154"/>
      <c r="C544" s="28"/>
      <c r="D544" s="28"/>
      <c r="E544" s="28"/>
      <c r="H544" s="28"/>
      <c r="I544" s="154"/>
      <c r="J544" s="159"/>
      <c r="K544" s="28"/>
      <c r="L544" s="28"/>
      <c r="M544" s="169"/>
      <c r="O544" s="160"/>
      <c r="P544" s="28"/>
      <c r="Q544" s="28"/>
      <c r="W544" s="28"/>
      <c r="X544" s="28"/>
      <c r="Z544" s="28"/>
      <c r="AA544" s="28"/>
      <c r="AC544" s="28"/>
      <c r="AD544" s="28"/>
      <c r="AI544" s="28"/>
      <c r="AJ544" s="28"/>
      <c r="AK544" s="28"/>
      <c r="AO544" s="28"/>
      <c r="AP544" s="28"/>
    </row>
    <row r="545" spans="2:42">
      <c r="B545" s="154"/>
      <c r="C545" s="28"/>
      <c r="D545" s="28"/>
      <c r="E545" s="28"/>
      <c r="H545" s="28"/>
      <c r="I545" s="154"/>
      <c r="J545" s="159"/>
      <c r="K545" s="28"/>
      <c r="L545" s="28"/>
      <c r="M545" s="169"/>
      <c r="O545" s="160"/>
      <c r="P545" s="28"/>
      <c r="Q545" s="28"/>
      <c r="W545" s="28"/>
      <c r="X545" s="28"/>
      <c r="Z545" s="28"/>
      <c r="AA545" s="28"/>
      <c r="AC545" s="28"/>
      <c r="AD545" s="28"/>
      <c r="AI545" s="28"/>
      <c r="AJ545" s="28"/>
      <c r="AK545" s="28"/>
      <c r="AO545" s="28"/>
      <c r="AP545" s="28"/>
    </row>
    <row r="546" spans="2:42">
      <c r="B546" s="154"/>
      <c r="C546" s="28"/>
      <c r="D546" s="28"/>
      <c r="E546" s="28"/>
      <c r="H546" s="28"/>
      <c r="I546" s="154"/>
      <c r="J546" s="159"/>
      <c r="K546" s="28"/>
      <c r="L546" s="28"/>
      <c r="M546" s="169"/>
      <c r="O546" s="160"/>
      <c r="P546" s="28"/>
      <c r="Q546" s="28"/>
      <c r="W546" s="28"/>
      <c r="X546" s="28"/>
      <c r="Z546" s="28"/>
      <c r="AA546" s="28"/>
      <c r="AC546" s="28"/>
      <c r="AD546" s="28"/>
      <c r="AI546" s="28"/>
      <c r="AJ546" s="28"/>
      <c r="AK546" s="28"/>
      <c r="AO546" s="28"/>
      <c r="AP546" s="28"/>
    </row>
    <row r="547" spans="2:42">
      <c r="B547" s="154"/>
      <c r="C547" s="28"/>
      <c r="D547" s="28"/>
      <c r="E547" s="28"/>
      <c r="H547" s="28"/>
      <c r="I547" s="154"/>
      <c r="J547" s="159"/>
      <c r="K547" s="28"/>
      <c r="L547" s="28"/>
      <c r="M547" s="169"/>
      <c r="O547" s="160"/>
      <c r="P547" s="28"/>
      <c r="Q547" s="28"/>
      <c r="W547" s="28"/>
      <c r="X547" s="28"/>
      <c r="Z547" s="28"/>
      <c r="AA547" s="28"/>
      <c r="AC547" s="28"/>
      <c r="AD547" s="28"/>
      <c r="AI547" s="28"/>
      <c r="AJ547" s="28"/>
      <c r="AK547" s="28"/>
      <c r="AO547" s="28"/>
      <c r="AP547" s="28"/>
    </row>
    <row r="548" spans="2:42">
      <c r="B548" s="154"/>
      <c r="C548" s="28"/>
      <c r="D548" s="28"/>
      <c r="E548" s="28"/>
      <c r="H548" s="28"/>
      <c r="I548" s="154"/>
      <c r="J548" s="159"/>
      <c r="K548" s="28"/>
      <c r="L548" s="28"/>
      <c r="M548" s="169"/>
      <c r="O548" s="160"/>
      <c r="P548" s="28"/>
      <c r="Q548" s="28"/>
      <c r="W548" s="28"/>
      <c r="X548" s="28"/>
      <c r="Z548" s="28"/>
      <c r="AA548" s="28"/>
      <c r="AC548" s="28"/>
      <c r="AD548" s="28"/>
      <c r="AI548" s="28"/>
      <c r="AJ548" s="28"/>
      <c r="AK548" s="28"/>
      <c r="AO548" s="28"/>
      <c r="AP548" s="28"/>
    </row>
    <row r="549" spans="2:42">
      <c r="B549" s="154"/>
      <c r="C549" s="28"/>
      <c r="D549" s="28"/>
      <c r="E549" s="28"/>
      <c r="H549" s="28"/>
      <c r="I549" s="154"/>
      <c r="J549" s="159"/>
      <c r="K549" s="28"/>
      <c r="L549" s="28"/>
      <c r="M549" s="169"/>
      <c r="O549" s="160"/>
      <c r="P549" s="28"/>
      <c r="Q549" s="28"/>
      <c r="W549" s="28"/>
      <c r="X549" s="28"/>
      <c r="Z549" s="28"/>
      <c r="AA549" s="28"/>
      <c r="AC549" s="28"/>
      <c r="AD549" s="28"/>
      <c r="AI549" s="28"/>
      <c r="AJ549" s="28"/>
      <c r="AK549" s="28"/>
      <c r="AO549" s="28"/>
      <c r="AP549" s="28"/>
    </row>
    <row r="550" spans="2:42">
      <c r="B550" s="154"/>
      <c r="C550" s="28"/>
      <c r="D550" s="28"/>
      <c r="E550" s="28"/>
      <c r="H550" s="28"/>
      <c r="I550" s="154"/>
      <c r="J550" s="159"/>
      <c r="K550" s="28"/>
      <c r="L550" s="28"/>
      <c r="M550" s="169"/>
      <c r="O550" s="160"/>
      <c r="P550" s="28"/>
      <c r="Q550" s="28"/>
      <c r="W550" s="28"/>
      <c r="X550" s="28"/>
      <c r="Z550" s="28"/>
      <c r="AA550" s="28"/>
      <c r="AC550" s="28"/>
      <c r="AD550" s="28"/>
      <c r="AI550" s="28"/>
      <c r="AJ550" s="28"/>
      <c r="AK550" s="28"/>
      <c r="AO550" s="28"/>
      <c r="AP550" s="28"/>
    </row>
    <row r="551" spans="2:42">
      <c r="B551" s="154"/>
      <c r="C551" s="28"/>
      <c r="D551" s="28"/>
      <c r="E551" s="28"/>
      <c r="H551" s="28"/>
      <c r="I551" s="154"/>
      <c r="J551" s="159"/>
      <c r="K551" s="28"/>
      <c r="L551" s="28"/>
      <c r="M551" s="169"/>
      <c r="O551" s="160"/>
      <c r="P551" s="28"/>
      <c r="Q551" s="28"/>
      <c r="W551" s="28"/>
      <c r="X551" s="28"/>
      <c r="Z551" s="28"/>
      <c r="AA551" s="28"/>
      <c r="AC551" s="28"/>
      <c r="AD551" s="28"/>
      <c r="AI551" s="28"/>
      <c r="AJ551" s="28"/>
      <c r="AK551" s="28"/>
      <c r="AO551" s="28"/>
      <c r="AP551" s="28"/>
    </row>
    <row r="552" spans="2:42">
      <c r="B552" s="154"/>
      <c r="C552" s="28"/>
      <c r="D552" s="28"/>
      <c r="E552" s="28"/>
      <c r="H552" s="28"/>
      <c r="I552" s="154"/>
      <c r="J552" s="159"/>
      <c r="K552" s="28"/>
      <c r="L552" s="28"/>
      <c r="M552" s="169"/>
      <c r="O552" s="160"/>
      <c r="P552" s="28"/>
      <c r="Q552" s="28"/>
      <c r="W552" s="28"/>
      <c r="X552" s="28"/>
      <c r="Z552" s="28"/>
      <c r="AA552" s="28"/>
      <c r="AC552" s="28"/>
      <c r="AD552" s="28"/>
      <c r="AI552" s="28"/>
      <c r="AJ552" s="28"/>
      <c r="AK552" s="28"/>
      <c r="AO552" s="28"/>
      <c r="AP552" s="28"/>
    </row>
    <row r="553" spans="2:42">
      <c r="B553" s="154"/>
      <c r="C553" s="28"/>
      <c r="D553" s="28"/>
      <c r="E553" s="28"/>
      <c r="H553" s="28"/>
      <c r="I553" s="154"/>
      <c r="J553" s="159"/>
      <c r="K553" s="28"/>
      <c r="L553" s="28"/>
      <c r="M553" s="169"/>
      <c r="O553" s="160"/>
      <c r="P553" s="28"/>
      <c r="Q553" s="28"/>
      <c r="W553" s="28"/>
      <c r="X553" s="28"/>
      <c r="Z553" s="28"/>
      <c r="AA553" s="28"/>
      <c r="AC553" s="28"/>
      <c r="AD553" s="28"/>
      <c r="AI553" s="28"/>
      <c r="AJ553" s="28"/>
      <c r="AK553" s="28"/>
      <c r="AO553" s="28"/>
      <c r="AP553" s="28"/>
    </row>
    <row r="554" spans="2:42">
      <c r="B554" s="154"/>
      <c r="C554" s="28"/>
      <c r="D554" s="28"/>
      <c r="E554" s="28"/>
      <c r="H554" s="28"/>
      <c r="I554" s="154"/>
      <c r="J554" s="159"/>
      <c r="K554" s="28"/>
      <c r="L554" s="28"/>
      <c r="M554" s="169"/>
      <c r="O554" s="160"/>
      <c r="P554" s="28"/>
      <c r="Q554" s="28"/>
      <c r="W554" s="28"/>
      <c r="X554" s="28"/>
      <c r="Z554" s="28"/>
      <c r="AA554" s="28"/>
      <c r="AC554" s="28"/>
      <c r="AD554" s="28"/>
      <c r="AI554" s="28"/>
      <c r="AJ554" s="28"/>
      <c r="AK554" s="28"/>
      <c r="AO554" s="28"/>
      <c r="AP554" s="28"/>
    </row>
    <row r="555" spans="2:42">
      <c r="B555" s="153"/>
      <c r="C555" s="28"/>
      <c r="D555" s="28"/>
      <c r="E555" s="28"/>
      <c r="H555" s="28"/>
      <c r="J555" s="159"/>
      <c r="K555" s="28"/>
      <c r="L555" s="28"/>
      <c r="O555" s="160"/>
      <c r="P555" s="28"/>
      <c r="Q555" s="28"/>
      <c r="W555" s="153"/>
      <c r="X555" s="28"/>
      <c r="Z555" s="28"/>
      <c r="AA555" s="28"/>
      <c r="AC555" s="28"/>
      <c r="AD555" s="28"/>
      <c r="AI555" s="28"/>
      <c r="AJ555" s="28"/>
      <c r="AK555" s="28"/>
      <c r="AO555" s="28"/>
      <c r="AP555" s="28"/>
    </row>
    <row r="556" spans="2:42">
      <c r="B556" s="153"/>
      <c r="C556" s="28"/>
      <c r="D556" s="28"/>
      <c r="E556" s="28"/>
      <c r="H556" s="28"/>
      <c r="J556" s="159"/>
      <c r="K556" s="28"/>
      <c r="L556" s="28"/>
      <c r="O556" s="160"/>
      <c r="P556" s="28"/>
      <c r="Q556" s="28"/>
      <c r="W556" s="153"/>
      <c r="X556" s="28"/>
      <c r="Z556" s="28"/>
      <c r="AA556" s="28"/>
      <c r="AC556" s="28"/>
      <c r="AD556" s="28"/>
      <c r="AI556" s="28"/>
      <c r="AJ556" s="28"/>
      <c r="AK556" s="28"/>
      <c r="AO556" s="28"/>
      <c r="AP556" s="28"/>
    </row>
    <row r="557" spans="2:42">
      <c r="B557" s="153"/>
      <c r="C557" s="28"/>
      <c r="D557" s="28"/>
      <c r="E557" s="28"/>
      <c r="H557" s="28"/>
      <c r="J557" s="159"/>
      <c r="K557" s="28"/>
      <c r="L557" s="28"/>
      <c r="O557" s="160"/>
      <c r="P557" s="28"/>
      <c r="Q557" s="28"/>
      <c r="W557" s="153"/>
      <c r="X557" s="28"/>
      <c r="Z557" s="28"/>
      <c r="AA557" s="28"/>
      <c r="AC557" s="28"/>
      <c r="AD557" s="28"/>
      <c r="AI557" s="28"/>
      <c r="AJ557" s="28"/>
      <c r="AK557" s="28"/>
      <c r="AO557" s="28"/>
      <c r="AP557" s="28"/>
    </row>
    <row r="558" spans="2:42">
      <c r="B558" s="153"/>
      <c r="C558" s="28"/>
      <c r="D558" s="28"/>
      <c r="E558" s="28"/>
      <c r="H558" s="28"/>
      <c r="J558" s="159"/>
      <c r="K558" s="28"/>
      <c r="L558" s="28"/>
      <c r="O558" s="160"/>
      <c r="P558" s="28"/>
      <c r="Q558" s="28"/>
      <c r="W558" s="153"/>
      <c r="X558" s="28"/>
      <c r="Z558" s="28"/>
      <c r="AA558" s="28"/>
      <c r="AC558" s="28"/>
      <c r="AD558" s="28"/>
      <c r="AI558" s="28"/>
      <c r="AJ558" s="28"/>
      <c r="AK558" s="28"/>
      <c r="AO558" s="28"/>
      <c r="AP558" s="28"/>
    </row>
    <row r="559" spans="2:42">
      <c r="B559" s="153"/>
      <c r="C559" s="28"/>
      <c r="D559" s="28"/>
      <c r="E559" s="28"/>
      <c r="H559" s="28"/>
      <c r="J559" s="159"/>
      <c r="K559" s="28"/>
      <c r="L559" s="28"/>
      <c r="O559" s="160"/>
      <c r="P559" s="28"/>
      <c r="Q559" s="28"/>
      <c r="W559" s="153"/>
      <c r="X559" s="28"/>
      <c r="Z559" s="28"/>
      <c r="AA559" s="28"/>
      <c r="AC559" s="28"/>
      <c r="AD559" s="28"/>
      <c r="AI559" s="28"/>
      <c r="AJ559" s="28"/>
      <c r="AK559" s="28"/>
      <c r="AO559" s="28"/>
      <c r="AP559" s="28"/>
    </row>
    <row r="560" spans="2:42">
      <c r="B560" s="153"/>
      <c r="C560" s="28"/>
      <c r="D560" s="28"/>
      <c r="E560" s="28"/>
      <c r="H560" s="28"/>
      <c r="J560" s="159"/>
      <c r="K560" s="28"/>
      <c r="L560" s="28"/>
      <c r="O560" s="160"/>
      <c r="P560" s="28"/>
      <c r="Q560" s="28"/>
      <c r="W560" s="153"/>
      <c r="X560" s="28"/>
      <c r="Z560" s="28"/>
      <c r="AA560" s="28"/>
      <c r="AC560" s="28"/>
      <c r="AD560" s="28"/>
      <c r="AI560" s="28"/>
      <c r="AJ560" s="28"/>
      <c r="AK560" s="28"/>
      <c r="AO560" s="28"/>
      <c r="AP560" s="28"/>
    </row>
    <row r="561" spans="2:42">
      <c r="B561" s="153"/>
      <c r="C561" s="28"/>
      <c r="D561" s="28"/>
      <c r="E561" s="28"/>
      <c r="H561" s="28"/>
      <c r="J561" s="159"/>
      <c r="K561" s="28"/>
      <c r="L561" s="28"/>
      <c r="O561" s="160"/>
      <c r="P561" s="28"/>
      <c r="Q561" s="28"/>
      <c r="W561" s="153"/>
      <c r="X561" s="28"/>
      <c r="Z561" s="28"/>
      <c r="AA561" s="28"/>
      <c r="AC561" s="28"/>
      <c r="AD561" s="28"/>
      <c r="AI561" s="28"/>
      <c r="AJ561" s="28"/>
      <c r="AK561" s="28"/>
      <c r="AO561" s="28"/>
      <c r="AP561" s="28"/>
    </row>
    <row r="562" spans="2:42">
      <c r="B562" s="153"/>
      <c r="C562" s="28"/>
      <c r="D562" s="28"/>
      <c r="E562" s="28"/>
      <c r="H562" s="28"/>
      <c r="J562" s="159"/>
      <c r="K562" s="28"/>
      <c r="L562" s="28"/>
      <c r="O562" s="160"/>
      <c r="P562" s="28"/>
      <c r="Q562" s="28"/>
      <c r="W562" s="153"/>
      <c r="X562" s="28"/>
      <c r="Z562" s="28"/>
      <c r="AA562" s="28"/>
      <c r="AC562" s="28"/>
      <c r="AD562" s="28"/>
      <c r="AI562" s="28"/>
      <c r="AJ562" s="28"/>
      <c r="AK562" s="28"/>
      <c r="AO562" s="28"/>
      <c r="AP562" s="28"/>
    </row>
    <row r="563" spans="2:42">
      <c r="B563" s="153"/>
      <c r="C563" s="28"/>
      <c r="D563" s="28"/>
      <c r="E563" s="28"/>
      <c r="H563" s="28"/>
      <c r="J563" s="159"/>
      <c r="K563" s="28"/>
      <c r="L563" s="28"/>
      <c r="O563" s="160"/>
      <c r="P563" s="28"/>
      <c r="Q563" s="28"/>
      <c r="W563" s="153"/>
      <c r="X563" s="28"/>
      <c r="Z563" s="28"/>
      <c r="AA563" s="28"/>
      <c r="AC563" s="28"/>
      <c r="AD563" s="28"/>
      <c r="AI563" s="28"/>
      <c r="AJ563" s="28"/>
      <c r="AK563" s="28"/>
      <c r="AO563" s="28"/>
      <c r="AP563" s="28"/>
    </row>
    <row r="564" spans="2:42">
      <c r="B564" s="153"/>
      <c r="C564" s="28"/>
      <c r="D564" s="28"/>
      <c r="E564" s="28"/>
      <c r="H564" s="28"/>
      <c r="J564" s="159"/>
      <c r="K564" s="28"/>
      <c r="L564" s="28"/>
      <c r="O564" s="160"/>
      <c r="P564" s="28"/>
      <c r="Q564" s="28"/>
      <c r="W564" s="153"/>
      <c r="X564" s="28"/>
      <c r="Z564" s="28"/>
      <c r="AA564" s="28"/>
      <c r="AC564" s="28"/>
      <c r="AD564" s="28"/>
      <c r="AI564" s="28"/>
      <c r="AJ564" s="28"/>
      <c r="AK564" s="28"/>
      <c r="AO564" s="28"/>
      <c r="AP564" s="28"/>
    </row>
    <row r="565" spans="2:42">
      <c r="B565" s="153"/>
      <c r="C565" s="28"/>
      <c r="D565" s="28"/>
      <c r="E565" s="28"/>
      <c r="H565" s="28"/>
      <c r="J565" s="159"/>
      <c r="K565" s="28"/>
      <c r="L565" s="28"/>
      <c r="O565" s="160"/>
      <c r="P565" s="28"/>
      <c r="Q565" s="28"/>
      <c r="W565" s="153"/>
      <c r="X565" s="28"/>
      <c r="Z565" s="28"/>
      <c r="AA565" s="28"/>
      <c r="AC565" s="28"/>
      <c r="AD565" s="28"/>
      <c r="AI565" s="28"/>
      <c r="AJ565" s="28"/>
      <c r="AK565" s="28"/>
      <c r="AO565" s="28"/>
      <c r="AP565" s="28"/>
    </row>
    <row r="566" spans="2:42">
      <c r="B566" s="153"/>
      <c r="C566" s="28"/>
      <c r="D566" s="28"/>
      <c r="E566" s="28"/>
      <c r="H566" s="28"/>
      <c r="I566" s="28"/>
      <c r="J566" s="159"/>
      <c r="K566" s="28"/>
      <c r="L566" s="28"/>
      <c r="N566" s="153"/>
      <c r="O566" s="160"/>
      <c r="P566" s="28"/>
      <c r="Q566" s="28"/>
      <c r="W566" s="28"/>
      <c r="X566" s="28"/>
      <c r="Z566" s="28"/>
      <c r="AA566" s="28"/>
      <c r="AC566" s="28"/>
      <c r="AD566" s="28"/>
      <c r="AI566" s="28"/>
      <c r="AJ566" s="28"/>
      <c r="AK566" s="28"/>
      <c r="AO566" s="28"/>
      <c r="AP566" s="28"/>
    </row>
    <row r="567" spans="2:42">
      <c r="B567" s="153"/>
      <c r="C567" s="28"/>
      <c r="D567" s="28"/>
      <c r="E567" s="28"/>
      <c r="H567" s="28"/>
      <c r="I567" s="28"/>
      <c r="J567" s="159"/>
      <c r="K567" s="28"/>
      <c r="L567" s="28"/>
      <c r="N567" s="153"/>
      <c r="O567" s="160"/>
      <c r="P567" s="28"/>
      <c r="Q567" s="28"/>
      <c r="W567" s="28"/>
      <c r="X567" s="28"/>
      <c r="Z567" s="28"/>
      <c r="AA567" s="28"/>
      <c r="AC567" s="28"/>
      <c r="AD567" s="28"/>
      <c r="AI567" s="28"/>
      <c r="AJ567" s="28"/>
      <c r="AK567" s="28"/>
      <c r="AO567" s="28"/>
      <c r="AP567" s="28"/>
    </row>
    <row r="568" spans="2:42">
      <c r="B568" s="153"/>
      <c r="C568" s="28"/>
      <c r="D568" s="28"/>
      <c r="E568" s="28"/>
      <c r="H568" s="28"/>
      <c r="I568" s="28"/>
      <c r="J568" s="159"/>
      <c r="K568" s="28"/>
      <c r="L568" s="28"/>
      <c r="N568" s="153"/>
      <c r="O568" s="160"/>
      <c r="P568" s="28"/>
      <c r="Q568" s="28"/>
      <c r="W568" s="28"/>
      <c r="X568" s="28"/>
      <c r="Z568" s="28"/>
      <c r="AA568" s="28"/>
      <c r="AC568" s="28"/>
      <c r="AD568" s="28"/>
      <c r="AI568" s="28"/>
      <c r="AJ568" s="28"/>
      <c r="AK568" s="28"/>
      <c r="AO568" s="28"/>
      <c r="AP568" s="28"/>
    </row>
    <row r="569" spans="2:42">
      <c r="B569" s="153"/>
      <c r="C569" s="28"/>
      <c r="D569" s="28"/>
      <c r="E569" s="28"/>
      <c r="H569" s="28"/>
      <c r="I569" s="28"/>
      <c r="J569" s="159"/>
      <c r="K569" s="28"/>
      <c r="L569" s="28"/>
      <c r="N569" s="153"/>
      <c r="O569" s="160"/>
      <c r="P569" s="28"/>
      <c r="Q569" s="28"/>
      <c r="W569" s="28"/>
      <c r="X569" s="28"/>
      <c r="Z569" s="28"/>
      <c r="AA569" s="28"/>
      <c r="AC569" s="28"/>
      <c r="AD569" s="28"/>
      <c r="AI569" s="28"/>
      <c r="AJ569" s="28"/>
      <c r="AK569" s="28"/>
      <c r="AO569" s="28"/>
      <c r="AP569" s="28"/>
    </row>
    <row r="570" spans="2:42" s="155" customFormat="1">
      <c r="B570" s="170"/>
      <c r="C570" s="171"/>
      <c r="D570" s="171"/>
      <c r="E570" s="28"/>
      <c r="H570" s="28"/>
      <c r="I570" s="171"/>
      <c r="J570" s="172"/>
      <c r="K570" s="171"/>
      <c r="L570" s="171"/>
      <c r="M570" s="166"/>
      <c r="P570" s="171"/>
      <c r="Q570" s="171"/>
      <c r="W570" s="171"/>
      <c r="X570" s="171"/>
      <c r="Z570" s="171"/>
      <c r="AA570" s="28"/>
      <c r="AB570" s="170"/>
      <c r="AC570" s="171"/>
      <c r="AD570" s="171"/>
      <c r="AI570" s="171"/>
      <c r="AJ570" s="171"/>
      <c r="AK570" s="171"/>
      <c r="AN570" s="170"/>
      <c r="AO570" s="171"/>
      <c r="AP570" s="171"/>
    </row>
    <row r="571" spans="2:42" s="155" customFormat="1">
      <c r="B571" s="170"/>
      <c r="C571" s="171"/>
      <c r="D571" s="171"/>
      <c r="E571" s="28"/>
      <c r="H571" s="28"/>
      <c r="I571" s="171"/>
      <c r="J571" s="172"/>
      <c r="K571" s="171"/>
      <c r="L571" s="171"/>
      <c r="M571" s="166"/>
      <c r="P571" s="171"/>
      <c r="Q571" s="171"/>
      <c r="W571" s="171"/>
      <c r="X571" s="171"/>
      <c r="Z571" s="171"/>
      <c r="AA571" s="28"/>
      <c r="AB571" s="170"/>
      <c r="AC571" s="171"/>
      <c r="AD571" s="171"/>
      <c r="AI571" s="171"/>
      <c r="AJ571" s="171"/>
      <c r="AK571" s="171"/>
      <c r="AN571" s="170"/>
      <c r="AO571" s="171"/>
      <c r="AP571" s="171"/>
    </row>
    <row r="572" spans="2:42">
      <c r="B572" s="153"/>
      <c r="C572" s="28"/>
      <c r="D572" s="28"/>
      <c r="E572" s="28"/>
      <c r="H572" s="28"/>
      <c r="I572" s="28"/>
      <c r="J572" s="159"/>
      <c r="K572" s="28"/>
      <c r="L572" s="28"/>
      <c r="P572" s="28"/>
      <c r="Q572" s="28"/>
      <c r="W572" s="28"/>
      <c r="X572" s="28"/>
      <c r="Z572" s="28"/>
      <c r="AA572" s="28"/>
      <c r="AC572" s="28"/>
      <c r="AD572" s="28"/>
      <c r="AI572" s="28"/>
      <c r="AJ572" s="28"/>
      <c r="AK572" s="28"/>
      <c r="AO572" s="28"/>
      <c r="AP572" s="28"/>
    </row>
    <row r="573" spans="2:42">
      <c r="B573" s="153"/>
      <c r="C573" s="28"/>
      <c r="D573" s="28"/>
      <c r="E573" s="28"/>
      <c r="H573" s="28"/>
      <c r="I573" s="28"/>
      <c r="J573" s="159"/>
      <c r="K573" s="28"/>
      <c r="L573" s="28"/>
      <c r="P573" s="28"/>
      <c r="Q573" s="28"/>
      <c r="W573" s="28"/>
      <c r="X573" s="28"/>
      <c r="Z573" s="28"/>
      <c r="AA573" s="28"/>
      <c r="AC573" s="28"/>
      <c r="AD573" s="28"/>
      <c r="AI573" s="28"/>
      <c r="AJ573" s="28"/>
      <c r="AK573" s="28"/>
      <c r="AO573" s="28"/>
      <c r="AP573" s="28"/>
    </row>
    <row r="574" spans="2:42">
      <c r="B574" s="153"/>
      <c r="C574" s="28"/>
      <c r="D574" s="28"/>
      <c r="E574" s="28"/>
      <c r="H574" s="28"/>
      <c r="I574" s="28"/>
      <c r="J574" s="159"/>
      <c r="K574" s="28"/>
      <c r="L574" s="28"/>
      <c r="P574" s="28"/>
      <c r="Q574" s="28"/>
      <c r="W574" s="28"/>
      <c r="X574" s="28"/>
      <c r="Z574" s="28"/>
      <c r="AA574" s="28"/>
      <c r="AC574" s="28"/>
      <c r="AD574" s="28"/>
      <c r="AI574" s="28"/>
      <c r="AJ574" s="28"/>
      <c r="AK574" s="28"/>
      <c r="AO574" s="28"/>
      <c r="AP574" s="28"/>
    </row>
    <row r="575" spans="2:42">
      <c r="B575" s="153"/>
      <c r="C575" s="28"/>
      <c r="D575" s="28"/>
      <c r="E575" s="28"/>
      <c r="H575" s="28"/>
      <c r="I575" s="28"/>
      <c r="J575" s="159"/>
      <c r="K575" s="28"/>
      <c r="L575" s="28"/>
      <c r="P575" s="28"/>
      <c r="Q575" s="28"/>
      <c r="W575" s="28"/>
      <c r="X575" s="28"/>
      <c r="Z575" s="28"/>
      <c r="AA575" s="28"/>
      <c r="AC575" s="28"/>
      <c r="AD575" s="28"/>
      <c r="AI575" s="28"/>
      <c r="AJ575" s="28"/>
      <c r="AK575" s="28"/>
      <c r="AO575" s="28"/>
      <c r="AP575" s="28"/>
    </row>
    <row r="576" spans="2:42">
      <c r="B576" s="153"/>
      <c r="C576" s="28"/>
      <c r="D576" s="28"/>
      <c r="E576" s="28"/>
      <c r="H576" s="28"/>
      <c r="I576" s="28"/>
      <c r="J576" s="159"/>
      <c r="K576" s="28"/>
      <c r="L576" s="28"/>
      <c r="P576" s="28"/>
      <c r="Q576" s="28"/>
      <c r="W576" s="28"/>
      <c r="X576" s="28"/>
      <c r="Z576" s="28"/>
      <c r="AA576" s="28"/>
      <c r="AC576" s="28"/>
      <c r="AD576" s="28"/>
      <c r="AI576" s="28"/>
      <c r="AJ576" s="28"/>
      <c r="AK576" s="28"/>
      <c r="AO576" s="28"/>
      <c r="AP576" s="28"/>
    </row>
    <row r="577" spans="2:42">
      <c r="B577" s="153"/>
      <c r="C577" s="28"/>
      <c r="D577" s="28"/>
      <c r="E577" s="28"/>
      <c r="H577" s="28"/>
      <c r="I577" s="28"/>
      <c r="J577" s="159"/>
      <c r="K577" s="28"/>
      <c r="L577" s="28"/>
      <c r="P577" s="28"/>
      <c r="Q577" s="28"/>
      <c r="W577" s="28"/>
      <c r="X577" s="28"/>
      <c r="Z577" s="28"/>
      <c r="AA577" s="28"/>
      <c r="AC577" s="28"/>
      <c r="AD577" s="28"/>
      <c r="AI577" s="28"/>
      <c r="AJ577" s="28"/>
      <c r="AK577" s="28"/>
      <c r="AO577" s="28"/>
      <c r="AP577" s="28"/>
    </row>
    <row r="578" spans="2:42">
      <c r="B578" s="153"/>
      <c r="C578" s="28"/>
      <c r="D578" s="28"/>
      <c r="E578" s="28"/>
      <c r="H578" s="28"/>
      <c r="I578" s="28"/>
      <c r="J578" s="159"/>
      <c r="K578" s="28"/>
      <c r="L578" s="28"/>
      <c r="P578" s="28"/>
      <c r="Q578" s="28"/>
      <c r="W578" s="28"/>
      <c r="X578" s="28"/>
      <c r="Z578" s="28"/>
      <c r="AA578" s="28"/>
      <c r="AC578" s="28"/>
      <c r="AD578" s="28"/>
      <c r="AI578" s="28"/>
      <c r="AJ578" s="28"/>
      <c r="AK578" s="28"/>
      <c r="AO578" s="28"/>
      <c r="AP578" s="28"/>
    </row>
    <row r="579" spans="2:42">
      <c r="B579" s="153"/>
      <c r="C579" s="28"/>
      <c r="D579" s="28"/>
      <c r="E579" s="28"/>
      <c r="H579" s="28"/>
      <c r="I579" s="28"/>
      <c r="J579" s="159"/>
      <c r="K579" s="28"/>
      <c r="L579" s="28"/>
      <c r="P579" s="28"/>
      <c r="Q579" s="28"/>
      <c r="W579" s="28"/>
      <c r="X579" s="28"/>
      <c r="Z579" s="28"/>
      <c r="AA579" s="28"/>
      <c r="AC579" s="28"/>
      <c r="AD579" s="28"/>
      <c r="AI579" s="28"/>
      <c r="AJ579" s="28"/>
      <c r="AK579" s="28"/>
      <c r="AO579" s="28"/>
      <c r="AP579" s="28"/>
    </row>
    <row r="580" spans="2:42">
      <c r="B580" s="153"/>
      <c r="C580" s="28"/>
      <c r="D580" s="28"/>
      <c r="E580" s="28"/>
      <c r="H580" s="28"/>
      <c r="I580" s="28"/>
      <c r="J580" s="159"/>
      <c r="K580" s="28"/>
      <c r="L580" s="28"/>
      <c r="P580" s="28"/>
      <c r="Q580" s="28"/>
      <c r="W580" s="28"/>
      <c r="X580" s="28"/>
      <c r="Z580" s="28"/>
      <c r="AA580" s="28"/>
      <c r="AC580" s="28"/>
      <c r="AD580" s="28"/>
      <c r="AI580" s="28"/>
      <c r="AJ580" s="28"/>
      <c r="AK580" s="28"/>
      <c r="AO580" s="28"/>
      <c r="AP580" s="28"/>
    </row>
    <row r="581" spans="2:42">
      <c r="B581" s="153"/>
      <c r="C581" s="28"/>
      <c r="D581" s="28"/>
      <c r="E581" s="28"/>
      <c r="H581" s="28"/>
      <c r="I581" s="28"/>
      <c r="J581" s="159"/>
      <c r="K581" s="28"/>
      <c r="L581" s="28"/>
      <c r="P581" s="28"/>
      <c r="Q581" s="28"/>
      <c r="W581" s="28"/>
      <c r="X581" s="28"/>
      <c r="Z581" s="28"/>
      <c r="AA581" s="28"/>
      <c r="AC581" s="28"/>
      <c r="AD581" s="28"/>
      <c r="AI581" s="28"/>
      <c r="AJ581" s="28"/>
      <c r="AK581" s="28"/>
      <c r="AO581" s="28"/>
      <c r="AP581" s="28"/>
    </row>
    <row r="582" spans="2:42">
      <c r="B582" s="153"/>
      <c r="C582" s="28"/>
      <c r="D582" s="28"/>
      <c r="E582" s="28"/>
      <c r="H582" s="28"/>
      <c r="I582" s="28"/>
      <c r="J582" s="159"/>
      <c r="K582" s="28"/>
      <c r="L582" s="28"/>
      <c r="P582" s="28"/>
      <c r="Q582" s="28"/>
      <c r="W582" s="28"/>
      <c r="X582" s="28"/>
      <c r="Z582" s="28"/>
      <c r="AA582" s="28"/>
      <c r="AC582" s="28"/>
      <c r="AD582" s="28"/>
      <c r="AI582" s="28"/>
      <c r="AJ582" s="28"/>
      <c r="AK582" s="28"/>
      <c r="AO582" s="28"/>
      <c r="AP582" s="28"/>
    </row>
    <row r="583" spans="2:42">
      <c r="B583" s="153"/>
      <c r="C583" s="28"/>
      <c r="D583" s="28"/>
      <c r="E583" s="28"/>
      <c r="H583" s="28"/>
      <c r="I583" s="28"/>
      <c r="J583" s="159"/>
      <c r="K583" s="28"/>
      <c r="L583" s="28"/>
      <c r="P583" s="28"/>
      <c r="Q583" s="28"/>
      <c r="W583" s="28"/>
      <c r="X583" s="28"/>
      <c r="Z583" s="28"/>
      <c r="AA583" s="28"/>
      <c r="AC583" s="28"/>
      <c r="AD583" s="28"/>
      <c r="AI583" s="28"/>
      <c r="AJ583" s="28"/>
      <c r="AK583" s="28"/>
      <c r="AO583" s="28"/>
      <c r="AP583" s="28"/>
    </row>
    <row r="584" spans="2:42">
      <c r="B584" s="153"/>
      <c r="C584" s="28"/>
      <c r="D584" s="28"/>
      <c r="E584" s="28"/>
      <c r="H584" s="28"/>
      <c r="I584" s="28"/>
      <c r="J584" s="159"/>
      <c r="K584" s="28"/>
      <c r="L584" s="28"/>
      <c r="P584" s="28"/>
      <c r="Q584" s="28"/>
      <c r="W584" s="28"/>
      <c r="X584" s="28"/>
      <c r="Z584" s="28"/>
      <c r="AA584" s="28"/>
      <c r="AC584" s="28"/>
      <c r="AD584" s="28"/>
      <c r="AI584" s="28"/>
      <c r="AJ584" s="28"/>
      <c r="AK584" s="28"/>
      <c r="AO584" s="28"/>
      <c r="AP584" s="28"/>
    </row>
    <row r="585" spans="2:42">
      <c r="B585" s="153"/>
      <c r="C585" s="28"/>
      <c r="D585" s="28"/>
      <c r="E585" s="28"/>
      <c r="H585" s="28"/>
      <c r="I585" s="28"/>
      <c r="J585" s="159"/>
      <c r="K585" s="28"/>
      <c r="L585" s="28"/>
      <c r="P585" s="28"/>
      <c r="Q585" s="28"/>
      <c r="W585" s="28"/>
      <c r="X585" s="28"/>
      <c r="Z585" s="28"/>
      <c r="AA585" s="28"/>
      <c r="AC585" s="28"/>
      <c r="AD585" s="28"/>
      <c r="AI585" s="28"/>
      <c r="AJ585" s="28"/>
      <c r="AK585" s="28"/>
      <c r="AO585" s="28"/>
      <c r="AP585" s="28"/>
    </row>
    <row r="586" spans="2:42">
      <c r="B586" s="153"/>
      <c r="C586" s="28"/>
      <c r="D586" s="28"/>
      <c r="E586" s="28"/>
      <c r="H586" s="28"/>
      <c r="I586" s="28"/>
      <c r="J586" s="159"/>
      <c r="K586" s="28"/>
      <c r="L586" s="28"/>
      <c r="P586" s="28"/>
      <c r="Q586" s="28"/>
      <c r="W586" s="28"/>
      <c r="X586" s="28"/>
      <c r="Z586" s="28"/>
      <c r="AA586" s="28"/>
      <c r="AC586" s="28"/>
      <c r="AD586" s="28"/>
      <c r="AI586" s="28"/>
      <c r="AJ586" s="28"/>
      <c r="AK586" s="28"/>
      <c r="AO586" s="28"/>
      <c r="AP586" s="28"/>
    </row>
    <row r="587" spans="2:42">
      <c r="B587" s="153"/>
      <c r="C587" s="28"/>
      <c r="D587" s="28"/>
      <c r="E587" s="28"/>
      <c r="H587" s="28"/>
      <c r="I587" s="28"/>
      <c r="J587" s="159"/>
      <c r="K587" s="28"/>
      <c r="L587" s="28"/>
      <c r="P587" s="28"/>
      <c r="Q587" s="28"/>
      <c r="W587" s="28"/>
      <c r="X587" s="28"/>
      <c r="Z587" s="28"/>
      <c r="AA587" s="28"/>
      <c r="AC587" s="28"/>
      <c r="AD587" s="28"/>
      <c r="AI587" s="28"/>
      <c r="AJ587" s="28"/>
      <c r="AK587" s="28"/>
      <c r="AO587" s="28"/>
      <c r="AP587" s="28"/>
    </row>
    <row r="588" spans="2:42">
      <c r="B588" s="153"/>
      <c r="C588" s="28"/>
      <c r="D588" s="28"/>
      <c r="E588" s="28"/>
      <c r="H588" s="28"/>
      <c r="I588" s="28"/>
      <c r="J588" s="159"/>
      <c r="K588" s="28"/>
      <c r="L588" s="28"/>
      <c r="P588" s="28"/>
      <c r="Q588" s="28"/>
      <c r="W588" s="28"/>
      <c r="X588" s="28"/>
      <c r="Z588" s="28"/>
      <c r="AA588" s="28"/>
      <c r="AC588" s="28"/>
      <c r="AD588" s="28"/>
      <c r="AI588" s="28"/>
      <c r="AJ588" s="28"/>
      <c r="AK588" s="28"/>
      <c r="AO588" s="28"/>
      <c r="AP588" s="28"/>
    </row>
    <row r="589" spans="2:42">
      <c r="B589" s="153"/>
      <c r="C589" s="28"/>
      <c r="D589" s="28"/>
      <c r="E589" s="28"/>
      <c r="H589" s="28"/>
      <c r="I589" s="28"/>
      <c r="J589" s="159"/>
      <c r="K589" s="28"/>
      <c r="L589" s="28"/>
      <c r="P589" s="28"/>
      <c r="Q589" s="28"/>
      <c r="W589" s="28"/>
      <c r="X589" s="28"/>
      <c r="Z589" s="28"/>
      <c r="AA589" s="28"/>
      <c r="AC589" s="28"/>
      <c r="AD589" s="28"/>
      <c r="AI589" s="28"/>
      <c r="AJ589" s="28"/>
      <c r="AK589" s="28"/>
      <c r="AO589" s="28"/>
      <c r="AP589" s="28"/>
    </row>
    <row r="590" spans="2:42">
      <c r="B590" s="153"/>
      <c r="C590" s="28"/>
      <c r="D590" s="28"/>
      <c r="E590" s="28"/>
      <c r="H590" s="28"/>
      <c r="I590" s="28"/>
      <c r="J590" s="159"/>
      <c r="K590" s="28"/>
      <c r="L590" s="28"/>
      <c r="P590" s="28"/>
      <c r="Q590" s="28"/>
      <c r="W590" s="28"/>
      <c r="X590" s="28"/>
      <c r="Z590" s="28"/>
      <c r="AA590" s="28"/>
      <c r="AC590" s="28"/>
      <c r="AD590" s="28"/>
      <c r="AI590" s="28"/>
      <c r="AJ590" s="28"/>
      <c r="AK590" s="28"/>
      <c r="AO590" s="28"/>
      <c r="AP590" s="28"/>
    </row>
    <row r="591" spans="2:42">
      <c r="B591" s="153"/>
      <c r="C591" s="28"/>
      <c r="D591" s="28"/>
      <c r="E591" s="28"/>
      <c r="H591" s="28"/>
      <c r="I591" s="154"/>
      <c r="J591" s="159"/>
      <c r="K591" s="28"/>
      <c r="L591" s="28"/>
      <c r="P591" s="28"/>
      <c r="Q591" s="28"/>
      <c r="V591" s="28"/>
      <c r="W591" s="153"/>
      <c r="X591" s="28"/>
      <c r="Z591" s="28"/>
      <c r="AA591" s="28"/>
      <c r="AB591" s="28"/>
      <c r="AC591" s="28"/>
      <c r="AD591" s="28"/>
      <c r="AI591" s="28"/>
      <c r="AJ591" s="28"/>
      <c r="AK591" s="28"/>
      <c r="AO591" s="28"/>
      <c r="AP591" s="28"/>
    </row>
    <row r="592" spans="2:42">
      <c r="B592" s="153"/>
      <c r="C592" s="28"/>
      <c r="D592" s="28"/>
      <c r="E592" s="28"/>
      <c r="H592" s="28"/>
      <c r="I592" s="159"/>
      <c r="J592" s="159"/>
      <c r="K592" s="28"/>
      <c r="L592" s="28"/>
      <c r="P592" s="28"/>
      <c r="Q592" s="28"/>
      <c r="V592" s="28"/>
      <c r="W592" s="153"/>
      <c r="X592" s="28"/>
      <c r="Z592" s="28"/>
      <c r="AA592" s="28"/>
      <c r="AB592" s="28"/>
      <c r="AC592" s="28"/>
      <c r="AD592" s="28"/>
      <c r="AI592" s="28"/>
      <c r="AJ592" s="28"/>
      <c r="AK592" s="28"/>
      <c r="AO592" s="28"/>
      <c r="AP592" s="28"/>
    </row>
    <row r="593" spans="2:42">
      <c r="B593" s="153"/>
      <c r="C593" s="28"/>
      <c r="D593" s="28"/>
      <c r="E593" s="28"/>
      <c r="H593" s="28"/>
      <c r="I593" s="159"/>
      <c r="J593" s="159"/>
      <c r="K593" s="28"/>
      <c r="L593" s="28"/>
      <c r="P593" s="28"/>
      <c r="Q593" s="28"/>
      <c r="V593" s="28"/>
      <c r="W593" s="153"/>
      <c r="X593" s="28"/>
      <c r="Z593" s="28"/>
      <c r="AA593" s="28"/>
      <c r="AB593" s="28"/>
      <c r="AC593" s="28"/>
      <c r="AD593" s="28"/>
      <c r="AI593" s="28"/>
      <c r="AJ593" s="28"/>
      <c r="AK593" s="28"/>
      <c r="AO593" s="28"/>
      <c r="AP593" s="28"/>
    </row>
    <row r="594" spans="2:42">
      <c r="B594" s="153"/>
      <c r="C594" s="28"/>
      <c r="D594" s="28"/>
      <c r="E594" s="28"/>
      <c r="H594" s="28"/>
      <c r="I594" s="159"/>
      <c r="J594" s="159"/>
      <c r="K594" s="28"/>
      <c r="L594" s="28"/>
      <c r="P594" s="28"/>
      <c r="Q594" s="28"/>
      <c r="V594" s="28"/>
      <c r="W594" s="153"/>
      <c r="X594" s="28"/>
      <c r="Z594" s="28"/>
      <c r="AA594" s="28"/>
      <c r="AB594" s="28"/>
      <c r="AC594" s="28"/>
      <c r="AD594" s="28"/>
      <c r="AI594" s="28"/>
      <c r="AJ594" s="28"/>
      <c r="AK594" s="28"/>
      <c r="AO594" s="28"/>
      <c r="AP594" s="28"/>
    </row>
    <row r="595" spans="2:42">
      <c r="B595" s="153"/>
      <c r="C595" s="28"/>
      <c r="D595" s="28"/>
      <c r="E595" s="28"/>
      <c r="H595" s="28"/>
      <c r="I595" s="159"/>
      <c r="J595" s="159"/>
      <c r="K595" s="28"/>
      <c r="L595" s="28"/>
      <c r="P595" s="28"/>
      <c r="Q595" s="28"/>
      <c r="V595" s="28"/>
      <c r="W595" s="153"/>
      <c r="X595" s="28"/>
      <c r="Z595" s="28"/>
      <c r="AA595" s="28"/>
      <c r="AB595" s="28"/>
      <c r="AC595" s="28"/>
      <c r="AD595" s="28"/>
      <c r="AI595" s="28"/>
      <c r="AJ595" s="28"/>
      <c r="AK595" s="28"/>
      <c r="AO595" s="28"/>
      <c r="AP595" s="28"/>
    </row>
    <row r="596" spans="2:42">
      <c r="B596" s="153"/>
      <c r="C596" s="28"/>
      <c r="D596" s="28"/>
      <c r="E596" s="28"/>
      <c r="H596" s="28"/>
      <c r="I596" s="159"/>
      <c r="J596" s="159"/>
      <c r="K596" s="28"/>
      <c r="L596" s="28"/>
      <c r="P596" s="28"/>
      <c r="Q596" s="28"/>
      <c r="V596" s="28"/>
      <c r="W596" s="153"/>
      <c r="X596" s="28"/>
      <c r="Z596" s="28"/>
      <c r="AA596" s="28"/>
      <c r="AB596" s="28"/>
      <c r="AC596" s="28"/>
      <c r="AD596" s="28"/>
      <c r="AI596" s="28"/>
      <c r="AJ596" s="28"/>
      <c r="AK596" s="28"/>
      <c r="AO596" s="28"/>
      <c r="AP596" s="28"/>
    </row>
    <row r="597" spans="2:42">
      <c r="B597" s="153"/>
      <c r="C597" s="28"/>
      <c r="D597" s="28"/>
      <c r="E597" s="28"/>
      <c r="H597" s="28"/>
      <c r="I597" s="159"/>
      <c r="J597" s="159"/>
      <c r="K597" s="28"/>
      <c r="L597" s="28"/>
      <c r="P597" s="28"/>
      <c r="Q597" s="28"/>
      <c r="V597" s="28"/>
      <c r="W597" s="153"/>
      <c r="X597" s="28"/>
      <c r="Z597" s="28"/>
      <c r="AA597" s="28"/>
      <c r="AB597" s="28"/>
      <c r="AC597" s="28"/>
      <c r="AD597" s="28"/>
      <c r="AI597" s="28"/>
      <c r="AJ597" s="28"/>
      <c r="AK597" s="28"/>
      <c r="AO597" s="28"/>
      <c r="AP597" s="28"/>
    </row>
    <row r="598" spans="2:42">
      <c r="B598" s="153"/>
      <c r="C598" s="28"/>
      <c r="D598" s="28"/>
      <c r="E598" s="28"/>
      <c r="H598" s="28"/>
      <c r="I598" s="159"/>
      <c r="J598" s="159"/>
      <c r="K598" s="28"/>
      <c r="L598" s="28"/>
      <c r="P598" s="28"/>
      <c r="Q598" s="28"/>
      <c r="V598" s="28"/>
      <c r="W598" s="153"/>
      <c r="X598" s="28"/>
      <c r="Z598" s="28"/>
      <c r="AA598" s="28"/>
      <c r="AB598" s="28"/>
      <c r="AC598" s="28"/>
      <c r="AD598" s="28"/>
      <c r="AI598" s="28"/>
      <c r="AJ598" s="28"/>
      <c r="AK598" s="28"/>
      <c r="AO598" s="28"/>
      <c r="AP598" s="28"/>
    </row>
    <row r="599" spans="2:42">
      <c r="B599" s="153"/>
      <c r="C599" s="28"/>
      <c r="D599" s="28"/>
      <c r="E599" s="28"/>
      <c r="H599" s="28"/>
      <c r="I599" s="159"/>
      <c r="J599" s="159"/>
      <c r="K599" s="28"/>
      <c r="L599" s="28"/>
      <c r="P599" s="28"/>
      <c r="Q599" s="28"/>
      <c r="V599" s="28"/>
      <c r="W599" s="153"/>
      <c r="X599" s="28"/>
      <c r="Z599" s="28"/>
      <c r="AA599" s="28"/>
      <c r="AB599" s="28"/>
      <c r="AC599" s="28"/>
      <c r="AD599" s="28"/>
      <c r="AI599" s="28"/>
      <c r="AJ599" s="28"/>
      <c r="AK599" s="28"/>
      <c r="AO599" s="28"/>
      <c r="AP599" s="28"/>
    </row>
    <row r="600" spans="2:42">
      <c r="B600" s="28"/>
      <c r="C600" s="28"/>
      <c r="D600" s="28"/>
      <c r="E600" s="28"/>
      <c r="F600" s="28"/>
      <c r="G600" s="28"/>
      <c r="H600" s="28"/>
      <c r="I600" s="28"/>
      <c r="J600" s="159"/>
      <c r="K600" s="159"/>
      <c r="L600" s="28"/>
      <c r="M600" s="160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8"/>
      <c r="AB600" s="28"/>
      <c r="AC600" s="28"/>
      <c r="AD600" s="28"/>
      <c r="AE600" s="28"/>
      <c r="AF600" s="28"/>
      <c r="AG600" s="28"/>
      <c r="AH600" s="28"/>
      <c r="AI600" s="28"/>
      <c r="AJ600" s="28"/>
      <c r="AK600" s="28"/>
      <c r="AL600" s="28"/>
      <c r="AM600" s="28"/>
      <c r="AN600" s="28"/>
      <c r="AO600" s="28"/>
      <c r="AP600" s="28"/>
    </row>
    <row r="601" spans="2:42">
      <c r="B601" s="28"/>
      <c r="C601" s="28"/>
      <c r="D601" s="28"/>
      <c r="E601" s="28"/>
      <c r="F601" s="28"/>
      <c r="G601" s="28"/>
      <c r="H601" s="28"/>
      <c r="I601" s="28"/>
      <c r="J601" s="159"/>
      <c r="K601" s="159"/>
      <c r="L601" s="28"/>
      <c r="M601" s="160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8"/>
      <c r="AB601" s="28"/>
      <c r="AC601" s="28"/>
      <c r="AD601" s="28"/>
      <c r="AE601" s="28"/>
      <c r="AF601" s="28"/>
      <c r="AG601" s="28"/>
      <c r="AH601" s="28"/>
      <c r="AI601" s="28"/>
      <c r="AJ601" s="28"/>
      <c r="AK601" s="28"/>
      <c r="AL601" s="28"/>
      <c r="AM601" s="28"/>
      <c r="AN601" s="28"/>
      <c r="AO601" s="28"/>
      <c r="AP601" s="28"/>
    </row>
    <row r="602" spans="2:42">
      <c r="B602" s="28"/>
      <c r="C602" s="28"/>
      <c r="D602" s="28"/>
      <c r="E602" s="28"/>
      <c r="F602" s="28"/>
      <c r="G602" s="28"/>
      <c r="H602" s="28"/>
      <c r="I602" s="28"/>
      <c r="J602" s="159"/>
      <c r="K602" s="159"/>
      <c r="L602" s="28"/>
      <c r="M602" s="160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8"/>
      <c r="AB602" s="28"/>
      <c r="AC602" s="28"/>
      <c r="AD602" s="28"/>
      <c r="AE602" s="28"/>
      <c r="AF602" s="28"/>
      <c r="AG602" s="28"/>
      <c r="AH602" s="28"/>
      <c r="AI602" s="28"/>
      <c r="AJ602" s="28"/>
      <c r="AK602" s="28"/>
      <c r="AL602" s="28"/>
      <c r="AM602" s="28"/>
      <c r="AN602" s="28"/>
      <c r="AO602" s="28"/>
      <c r="AP602" s="28"/>
    </row>
    <row r="603" spans="2:42">
      <c r="B603" s="28"/>
      <c r="C603" s="28"/>
      <c r="D603" s="28"/>
      <c r="E603" s="28"/>
      <c r="F603" s="28"/>
      <c r="G603" s="28"/>
      <c r="H603" s="28"/>
      <c r="I603" s="28"/>
      <c r="J603" s="159"/>
      <c r="K603" s="159"/>
      <c r="L603" s="28"/>
      <c r="M603" s="160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8"/>
      <c r="AB603" s="28"/>
      <c r="AC603" s="28"/>
      <c r="AD603" s="28"/>
      <c r="AE603" s="28"/>
      <c r="AF603" s="28"/>
      <c r="AG603" s="28"/>
      <c r="AH603" s="28"/>
      <c r="AI603" s="28"/>
      <c r="AJ603" s="28"/>
      <c r="AK603" s="28"/>
      <c r="AL603" s="28"/>
      <c r="AM603" s="28"/>
      <c r="AN603" s="28"/>
      <c r="AO603" s="28"/>
      <c r="AP603" s="28"/>
    </row>
    <row r="604" spans="2:42">
      <c r="B604" s="28"/>
      <c r="C604" s="28"/>
      <c r="D604" s="28"/>
      <c r="E604" s="28"/>
      <c r="F604" s="28"/>
      <c r="G604" s="28"/>
      <c r="H604" s="28"/>
      <c r="I604" s="28"/>
      <c r="J604" s="159"/>
      <c r="K604" s="159"/>
      <c r="L604" s="28"/>
      <c r="M604" s="160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8"/>
      <c r="AB604" s="28"/>
      <c r="AC604" s="28"/>
      <c r="AD604" s="28"/>
      <c r="AE604" s="28"/>
      <c r="AF604" s="28"/>
      <c r="AG604" s="28"/>
      <c r="AH604" s="28"/>
      <c r="AI604" s="28"/>
      <c r="AJ604" s="28"/>
      <c r="AK604" s="28"/>
      <c r="AL604" s="28"/>
      <c r="AM604" s="28"/>
      <c r="AN604" s="28"/>
      <c r="AO604" s="28"/>
      <c r="AP604" s="28"/>
    </row>
    <row r="605" spans="2:42">
      <c r="B605" s="28"/>
      <c r="C605" s="28"/>
      <c r="D605" s="28"/>
      <c r="E605" s="28"/>
      <c r="F605" s="28"/>
      <c r="G605" s="28"/>
      <c r="H605" s="28"/>
      <c r="I605" s="28"/>
      <c r="J605" s="159"/>
      <c r="K605" s="159"/>
      <c r="L605" s="28"/>
      <c r="M605" s="160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8"/>
      <c r="AB605" s="28"/>
      <c r="AC605" s="28"/>
      <c r="AD605" s="28"/>
      <c r="AE605" s="28"/>
      <c r="AF605" s="28"/>
      <c r="AG605" s="28"/>
      <c r="AH605" s="28"/>
      <c r="AI605" s="28"/>
      <c r="AJ605" s="28"/>
      <c r="AK605" s="28"/>
      <c r="AL605" s="28"/>
      <c r="AM605" s="28"/>
      <c r="AN605" s="28"/>
      <c r="AO605" s="28"/>
      <c r="AP605" s="28"/>
    </row>
    <row r="606" spans="2:42">
      <c r="B606" s="28"/>
      <c r="C606" s="28"/>
      <c r="D606" s="28"/>
      <c r="E606" s="28"/>
      <c r="F606" s="28"/>
      <c r="G606" s="28"/>
      <c r="H606" s="28"/>
      <c r="I606" s="28"/>
      <c r="J606" s="159"/>
      <c r="K606" s="159"/>
      <c r="L606" s="28"/>
      <c r="M606" s="160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8"/>
      <c r="AB606" s="28"/>
      <c r="AC606" s="28"/>
      <c r="AD606" s="28"/>
      <c r="AE606" s="28"/>
      <c r="AF606" s="28"/>
      <c r="AG606" s="28"/>
      <c r="AH606" s="28"/>
      <c r="AI606" s="28"/>
      <c r="AJ606" s="28"/>
      <c r="AK606" s="28"/>
      <c r="AL606" s="28"/>
      <c r="AM606" s="28"/>
      <c r="AN606" s="28"/>
      <c r="AO606" s="28"/>
      <c r="AP606" s="28"/>
    </row>
    <row r="607" spans="2:42">
      <c r="B607" s="28"/>
      <c r="C607" s="28"/>
      <c r="D607" s="28"/>
      <c r="E607" s="28"/>
      <c r="H607" s="28"/>
      <c r="I607" s="159"/>
      <c r="J607" s="159"/>
      <c r="K607" s="28"/>
      <c r="L607" s="28"/>
      <c r="M607" s="173"/>
      <c r="O607" s="28"/>
      <c r="P607" s="28"/>
      <c r="Q607" s="28"/>
      <c r="W607" s="28"/>
      <c r="X607" s="28"/>
      <c r="Z607" s="28"/>
      <c r="AA607" s="28"/>
      <c r="AC607" s="28"/>
      <c r="AD607" s="28"/>
      <c r="AI607" s="28"/>
      <c r="AJ607" s="28"/>
      <c r="AK607" s="28"/>
      <c r="AO607" s="28"/>
      <c r="AP607" s="28"/>
    </row>
    <row r="608" spans="2:42">
      <c r="B608" s="28"/>
      <c r="C608" s="28"/>
      <c r="D608" s="28"/>
      <c r="E608" s="28"/>
      <c r="H608" s="28"/>
      <c r="I608" s="159"/>
      <c r="J608" s="159"/>
      <c r="K608" s="28"/>
      <c r="L608" s="28"/>
      <c r="M608" s="173"/>
      <c r="O608" s="28"/>
      <c r="P608" s="28"/>
      <c r="Q608" s="28"/>
      <c r="W608" s="28"/>
      <c r="X608" s="28"/>
      <c r="Z608" s="28"/>
      <c r="AA608" s="28"/>
      <c r="AC608" s="28"/>
      <c r="AD608" s="28"/>
      <c r="AI608" s="28"/>
      <c r="AJ608" s="28"/>
      <c r="AK608" s="28"/>
      <c r="AO608" s="28"/>
      <c r="AP608" s="28"/>
    </row>
    <row r="609" spans="2:42">
      <c r="B609" s="28"/>
      <c r="C609" s="28"/>
      <c r="D609" s="28"/>
      <c r="E609" s="28"/>
      <c r="H609" s="28"/>
      <c r="I609" s="159"/>
      <c r="J609" s="159"/>
      <c r="K609" s="28"/>
      <c r="L609" s="28"/>
      <c r="M609" s="174"/>
      <c r="O609" s="28"/>
      <c r="P609" s="28"/>
      <c r="Q609" s="28"/>
      <c r="W609" s="28"/>
      <c r="X609" s="28"/>
      <c r="Z609" s="28"/>
      <c r="AA609" s="28"/>
      <c r="AC609" s="28"/>
      <c r="AD609" s="28"/>
      <c r="AI609" s="153"/>
      <c r="AJ609" s="28"/>
      <c r="AK609" s="28"/>
      <c r="AO609" s="28"/>
      <c r="AP609" s="28"/>
    </row>
    <row r="610" spans="2:42">
      <c r="B610" s="28"/>
      <c r="C610" s="28"/>
      <c r="D610" s="28"/>
      <c r="E610" s="28"/>
      <c r="H610" s="28"/>
      <c r="I610" s="159"/>
      <c r="J610" s="159"/>
      <c r="K610" s="28"/>
      <c r="L610" s="28"/>
      <c r="M610" s="173"/>
      <c r="O610" s="28"/>
      <c r="P610" s="28"/>
      <c r="Q610" s="28"/>
      <c r="W610" s="28"/>
      <c r="X610" s="28"/>
      <c r="Z610" s="28"/>
      <c r="AA610" s="28"/>
      <c r="AC610" s="28"/>
      <c r="AD610" s="28"/>
      <c r="AI610" s="153"/>
      <c r="AJ610" s="28"/>
      <c r="AK610" s="28"/>
      <c r="AO610" s="28"/>
      <c r="AP610" s="28"/>
    </row>
    <row r="611" spans="2:42">
      <c r="B611" s="28"/>
      <c r="C611" s="28"/>
      <c r="D611" s="28"/>
      <c r="E611" s="28"/>
      <c r="H611" s="28"/>
      <c r="I611" s="159"/>
      <c r="J611" s="159"/>
      <c r="K611" s="28"/>
      <c r="L611" s="28"/>
      <c r="M611" s="173"/>
      <c r="O611" s="28"/>
      <c r="P611" s="28"/>
      <c r="Q611" s="28"/>
      <c r="W611" s="28"/>
      <c r="X611" s="28"/>
      <c r="Z611" s="28"/>
      <c r="AA611" s="28"/>
      <c r="AC611" s="28"/>
      <c r="AD611" s="28"/>
      <c r="AI611" s="28"/>
      <c r="AJ611" s="28"/>
      <c r="AK611" s="28"/>
      <c r="AO611" s="28"/>
      <c r="AP611" s="28"/>
    </row>
    <row r="612" spans="2:42">
      <c r="B612" s="28"/>
      <c r="C612" s="28"/>
      <c r="D612" s="28"/>
      <c r="E612" s="28"/>
      <c r="H612" s="28"/>
      <c r="I612" s="28"/>
      <c r="J612" s="159"/>
      <c r="K612" s="28"/>
      <c r="L612" s="28"/>
      <c r="M612" s="173"/>
      <c r="N612" s="153"/>
      <c r="O612" s="175"/>
      <c r="P612" s="28"/>
      <c r="Q612" s="28"/>
      <c r="W612" s="28"/>
      <c r="X612" s="28"/>
      <c r="Z612" s="28"/>
      <c r="AA612" s="28"/>
      <c r="AB612" s="28"/>
      <c r="AC612" s="28"/>
      <c r="AD612" s="28"/>
      <c r="AJ612" s="28"/>
      <c r="AK612" s="28"/>
      <c r="AO612" s="28"/>
      <c r="AP612" s="28"/>
    </row>
    <row r="613" spans="2:42">
      <c r="B613" s="28"/>
      <c r="C613" s="28"/>
      <c r="D613" s="28"/>
      <c r="E613" s="28"/>
      <c r="H613" s="28"/>
      <c r="I613" s="28"/>
      <c r="J613" s="159"/>
      <c r="K613" s="28"/>
      <c r="L613" s="28"/>
      <c r="M613" s="173"/>
      <c r="N613" s="153"/>
      <c r="O613" s="175"/>
      <c r="P613" s="28"/>
      <c r="Q613" s="28"/>
      <c r="W613" s="28"/>
      <c r="X613" s="28"/>
      <c r="Z613" s="28"/>
      <c r="AA613" s="28"/>
      <c r="AB613" s="28"/>
      <c r="AC613" s="28"/>
      <c r="AD613" s="28"/>
      <c r="AJ613" s="28"/>
      <c r="AK613" s="28"/>
      <c r="AO613" s="28"/>
      <c r="AP613" s="28"/>
    </row>
    <row r="614" spans="2:42">
      <c r="B614" s="28"/>
      <c r="C614" s="28"/>
      <c r="D614" s="28"/>
      <c r="E614" s="28"/>
      <c r="H614" s="28"/>
      <c r="I614" s="28"/>
      <c r="J614" s="159"/>
      <c r="K614" s="28"/>
      <c r="L614" s="28"/>
      <c r="M614" s="173"/>
      <c r="N614" s="153"/>
      <c r="O614" s="175"/>
      <c r="P614" s="28"/>
      <c r="Q614" s="28"/>
      <c r="W614" s="28"/>
      <c r="X614" s="28"/>
      <c r="Z614" s="28"/>
      <c r="AA614" s="28"/>
      <c r="AB614" s="28"/>
      <c r="AC614" s="28"/>
      <c r="AD614" s="28"/>
      <c r="AJ614" s="28"/>
      <c r="AK614" s="28"/>
      <c r="AO614" s="28"/>
      <c r="AP614" s="28"/>
    </row>
    <row r="615" spans="2:42">
      <c r="B615" s="28"/>
      <c r="C615" s="28"/>
      <c r="D615" s="28"/>
      <c r="E615" s="28"/>
      <c r="H615" s="28"/>
      <c r="I615" s="28"/>
      <c r="J615" s="159"/>
      <c r="K615" s="28"/>
      <c r="L615" s="28"/>
      <c r="M615" s="173"/>
      <c r="N615" s="153"/>
      <c r="O615" s="175"/>
      <c r="P615" s="28"/>
      <c r="Q615" s="28"/>
      <c r="W615" s="28"/>
      <c r="X615" s="28"/>
      <c r="Z615" s="28"/>
      <c r="AA615" s="28"/>
      <c r="AB615" s="28"/>
      <c r="AC615" s="28"/>
      <c r="AD615" s="28"/>
      <c r="AJ615" s="28"/>
      <c r="AK615" s="28"/>
      <c r="AO615" s="28"/>
      <c r="AP615" s="28"/>
    </row>
    <row r="616" spans="2:42">
      <c r="B616" s="28"/>
      <c r="C616" s="28"/>
      <c r="D616" s="28"/>
      <c r="E616" s="28"/>
      <c r="H616" s="28"/>
      <c r="I616" s="28"/>
      <c r="J616" s="159"/>
      <c r="K616" s="28"/>
      <c r="L616" s="28"/>
      <c r="M616" s="173"/>
      <c r="N616" s="153"/>
      <c r="O616" s="175"/>
      <c r="P616" s="28"/>
      <c r="Q616" s="28"/>
      <c r="W616" s="28"/>
      <c r="X616" s="28"/>
      <c r="Z616" s="28"/>
      <c r="AA616" s="28"/>
      <c r="AB616" s="28"/>
      <c r="AC616" s="28"/>
      <c r="AD616" s="28"/>
      <c r="AJ616" s="28"/>
      <c r="AK616" s="28"/>
      <c r="AO616" s="28"/>
      <c r="AP616" s="28"/>
    </row>
    <row r="617" spans="2:42">
      <c r="B617" s="28"/>
      <c r="C617" s="28"/>
      <c r="D617" s="28"/>
      <c r="E617" s="28"/>
      <c r="H617" s="28"/>
      <c r="I617" s="28"/>
      <c r="J617" s="159"/>
      <c r="K617" s="28"/>
      <c r="L617" s="28"/>
      <c r="M617" s="173"/>
      <c r="N617" s="153"/>
      <c r="O617" s="175"/>
      <c r="P617" s="28"/>
      <c r="Q617" s="28"/>
      <c r="W617" s="28"/>
      <c r="X617" s="28"/>
      <c r="Z617" s="28"/>
      <c r="AA617" s="28"/>
      <c r="AB617" s="28"/>
      <c r="AC617" s="28"/>
      <c r="AD617" s="28"/>
      <c r="AJ617" s="28"/>
      <c r="AK617" s="28"/>
      <c r="AO617" s="28"/>
      <c r="AP617" s="28"/>
    </row>
    <row r="618" spans="2:42">
      <c r="B618" s="28"/>
      <c r="C618" s="28"/>
      <c r="D618" s="28"/>
      <c r="E618" s="28"/>
      <c r="H618" s="28"/>
      <c r="I618" s="28"/>
      <c r="J618" s="159"/>
      <c r="K618" s="28"/>
      <c r="L618" s="28"/>
      <c r="M618" s="173"/>
      <c r="N618" s="153"/>
      <c r="O618" s="175"/>
      <c r="P618" s="28"/>
      <c r="Q618" s="28"/>
      <c r="W618" s="28"/>
      <c r="X618" s="28"/>
      <c r="Z618" s="28"/>
      <c r="AA618" s="28"/>
      <c r="AB618" s="28"/>
      <c r="AC618" s="28"/>
      <c r="AD618" s="28"/>
      <c r="AJ618" s="28"/>
      <c r="AK618" s="28"/>
      <c r="AO618" s="28"/>
      <c r="AP618" s="28"/>
    </row>
    <row r="619" spans="2:42">
      <c r="B619" s="28"/>
      <c r="C619" s="28"/>
      <c r="D619" s="28"/>
      <c r="E619" s="28"/>
      <c r="H619" s="28"/>
      <c r="I619" s="28"/>
      <c r="J619" s="159"/>
      <c r="K619" s="28"/>
      <c r="L619" s="28"/>
      <c r="M619" s="173"/>
      <c r="N619" s="153"/>
      <c r="O619" s="175"/>
      <c r="P619" s="28"/>
      <c r="Q619" s="28"/>
      <c r="W619" s="28"/>
      <c r="X619" s="28"/>
      <c r="Z619" s="28"/>
      <c r="AA619" s="28"/>
      <c r="AB619" s="28"/>
      <c r="AC619" s="28"/>
      <c r="AD619" s="28"/>
      <c r="AJ619" s="28"/>
      <c r="AK619" s="28"/>
      <c r="AO619" s="28"/>
      <c r="AP619" s="28"/>
    </row>
    <row r="620" spans="2:42">
      <c r="B620" s="28"/>
      <c r="C620" s="28"/>
      <c r="D620" s="28"/>
      <c r="E620" s="28"/>
      <c r="H620" s="28"/>
      <c r="I620" s="28"/>
      <c r="J620" s="159"/>
      <c r="K620" s="28"/>
      <c r="L620" s="28"/>
      <c r="M620" s="173"/>
      <c r="N620" s="153"/>
      <c r="O620" s="175"/>
      <c r="P620" s="28"/>
      <c r="Q620" s="28"/>
      <c r="W620" s="28"/>
      <c r="X620" s="28"/>
      <c r="Z620" s="28"/>
      <c r="AA620" s="28"/>
      <c r="AB620" s="28"/>
      <c r="AC620" s="28"/>
      <c r="AD620" s="28"/>
      <c r="AJ620" s="28"/>
      <c r="AK620" s="28"/>
      <c r="AO620" s="28"/>
      <c r="AP620" s="28"/>
    </row>
    <row r="621" spans="2:42">
      <c r="B621" s="28"/>
      <c r="C621" s="28"/>
      <c r="D621" s="28"/>
      <c r="E621" s="28"/>
      <c r="H621" s="28"/>
      <c r="I621" s="28"/>
      <c r="J621" s="159"/>
      <c r="K621" s="28"/>
      <c r="L621" s="28"/>
      <c r="M621" s="173"/>
      <c r="N621" s="153"/>
      <c r="O621" s="175"/>
      <c r="P621" s="28"/>
      <c r="Q621" s="28"/>
      <c r="W621" s="28"/>
      <c r="X621" s="28"/>
      <c r="Z621" s="28"/>
      <c r="AA621" s="28"/>
      <c r="AB621" s="28"/>
      <c r="AC621" s="28"/>
      <c r="AD621" s="28"/>
      <c r="AJ621" s="28"/>
      <c r="AK621" s="28"/>
      <c r="AO621" s="28"/>
      <c r="AP621" s="28"/>
    </row>
    <row r="622" spans="2:42">
      <c r="B622" s="28"/>
      <c r="C622" s="28"/>
      <c r="D622" s="28"/>
      <c r="E622" s="28"/>
      <c r="H622" s="28"/>
      <c r="I622" s="28"/>
      <c r="J622" s="159"/>
      <c r="K622" s="28"/>
      <c r="L622" s="28"/>
      <c r="M622" s="173"/>
      <c r="N622" s="153"/>
      <c r="O622" s="175"/>
      <c r="P622" s="28"/>
      <c r="Q622" s="28"/>
      <c r="W622" s="28"/>
      <c r="X622" s="28"/>
      <c r="Z622" s="28"/>
      <c r="AA622" s="28"/>
      <c r="AB622" s="28"/>
      <c r="AC622" s="28"/>
      <c r="AD622" s="28"/>
      <c r="AJ622" s="28"/>
      <c r="AK622" s="28"/>
      <c r="AO622" s="28"/>
      <c r="AP622" s="28"/>
    </row>
    <row r="623" spans="2:42">
      <c r="B623" s="28"/>
      <c r="C623" s="28"/>
      <c r="D623" s="28"/>
      <c r="E623" s="28"/>
      <c r="H623" s="28"/>
      <c r="I623" s="28"/>
      <c r="J623" s="159"/>
      <c r="K623" s="28"/>
      <c r="L623" s="28"/>
      <c r="M623" s="173"/>
      <c r="N623" s="153"/>
      <c r="O623" s="175"/>
      <c r="P623" s="28"/>
      <c r="Q623" s="28"/>
      <c r="W623" s="28"/>
      <c r="X623" s="28"/>
      <c r="Z623" s="28"/>
      <c r="AA623" s="28"/>
      <c r="AB623" s="28"/>
      <c r="AC623" s="28"/>
      <c r="AD623" s="28"/>
      <c r="AJ623" s="28"/>
      <c r="AK623" s="28"/>
      <c r="AO623" s="28"/>
      <c r="AP623" s="28"/>
    </row>
    <row r="624" spans="2:42">
      <c r="B624" s="28"/>
      <c r="C624" s="28"/>
      <c r="D624" s="28"/>
      <c r="E624" s="28"/>
      <c r="H624" s="28"/>
      <c r="I624" s="28"/>
      <c r="J624" s="159"/>
      <c r="K624" s="28"/>
      <c r="L624" s="28"/>
      <c r="M624" s="173"/>
      <c r="N624" s="153"/>
      <c r="O624" s="175"/>
      <c r="P624" s="28"/>
      <c r="Q624" s="28"/>
      <c r="W624" s="28"/>
      <c r="X624" s="28"/>
      <c r="Z624" s="28"/>
      <c r="AA624" s="28"/>
      <c r="AB624" s="28"/>
      <c r="AC624" s="28"/>
      <c r="AD624" s="28"/>
      <c r="AJ624" s="28"/>
      <c r="AK624" s="28"/>
      <c r="AO624" s="28"/>
      <c r="AP624" s="28"/>
    </row>
    <row r="625" spans="2:42">
      <c r="B625" s="28"/>
      <c r="C625" s="28"/>
      <c r="D625" s="28"/>
      <c r="E625" s="28"/>
      <c r="H625" s="28"/>
      <c r="I625" s="28"/>
      <c r="J625" s="159"/>
      <c r="K625" s="28"/>
      <c r="L625" s="28"/>
      <c r="M625" s="173"/>
      <c r="N625" s="153"/>
      <c r="O625" s="175"/>
      <c r="P625" s="28"/>
      <c r="Q625" s="28"/>
      <c r="W625" s="28"/>
      <c r="X625" s="28"/>
      <c r="Z625" s="28"/>
      <c r="AA625" s="28"/>
      <c r="AB625" s="28"/>
      <c r="AC625" s="28"/>
      <c r="AD625" s="28"/>
      <c r="AJ625" s="28"/>
      <c r="AK625" s="28"/>
      <c r="AO625" s="28"/>
      <c r="AP625" s="28"/>
    </row>
    <row r="626" spans="2:42">
      <c r="B626" s="28"/>
      <c r="C626" s="28"/>
      <c r="D626" s="28"/>
      <c r="E626" s="28"/>
      <c r="H626" s="28"/>
      <c r="I626" s="28"/>
      <c r="J626" s="159"/>
      <c r="K626" s="28"/>
      <c r="L626" s="28"/>
      <c r="M626" s="173"/>
      <c r="N626" s="153"/>
      <c r="O626" s="175"/>
      <c r="P626" s="28"/>
      <c r="Q626" s="28"/>
      <c r="W626" s="28"/>
      <c r="X626" s="28"/>
      <c r="Z626" s="28"/>
      <c r="AA626" s="28"/>
      <c r="AB626" s="28"/>
      <c r="AC626" s="28"/>
      <c r="AD626" s="28"/>
      <c r="AJ626" s="28"/>
      <c r="AK626" s="28"/>
      <c r="AO626" s="28"/>
      <c r="AP626" s="28"/>
    </row>
    <row r="627" spans="2:42">
      <c r="B627" s="28"/>
      <c r="C627" s="28"/>
      <c r="D627" s="28"/>
      <c r="E627" s="28"/>
      <c r="H627" s="28"/>
      <c r="I627" s="28"/>
      <c r="J627" s="159"/>
      <c r="K627" s="28"/>
      <c r="L627" s="28"/>
      <c r="M627" s="173"/>
      <c r="N627" s="153"/>
      <c r="O627" s="175"/>
      <c r="P627" s="28"/>
      <c r="Q627" s="28"/>
      <c r="W627" s="28"/>
      <c r="X627" s="28"/>
      <c r="Z627" s="28"/>
      <c r="AA627" s="28"/>
      <c r="AB627" s="28"/>
      <c r="AC627" s="28"/>
      <c r="AD627" s="28"/>
      <c r="AJ627" s="28"/>
      <c r="AK627" s="28"/>
      <c r="AO627" s="28"/>
      <c r="AP627" s="28"/>
    </row>
    <row r="628" spans="2:42">
      <c r="B628" s="28"/>
      <c r="C628" s="28"/>
      <c r="D628" s="28"/>
      <c r="E628" s="28"/>
      <c r="H628" s="28"/>
      <c r="I628" s="28"/>
      <c r="J628" s="159"/>
      <c r="K628" s="28"/>
      <c r="L628" s="28"/>
      <c r="M628" s="173"/>
      <c r="N628" s="153"/>
      <c r="O628" s="175"/>
      <c r="P628" s="28"/>
      <c r="Q628" s="28"/>
      <c r="W628" s="28"/>
      <c r="X628" s="28"/>
      <c r="Z628" s="28"/>
      <c r="AA628" s="28"/>
      <c r="AB628" s="28"/>
      <c r="AC628" s="28"/>
      <c r="AD628" s="28"/>
      <c r="AJ628" s="28"/>
      <c r="AK628" s="28"/>
      <c r="AO628" s="28"/>
      <c r="AP628" s="28"/>
    </row>
    <row r="629" spans="2:42">
      <c r="B629" s="28"/>
      <c r="C629" s="28"/>
      <c r="D629" s="28"/>
      <c r="E629" s="28"/>
      <c r="H629" s="28"/>
      <c r="I629" s="28"/>
      <c r="J629" s="159"/>
      <c r="K629" s="28"/>
      <c r="L629" s="28"/>
      <c r="M629" s="173"/>
      <c r="N629" s="153"/>
      <c r="O629" s="175"/>
      <c r="P629" s="28"/>
      <c r="Q629" s="28"/>
      <c r="W629" s="28"/>
      <c r="X629" s="28"/>
      <c r="Z629" s="28"/>
      <c r="AA629" s="28"/>
      <c r="AB629" s="28"/>
      <c r="AC629" s="28"/>
      <c r="AD629" s="28"/>
      <c r="AJ629" s="28"/>
      <c r="AK629" s="28"/>
      <c r="AO629" s="28"/>
      <c r="AP629" s="28"/>
    </row>
    <row r="630" spans="2:42">
      <c r="B630" s="28"/>
      <c r="C630" s="28"/>
      <c r="D630" s="28"/>
      <c r="E630" s="28"/>
      <c r="H630" s="28"/>
      <c r="I630" s="28"/>
      <c r="J630" s="159"/>
      <c r="K630" s="28"/>
      <c r="L630" s="28"/>
      <c r="M630" s="173"/>
      <c r="N630" s="153"/>
      <c r="O630" s="175"/>
      <c r="P630" s="28"/>
      <c r="Q630" s="28"/>
      <c r="W630" s="28"/>
      <c r="X630" s="28"/>
      <c r="Z630" s="28"/>
      <c r="AA630" s="28"/>
      <c r="AB630" s="28"/>
      <c r="AC630" s="28"/>
      <c r="AD630" s="28"/>
      <c r="AJ630" s="28"/>
      <c r="AK630" s="28"/>
      <c r="AO630" s="28"/>
      <c r="AP630" s="28"/>
    </row>
    <row r="631" spans="2:42">
      <c r="B631" s="28"/>
      <c r="C631" s="28"/>
      <c r="D631" s="28"/>
      <c r="E631" s="28"/>
      <c r="H631" s="28"/>
      <c r="I631" s="28"/>
      <c r="J631" s="159"/>
      <c r="K631" s="28"/>
      <c r="L631" s="28"/>
      <c r="M631" s="173"/>
      <c r="N631" s="153"/>
      <c r="O631" s="175"/>
      <c r="P631" s="28"/>
      <c r="Q631" s="28"/>
      <c r="W631" s="28"/>
      <c r="X631" s="28"/>
      <c r="Z631" s="28"/>
      <c r="AA631" s="28"/>
      <c r="AB631" s="28"/>
      <c r="AC631" s="28"/>
      <c r="AD631" s="28"/>
      <c r="AJ631" s="28"/>
      <c r="AK631" s="28"/>
      <c r="AO631" s="28"/>
      <c r="AP631" s="28"/>
    </row>
    <row r="632" spans="2:42">
      <c r="B632" s="28"/>
      <c r="C632" s="28"/>
      <c r="D632" s="28"/>
      <c r="E632" s="28"/>
      <c r="H632" s="28"/>
      <c r="I632" s="28"/>
      <c r="J632" s="159"/>
      <c r="K632" s="28"/>
      <c r="L632" s="28"/>
      <c r="M632" s="174"/>
      <c r="N632" s="153"/>
      <c r="O632" s="175"/>
      <c r="P632" s="28"/>
      <c r="Q632" s="28"/>
      <c r="W632" s="28"/>
      <c r="X632" s="28"/>
      <c r="Z632" s="28"/>
      <c r="AA632" s="28"/>
      <c r="AB632" s="28"/>
      <c r="AC632" s="28"/>
      <c r="AD632" s="28"/>
      <c r="AJ632" s="28"/>
      <c r="AK632" s="28"/>
      <c r="AO632" s="28"/>
      <c r="AP632" s="28"/>
    </row>
    <row r="633" spans="2:42">
      <c r="B633" s="28"/>
      <c r="C633" s="28"/>
      <c r="D633" s="28"/>
      <c r="E633" s="28"/>
      <c r="H633" s="28"/>
      <c r="I633" s="28"/>
      <c r="J633" s="159"/>
      <c r="K633" s="28"/>
      <c r="L633" s="28"/>
      <c r="M633" s="174"/>
      <c r="N633" s="153"/>
      <c r="O633" s="175"/>
      <c r="P633" s="28"/>
      <c r="Q633" s="28"/>
      <c r="W633" s="28"/>
      <c r="X633" s="28"/>
      <c r="Z633" s="28"/>
      <c r="AA633" s="28"/>
      <c r="AB633" s="28"/>
      <c r="AC633" s="28"/>
      <c r="AD633" s="28"/>
      <c r="AJ633" s="28"/>
      <c r="AK633" s="28"/>
      <c r="AO633" s="28"/>
      <c r="AP633" s="28"/>
    </row>
    <row r="634" spans="2:42">
      <c r="B634" s="28"/>
      <c r="C634" s="28"/>
      <c r="D634" s="28"/>
      <c r="E634" s="28"/>
      <c r="H634" s="28"/>
      <c r="I634" s="28"/>
      <c r="J634" s="159"/>
      <c r="K634" s="28"/>
      <c r="L634" s="28"/>
      <c r="M634" s="174"/>
      <c r="N634" s="153"/>
      <c r="O634" s="175"/>
      <c r="P634" s="28"/>
      <c r="Q634" s="28"/>
      <c r="W634" s="28"/>
      <c r="X634" s="28"/>
      <c r="Z634" s="28"/>
      <c r="AA634" s="28"/>
      <c r="AB634" s="28"/>
      <c r="AC634" s="28"/>
      <c r="AD634" s="28"/>
      <c r="AJ634" s="28"/>
      <c r="AK634" s="28"/>
      <c r="AO634" s="28"/>
      <c r="AP634" s="28"/>
    </row>
    <row r="635" spans="2:42">
      <c r="B635" s="28"/>
      <c r="C635" s="28"/>
      <c r="D635" s="28"/>
      <c r="E635" s="28"/>
      <c r="H635" s="28"/>
      <c r="I635" s="28"/>
      <c r="J635" s="159"/>
      <c r="K635" s="28"/>
      <c r="L635" s="28"/>
      <c r="M635" s="174"/>
      <c r="N635" s="153"/>
      <c r="O635" s="175"/>
      <c r="P635" s="28"/>
      <c r="Q635" s="28"/>
      <c r="W635" s="28"/>
      <c r="X635" s="28"/>
      <c r="Z635" s="28"/>
      <c r="AA635" s="28"/>
      <c r="AB635" s="28"/>
      <c r="AC635" s="28"/>
      <c r="AD635" s="28"/>
      <c r="AJ635" s="28"/>
      <c r="AK635" s="28"/>
      <c r="AO635" s="28"/>
      <c r="AP635" s="28"/>
    </row>
    <row r="636" spans="2:42">
      <c r="B636" s="28"/>
      <c r="C636" s="28"/>
      <c r="D636" s="28"/>
      <c r="E636" s="28"/>
      <c r="H636" s="28"/>
      <c r="I636" s="28"/>
      <c r="J636" s="159"/>
      <c r="K636" s="28"/>
      <c r="L636" s="28"/>
      <c r="M636" s="174"/>
      <c r="N636" s="153"/>
      <c r="O636" s="175"/>
      <c r="P636" s="28"/>
      <c r="Q636" s="28"/>
      <c r="W636" s="28"/>
      <c r="X636" s="28"/>
      <c r="Z636" s="28"/>
      <c r="AA636" s="28"/>
      <c r="AB636" s="28"/>
      <c r="AC636" s="28"/>
      <c r="AD636" s="28"/>
      <c r="AJ636" s="28"/>
      <c r="AK636" s="28"/>
      <c r="AO636" s="28"/>
      <c r="AP636" s="28"/>
    </row>
    <row r="637" spans="2:42">
      <c r="B637" s="28"/>
      <c r="C637" s="28"/>
      <c r="D637" s="28"/>
      <c r="E637" s="28"/>
      <c r="H637" s="28"/>
      <c r="I637" s="28"/>
      <c r="J637" s="159"/>
      <c r="K637" s="28"/>
      <c r="L637" s="28"/>
      <c r="M637" s="174"/>
      <c r="N637" s="153"/>
      <c r="O637" s="175"/>
      <c r="P637" s="28"/>
      <c r="Q637" s="28"/>
      <c r="W637" s="28"/>
      <c r="X637" s="28"/>
      <c r="Z637" s="28"/>
      <c r="AA637" s="28"/>
      <c r="AB637" s="28"/>
      <c r="AC637" s="28"/>
      <c r="AD637" s="28"/>
      <c r="AJ637" s="28"/>
      <c r="AK637" s="28"/>
      <c r="AO637" s="28"/>
      <c r="AP637" s="28"/>
    </row>
    <row r="638" spans="2:42">
      <c r="B638" s="28"/>
      <c r="C638" s="28"/>
      <c r="D638" s="28"/>
      <c r="E638" s="28"/>
      <c r="H638" s="28"/>
      <c r="I638" s="28"/>
      <c r="J638" s="159"/>
      <c r="K638" s="28"/>
      <c r="L638" s="28"/>
      <c r="M638" s="174"/>
      <c r="N638" s="153"/>
      <c r="O638" s="175"/>
      <c r="P638" s="28"/>
      <c r="Q638" s="28"/>
      <c r="W638" s="28"/>
      <c r="X638" s="28"/>
      <c r="Z638" s="28"/>
      <c r="AA638" s="28"/>
      <c r="AB638" s="28"/>
      <c r="AC638" s="28"/>
      <c r="AD638" s="28"/>
      <c r="AJ638" s="28"/>
      <c r="AK638" s="28"/>
      <c r="AO638" s="28"/>
      <c r="AP638" s="28"/>
    </row>
    <row r="639" spans="2:42">
      <c r="B639" s="28"/>
      <c r="C639" s="28"/>
      <c r="D639" s="28"/>
      <c r="E639" s="28"/>
      <c r="H639" s="28"/>
      <c r="I639" s="28"/>
      <c r="J639" s="159"/>
      <c r="K639" s="28"/>
      <c r="L639" s="28"/>
      <c r="M639" s="174"/>
      <c r="N639" s="153"/>
      <c r="O639" s="175"/>
      <c r="P639" s="28"/>
      <c r="Q639" s="28"/>
      <c r="W639" s="28"/>
      <c r="X639" s="28"/>
      <c r="Z639" s="28"/>
      <c r="AA639" s="28"/>
      <c r="AB639" s="28"/>
      <c r="AC639" s="28"/>
      <c r="AD639" s="28"/>
      <c r="AJ639" s="28"/>
      <c r="AK639" s="28"/>
      <c r="AO639" s="28"/>
      <c r="AP639" s="28"/>
    </row>
    <row r="640" spans="2:42">
      <c r="B640" s="28"/>
      <c r="C640" s="28"/>
      <c r="D640" s="28"/>
      <c r="E640" s="28"/>
      <c r="H640" s="28"/>
      <c r="I640" s="28"/>
      <c r="J640" s="159"/>
      <c r="K640" s="28"/>
      <c r="L640" s="28"/>
      <c r="M640" s="174"/>
      <c r="N640" s="153"/>
      <c r="O640" s="175"/>
      <c r="P640" s="28"/>
      <c r="Q640" s="28"/>
      <c r="W640" s="28"/>
      <c r="X640" s="28"/>
      <c r="Z640" s="28"/>
      <c r="AA640" s="28"/>
      <c r="AB640" s="28"/>
      <c r="AC640" s="28"/>
      <c r="AD640" s="28"/>
      <c r="AJ640" s="28"/>
      <c r="AK640" s="28"/>
      <c r="AO640" s="28"/>
      <c r="AP640" s="28"/>
    </row>
    <row r="641" spans="2:42">
      <c r="B641" s="28"/>
      <c r="C641" s="28"/>
      <c r="D641" s="28"/>
      <c r="E641" s="28"/>
      <c r="H641" s="28"/>
      <c r="I641" s="28"/>
      <c r="J641" s="159"/>
      <c r="K641" s="28"/>
      <c r="L641" s="28"/>
      <c r="M641" s="174"/>
      <c r="N641" s="153"/>
      <c r="O641" s="175"/>
      <c r="P641" s="28"/>
      <c r="Q641" s="28"/>
      <c r="W641" s="28"/>
      <c r="X641" s="28"/>
      <c r="Z641" s="28"/>
      <c r="AA641" s="28"/>
      <c r="AB641" s="28"/>
      <c r="AC641" s="28"/>
      <c r="AD641" s="28"/>
      <c r="AJ641" s="28"/>
      <c r="AK641" s="28"/>
      <c r="AO641" s="28"/>
      <c r="AP641" s="28"/>
    </row>
    <row r="642" spans="2:42">
      <c r="B642" s="28"/>
      <c r="C642" s="28"/>
      <c r="D642" s="28"/>
      <c r="E642" s="28"/>
      <c r="H642" s="28"/>
      <c r="I642" s="28"/>
      <c r="J642" s="159"/>
      <c r="K642" s="28"/>
      <c r="L642" s="28"/>
      <c r="M642" s="173"/>
      <c r="N642" s="153"/>
      <c r="O642" s="175"/>
      <c r="P642" s="28"/>
      <c r="Q642" s="28"/>
      <c r="W642" s="28"/>
      <c r="X642" s="28"/>
      <c r="Z642" s="28"/>
      <c r="AA642" s="28"/>
      <c r="AB642" s="28"/>
      <c r="AC642" s="28"/>
      <c r="AD642" s="28"/>
      <c r="AJ642" s="28"/>
      <c r="AK642" s="28"/>
      <c r="AO642" s="28"/>
      <c r="AP642" s="28"/>
    </row>
    <row r="643" spans="2:42">
      <c r="B643" s="28"/>
      <c r="C643" s="28"/>
      <c r="D643" s="28"/>
      <c r="E643" s="28"/>
      <c r="H643" s="28"/>
      <c r="I643" s="28"/>
      <c r="J643" s="159"/>
      <c r="K643" s="28"/>
      <c r="L643" s="28"/>
      <c r="M643" s="173"/>
      <c r="N643" s="153"/>
      <c r="O643" s="175"/>
      <c r="P643" s="28"/>
      <c r="Q643" s="28"/>
      <c r="W643" s="28"/>
      <c r="X643" s="28"/>
      <c r="Z643" s="28"/>
      <c r="AA643" s="28"/>
      <c r="AB643" s="28"/>
      <c r="AC643" s="28"/>
      <c r="AD643" s="28"/>
      <c r="AJ643" s="28"/>
      <c r="AK643" s="28"/>
      <c r="AO643" s="28"/>
      <c r="AP643" s="28"/>
    </row>
    <row r="644" spans="2:42">
      <c r="B644" s="28"/>
      <c r="C644" s="28"/>
      <c r="D644" s="28"/>
      <c r="E644" s="28"/>
      <c r="H644" s="28"/>
      <c r="I644" s="28"/>
      <c r="J644" s="159"/>
      <c r="K644" s="28"/>
      <c r="L644" s="28"/>
      <c r="M644" s="173"/>
      <c r="N644" s="153"/>
      <c r="O644" s="175"/>
      <c r="P644" s="28"/>
      <c r="Q644" s="28"/>
      <c r="W644" s="28"/>
      <c r="X644" s="28"/>
      <c r="Z644" s="28"/>
      <c r="AA644" s="28"/>
      <c r="AB644" s="28"/>
      <c r="AC644" s="28"/>
      <c r="AD644" s="28"/>
      <c r="AJ644" s="28"/>
      <c r="AK644" s="28"/>
      <c r="AO644" s="28"/>
      <c r="AP644" s="28"/>
    </row>
    <row r="645" spans="2:42">
      <c r="B645" s="28"/>
      <c r="C645" s="28"/>
      <c r="D645" s="28"/>
      <c r="E645" s="28"/>
      <c r="H645" s="28"/>
      <c r="I645" s="28"/>
      <c r="J645" s="159"/>
      <c r="K645" s="28"/>
      <c r="L645" s="28"/>
      <c r="M645" s="173"/>
      <c r="N645" s="153"/>
      <c r="O645" s="175"/>
      <c r="P645" s="28"/>
      <c r="Q645" s="28"/>
      <c r="W645" s="28"/>
      <c r="X645" s="28"/>
      <c r="Z645" s="28"/>
      <c r="AA645" s="28"/>
      <c r="AB645" s="28"/>
      <c r="AC645" s="28"/>
      <c r="AD645" s="28"/>
      <c r="AJ645" s="28"/>
      <c r="AK645" s="28"/>
      <c r="AO645" s="28"/>
      <c r="AP645" s="28"/>
    </row>
    <row r="646" spans="2:42">
      <c r="B646" s="28"/>
      <c r="C646" s="28"/>
      <c r="D646" s="28"/>
      <c r="E646" s="28"/>
      <c r="H646" s="28"/>
      <c r="I646" s="28"/>
      <c r="J646" s="159"/>
      <c r="K646" s="28"/>
      <c r="L646" s="28"/>
      <c r="M646" s="173"/>
      <c r="N646" s="153"/>
      <c r="O646" s="175"/>
      <c r="P646" s="28"/>
      <c r="Q646" s="28"/>
      <c r="W646" s="28"/>
      <c r="X646" s="28"/>
      <c r="Z646" s="28"/>
      <c r="AA646" s="28"/>
      <c r="AB646" s="28"/>
      <c r="AC646" s="28"/>
      <c r="AD646" s="28"/>
      <c r="AJ646" s="28"/>
      <c r="AK646" s="28"/>
      <c r="AO646" s="28"/>
      <c r="AP646" s="28"/>
    </row>
    <row r="647" spans="2:42">
      <c r="B647" s="28"/>
      <c r="C647" s="28"/>
      <c r="D647" s="28"/>
      <c r="E647" s="28"/>
      <c r="H647" s="28"/>
      <c r="I647" s="28"/>
      <c r="J647" s="159"/>
      <c r="K647" s="28"/>
      <c r="L647" s="28"/>
      <c r="M647" s="173"/>
      <c r="N647" s="153"/>
      <c r="O647" s="175"/>
      <c r="P647" s="28"/>
      <c r="Q647" s="28"/>
      <c r="W647" s="28"/>
      <c r="X647" s="28"/>
      <c r="Z647" s="28"/>
      <c r="AA647" s="28"/>
      <c r="AB647" s="28"/>
      <c r="AC647" s="28"/>
      <c r="AD647" s="28"/>
      <c r="AJ647" s="28"/>
      <c r="AK647" s="28"/>
      <c r="AO647" s="28"/>
      <c r="AP647" s="28"/>
    </row>
    <row r="648" spans="2:42">
      <c r="B648" s="28"/>
      <c r="C648" s="28"/>
      <c r="D648" s="28"/>
      <c r="E648" s="28"/>
      <c r="H648" s="28"/>
      <c r="I648" s="28"/>
      <c r="J648" s="159"/>
      <c r="K648" s="28"/>
      <c r="L648" s="28"/>
      <c r="M648" s="173"/>
      <c r="N648" s="153"/>
      <c r="O648" s="175"/>
      <c r="P648" s="28"/>
      <c r="Q648" s="28"/>
      <c r="W648" s="28"/>
      <c r="X648" s="28"/>
      <c r="Z648" s="28"/>
      <c r="AA648" s="28"/>
      <c r="AB648" s="28"/>
      <c r="AC648" s="28"/>
      <c r="AD648" s="28"/>
      <c r="AJ648" s="28"/>
      <c r="AK648" s="28"/>
      <c r="AO648" s="28"/>
      <c r="AP648" s="28"/>
    </row>
    <row r="649" spans="2:42">
      <c r="B649" s="28"/>
      <c r="C649" s="28"/>
      <c r="D649" s="28"/>
      <c r="E649" s="28"/>
      <c r="H649" s="28"/>
      <c r="I649" s="28"/>
      <c r="J649" s="159"/>
      <c r="K649" s="28"/>
      <c r="L649" s="28"/>
      <c r="M649" s="173"/>
      <c r="N649" s="153"/>
      <c r="O649" s="175"/>
      <c r="P649" s="28"/>
      <c r="Q649" s="28"/>
      <c r="W649" s="28"/>
      <c r="X649" s="28"/>
      <c r="Z649" s="28"/>
      <c r="AA649" s="28"/>
      <c r="AB649" s="28"/>
      <c r="AC649" s="28"/>
      <c r="AD649" s="28"/>
      <c r="AJ649" s="28"/>
      <c r="AK649" s="28"/>
      <c r="AO649" s="28"/>
      <c r="AP649" s="28"/>
    </row>
    <row r="650" spans="2:42">
      <c r="B650" s="28"/>
      <c r="C650" s="28"/>
      <c r="D650" s="28"/>
      <c r="E650" s="28"/>
      <c r="H650" s="28"/>
      <c r="I650" s="28"/>
      <c r="J650" s="159"/>
      <c r="K650" s="28"/>
      <c r="L650" s="28"/>
      <c r="M650" s="173"/>
      <c r="N650" s="153"/>
      <c r="O650" s="175"/>
      <c r="P650" s="28"/>
      <c r="Q650" s="28"/>
      <c r="W650" s="28"/>
      <c r="X650" s="28"/>
      <c r="Z650" s="28"/>
      <c r="AA650" s="28"/>
      <c r="AB650" s="28"/>
      <c r="AC650" s="28"/>
      <c r="AD650" s="28"/>
      <c r="AJ650" s="28"/>
      <c r="AK650" s="28"/>
      <c r="AO650" s="28"/>
      <c r="AP650" s="28"/>
    </row>
    <row r="651" spans="2:42">
      <c r="B651" s="28"/>
      <c r="C651" s="28"/>
      <c r="D651" s="28"/>
      <c r="E651" s="28"/>
      <c r="H651" s="28"/>
      <c r="I651" s="28"/>
      <c r="J651" s="159"/>
      <c r="K651" s="28"/>
      <c r="L651" s="28"/>
      <c r="M651" s="173"/>
      <c r="N651" s="153"/>
      <c r="O651" s="175"/>
      <c r="P651" s="28"/>
      <c r="Q651" s="28"/>
      <c r="W651" s="28"/>
      <c r="X651" s="28"/>
      <c r="Z651" s="28"/>
      <c r="AA651" s="28"/>
      <c r="AB651" s="28"/>
      <c r="AC651" s="28"/>
      <c r="AD651" s="28"/>
      <c r="AJ651" s="28"/>
      <c r="AK651" s="28"/>
      <c r="AO651" s="28"/>
      <c r="AP651" s="28"/>
    </row>
    <row r="652" spans="2:42">
      <c r="B652" s="28"/>
      <c r="C652" s="28"/>
      <c r="D652" s="28"/>
      <c r="E652" s="28"/>
      <c r="H652" s="28"/>
      <c r="I652" s="28"/>
      <c r="J652" s="159"/>
      <c r="K652" s="28"/>
      <c r="M652" s="173"/>
      <c r="N652" s="153"/>
      <c r="O652" s="175"/>
      <c r="P652" s="28"/>
      <c r="Q652" s="28"/>
      <c r="W652" s="28"/>
      <c r="X652" s="28"/>
      <c r="Z652" s="28"/>
      <c r="AA652" s="28"/>
      <c r="AB652" s="28"/>
      <c r="AC652" s="28"/>
      <c r="AD652" s="28"/>
      <c r="AJ652" s="28"/>
      <c r="AK652" s="28"/>
      <c r="AO652" s="28"/>
      <c r="AP652" s="28"/>
    </row>
    <row r="653" spans="2:42">
      <c r="B653" s="28"/>
      <c r="C653" s="28"/>
      <c r="D653" s="28"/>
      <c r="E653" s="28"/>
      <c r="H653" s="28"/>
      <c r="I653" s="28"/>
      <c r="J653" s="159"/>
      <c r="K653" s="28"/>
      <c r="M653" s="173"/>
      <c r="N653" s="153"/>
      <c r="O653" s="175"/>
      <c r="P653" s="28"/>
      <c r="Q653" s="28"/>
      <c r="W653" s="28"/>
      <c r="X653" s="28"/>
      <c r="Z653" s="28"/>
      <c r="AA653" s="28"/>
      <c r="AB653" s="28"/>
      <c r="AC653" s="28"/>
      <c r="AD653" s="28"/>
      <c r="AJ653" s="28"/>
      <c r="AK653" s="28"/>
      <c r="AO653" s="28"/>
      <c r="AP653" s="28"/>
    </row>
    <row r="654" spans="2:42">
      <c r="B654" s="28"/>
      <c r="C654" s="28"/>
      <c r="D654" s="28"/>
      <c r="E654" s="28"/>
      <c r="H654" s="28"/>
      <c r="I654" s="28"/>
      <c r="J654" s="159"/>
      <c r="K654" s="28"/>
      <c r="M654" s="173"/>
      <c r="N654" s="153"/>
      <c r="O654" s="175"/>
      <c r="P654" s="28"/>
      <c r="Q654" s="28"/>
      <c r="W654" s="28"/>
      <c r="X654" s="28"/>
      <c r="Z654" s="28"/>
      <c r="AA654" s="28"/>
      <c r="AB654" s="28"/>
      <c r="AC654" s="28"/>
      <c r="AD654" s="28"/>
      <c r="AJ654" s="28"/>
      <c r="AK654" s="28"/>
      <c r="AO654" s="28"/>
      <c r="AP654" s="28"/>
    </row>
    <row r="655" spans="2:42">
      <c r="B655" s="28"/>
      <c r="C655" s="28"/>
      <c r="D655" s="28"/>
      <c r="E655" s="28"/>
      <c r="H655" s="28"/>
      <c r="I655" s="28"/>
      <c r="J655" s="159"/>
      <c r="K655" s="28"/>
      <c r="M655" s="173"/>
      <c r="N655" s="153"/>
      <c r="O655" s="175"/>
      <c r="P655" s="28"/>
      <c r="Q655" s="28"/>
      <c r="W655" s="28"/>
      <c r="X655" s="28"/>
      <c r="Z655" s="28"/>
      <c r="AA655" s="28"/>
      <c r="AB655" s="28"/>
      <c r="AC655" s="28"/>
      <c r="AD655" s="28"/>
      <c r="AJ655" s="28"/>
      <c r="AK655" s="28"/>
      <c r="AO655" s="28"/>
      <c r="AP655" s="28"/>
    </row>
    <row r="656" spans="2:42">
      <c r="B656" s="28"/>
      <c r="C656" s="28"/>
      <c r="D656" s="28"/>
      <c r="E656" s="28"/>
      <c r="H656" s="28"/>
      <c r="I656" s="28"/>
      <c r="J656" s="159"/>
      <c r="K656" s="28"/>
      <c r="M656" s="173"/>
      <c r="N656" s="153"/>
      <c r="O656" s="175"/>
      <c r="P656" s="28"/>
      <c r="Q656" s="28"/>
      <c r="W656" s="28"/>
      <c r="X656" s="28"/>
      <c r="Z656" s="28"/>
      <c r="AA656" s="28"/>
      <c r="AB656" s="28"/>
      <c r="AC656" s="28"/>
      <c r="AD656" s="28"/>
      <c r="AJ656" s="28"/>
      <c r="AK656" s="28"/>
      <c r="AO656" s="28"/>
      <c r="AP656" s="28"/>
    </row>
    <row r="657" spans="2:42">
      <c r="B657" s="28"/>
      <c r="C657" s="28"/>
      <c r="D657" s="28"/>
      <c r="E657" s="28"/>
      <c r="H657" s="28"/>
      <c r="I657" s="28"/>
      <c r="J657" s="159"/>
      <c r="K657" s="28"/>
      <c r="M657" s="173"/>
      <c r="N657" s="153"/>
      <c r="O657" s="175"/>
      <c r="P657" s="28"/>
      <c r="Q657" s="28"/>
      <c r="W657" s="28"/>
      <c r="X657" s="28"/>
      <c r="Z657" s="28"/>
      <c r="AA657" s="28"/>
      <c r="AB657" s="28"/>
      <c r="AC657" s="28"/>
      <c r="AD657" s="28"/>
      <c r="AJ657" s="28"/>
      <c r="AK657" s="28"/>
      <c r="AO657" s="28"/>
      <c r="AP657" s="28"/>
    </row>
    <row r="658" spans="2:42">
      <c r="B658" s="28"/>
      <c r="C658" s="28"/>
      <c r="D658" s="28"/>
      <c r="E658" s="28"/>
      <c r="H658" s="28"/>
      <c r="I658" s="28"/>
      <c r="J658" s="159"/>
      <c r="K658" s="28"/>
      <c r="M658" s="173"/>
      <c r="N658" s="153"/>
      <c r="O658" s="175"/>
      <c r="P658" s="28"/>
      <c r="Q658" s="28"/>
      <c r="W658" s="28"/>
      <c r="X658" s="28"/>
      <c r="Z658" s="28"/>
      <c r="AA658" s="28"/>
      <c r="AB658" s="28"/>
      <c r="AC658" s="28"/>
      <c r="AD658" s="28"/>
      <c r="AJ658" s="28"/>
      <c r="AK658" s="28"/>
      <c r="AO658" s="28"/>
      <c r="AP658" s="28"/>
    </row>
    <row r="659" spans="2:42">
      <c r="B659" s="28"/>
      <c r="C659" s="28"/>
      <c r="D659" s="28"/>
      <c r="E659" s="28"/>
      <c r="H659" s="28"/>
      <c r="I659" s="28"/>
      <c r="J659" s="159"/>
      <c r="K659" s="28"/>
      <c r="M659" s="173"/>
      <c r="N659" s="153"/>
      <c r="O659" s="175"/>
      <c r="P659" s="28"/>
      <c r="Q659" s="28"/>
      <c r="W659" s="28"/>
      <c r="X659" s="28"/>
      <c r="Z659" s="28"/>
      <c r="AA659" s="28"/>
      <c r="AB659" s="28"/>
      <c r="AC659" s="28"/>
      <c r="AD659" s="28"/>
      <c r="AJ659" s="28"/>
      <c r="AK659" s="28"/>
      <c r="AO659" s="28"/>
      <c r="AP659" s="28"/>
    </row>
    <row r="660" spans="2:42">
      <c r="B660" s="28"/>
      <c r="C660" s="28"/>
      <c r="D660" s="28"/>
      <c r="E660" s="28"/>
      <c r="H660" s="28"/>
      <c r="I660" s="28"/>
      <c r="J660" s="159"/>
      <c r="K660" s="28"/>
      <c r="M660" s="173"/>
      <c r="N660" s="153"/>
      <c r="O660" s="175"/>
      <c r="P660" s="28"/>
      <c r="Q660" s="28"/>
      <c r="W660" s="28"/>
      <c r="X660" s="28"/>
      <c r="Z660" s="28"/>
      <c r="AA660" s="28"/>
      <c r="AB660" s="28"/>
      <c r="AC660" s="28"/>
      <c r="AD660" s="28"/>
      <c r="AJ660" s="28"/>
      <c r="AK660" s="28"/>
      <c r="AO660" s="28"/>
      <c r="AP660" s="28"/>
    </row>
    <row r="661" spans="2:42">
      <c r="B661" s="28"/>
      <c r="C661" s="28"/>
      <c r="D661" s="28"/>
      <c r="E661" s="28"/>
      <c r="H661" s="28"/>
      <c r="I661" s="28"/>
      <c r="J661" s="159"/>
      <c r="K661" s="28"/>
      <c r="M661" s="173"/>
      <c r="N661" s="153"/>
      <c r="O661" s="175"/>
      <c r="P661" s="28"/>
      <c r="Q661" s="28"/>
      <c r="W661" s="28"/>
      <c r="X661" s="28"/>
      <c r="Z661" s="28"/>
      <c r="AA661" s="28"/>
      <c r="AB661" s="28"/>
      <c r="AC661" s="28"/>
      <c r="AD661" s="28"/>
      <c r="AJ661" s="28"/>
      <c r="AK661" s="28"/>
      <c r="AO661" s="28"/>
      <c r="AP661" s="28"/>
    </row>
    <row r="662" spans="2:42">
      <c r="B662" s="28"/>
      <c r="C662" s="28"/>
      <c r="D662" s="28"/>
      <c r="E662" s="28"/>
      <c r="H662" s="28"/>
      <c r="I662" s="28"/>
      <c r="J662" s="159"/>
      <c r="K662" s="28"/>
      <c r="L662" s="28"/>
      <c r="M662" s="175"/>
      <c r="O662" s="157"/>
      <c r="P662" s="28"/>
      <c r="Q662" s="28"/>
      <c r="V662" s="28"/>
      <c r="W662" s="153"/>
      <c r="X662" s="28"/>
      <c r="Z662" s="28"/>
      <c r="AA662" s="28"/>
      <c r="AC662" s="28"/>
      <c r="AD662" s="28"/>
      <c r="AJ662" s="28"/>
      <c r="AK662" s="28"/>
    </row>
    <row r="663" spans="2:42">
      <c r="B663" s="28"/>
      <c r="C663" s="28"/>
      <c r="D663" s="28"/>
      <c r="E663" s="28"/>
      <c r="H663" s="28"/>
      <c r="I663" s="28"/>
      <c r="J663" s="159"/>
      <c r="K663" s="28"/>
      <c r="L663" s="28"/>
      <c r="M663" s="175"/>
      <c r="O663" s="157"/>
      <c r="P663" s="28"/>
      <c r="Q663" s="28"/>
      <c r="V663" s="28"/>
      <c r="W663" s="153"/>
      <c r="X663" s="28"/>
      <c r="Z663" s="28"/>
      <c r="AA663" s="28"/>
      <c r="AB663" s="28"/>
      <c r="AC663" s="28"/>
      <c r="AD663" s="28"/>
      <c r="AJ663" s="28"/>
      <c r="AK663" s="28"/>
    </row>
    <row r="664" spans="2:42">
      <c r="B664" s="28"/>
      <c r="C664" s="28"/>
      <c r="D664" s="28"/>
      <c r="E664" s="28"/>
      <c r="H664" s="28"/>
      <c r="I664" s="28"/>
      <c r="J664" s="159"/>
      <c r="K664" s="28"/>
      <c r="L664" s="28"/>
      <c r="M664" s="175"/>
      <c r="O664" s="157"/>
      <c r="P664" s="28"/>
      <c r="Q664" s="28"/>
      <c r="V664" s="28"/>
      <c r="W664" s="153"/>
      <c r="X664" s="28"/>
      <c r="Z664" s="28"/>
      <c r="AA664" s="28"/>
      <c r="AB664" s="28"/>
      <c r="AC664" s="28"/>
      <c r="AD664" s="28"/>
      <c r="AJ664" s="28"/>
      <c r="AK664" s="28"/>
    </row>
    <row r="665" spans="2:42">
      <c r="B665" s="28"/>
      <c r="C665" s="28"/>
      <c r="D665" s="28"/>
      <c r="E665" s="28"/>
      <c r="H665" s="28"/>
      <c r="I665" s="28"/>
      <c r="J665" s="159"/>
      <c r="K665" s="28"/>
      <c r="L665" s="28"/>
      <c r="M665" s="175"/>
      <c r="O665" s="157"/>
      <c r="P665" s="28"/>
      <c r="Q665" s="28"/>
      <c r="V665" s="28"/>
      <c r="W665" s="153"/>
      <c r="X665" s="28"/>
      <c r="Z665" s="28"/>
      <c r="AA665" s="28"/>
      <c r="AB665" s="28"/>
      <c r="AC665" s="28"/>
      <c r="AD665" s="28"/>
      <c r="AJ665" s="28"/>
      <c r="AK665" s="28"/>
    </row>
    <row r="666" spans="2:42" s="156" customFormat="1">
      <c r="B666" s="176"/>
      <c r="C666" s="176"/>
      <c r="D666" s="176"/>
      <c r="E666" s="28"/>
      <c r="H666" s="28"/>
      <c r="I666" s="176"/>
      <c r="J666" s="177"/>
      <c r="K666" s="176"/>
      <c r="L666" s="176"/>
      <c r="M666" s="178"/>
      <c r="O666" s="179"/>
      <c r="P666" s="176"/>
      <c r="Q666" s="176"/>
      <c r="V666" s="176"/>
      <c r="W666" s="180"/>
      <c r="X666" s="176"/>
      <c r="Z666" s="176"/>
      <c r="AA666" s="176"/>
      <c r="AB666" s="180"/>
      <c r="AC666" s="176"/>
      <c r="AD666" s="176"/>
      <c r="AJ666" s="176"/>
      <c r="AK666" s="176"/>
      <c r="AN666" s="180"/>
    </row>
    <row r="667" spans="2:42" s="156" customFormat="1">
      <c r="B667" s="176"/>
      <c r="C667" s="176"/>
      <c r="D667" s="176"/>
      <c r="E667" s="28"/>
      <c r="H667" s="28"/>
      <c r="I667" s="176"/>
      <c r="J667" s="177"/>
      <c r="K667" s="176"/>
      <c r="L667" s="176"/>
      <c r="M667" s="178"/>
      <c r="O667" s="179"/>
      <c r="P667" s="176"/>
      <c r="Q667" s="176"/>
      <c r="V667" s="176"/>
      <c r="W667" s="180"/>
      <c r="X667" s="176"/>
      <c r="Z667" s="176"/>
      <c r="AA667" s="176"/>
      <c r="AB667" s="180"/>
      <c r="AC667" s="176"/>
      <c r="AD667" s="176"/>
      <c r="AJ667" s="176"/>
      <c r="AK667" s="176"/>
      <c r="AN667" s="180"/>
    </row>
    <row r="668" spans="2:42" s="156" customFormat="1">
      <c r="B668" s="176"/>
      <c r="C668" s="176"/>
      <c r="D668" s="176"/>
      <c r="E668" s="28"/>
      <c r="H668" s="28"/>
      <c r="I668" s="176"/>
      <c r="J668" s="177"/>
      <c r="K668" s="176"/>
      <c r="L668" s="176"/>
      <c r="M668" s="178"/>
      <c r="O668" s="179"/>
      <c r="P668" s="176"/>
      <c r="Q668" s="176"/>
      <c r="V668" s="176"/>
      <c r="W668" s="180"/>
      <c r="X668" s="176"/>
      <c r="Z668" s="176"/>
      <c r="AA668" s="176"/>
      <c r="AB668" s="180"/>
      <c r="AC668" s="176"/>
      <c r="AD668" s="176"/>
      <c r="AJ668" s="176"/>
      <c r="AK668" s="176"/>
      <c r="AN668" s="180"/>
    </row>
    <row r="669" spans="2:42" s="156" customFormat="1">
      <c r="B669" s="176"/>
      <c r="C669" s="176"/>
      <c r="D669" s="176"/>
      <c r="E669" s="28"/>
      <c r="H669" s="28"/>
      <c r="I669" s="176"/>
      <c r="J669" s="177"/>
      <c r="K669" s="176"/>
      <c r="L669" s="176"/>
      <c r="M669" s="178"/>
      <c r="O669" s="179"/>
      <c r="P669" s="176"/>
      <c r="Q669" s="176"/>
      <c r="V669" s="176"/>
      <c r="W669" s="180"/>
      <c r="X669" s="176"/>
      <c r="Z669" s="176"/>
      <c r="AA669" s="176"/>
      <c r="AB669" s="180"/>
      <c r="AC669" s="176"/>
      <c r="AD669" s="176"/>
      <c r="AJ669" s="176"/>
      <c r="AK669" s="176"/>
      <c r="AN669" s="180"/>
    </row>
    <row r="670" spans="2:42">
      <c r="B670" s="28"/>
      <c r="C670" s="28"/>
      <c r="D670" s="28"/>
      <c r="E670" s="28"/>
      <c r="H670" s="28"/>
      <c r="I670" s="28"/>
      <c r="J670" s="159"/>
      <c r="K670" s="28"/>
      <c r="L670" s="28"/>
      <c r="M670" s="175"/>
      <c r="O670" s="157"/>
      <c r="P670" s="28"/>
      <c r="Q670" s="28"/>
      <c r="W670" s="28"/>
      <c r="X670" s="28"/>
      <c r="Z670" s="28"/>
      <c r="AA670" s="28"/>
      <c r="AC670" s="28"/>
      <c r="AD670" s="28"/>
      <c r="AJ670" s="28"/>
      <c r="AK670" s="28"/>
      <c r="AO670" s="28"/>
      <c r="AP670" s="28"/>
    </row>
    <row r="671" spans="2:42">
      <c r="B671" s="28"/>
      <c r="C671" s="28"/>
      <c r="D671" s="28"/>
      <c r="E671" s="28"/>
      <c r="H671" s="28"/>
      <c r="I671" s="28"/>
      <c r="J671" s="159"/>
      <c r="K671" s="28"/>
      <c r="L671" s="28"/>
      <c r="M671" s="175"/>
      <c r="O671" s="157"/>
      <c r="P671" s="28"/>
      <c r="Q671" s="28"/>
      <c r="W671" s="28"/>
      <c r="X671" s="28"/>
      <c r="Z671" s="28"/>
      <c r="AA671" s="28"/>
      <c r="AB671" s="28"/>
      <c r="AC671" s="28"/>
      <c r="AD671" s="28"/>
      <c r="AJ671" s="28"/>
      <c r="AK671" s="28"/>
      <c r="AO671" s="28"/>
      <c r="AP671" s="28"/>
    </row>
    <row r="672" spans="2:42">
      <c r="B672" s="28"/>
      <c r="C672" s="28"/>
      <c r="D672" s="28"/>
      <c r="E672" s="28"/>
      <c r="H672" s="28"/>
      <c r="I672" s="28"/>
      <c r="J672" s="159"/>
      <c r="K672" s="28"/>
      <c r="L672" s="28"/>
      <c r="M672" s="175"/>
      <c r="O672" s="157"/>
      <c r="P672" s="28"/>
      <c r="Q672" s="28"/>
      <c r="W672" s="28"/>
      <c r="X672" s="28"/>
      <c r="Z672" s="28"/>
      <c r="AA672" s="28"/>
      <c r="AB672" s="28"/>
      <c r="AC672" s="28"/>
      <c r="AD672" s="28"/>
      <c r="AJ672" s="28"/>
      <c r="AK672" s="28"/>
      <c r="AO672" s="28"/>
      <c r="AP672" s="28"/>
    </row>
    <row r="673" spans="2:42">
      <c r="B673" s="28"/>
      <c r="C673" s="28"/>
      <c r="D673" s="28"/>
      <c r="E673" s="28"/>
      <c r="H673" s="28"/>
      <c r="I673" s="28"/>
      <c r="J673" s="159"/>
      <c r="K673" s="28"/>
      <c r="L673" s="28"/>
      <c r="M673" s="175"/>
      <c r="O673" s="157"/>
      <c r="P673" s="28"/>
      <c r="Q673" s="28"/>
      <c r="W673" s="28"/>
      <c r="X673" s="28"/>
      <c r="Z673" s="28"/>
      <c r="AA673" s="28"/>
      <c r="AB673" s="28"/>
      <c r="AC673" s="28"/>
      <c r="AD673" s="28"/>
      <c r="AJ673" s="28"/>
      <c r="AK673" s="28"/>
      <c r="AO673" s="28"/>
      <c r="AP673" s="28"/>
    </row>
    <row r="674" spans="2:42" s="156" customFormat="1">
      <c r="B674" s="176"/>
      <c r="C674" s="176"/>
      <c r="D674" s="176"/>
      <c r="E674" s="28"/>
      <c r="H674" s="28"/>
      <c r="I674" s="176"/>
      <c r="J674" s="177"/>
      <c r="K674" s="176"/>
      <c r="L674" s="176"/>
      <c r="M674" s="178"/>
      <c r="O674" s="179"/>
      <c r="P674" s="176"/>
      <c r="Q674" s="176"/>
      <c r="W674" s="176"/>
      <c r="X674" s="176"/>
      <c r="Z674" s="176"/>
      <c r="AA674" s="176"/>
      <c r="AB674" s="180"/>
      <c r="AC674" s="176"/>
      <c r="AD674" s="176"/>
      <c r="AJ674" s="176"/>
      <c r="AK674" s="176"/>
      <c r="AN674" s="180"/>
      <c r="AO674" s="176"/>
      <c r="AP674" s="176"/>
    </row>
    <row r="675" spans="2:42" s="156" customFormat="1">
      <c r="B675" s="176"/>
      <c r="C675" s="176"/>
      <c r="D675" s="176"/>
      <c r="E675" s="28"/>
      <c r="H675" s="28"/>
      <c r="I675" s="176"/>
      <c r="J675" s="177"/>
      <c r="K675" s="176"/>
      <c r="L675" s="176"/>
      <c r="M675" s="178"/>
      <c r="O675" s="179"/>
      <c r="P675" s="176"/>
      <c r="Q675" s="176"/>
      <c r="W675" s="176"/>
      <c r="X675" s="176"/>
      <c r="Z675" s="176"/>
      <c r="AA675" s="176"/>
      <c r="AB675" s="180"/>
      <c r="AC675" s="176"/>
      <c r="AD675" s="176"/>
      <c r="AJ675" s="176"/>
      <c r="AK675" s="176"/>
      <c r="AN675" s="180"/>
      <c r="AO675" s="176"/>
      <c r="AP675" s="176"/>
    </row>
    <row r="676" spans="2:42" s="156" customFormat="1">
      <c r="B676" s="176"/>
      <c r="C676" s="176"/>
      <c r="D676" s="176"/>
      <c r="E676" s="28"/>
      <c r="H676" s="28"/>
      <c r="I676" s="176"/>
      <c r="J676" s="177"/>
      <c r="K676" s="176"/>
      <c r="L676" s="176"/>
      <c r="M676" s="178"/>
      <c r="O676" s="179"/>
      <c r="P676" s="176"/>
      <c r="Q676" s="176"/>
      <c r="W676" s="176"/>
      <c r="X676" s="176"/>
      <c r="Z676" s="176"/>
      <c r="AA676" s="176"/>
      <c r="AB676" s="180"/>
      <c r="AC676" s="176"/>
      <c r="AD676" s="176"/>
      <c r="AJ676" s="176"/>
      <c r="AK676" s="176"/>
      <c r="AN676" s="180"/>
      <c r="AO676" s="176"/>
      <c r="AP676" s="176"/>
    </row>
    <row r="677" spans="2:42" s="156" customFormat="1">
      <c r="B677" s="176"/>
      <c r="C677" s="176"/>
      <c r="D677" s="176"/>
      <c r="E677" s="28"/>
      <c r="H677" s="28"/>
      <c r="I677" s="176"/>
      <c r="J677" s="177"/>
      <c r="K677" s="176"/>
      <c r="L677" s="176"/>
      <c r="M677" s="178"/>
      <c r="O677" s="179"/>
      <c r="P677" s="176"/>
      <c r="Q677" s="176"/>
      <c r="W677" s="176"/>
      <c r="X677" s="176"/>
      <c r="Z677" s="176"/>
      <c r="AA677" s="176"/>
      <c r="AB677" s="180"/>
      <c r="AC677" s="176"/>
      <c r="AD677" s="176"/>
      <c r="AJ677" s="176"/>
      <c r="AK677" s="176"/>
      <c r="AN677" s="180"/>
      <c r="AO677" s="176"/>
      <c r="AP677" s="176"/>
    </row>
    <row r="678" spans="2:42">
      <c r="B678" s="28"/>
      <c r="C678" s="28"/>
      <c r="D678" s="28"/>
      <c r="E678" s="28"/>
      <c r="H678" s="28"/>
      <c r="I678" s="28"/>
      <c r="J678" s="159"/>
      <c r="K678" s="28"/>
      <c r="L678" s="28"/>
      <c r="M678" s="160"/>
      <c r="O678" s="28"/>
      <c r="P678" s="28"/>
      <c r="Q678" s="28"/>
      <c r="W678" s="28"/>
      <c r="X678" s="28"/>
      <c r="Z678" s="28"/>
      <c r="AA678" s="28"/>
      <c r="AC678" s="28"/>
      <c r="AD678" s="28"/>
      <c r="AI678" s="28"/>
      <c r="AJ678" s="28"/>
      <c r="AK678" s="28"/>
      <c r="AO678" s="28"/>
      <c r="AP678" s="28"/>
    </row>
    <row r="679" spans="2:42">
      <c r="B679" s="28"/>
      <c r="C679" s="28"/>
      <c r="D679" s="28"/>
      <c r="E679" s="28"/>
      <c r="H679" s="28"/>
      <c r="I679" s="28"/>
      <c r="J679" s="159"/>
      <c r="K679" s="28"/>
      <c r="L679" s="28"/>
      <c r="M679" s="160"/>
      <c r="O679" s="28"/>
      <c r="P679" s="28"/>
      <c r="Q679" s="28"/>
      <c r="W679" s="28"/>
      <c r="X679" s="28"/>
      <c r="Z679" s="28"/>
      <c r="AA679" s="28"/>
      <c r="AC679" s="28"/>
      <c r="AD679" s="28"/>
      <c r="AI679" s="28"/>
      <c r="AJ679" s="28"/>
      <c r="AK679" s="28"/>
      <c r="AO679" s="28"/>
      <c r="AP679" s="28"/>
    </row>
    <row r="680" spans="2:42">
      <c r="B680" s="28"/>
      <c r="C680" s="28"/>
      <c r="D680" s="28"/>
      <c r="E680" s="28"/>
      <c r="H680" s="28"/>
      <c r="I680" s="28"/>
      <c r="J680" s="159"/>
      <c r="K680" s="28"/>
      <c r="L680" s="28"/>
      <c r="M680" s="160"/>
      <c r="O680" s="28"/>
      <c r="P680" s="28"/>
      <c r="Q680" s="28"/>
      <c r="W680" s="28"/>
      <c r="X680" s="28"/>
      <c r="Z680" s="28"/>
      <c r="AA680" s="28"/>
      <c r="AC680" s="28"/>
      <c r="AD680" s="28"/>
      <c r="AI680" s="28"/>
      <c r="AJ680" s="28"/>
      <c r="AK680" s="28"/>
      <c r="AO680" s="28"/>
      <c r="AP680" s="28"/>
    </row>
    <row r="681" spans="2:42">
      <c r="B681" s="28"/>
      <c r="C681" s="28"/>
      <c r="D681" s="28"/>
      <c r="E681" s="28"/>
      <c r="H681" s="28"/>
      <c r="I681" s="28"/>
      <c r="J681" s="159"/>
      <c r="K681" s="28"/>
      <c r="L681" s="28"/>
      <c r="M681" s="160"/>
      <c r="O681" s="28"/>
      <c r="P681" s="28"/>
      <c r="Q681" s="28"/>
      <c r="W681" s="28"/>
      <c r="X681" s="28"/>
      <c r="Z681" s="28"/>
      <c r="AA681" s="28"/>
      <c r="AC681" s="28"/>
      <c r="AD681" s="28"/>
      <c r="AI681" s="28"/>
      <c r="AJ681" s="28"/>
      <c r="AK681" s="28"/>
      <c r="AO681" s="28"/>
      <c r="AP681" s="28"/>
    </row>
    <row r="682" spans="2:42">
      <c r="B682" s="28"/>
      <c r="C682" s="28"/>
      <c r="D682" s="28"/>
      <c r="E682" s="28"/>
      <c r="H682" s="28"/>
      <c r="I682" s="28"/>
      <c r="J682" s="159"/>
      <c r="K682" s="28"/>
      <c r="L682" s="28"/>
      <c r="M682" s="160"/>
      <c r="O682" s="28"/>
      <c r="P682" s="28"/>
      <c r="Q682" s="28"/>
      <c r="W682" s="28"/>
      <c r="X682" s="28"/>
      <c r="Z682" s="28"/>
      <c r="AA682" s="28"/>
      <c r="AC682" s="28"/>
      <c r="AD682" s="28"/>
      <c r="AI682" s="28"/>
      <c r="AJ682" s="28"/>
      <c r="AK682" s="28"/>
      <c r="AO682" s="28"/>
      <c r="AP682" s="28"/>
    </row>
    <row r="683" spans="2:42">
      <c r="B683" s="28"/>
      <c r="C683" s="28"/>
      <c r="D683" s="28"/>
      <c r="E683" s="28"/>
      <c r="H683" s="28"/>
      <c r="I683" s="28"/>
      <c r="J683" s="159"/>
      <c r="K683" s="28"/>
      <c r="L683" s="28"/>
      <c r="M683" s="160"/>
      <c r="O683" s="28"/>
      <c r="P683" s="28"/>
      <c r="Q683" s="28"/>
      <c r="W683" s="28"/>
      <c r="X683" s="28"/>
      <c r="Z683" s="28"/>
      <c r="AA683" s="28"/>
      <c r="AC683" s="28"/>
      <c r="AD683" s="28"/>
      <c r="AI683" s="28"/>
      <c r="AJ683" s="28"/>
      <c r="AK683" s="28"/>
      <c r="AO683" s="28"/>
      <c r="AP683" s="28"/>
    </row>
    <row r="684" spans="2:42">
      <c r="B684" s="28"/>
      <c r="C684" s="28"/>
      <c r="D684" s="28"/>
      <c r="E684" s="28"/>
      <c r="H684" s="28"/>
      <c r="I684" s="28"/>
      <c r="J684" s="159"/>
      <c r="K684" s="28"/>
      <c r="L684" s="28"/>
      <c r="M684" s="160"/>
      <c r="O684" s="28"/>
      <c r="P684" s="28"/>
      <c r="Q684" s="28"/>
      <c r="W684" s="28"/>
      <c r="X684" s="28"/>
      <c r="Z684" s="28"/>
      <c r="AA684" s="28"/>
      <c r="AC684" s="28"/>
      <c r="AD684" s="28"/>
      <c r="AI684" s="28"/>
      <c r="AJ684" s="28"/>
      <c r="AK684" s="28"/>
      <c r="AO684" s="28"/>
      <c r="AP684" s="28"/>
    </row>
    <row r="685" spans="2:42">
      <c r="B685" s="28"/>
      <c r="C685" s="28"/>
      <c r="D685" s="28"/>
      <c r="E685" s="28"/>
      <c r="H685" s="28"/>
      <c r="I685" s="28"/>
      <c r="J685" s="159"/>
      <c r="K685" s="28"/>
      <c r="L685" s="28"/>
      <c r="M685" s="160"/>
      <c r="O685" s="28"/>
      <c r="P685" s="28"/>
      <c r="Q685" s="28"/>
      <c r="W685" s="28"/>
      <c r="X685" s="28"/>
      <c r="Z685" s="28"/>
      <c r="AA685" s="28"/>
      <c r="AC685" s="28"/>
      <c r="AD685" s="28"/>
      <c r="AI685" s="28"/>
      <c r="AJ685" s="28"/>
      <c r="AK685" s="28"/>
      <c r="AO685" s="28"/>
      <c r="AP685" s="28"/>
    </row>
    <row r="686" spans="2:42">
      <c r="B686" s="28"/>
      <c r="C686" s="28"/>
      <c r="D686" s="28"/>
      <c r="E686" s="28"/>
      <c r="H686" s="28"/>
      <c r="I686" s="28"/>
      <c r="J686" s="159"/>
      <c r="K686" s="28"/>
      <c r="L686" s="28"/>
      <c r="M686" s="160"/>
      <c r="O686" s="28"/>
      <c r="P686" s="28"/>
      <c r="Q686" s="28"/>
      <c r="W686" s="28"/>
      <c r="X686" s="28"/>
      <c r="Z686" s="28"/>
      <c r="AA686" s="28"/>
      <c r="AC686" s="28"/>
      <c r="AD686" s="28"/>
      <c r="AI686" s="28"/>
      <c r="AJ686" s="28"/>
      <c r="AK686" s="28"/>
      <c r="AO686" s="28"/>
      <c r="AP686" s="28"/>
    </row>
    <row r="687" spans="2:42">
      <c r="B687" s="28"/>
      <c r="C687" s="28"/>
      <c r="D687" s="28"/>
      <c r="E687" s="28"/>
      <c r="H687" s="28"/>
      <c r="I687" s="28"/>
      <c r="J687" s="159"/>
      <c r="K687" s="28"/>
      <c r="L687" s="28"/>
      <c r="M687" s="160"/>
      <c r="O687" s="28"/>
      <c r="P687" s="28"/>
      <c r="Q687" s="28"/>
      <c r="W687" s="28"/>
      <c r="X687" s="28"/>
      <c r="Z687" s="28"/>
      <c r="AA687" s="28"/>
      <c r="AC687" s="28"/>
      <c r="AD687" s="28"/>
      <c r="AI687" s="28"/>
      <c r="AJ687" s="28"/>
      <c r="AK687" s="28"/>
      <c r="AO687" s="28"/>
      <c r="AP687" s="28"/>
    </row>
    <row r="688" spans="2:42">
      <c r="B688" s="28"/>
      <c r="C688" s="28"/>
      <c r="D688" s="28"/>
      <c r="E688" s="28"/>
      <c r="H688" s="28"/>
      <c r="I688" s="28"/>
      <c r="J688" s="159"/>
      <c r="K688" s="28"/>
      <c r="L688" s="28"/>
      <c r="M688" s="160"/>
      <c r="O688" s="28"/>
      <c r="P688" s="28"/>
      <c r="Q688" s="28"/>
      <c r="W688" s="28"/>
      <c r="X688" s="28"/>
      <c r="Z688" s="28"/>
      <c r="AA688" s="28"/>
      <c r="AC688" s="28"/>
      <c r="AD688" s="28"/>
      <c r="AI688" s="28"/>
      <c r="AJ688" s="28"/>
      <c r="AK688" s="28"/>
      <c r="AO688" s="28"/>
      <c r="AP688" s="28"/>
    </row>
    <row r="689" spans="2:42">
      <c r="B689" s="28"/>
      <c r="C689" s="28"/>
      <c r="D689" s="28"/>
      <c r="E689" s="28"/>
      <c r="H689" s="28"/>
      <c r="I689" s="28"/>
      <c r="J689" s="159"/>
      <c r="K689" s="28"/>
      <c r="L689" s="28"/>
      <c r="M689" s="160"/>
      <c r="O689" s="28"/>
      <c r="P689" s="28"/>
      <c r="Q689" s="28"/>
      <c r="W689" s="28"/>
      <c r="X689" s="28"/>
      <c r="Z689" s="28"/>
      <c r="AA689" s="28"/>
      <c r="AC689" s="28"/>
      <c r="AD689" s="28"/>
      <c r="AI689" s="28"/>
      <c r="AJ689" s="28"/>
      <c r="AK689" s="28"/>
      <c r="AO689" s="28"/>
      <c r="AP689" s="28"/>
    </row>
    <row r="690" spans="2:42">
      <c r="B690" s="28"/>
      <c r="C690" s="28"/>
      <c r="D690" s="28"/>
      <c r="E690" s="28"/>
      <c r="H690" s="28"/>
      <c r="I690" s="28"/>
      <c r="J690" s="159"/>
      <c r="K690" s="28"/>
      <c r="L690" s="28"/>
      <c r="M690" s="160"/>
      <c r="O690" s="28"/>
      <c r="P690" s="28"/>
      <c r="Q690" s="28"/>
      <c r="W690" s="28"/>
      <c r="X690" s="28"/>
      <c r="Z690" s="28"/>
      <c r="AA690" s="28"/>
      <c r="AC690" s="28"/>
      <c r="AD690" s="28"/>
      <c r="AI690" s="28"/>
      <c r="AJ690" s="28"/>
      <c r="AK690" s="28"/>
      <c r="AO690" s="28"/>
      <c r="AP690" s="28"/>
    </row>
    <row r="691" spans="2:42">
      <c r="B691" s="28"/>
      <c r="C691" s="28"/>
      <c r="D691" s="28"/>
      <c r="E691" s="28"/>
      <c r="H691" s="28"/>
      <c r="I691" s="28"/>
      <c r="J691" s="159"/>
      <c r="K691" s="28"/>
      <c r="L691" s="28"/>
      <c r="M691" s="160"/>
      <c r="O691" s="28"/>
      <c r="P691" s="28"/>
      <c r="Q691" s="28"/>
      <c r="W691" s="28"/>
      <c r="X691" s="28"/>
      <c r="Z691" s="28"/>
      <c r="AA691" s="28"/>
      <c r="AC691" s="28"/>
      <c r="AD691" s="28"/>
      <c r="AI691" s="28"/>
      <c r="AJ691" s="28"/>
      <c r="AK691" s="28"/>
      <c r="AO691" s="28"/>
      <c r="AP691" s="28"/>
    </row>
    <row r="692" spans="2:42">
      <c r="B692" s="159"/>
      <c r="C692" s="28"/>
      <c r="D692" s="28"/>
      <c r="E692" s="28"/>
      <c r="H692" s="28"/>
      <c r="I692" s="159"/>
      <c r="J692" s="159"/>
      <c r="K692" s="28"/>
      <c r="L692" s="28"/>
      <c r="M692" s="160"/>
      <c r="O692" s="28"/>
      <c r="P692" s="28"/>
      <c r="Q692" s="28"/>
      <c r="W692" s="28"/>
      <c r="X692" s="28"/>
      <c r="Z692" s="28"/>
      <c r="AA692" s="28"/>
      <c r="AC692" s="28"/>
      <c r="AD692" s="28"/>
      <c r="AI692" s="28"/>
      <c r="AJ692" s="28"/>
      <c r="AK692" s="28"/>
      <c r="AO692" s="28"/>
      <c r="AP692" s="28"/>
    </row>
    <row r="693" spans="2:42">
      <c r="B693" s="28"/>
      <c r="C693" s="28"/>
      <c r="D693" s="28"/>
      <c r="E693" s="28"/>
      <c r="H693" s="28"/>
      <c r="I693" s="28"/>
      <c r="J693" s="159"/>
      <c r="K693" s="28"/>
      <c r="L693" s="28"/>
      <c r="O693" s="157"/>
      <c r="P693" s="28"/>
      <c r="Q693" s="28"/>
      <c r="V693" s="28"/>
      <c r="W693" s="153"/>
      <c r="X693" s="28"/>
      <c r="Z693" s="28"/>
      <c r="AA693" s="28"/>
      <c r="AC693" s="28"/>
      <c r="AD693" s="28"/>
      <c r="AI693" s="28"/>
      <c r="AJ693" s="28"/>
      <c r="AK693" s="28"/>
      <c r="AO693" s="28"/>
      <c r="AP693" s="28"/>
    </row>
    <row r="694" spans="2:42">
      <c r="B694" s="28"/>
      <c r="C694" s="28"/>
      <c r="D694" s="28"/>
      <c r="E694" s="28"/>
      <c r="H694" s="28"/>
      <c r="I694" s="28"/>
      <c r="J694" s="159"/>
      <c r="K694" s="28"/>
      <c r="L694" s="28"/>
      <c r="P694" s="28"/>
      <c r="Q694" s="28"/>
      <c r="W694" s="28"/>
      <c r="X694" s="28"/>
      <c r="Z694" s="28"/>
      <c r="AA694" s="28"/>
      <c r="AC694" s="28"/>
      <c r="AD694" s="28"/>
      <c r="AI694" s="28"/>
      <c r="AJ694" s="28"/>
      <c r="AK694" s="28"/>
      <c r="AO694" s="28"/>
      <c r="AP694" s="28"/>
    </row>
    <row r="695" spans="2:42">
      <c r="B695" s="28"/>
      <c r="C695" s="28"/>
      <c r="D695" s="28"/>
      <c r="E695" s="28"/>
      <c r="H695" s="28"/>
      <c r="I695" s="28"/>
      <c r="J695" s="159"/>
      <c r="K695" s="28"/>
      <c r="L695" s="28"/>
      <c r="P695" s="28"/>
      <c r="Q695" s="28"/>
      <c r="W695" s="28"/>
      <c r="X695" s="28"/>
      <c r="Z695" s="28"/>
      <c r="AA695" s="28"/>
      <c r="AC695" s="28"/>
      <c r="AD695" s="28"/>
      <c r="AI695" s="28"/>
      <c r="AJ695" s="28"/>
      <c r="AK695" s="28"/>
      <c r="AO695" s="28"/>
      <c r="AP695" s="28"/>
    </row>
    <row r="696" spans="2:42">
      <c r="B696" s="28"/>
      <c r="C696" s="28"/>
      <c r="D696" s="28"/>
      <c r="E696" s="28"/>
      <c r="H696" s="28"/>
      <c r="I696" s="28"/>
      <c r="J696" s="159"/>
      <c r="K696" s="28"/>
      <c r="L696" s="28"/>
      <c r="P696" s="28"/>
      <c r="Q696" s="28"/>
      <c r="W696" s="28"/>
      <c r="X696" s="28"/>
      <c r="Z696" s="28"/>
      <c r="AA696" s="28"/>
      <c r="AC696" s="28"/>
      <c r="AD696" s="28"/>
      <c r="AI696" s="28"/>
      <c r="AJ696" s="28"/>
      <c r="AK696" s="28"/>
      <c r="AO696" s="28"/>
      <c r="AP696" s="28"/>
    </row>
    <row r="697" spans="2:42">
      <c r="B697" s="28"/>
      <c r="C697" s="28"/>
      <c r="D697" s="28"/>
      <c r="E697" s="28"/>
      <c r="H697" s="28"/>
      <c r="I697" s="28"/>
      <c r="J697" s="159"/>
      <c r="K697" s="28"/>
      <c r="L697" s="28"/>
      <c r="P697" s="28"/>
      <c r="Q697" s="28"/>
      <c r="W697" s="28"/>
      <c r="X697" s="28"/>
      <c r="Z697" s="28"/>
      <c r="AA697" s="28"/>
      <c r="AC697" s="28"/>
      <c r="AD697" s="28"/>
      <c r="AI697" s="28"/>
      <c r="AJ697" s="28"/>
      <c r="AK697" s="28"/>
      <c r="AO697" s="28"/>
      <c r="AP697" s="28"/>
    </row>
    <row r="698" spans="2:42">
      <c r="B698" s="28"/>
      <c r="C698" s="28"/>
      <c r="D698" s="28"/>
      <c r="E698" s="28"/>
      <c r="H698" s="28"/>
      <c r="I698" s="28"/>
      <c r="J698" s="159"/>
      <c r="K698" s="28"/>
      <c r="L698" s="28"/>
      <c r="P698" s="28"/>
      <c r="Q698" s="28"/>
      <c r="W698" s="28"/>
      <c r="X698" s="28"/>
      <c r="Z698" s="28"/>
      <c r="AA698" s="28"/>
      <c r="AC698" s="28"/>
      <c r="AD698" s="28"/>
      <c r="AI698" s="28"/>
      <c r="AJ698" s="28"/>
      <c r="AK698" s="28"/>
      <c r="AO698" s="28"/>
      <c r="AP698" s="28"/>
    </row>
    <row r="699" spans="2:42">
      <c r="B699" s="28"/>
      <c r="C699" s="28"/>
      <c r="D699" s="28"/>
      <c r="E699" s="28"/>
      <c r="H699" s="28"/>
      <c r="I699" s="28"/>
      <c r="J699" s="159"/>
      <c r="K699" s="28"/>
      <c r="L699" s="28"/>
      <c r="P699" s="28"/>
      <c r="Q699" s="28"/>
      <c r="W699" s="28"/>
      <c r="X699" s="28"/>
      <c r="Z699" s="28"/>
      <c r="AA699" s="28"/>
      <c r="AC699" s="28"/>
      <c r="AD699" s="28"/>
      <c r="AI699" s="28"/>
      <c r="AJ699" s="28"/>
      <c r="AK699" s="28"/>
      <c r="AO699" s="28"/>
      <c r="AP699" s="28"/>
    </row>
    <row r="700" spans="2:42">
      <c r="B700" s="28"/>
      <c r="C700" s="28"/>
      <c r="D700" s="28"/>
      <c r="E700" s="28"/>
      <c r="H700" s="28"/>
      <c r="I700" s="28"/>
      <c r="J700" s="159"/>
      <c r="K700" s="28"/>
      <c r="L700" s="28"/>
      <c r="P700" s="28"/>
      <c r="Q700" s="28"/>
      <c r="W700" s="28"/>
      <c r="X700" s="28"/>
      <c r="Z700" s="28"/>
      <c r="AA700" s="28"/>
      <c r="AC700" s="28"/>
      <c r="AD700" s="28"/>
      <c r="AI700" s="28"/>
      <c r="AJ700" s="28"/>
      <c r="AK700" s="28"/>
      <c r="AO700" s="28"/>
      <c r="AP700" s="28"/>
    </row>
    <row r="701" spans="2:42">
      <c r="B701" s="28"/>
      <c r="C701" s="28"/>
      <c r="D701" s="28"/>
      <c r="E701" s="28"/>
      <c r="H701" s="28"/>
      <c r="I701" s="28"/>
      <c r="J701" s="159"/>
      <c r="K701" s="28"/>
      <c r="L701" s="28"/>
      <c r="P701" s="28"/>
      <c r="Q701" s="28"/>
      <c r="W701" s="28"/>
      <c r="X701" s="28"/>
      <c r="Z701" s="28"/>
      <c r="AA701" s="28"/>
      <c r="AC701" s="28"/>
      <c r="AD701" s="28"/>
      <c r="AI701" s="28"/>
      <c r="AJ701" s="28"/>
      <c r="AK701" s="28"/>
      <c r="AO701" s="28"/>
      <c r="AP701" s="28"/>
    </row>
    <row r="702" spans="2:42">
      <c r="B702" s="28"/>
      <c r="C702" s="28"/>
      <c r="D702" s="28"/>
      <c r="E702" s="28"/>
      <c r="H702" s="28"/>
      <c r="I702" s="28"/>
      <c r="J702" s="159"/>
      <c r="K702" s="28"/>
      <c r="L702" s="28"/>
      <c r="P702" s="28"/>
      <c r="Q702" s="28"/>
      <c r="W702" s="28"/>
      <c r="X702" s="28"/>
      <c r="Z702" s="28"/>
      <c r="AA702" s="28"/>
      <c r="AC702" s="28"/>
      <c r="AD702" s="28"/>
      <c r="AI702" s="28"/>
      <c r="AJ702" s="28"/>
      <c r="AK702" s="28"/>
    </row>
    <row r="703" spans="2:42">
      <c r="B703" s="28"/>
      <c r="C703" s="28"/>
      <c r="D703" s="28"/>
      <c r="E703" s="28"/>
      <c r="H703" s="28"/>
      <c r="I703" s="28"/>
      <c r="J703" s="159"/>
      <c r="K703" s="28"/>
      <c r="L703" s="28"/>
      <c r="P703" s="28"/>
      <c r="Q703" s="28"/>
      <c r="R703" s="153"/>
      <c r="S703" s="153"/>
      <c r="T703" s="153"/>
      <c r="W703" s="28"/>
      <c r="X703" s="28"/>
      <c r="Z703" s="28"/>
      <c r="AA703" s="28"/>
      <c r="AC703" s="28"/>
      <c r="AD703" s="28"/>
      <c r="AI703" s="28"/>
      <c r="AJ703" s="28"/>
      <c r="AK703" s="28"/>
      <c r="AO703" s="28"/>
      <c r="AP703" s="28"/>
    </row>
    <row r="704" spans="2:42">
      <c r="B704" s="28"/>
      <c r="C704" s="28"/>
      <c r="D704" s="28"/>
      <c r="E704" s="28"/>
      <c r="H704" s="28"/>
      <c r="I704" s="28"/>
      <c r="J704" s="159"/>
      <c r="K704" s="28"/>
      <c r="L704" s="28"/>
      <c r="P704" s="28"/>
      <c r="Q704" s="28"/>
      <c r="R704" s="153"/>
      <c r="S704" s="153"/>
      <c r="T704" s="153"/>
      <c r="W704" s="28"/>
      <c r="X704" s="28"/>
      <c r="Z704" s="28"/>
      <c r="AA704" s="28"/>
      <c r="AC704" s="28"/>
      <c r="AD704" s="28"/>
      <c r="AJ704" s="28"/>
      <c r="AK704" s="28"/>
      <c r="AO704" s="28"/>
      <c r="AP704" s="28"/>
    </row>
    <row r="705" spans="2:41">
      <c r="B705" s="28"/>
      <c r="C705" s="28"/>
      <c r="D705" s="28"/>
      <c r="E705" s="28"/>
      <c r="H705" s="28"/>
      <c r="I705" s="28"/>
      <c r="J705" s="159"/>
      <c r="K705" s="28"/>
      <c r="L705" s="28"/>
      <c r="P705" s="28"/>
      <c r="Q705" s="28"/>
      <c r="R705" s="153"/>
      <c r="S705" s="153"/>
      <c r="T705" s="153"/>
      <c r="W705" s="28"/>
      <c r="X705" s="28"/>
      <c r="Z705" s="28"/>
      <c r="AA705" s="28"/>
      <c r="AC705" s="28"/>
      <c r="AD705" s="28"/>
      <c r="AJ705" s="28"/>
      <c r="AK705" s="28"/>
    </row>
    <row r="706" spans="2:41">
      <c r="B706" s="28"/>
      <c r="C706" s="28"/>
      <c r="D706" s="28"/>
      <c r="E706" s="28"/>
      <c r="H706" s="28"/>
      <c r="I706" s="28"/>
      <c r="J706" s="159"/>
      <c r="K706" s="28"/>
      <c r="L706" s="28"/>
      <c r="P706" s="28"/>
      <c r="Q706" s="28"/>
      <c r="R706" s="153"/>
      <c r="S706" s="153"/>
      <c r="T706" s="153"/>
      <c r="W706" s="28"/>
      <c r="X706" s="28"/>
      <c r="Z706" s="28"/>
      <c r="AA706" s="28"/>
      <c r="AC706" s="28"/>
      <c r="AD706" s="28"/>
      <c r="AJ706" s="28"/>
      <c r="AK706" s="28"/>
    </row>
    <row r="707" spans="2:41">
      <c r="B707" s="28"/>
      <c r="C707" s="28"/>
      <c r="D707" s="28"/>
      <c r="E707" s="28"/>
      <c r="H707" s="28"/>
      <c r="I707" s="28"/>
      <c r="J707" s="159"/>
      <c r="K707" s="28"/>
      <c r="L707" s="28"/>
      <c r="P707" s="28"/>
      <c r="Q707" s="28"/>
      <c r="R707" s="153"/>
      <c r="S707" s="153"/>
      <c r="T707" s="153"/>
      <c r="W707" s="28"/>
      <c r="X707" s="28"/>
      <c r="Z707" s="28"/>
      <c r="AA707" s="28"/>
      <c r="AC707" s="28"/>
      <c r="AD707" s="28"/>
      <c r="AJ707" s="28"/>
      <c r="AK707" s="28"/>
    </row>
    <row r="708" spans="2:41">
      <c r="B708" s="28"/>
      <c r="C708" s="28"/>
      <c r="D708" s="28"/>
      <c r="E708" s="28"/>
      <c r="H708" s="28"/>
      <c r="I708" s="28"/>
      <c r="J708" s="159"/>
      <c r="K708" s="28"/>
      <c r="L708" s="28"/>
      <c r="P708" s="28"/>
      <c r="Q708" s="28"/>
      <c r="R708" s="153"/>
      <c r="S708" s="153"/>
      <c r="T708" s="153"/>
      <c r="W708" s="28"/>
      <c r="X708" s="28"/>
      <c r="Z708" s="28"/>
      <c r="AA708" s="28"/>
      <c r="AC708" s="28"/>
      <c r="AD708" s="28"/>
      <c r="AJ708" s="28"/>
      <c r="AK708" s="28"/>
    </row>
    <row r="709" spans="2:41">
      <c r="B709" s="28"/>
      <c r="C709" s="28"/>
      <c r="D709" s="28"/>
      <c r="E709" s="28"/>
      <c r="H709" s="28"/>
      <c r="I709" s="28"/>
      <c r="J709" s="159"/>
      <c r="K709" s="28"/>
      <c r="L709" s="28"/>
      <c r="P709" s="28"/>
      <c r="Q709" s="28"/>
      <c r="R709" s="153"/>
      <c r="S709" s="153"/>
      <c r="T709" s="153"/>
      <c r="W709" s="28"/>
      <c r="X709" s="28"/>
      <c r="Z709" s="28"/>
      <c r="AA709" s="28"/>
      <c r="AC709" s="28"/>
      <c r="AD709" s="28"/>
      <c r="AJ709" s="28"/>
      <c r="AK709" s="28"/>
    </row>
    <row r="710" spans="2:41">
      <c r="B710" s="28"/>
      <c r="C710" s="28"/>
      <c r="D710" s="28"/>
      <c r="E710" s="28"/>
      <c r="H710" s="28"/>
      <c r="I710" s="28"/>
      <c r="J710" s="159"/>
      <c r="K710" s="28"/>
      <c r="L710" s="28"/>
      <c r="P710" s="28"/>
      <c r="Q710" s="28"/>
      <c r="R710" s="153"/>
      <c r="S710" s="153"/>
      <c r="T710" s="153"/>
      <c r="W710" s="28"/>
      <c r="X710" s="28"/>
      <c r="Z710" s="28"/>
      <c r="AA710" s="28"/>
      <c r="AC710" s="28"/>
      <c r="AD710" s="28"/>
      <c r="AJ710" s="28"/>
      <c r="AK710" s="28"/>
    </row>
    <row r="711" spans="2:41">
      <c r="B711" s="28"/>
      <c r="C711" s="28"/>
      <c r="D711" s="28"/>
      <c r="E711" s="28"/>
      <c r="H711" s="28"/>
      <c r="I711" s="28"/>
      <c r="J711" s="159"/>
      <c r="K711" s="28"/>
      <c r="L711" s="28"/>
      <c r="P711" s="28"/>
      <c r="Q711" s="28"/>
      <c r="R711" s="153"/>
      <c r="S711" s="153"/>
      <c r="T711" s="153"/>
      <c r="W711" s="28"/>
      <c r="X711" s="28"/>
      <c r="Z711" s="28"/>
      <c r="AA711" s="28"/>
      <c r="AC711" s="28"/>
      <c r="AD711" s="28"/>
      <c r="AJ711" s="28"/>
      <c r="AK711" s="28"/>
    </row>
    <row r="712" spans="2:41">
      <c r="B712" s="28"/>
      <c r="C712" s="28"/>
      <c r="D712" s="28"/>
      <c r="E712" s="28"/>
      <c r="H712" s="28"/>
      <c r="I712" s="157"/>
      <c r="J712" s="159"/>
      <c r="K712" s="28"/>
      <c r="M712" s="169"/>
      <c r="W712" s="28"/>
      <c r="Z712" s="28"/>
      <c r="AA712" s="28"/>
      <c r="AC712" s="28"/>
      <c r="AD712" s="28"/>
      <c r="AI712" s="28"/>
      <c r="AO712" s="28"/>
    </row>
    <row r="713" spans="2:41">
      <c r="B713" s="28"/>
      <c r="C713" s="28"/>
      <c r="D713" s="28"/>
      <c r="E713" s="28"/>
      <c r="H713" s="28"/>
      <c r="I713" s="157"/>
      <c r="J713" s="159"/>
      <c r="K713" s="28"/>
      <c r="M713" s="169"/>
      <c r="W713" s="28"/>
      <c r="Z713" s="28"/>
      <c r="AA713" s="28"/>
      <c r="AC713" s="28"/>
      <c r="AD713" s="28"/>
      <c r="AI713" s="28"/>
      <c r="AO713" s="28"/>
    </row>
    <row r="714" spans="2:41">
      <c r="B714" s="28"/>
      <c r="C714" s="28"/>
      <c r="D714" s="28"/>
      <c r="E714" s="28"/>
      <c r="H714" s="28"/>
      <c r="I714" s="157"/>
      <c r="J714" s="159"/>
      <c r="K714" s="28"/>
      <c r="M714" s="169"/>
      <c r="W714" s="28"/>
      <c r="Z714" s="28"/>
      <c r="AA714" s="28"/>
      <c r="AC714" s="28"/>
      <c r="AD714" s="28"/>
      <c r="AI714" s="28"/>
      <c r="AO714" s="28"/>
    </row>
    <row r="715" spans="2:41">
      <c r="B715" s="28"/>
      <c r="C715" s="28"/>
      <c r="D715" s="28"/>
      <c r="E715" s="28"/>
      <c r="H715" s="28"/>
      <c r="I715" s="157"/>
      <c r="J715" s="159"/>
      <c r="K715" s="28"/>
      <c r="M715" s="169"/>
      <c r="W715" s="28"/>
      <c r="Z715" s="28"/>
      <c r="AA715" s="28"/>
      <c r="AC715" s="28"/>
      <c r="AD715" s="28"/>
      <c r="AI715" s="28"/>
      <c r="AO715" s="28"/>
    </row>
    <row r="716" spans="2:41">
      <c r="B716" s="28"/>
      <c r="C716" s="28"/>
      <c r="D716" s="28"/>
      <c r="E716" s="28"/>
      <c r="H716" s="28"/>
      <c r="I716" s="157"/>
      <c r="J716" s="159"/>
      <c r="K716" s="28"/>
      <c r="M716" s="169"/>
      <c r="W716" s="28"/>
      <c r="Z716" s="28"/>
      <c r="AA716" s="28"/>
      <c r="AC716" s="28"/>
      <c r="AD716" s="28"/>
      <c r="AI716" s="28"/>
      <c r="AO716" s="28"/>
    </row>
    <row r="717" spans="2:41">
      <c r="B717" s="28"/>
      <c r="C717" s="28"/>
      <c r="D717" s="28"/>
      <c r="E717" s="28"/>
      <c r="H717" s="28"/>
      <c r="I717" s="157"/>
      <c r="J717" s="159"/>
      <c r="K717" s="28"/>
      <c r="M717" s="169"/>
      <c r="W717" s="28"/>
      <c r="Z717" s="28"/>
      <c r="AA717" s="28"/>
      <c r="AC717" s="28"/>
      <c r="AD717" s="28"/>
      <c r="AI717" s="28"/>
      <c r="AO717" s="28"/>
    </row>
    <row r="718" spans="2:41">
      <c r="B718" s="28"/>
      <c r="C718" s="28"/>
      <c r="D718" s="28"/>
      <c r="E718" s="28"/>
      <c r="H718" s="28"/>
      <c r="I718" s="157"/>
      <c r="J718" s="159"/>
      <c r="K718" s="28"/>
      <c r="M718" s="169"/>
      <c r="W718" s="28"/>
      <c r="Z718" s="28"/>
      <c r="AA718" s="28"/>
      <c r="AC718" s="28"/>
      <c r="AD718" s="28"/>
      <c r="AI718" s="28"/>
      <c r="AO718" s="28"/>
    </row>
    <row r="719" spans="2:41">
      <c r="B719" s="28"/>
      <c r="C719" s="28"/>
      <c r="D719" s="28"/>
      <c r="E719" s="28"/>
      <c r="H719" s="28"/>
      <c r="I719" s="157"/>
      <c r="J719" s="159"/>
      <c r="K719" s="28"/>
      <c r="M719" s="169"/>
      <c r="W719" s="28"/>
      <c r="Z719" s="28"/>
      <c r="AA719" s="28"/>
      <c r="AC719" s="28"/>
      <c r="AD719" s="28"/>
      <c r="AI719" s="28"/>
      <c r="AO719" s="28"/>
    </row>
    <row r="720" spans="2:41">
      <c r="B720" s="28"/>
      <c r="C720" s="28"/>
      <c r="D720" s="28"/>
      <c r="E720" s="28"/>
      <c r="H720" s="28"/>
      <c r="J720" s="159"/>
      <c r="K720" s="28"/>
    </row>
    <row r="721" spans="2:11">
      <c r="B721" s="28"/>
      <c r="C721" s="28"/>
      <c r="D721" s="28"/>
      <c r="E721" s="28"/>
      <c r="H721" s="28"/>
      <c r="J721" s="159"/>
      <c r="K721" s="153"/>
    </row>
    <row r="722" spans="2:11">
      <c r="E722" s="28"/>
      <c r="J722" s="159"/>
    </row>
    <row r="723" spans="2:11">
      <c r="E723" s="28"/>
      <c r="J723" s="159"/>
    </row>
    <row r="724" spans="2:11">
      <c r="E724" s="28"/>
      <c r="J724" s="159"/>
    </row>
    <row r="725" spans="2:11">
      <c r="E725" s="28"/>
      <c r="J725" s="159"/>
    </row>
    <row r="726" spans="2:11">
      <c r="E726" s="28"/>
      <c r="J726" s="159"/>
    </row>
    <row r="727" spans="2:11">
      <c r="E727" s="28"/>
      <c r="J727" s="159"/>
    </row>
    <row r="728" spans="2:11">
      <c r="E728" s="28"/>
      <c r="J728" s="159"/>
    </row>
    <row r="729" spans="2:11">
      <c r="E729" s="28"/>
      <c r="J729" s="159"/>
    </row>
    <row r="730" spans="2:11">
      <c r="E730" s="28"/>
      <c r="J730" s="159"/>
    </row>
    <row r="731" spans="2:11">
      <c r="E731" s="28"/>
      <c r="J731" s="159"/>
    </row>
    <row r="732" spans="2:11">
      <c r="E732" s="28"/>
      <c r="J732" s="159"/>
    </row>
    <row r="733" spans="2:11">
      <c r="E733" s="28"/>
      <c r="J733" s="159"/>
    </row>
    <row r="734" spans="2:11">
      <c r="E734" s="28"/>
      <c r="J734" s="159"/>
    </row>
    <row r="735" spans="2:11">
      <c r="E735" s="28"/>
      <c r="J735" s="159"/>
    </row>
    <row r="736" spans="2:11">
      <c r="E736" s="28"/>
      <c r="J736" s="159"/>
    </row>
    <row r="737" spans="5:10">
      <c r="E737" s="28"/>
      <c r="J737" s="159"/>
    </row>
    <row r="738" spans="5:10">
      <c r="E738" s="28"/>
      <c r="J738" s="159"/>
    </row>
    <row r="739" spans="5:10">
      <c r="E739" s="28"/>
      <c r="J739" s="159"/>
    </row>
    <row r="740" spans="5:10">
      <c r="E740" s="28"/>
      <c r="J740" s="159"/>
    </row>
    <row r="741" spans="5:10">
      <c r="E741" s="28"/>
      <c r="J741" s="159"/>
    </row>
    <row r="742" spans="5:10">
      <c r="E742" s="28"/>
      <c r="J742" s="159"/>
    </row>
    <row r="743" spans="5:10">
      <c r="E743" s="28"/>
      <c r="J743" s="159"/>
    </row>
    <row r="744" spans="5:10">
      <c r="E744" s="28"/>
      <c r="J744" s="159"/>
    </row>
    <row r="745" spans="5:10">
      <c r="E745" s="28"/>
      <c r="J745" s="159"/>
    </row>
    <row r="746" spans="5:10">
      <c r="E746" s="28"/>
      <c r="J746" s="159"/>
    </row>
    <row r="747" spans="5:10">
      <c r="E747" s="28"/>
      <c r="J747" s="159"/>
    </row>
    <row r="748" spans="5:10">
      <c r="E748" s="28"/>
      <c r="J748" s="159"/>
    </row>
    <row r="749" spans="5:10">
      <c r="E749" s="28"/>
      <c r="J749" s="159"/>
    </row>
    <row r="750" spans="5:10">
      <c r="E750" s="28"/>
      <c r="J750" s="159"/>
    </row>
    <row r="751" spans="5:10">
      <c r="E751" s="28"/>
      <c r="J751" s="159"/>
    </row>
    <row r="752" spans="5:10">
      <c r="E752" s="28"/>
      <c r="J752" s="159"/>
    </row>
    <row r="753" spans="5:10">
      <c r="E753" s="28"/>
      <c r="J753" s="159"/>
    </row>
    <row r="754" spans="5:10">
      <c r="E754" s="28"/>
      <c r="J754" s="159"/>
    </row>
    <row r="755" spans="5:10">
      <c r="E755" s="28"/>
      <c r="J755" s="159"/>
    </row>
    <row r="756" spans="5:10">
      <c r="E756" s="28"/>
      <c r="J756" s="159"/>
    </row>
    <row r="757" spans="5:10">
      <c r="E757" s="28"/>
      <c r="J757" s="159"/>
    </row>
    <row r="758" spans="5:10">
      <c r="E758" s="28"/>
      <c r="J758" s="159"/>
    </row>
    <row r="759" spans="5:10">
      <c r="E759" s="28"/>
      <c r="J759" s="159"/>
    </row>
    <row r="760" spans="5:10">
      <c r="E760" s="28"/>
    </row>
    <row r="761" spans="5:10">
      <c r="E761" s="28"/>
    </row>
  </sheetData>
  <autoFilter ref="A1:AP759"/>
  <phoneticPr fontId="3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83"/>
  <sheetViews>
    <sheetView workbookViewId="0">
      <pane xSplit="5" ySplit="2" topLeftCell="F114" activePane="bottomRight" state="frozen"/>
      <selection pane="topRight"/>
      <selection pane="bottomLeft"/>
      <selection pane="bottomRight" activeCell="U129" sqref="U129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5" width="4.375" style="63" customWidth="1"/>
    <col min="16" max="19" width="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71" customWidth="1"/>
    <col min="100" max="104" width="9" style="71"/>
    <col min="105" max="105" width="63" style="71" customWidth="1"/>
    <col min="106" max="119" width="3.625" style="72" customWidth="1"/>
    <col min="120" max="120" width="14.875" style="72" customWidth="1"/>
    <col min="121" max="131" width="3.625" style="72" customWidth="1"/>
    <col min="132" max="132" width="19.875" style="72" customWidth="1"/>
    <col min="133" max="133" width="9" style="72" customWidth="1"/>
    <col min="134" max="146" width="3.625" style="72" customWidth="1"/>
    <col min="147" max="147" width="4" style="71" customWidth="1"/>
    <col min="148" max="175" width="3.625" style="71" customWidth="1"/>
    <col min="176" max="16384" width="9" style="71"/>
  </cols>
  <sheetData>
    <row r="1" spans="1:175">
      <c r="F1" s="186" t="s">
        <v>110</v>
      </c>
      <c r="G1" s="186"/>
      <c r="H1" s="186"/>
      <c r="I1" s="186"/>
      <c r="J1" s="186"/>
      <c r="K1" s="186"/>
      <c r="L1" s="186"/>
      <c r="M1" s="186"/>
      <c r="N1" s="186"/>
      <c r="O1" s="186"/>
      <c r="P1" s="187" t="s">
        <v>111</v>
      </c>
      <c r="Q1" s="188"/>
      <c r="R1" s="188"/>
      <c r="S1" s="189"/>
      <c r="T1" s="190" t="s">
        <v>7</v>
      </c>
      <c r="U1" s="190"/>
      <c r="V1" s="81">
        <v>1</v>
      </c>
      <c r="W1" s="81">
        <v>2</v>
      </c>
      <c r="X1" s="81">
        <v>3</v>
      </c>
      <c r="Y1" s="81">
        <v>4</v>
      </c>
      <c r="Z1" s="81">
        <v>5</v>
      </c>
      <c r="AA1" s="81">
        <v>6</v>
      </c>
      <c r="AB1" s="81">
        <v>7</v>
      </c>
      <c r="AC1" s="81">
        <v>8</v>
      </c>
      <c r="AD1" s="81">
        <v>9</v>
      </c>
      <c r="AE1" s="81">
        <v>10</v>
      </c>
      <c r="AF1" s="81">
        <v>11</v>
      </c>
      <c r="AG1" s="81">
        <v>12</v>
      </c>
      <c r="AH1" s="81">
        <v>13</v>
      </c>
      <c r="AI1" s="81">
        <v>14</v>
      </c>
      <c r="AJ1" s="81">
        <v>15</v>
      </c>
      <c r="AK1" s="81">
        <v>16</v>
      </c>
      <c r="AL1" s="81">
        <v>17</v>
      </c>
      <c r="AM1" s="81">
        <v>18</v>
      </c>
      <c r="AN1" s="81">
        <v>19</v>
      </c>
      <c r="AO1" s="81">
        <v>20</v>
      </c>
      <c r="AP1" s="81">
        <v>21</v>
      </c>
      <c r="AQ1" s="81">
        <v>22</v>
      </c>
      <c r="AR1" s="92">
        <v>23</v>
      </c>
      <c r="AS1" s="92">
        <v>24</v>
      </c>
      <c r="AT1" s="81">
        <v>25</v>
      </c>
      <c r="AU1" s="81">
        <v>26</v>
      </c>
      <c r="AV1" s="81">
        <v>27</v>
      </c>
      <c r="AW1" s="81">
        <v>28</v>
      </c>
      <c r="AX1" s="81">
        <v>29</v>
      </c>
      <c r="AY1" s="81">
        <v>30</v>
      </c>
      <c r="AZ1" s="81">
        <v>31</v>
      </c>
      <c r="BA1" s="81">
        <v>32</v>
      </c>
      <c r="BB1" s="81">
        <v>33</v>
      </c>
      <c r="BC1" s="81">
        <v>34</v>
      </c>
      <c r="BD1" s="81">
        <v>35</v>
      </c>
      <c r="BE1" s="81">
        <v>36</v>
      </c>
      <c r="BF1" s="81">
        <v>37</v>
      </c>
      <c r="BG1" s="81">
        <v>38</v>
      </c>
      <c r="BH1" s="81">
        <v>39</v>
      </c>
      <c r="BI1" s="81">
        <v>40</v>
      </c>
      <c r="BJ1" s="81">
        <v>41</v>
      </c>
      <c r="BK1" s="81">
        <v>42</v>
      </c>
      <c r="BL1" s="81">
        <v>43</v>
      </c>
      <c r="BM1" s="81">
        <v>44</v>
      </c>
      <c r="BN1" s="81">
        <v>45</v>
      </c>
      <c r="BO1" s="81">
        <v>46</v>
      </c>
      <c r="BP1" s="81">
        <v>47</v>
      </c>
      <c r="BQ1" s="81">
        <v>48</v>
      </c>
      <c r="BR1" s="81">
        <v>49</v>
      </c>
      <c r="BS1" s="81">
        <v>50</v>
      </c>
      <c r="BT1" s="81">
        <v>51</v>
      </c>
      <c r="BU1" s="81">
        <v>52</v>
      </c>
      <c r="BV1" s="81">
        <v>53</v>
      </c>
      <c r="BW1" s="81">
        <v>54</v>
      </c>
      <c r="BX1" s="81">
        <v>55</v>
      </c>
      <c r="BY1" s="81">
        <v>56</v>
      </c>
      <c r="BZ1" s="81">
        <v>57</v>
      </c>
      <c r="CA1" s="81">
        <v>58</v>
      </c>
      <c r="CB1" s="81">
        <v>59</v>
      </c>
      <c r="CC1" s="81">
        <v>60</v>
      </c>
      <c r="CD1" s="81">
        <v>61</v>
      </c>
      <c r="CE1" s="81">
        <v>62</v>
      </c>
      <c r="CF1" s="81">
        <v>63</v>
      </c>
      <c r="CG1" s="81">
        <v>64</v>
      </c>
      <c r="CH1" s="81">
        <v>65</v>
      </c>
      <c r="CI1" s="81">
        <v>66</v>
      </c>
      <c r="CJ1" s="81">
        <v>67</v>
      </c>
      <c r="CK1" s="81">
        <v>68</v>
      </c>
      <c r="CL1" s="81">
        <v>69</v>
      </c>
      <c r="CM1" s="81">
        <v>70</v>
      </c>
      <c r="CN1" s="71" t="s">
        <v>112</v>
      </c>
      <c r="CR1" s="95" t="s">
        <v>112</v>
      </c>
      <c r="CS1" s="97"/>
      <c r="CT1" s="97"/>
      <c r="DB1" s="81"/>
      <c r="DC1" s="81"/>
      <c r="DD1" s="81"/>
      <c r="DE1" s="81"/>
      <c r="DF1" s="81"/>
      <c r="DG1" s="81"/>
      <c r="DH1" s="81"/>
      <c r="DI1" s="81"/>
      <c r="DJ1" s="81" t="s">
        <v>113</v>
      </c>
      <c r="DK1" s="81" t="s">
        <v>113</v>
      </c>
      <c r="DL1" s="81" t="s">
        <v>113</v>
      </c>
      <c r="DM1" s="81"/>
      <c r="DN1" s="81"/>
      <c r="DO1" s="81" t="s">
        <v>113</v>
      </c>
      <c r="DP1" s="81" t="s">
        <v>113</v>
      </c>
      <c r="DQ1" s="81" t="s">
        <v>113</v>
      </c>
      <c r="DR1" s="81" t="s">
        <v>113</v>
      </c>
      <c r="DS1" s="81" t="s">
        <v>113</v>
      </c>
      <c r="DT1" s="81" t="s">
        <v>113</v>
      </c>
      <c r="DU1" s="81" t="s">
        <v>113</v>
      </c>
      <c r="DV1" s="81" t="s">
        <v>113</v>
      </c>
      <c r="DW1" s="81" t="s">
        <v>113</v>
      </c>
      <c r="DX1" s="81" t="s">
        <v>113</v>
      </c>
      <c r="DY1" s="81" t="s">
        <v>113</v>
      </c>
      <c r="DZ1" s="81" t="s">
        <v>113</v>
      </c>
      <c r="EA1" s="81"/>
      <c r="EB1" s="81"/>
      <c r="EC1" s="81"/>
      <c r="ED1" s="81"/>
      <c r="EE1" s="81"/>
      <c r="EF1" s="81" t="s">
        <v>113</v>
      </c>
      <c r="EG1" s="81" t="s">
        <v>113</v>
      </c>
      <c r="EH1" s="81" t="s">
        <v>113</v>
      </c>
      <c r="FJ1" s="71" t="s">
        <v>113</v>
      </c>
      <c r="FK1" s="71" t="s">
        <v>113</v>
      </c>
      <c r="FL1" s="71" t="s">
        <v>113</v>
      </c>
      <c r="FM1" s="71" t="s">
        <v>113</v>
      </c>
      <c r="FN1" s="71" t="s">
        <v>113</v>
      </c>
      <c r="FO1" s="71" t="s">
        <v>113</v>
      </c>
      <c r="FP1" s="71" t="s">
        <v>113</v>
      </c>
      <c r="FQ1" s="71" t="s">
        <v>113</v>
      </c>
      <c r="FR1" s="71" t="s">
        <v>113</v>
      </c>
    </row>
    <row r="2" spans="1:175">
      <c r="B2" s="62" t="s">
        <v>114</v>
      </c>
      <c r="D2" s="62" t="s">
        <v>115</v>
      </c>
      <c r="E2" s="62" t="s">
        <v>116</v>
      </c>
      <c r="F2" s="63" t="s">
        <v>117</v>
      </c>
      <c r="G2" s="63" t="s">
        <v>118</v>
      </c>
      <c r="H2" s="63" t="s">
        <v>119</v>
      </c>
      <c r="I2" s="63" t="s">
        <v>120</v>
      </c>
      <c r="J2" s="63" t="s">
        <v>121</v>
      </c>
      <c r="K2" s="63" t="s">
        <v>122</v>
      </c>
      <c r="L2" s="63" t="s">
        <v>123</v>
      </c>
      <c r="M2" s="63" t="s">
        <v>124</v>
      </c>
      <c r="N2" s="63" t="s">
        <v>125</v>
      </c>
      <c r="O2" s="63" t="s">
        <v>126</v>
      </c>
      <c r="P2" s="84" t="s">
        <v>117</v>
      </c>
      <c r="Q2" s="84" t="s">
        <v>127</v>
      </c>
      <c r="R2" s="84" t="s">
        <v>128</v>
      </c>
      <c r="S2" s="84" t="s">
        <v>129</v>
      </c>
      <c r="T2" s="86" t="s">
        <v>130</v>
      </c>
      <c r="U2" s="66" t="s">
        <v>131</v>
      </c>
      <c r="V2" s="81" t="s">
        <v>132</v>
      </c>
      <c r="W2" s="81" t="s">
        <v>133</v>
      </c>
      <c r="X2" s="81" t="s">
        <v>134</v>
      </c>
      <c r="Y2" s="81" t="s">
        <v>135</v>
      </c>
      <c r="Z2" s="81" t="s">
        <v>23</v>
      </c>
      <c r="AA2" s="81" t="s">
        <v>136</v>
      </c>
      <c r="AB2" s="81" t="s">
        <v>137</v>
      </c>
      <c r="AC2" s="81" t="s">
        <v>138</v>
      </c>
      <c r="AD2" s="81" t="s">
        <v>139</v>
      </c>
      <c r="AE2" s="81" t="s">
        <v>140</v>
      </c>
      <c r="AF2" s="81" t="s">
        <v>141</v>
      </c>
      <c r="AG2" s="81" t="s">
        <v>142</v>
      </c>
      <c r="AH2" s="81" t="s">
        <v>143</v>
      </c>
      <c r="AI2" s="81" t="s">
        <v>144</v>
      </c>
      <c r="AJ2" s="81" t="s">
        <v>142</v>
      </c>
      <c r="AK2" s="81" t="s">
        <v>145</v>
      </c>
      <c r="AL2" s="81" t="s">
        <v>146</v>
      </c>
      <c r="AM2" s="81" t="s">
        <v>147</v>
      </c>
      <c r="AN2" s="81" t="s">
        <v>148</v>
      </c>
      <c r="AO2" s="81" t="s">
        <v>149</v>
      </c>
      <c r="AP2" s="81" t="s">
        <v>150</v>
      </c>
      <c r="AQ2" s="81" t="s">
        <v>151</v>
      </c>
      <c r="AR2" s="92" t="s">
        <v>152</v>
      </c>
      <c r="AS2" s="92" t="s">
        <v>153</v>
      </c>
      <c r="AT2" s="81" t="s">
        <v>154</v>
      </c>
      <c r="AU2" s="81" t="s">
        <v>155</v>
      </c>
      <c r="AV2" s="81" t="s">
        <v>156</v>
      </c>
      <c r="AW2" s="81" t="s">
        <v>157</v>
      </c>
      <c r="AX2" s="81" t="s">
        <v>158</v>
      </c>
      <c r="AY2" s="81"/>
      <c r="AZ2" s="81" t="s">
        <v>159</v>
      </c>
      <c r="BA2" s="81" t="s">
        <v>160</v>
      </c>
      <c r="BB2" s="81" t="s">
        <v>161</v>
      </c>
      <c r="BC2" s="81" t="s">
        <v>162</v>
      </c>
      <c r="BD2" s="81" t="s">
        <v>163</v>
      </c>
      <c r="BE2" s="81"/>
      <c r="BF2" s="81"/>
      <c r="BG2" s="81"/>
      <c r="BH2" s="81"/>
      <c r="BI2" s="81" t="s">
        <v>164</v>
      </c>
      <c r="BJ2" s="81" t="s">
        <v>165</v>
      </c>
      <c r="BK2" s="81"/>
      <c r="BL2" s="81" t="s">
        <v>166</v>
      </c>
      <c r="BM2" s="81" t="s">
        <v>167</v>
      </c>
      <c r="BN2" s="81" t="s">
        <v>168</v>
      </c>
      <c r="BO2" s="81" t="s">
        <v>169</v>
      </c>
      <c r="BP2" s="81" t="s">
        <v>170</v>
      </c>
      <c r="BQ2" s="81" t="s">
        <v>171</v>
      </c>
      <c r="BR2" s="81" t="s">
        <v>172</v>
      </c>
      <c r="BS2" s="81" t="s">
        <v>173</v>
      </c>
      <c r="BT2" s="81" t="s">
        <v>174</v>
      </c>
      <c r="BU2" s="81"/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  <c r="CJ2" s="81"/>
      <c r="CK2" s="81"/>
      <c r="CL2" s="81"/>
      <c r="CM2" s="81"/>
      <c r="CN2" s="70" t="s">
        <v>175</v>
      </c>
      <c r="CO2" s="70" t="s">
        <v>176</v>
      </c>
      <c r="CP2" s="70" t="s">
        <v>177</v>
      </c>
      <c r="CQ2" s="70" t="s">
        <v>178</v>
      </c>
      <c r="CR2" s="70" t="s">
        <v>179</v>
      </c>
      <c r="CS2" s="70" t="s">
        <v>180</v>
      </c>
      <c r="CT2" s="70" t="s">
        <v>181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133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1" customFormat="1" ht="16.5">
      <c r="A3" s="73"/>
      <c r="B3" s="74" t="s">
        <v>182</v>
      </c>
      <c r="C3" s="73" t="s">
        <v>183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5"/>
      <c r="Q3" s="85"/>
      <c r="R3" s="85"/>
      <c r="S3" s="85"/>
      <c r="T3" s="87" t="s">
        <v>184</v>
      </c>
      <c r="U3" s="88" t="s">
        <v>185</v>
      </c>
      <c r="V3" s="20">
        <v>1000</v>
      </c>
      <c r="W3" s="89"/>
      <c r="X3" s="89"/>
      <c r="Y3" s="89"/>
      <c r="Z3" s="89"/>
      <c r="AA3" s="89"/>
      <c r="AB3" s="89"/>
      <c r="AC3" s="89"/>
      <c r="AD3" s="71"/>
      <c r="AE3" s="89"/>
      <c r="AF3" s="89"/>
      <c r="AG3" s="91"/>
      <c r="AH3" s="89"/>
      <c r="AI3" s="89"/>
      <c r="AJ3" s="89"/>
      <c r="AK3" s="89"/>
      <c r="AL3" s="91"/>
      <c r="AM3" s="89"/>
      <c r="AN3" s="89"/>
      <c r="AO3" s="89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81"/>
      <c r="BD3" s="81"/>
      <c r="BE3" s="81"/>
      <c r="BF3" s="81"/>
      <c r="BG3" s="81"/>
      <c r="BH3" s="81"/>
      <c r="BI3" s="81"/>
      <c r="BJ3" s="81"/>
      <c r="BK3" s="81"/>
      <c r="BL3" s="81"/>
      <c r="BM3" s="81"/>
      <c r="BN3" s="81"/>
      <c r="BO3" s="81"/>
      <c r="BP3" s="81"/>
      <c r="BQ3" s="81"/>
      <c r="BR3" s="81"/>
      <c r="BS3" s="81"/>
      <c r="BT3" s="81"/>
      <c r="BU3" s="81"/>
      <c r="BV3" s="81"/>
      <c r="BW3" s="81"/>
      <c r="BX3" s="81"/>
      <c r="BY3" s="81"/>
      <c r="BZ3" s="81"/>
      <c r="CA3" s="81"/>
      <c r="CB3" s="81"/>
      <c r="CC3" s="81"/>
      <c r="CD3" s="81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2" t="str">
        <f t="shared" ref="DB3" si="7">IF(V3="","","|n"&amp;DB$2&amp;"+"&amp;V3&amp;DB$1)</f>
        <v>|n攻击+1000</v>
      </c>
      <c r="DC3" s="72" t="str">
        <f t="shared" ref="DC3" si="8">IF(W3="","","|n"&amp;DC$2&amp;"+"&amp;W3&amp;DC$1)</f>
        <v/>
      </c>
      <c r="DD3" s="72" t="str">
        <f t="shared" ref="DD3" si="9">IF(X3="","","|n"&amp;DD$2&amp;"+"&amp;X3&amp;DD$1)</f>
        <v/>
      </c>
      <c r="DE3" s="72" t="str">
        <f t="shared" ref="DE3" si="10">IF(Y3="","","|n"&amp;DE$2&amp;"+"&amp;Y3&amp;DE$1)</f>
        <v/>
      </c>
      <c r="DF3" s="72" t="str">
        <f t="shared" ref="DF3" si="11">IF(Z3="","","|n"&amp;DF$2&amp;"+"&amp;Z3&amp;DF$1)</f>
        <v/>
      </c>
      <c r="DG3" s="72" t="str">
        <f t="shared" ref="DG3" si="12">IF(AA3="","","|n"&amp;DG$2&amp;"+"&amp;AA3&amp;DG$1)</f>
        <v/>
      </c>
      <c r="DH3" s="72" t="str">
        <f t="shared" ref="DH3" si="13">IF(AB3="","","|n"&amp;DH$2&amp;"+"&amp;AB3&amp;DH$1)</f>
        <v/>
      </c>
      <c r="DI3" s="72" t="str">
        <f t="shared" ref="DI3" si="14">IF(AC3="","","|n"&amp;DI$2&amp;"+"&amp;AC3&amp;DI$1)</f>
        <v/>
      </c>
      <c r="DJ3" s="72" t="str">
        <f t="shared" ref="DJ3" si="15">IF(AD3="","","|n"&amp;DJ$2&amp;"+"&amp;AD3&amp;DJ$1)</f>
        <v/>
      </c>
      <c r="DK3" s="72" t="str">
        <f t="shared" ref="DK3" si="16">IF(AE3="","","|n"&amp;DK$2&amp;"+"&amp;AE3&amp;DK$1)</f>
        <v/>
      </c>
      <c r="DL3" s="72" t="str">
        <f t="shared" ref="DL3" si="17">IF(AF3="","","|n"&amp;DL$2&amp;"+"&amp;AF3&amp;DL$1)</f>
        <v/>
      </c>
      <c r="DM3" s="72" t="str">
        <f t="shared" ref="DM3" si="18">IF(AG3="","","|n"&amp;DM$2&amp;"+"&amp;AG3&amp;DM$1)</f>
        <v/>
      </c>
      <c r="DN3" s="72" t="str">
        <f t="shared" ref="DN3" si="19">IF(AH3="","","|n"&amp;DN$2&amp;"+"&amp;AH3&amp;DN$1)</f>
        <v/>
      </c>
      <c r="DO3" s="72" t="str">
        <f t="shared" ref="DO3" si="20">IF(AI3="","","|n"&amp;DO$2&amp;"+"&amp;AI3&amp;DO$1)</f>
        <v/>
      </c>
      <c r="DP3" s="72" t="str">
        <f t="shared" ref="DP3" si="21">IF(AJ3="","","|n"&amp;DP$2&amp;"+"&amp;AJ3&amp;DP$1)</f>
        <v/>
      </c>
      <c r="DQ3" s="72" t="str">
        <f t="shared" ref="DQ3" si="22">IF(AK3="","","|n"&amp;DQ$2&amp;"+"&amp;AK3&amp;DQ$1)</f>
        <v/>
      </c>
      <c r="DR3" s="72" t="str">
        <f t="shared" ref="DR3" si="23">IF(AL3="","","|n"&amp;DR$2&amp;"+"&amp;AL3&amp;DR$1)</f>
        <v/>
      </c>
      <c r="DS3" s="72" t="str">
        <f t="shared" ref="DS3" si="24">IF(AM3="","","|n"&amp;DS$2&amp;"+"&amp;AM3&amp;DS$1)</f>
        <v/>
      </c>
      <c r="DT3" s="72" t="str">
        <f t="shared" ref="DT3" si="25">IF(AN3="","","|n"&amp;DT$2&amp;"+"&amp;AN3&amp;DT$1)</f>
        <v/>
      </c>
      <c r="DU3" s="72" t="str">
        <f t="shared" ref="DU3" si="26">IF(AO3="","","|n"&amp;DU$2&amp;"+"&amp;AO3&amp;DU$1)</f>
        <v/>
      </c>
      <c r="DV3" s="72" t="str">
        <f t="shared" ref="DV3" si="27">IF(AP3="","","|n"&amp;DV$2&amp;"+"&amp;AP3&amp;DV$1)</f>
        <v/>
      </c>
      <c r="DW3" s="72" t="str">
        <f t="shared" ref="DW3" si="28">IF(AQ3="","","|n"&amp;DW$2&amp;"+"&amp;AQ3&amp;DW$1)</f>
        <v/>
      </c>
      <c r="DX3" s="72" t="str">
        <f t="shared" ref="DX3" si="29">IF(AR3="","","|n"&amp;DX$2&amp;"+"&amp;AR3&amp;DX$1)</f>
        <v/>
      </c>
      <c r="DY3" s="72" t="str">
        <f t="shared" ref="DY3" si="30">IF(AS3="","","|n"&amp;DY$2&amp;"+"&amp;AS3&amp;DY$1)</f>
        <v/>
      </c>
      <c r="DZ3" s="72" t="str">
        <f t="shared" ref="DZ3" si="31">IF(AT3="","","|n"&amp;DZ$2&amp;"+"&amp;AT3&amp;DZ$1)</f>
        <v/>
      </c>
      <c r="EA3" s="72" t="str">
        <f t="shared" ref="EA3" si="32">IF(AU3="","","|n"&amp;EA$2&amp;"+"&amp;AU3&amp;EA$1)</f>
        <v/>
      </c>
      <c r="EB3" s="72" t="str">
        <f t="shared" ref="EB3" si="33">IF(AV3="","","|n"&amp;EB$2&amp;"+"&amp;AV3&amp;EB$1)</f>
        <v/>
      </c>
      <c r="EC3" s="72" t="str">
        <f t="shared" ref="EC3" si="34">IF(AW3="","","|n"&amp;EC$2&amp;"+"&amp;AW3&amp;EC$1)</f>
        <v/>
      </c>
      <c r="ED3" s="72" t="str">
        <f t="shared" ref="ED3" si="35">IF(AX3="","","|n"&amp;ED$2&amp;"+"&amp;AX3&amp;ED$1)</f>
        <v/>
      </c>
      <c r="EE3" s="72" t="str">
        <f t="shared" ref="EE3" si="36">IF(AY3="","","|n"&amp;EE$2&amp;"+"&amp;AY3&amp;EE$1)</f>
        <v/>
      </c>
      <c r="EF3" s="72" t="str">
        <f t="shared" ref="EF3" si="37">IF(AZ3="","","|n"&amp;EF$2&amp;"+"&amp;AZ3&amp;EF$1)</f>
        <v/>
      </c>
      <c r="EG3" s="72" t="str">
        <f t="shared" ref="EG3" si="38">IF(BA3="","","|n"&amp;EG$2&amp;"+"&amp;BA3&amp;EG$1)</f>
        <v/>
      </c>
      <c r="EH3" s="72" t="str">
        <f t="shared" ref="EH3" si="39">IF(BB3="","","|n"&amp;EH$2&amp;"+"&amp;BB3&amp;EH$1)</f>
        <v/>
      </c>
      <c r="EI3" s="72" t="str">
        <f t="shared" ref="EI3" si="40">IF(BC3="","","|n"&amp;EI$2&amp;"+"&amp;BC3&amp;EI$1)</f>
        <v/>
      </c>
      <c r="EJ3" s="72" t="str">
        <f t="shared" ref="EJ3" si="41">IF(BD3="","","|n"&amp;EJ$2&amp;"+"&amp;BD3&amp;EJ$1)</f>
        <v/>
      </c>
      <c r="EK3" s="72" t="str">
        <f t="shared" ref="EK3" si="42">IF(BE3="","","|n"&amp;EK$2&amp;"+"&amp;BE3&amp;EK$1)</f>
        <v/>
      </c>
      <c r="EL3" s="72" t="str">
        <f t="shared" ref="EL3" si="43">IF(BF3="","","|n"&amp;EL$2&amp;"+"&amp;BF3&amp;EL$1)</f>
        <v/>
      </c>
      <c r="EM3" s="72" t="str">
        <f t="shared" ref="EM3" si="44">IF(BG3="","","|n"&amp;EM$2&amp;"+"&amp;BG3&amp;EM$1)</f>
        <v/>
      </c>
      <c r="EN3" s="72" t="str">
        <f t="shared" ref="EN3" si="45">IF(BH3="","","|n"&amp;EN$2&amp;"+"&amp;BH3&amp;EN$1)</f>
        <v/>
      </c>
      <c r="EO3" s="72" t="str">
        <f t="shared" ref="EO3" si="46">IF(BI3="","","|n"&amp;EO$2&amp;"+"&amp;BI3&amp;EO$1)</f>
        <v/>
      </c>
      <c r="EP3" s="72" t="str">
        <f t="shared" ref="EP3" si="47">IF(BJ3="","","|n"&amp;EP$2&amp;"+"&amp;BJ3&amp;EP$1)</f>
        <v/>
      </c>
      <c r="EQ3" s="72" t="str">
        <f t="shared" ref="EQ3" si="48">IF(BK3="","","|n"&amp;EQ$2&amp;"+"&amp;BK3&amp;EQ$1)</f>
        <v/>
      </c>
      <c r="ER3" s="72" t="str">
        <f t="shared" ref="ER3" si="49">IF(BL3="","","|n"&amp;ER$2&amp;"+"&amp;BL3&amp;ER$1)</f>
        <v/>
      </c>
      <c r="ES3" s="72" t="str">
        <f t="shared" ref="ES3" si="50">IF(BM3="","","|n"&amp;ES$2&amp;"+"&amp;BM3&amp;ES$1)</f>
        <v/>
      </c>
      <c r="ET3" s="72" t="str">
        <f t="shared" ref="ET3" si="51">IF(BN3="","","|n"&amp;ET$2&amp;"+"&amp;BN3&amp;ET$1)</f>
        <v/>
      </c>
      <c r="EU3" s="72" t="str">
        <f t="shared" ref="EU3" si="52">IF(BO3="","","|n"&amp;EU$2&amp;"+"&amp;BO3&amp;EU$1)</f>
        <v/>
      </c>
      <c r="EV3" s="72" t="str">
        <f t="shared" ref="EV3" si="53">IF(BP3="","","|n"&amp;EV$2&amp;"+"&amp;BP3&amp;EV$1)</f>
        <v/>
      </c>
      <c r="EW3" s="72" t="str">
        <f t="shared" ref="EW3" si="54">IF(BQ3="","","|n"&amp;EW$2&amp;"+"&amp;BQ3&amp;EW$1)</f>
        <v/>
      </c>
      <c r="EX3" s="72" t="str">
        <f t="shared" ref="EX3" si="55">IF(BR3="","","|n"&amp;EX$2&amp;"+"&amp;BR3&amp;EX$1)</f>
        <v/>
      </c>
      <c r="EY3" s="72" t="str">
        <f t="shared" ref="EY3" si="56">IF(BS3="","","|n"&amp;EY$2&amp;"+"&amp;BS3&amp;EY$1)</f>
        <v/>
      </c>
      <c r="EZ3" s="72" t="str">
        <f t="shared" ref="EZ3" si="57">IF(BT3="","","|n"&amp;EZ$2&amp;"+"&amp;BT3&amp;EZ$1)</f>
        <v/>
      </c>
      <c r="FA3" s="72" t="str">
        <f t="shared" ref="FA3" si="58">IF(BU3="","","|n"&amp;FA$2&amp;"+"&amp;BU3&amp;FA$1)</f>
        <v/>
      </c>
      <c r="FB3" s="72" t="str">
        <f t="shared" ref="FB3" si="59">IF(BV3="","","|n"&amp;FB$2&amp;"+"&amp;BV3&amp;FB$1)</f>
        <v/>
      </c>
      <c r="FC3" s="72" t="str">
        <f t="shared" ref="FC3" si="60">IF(BW3="","","|n"&amp;FC$2&amp;"+"&amp;BW3&amp;FC$1)</f>
        <v/>
      </c>
      <c r="FD3" s="72" t="str">
        <f t="shared" ref="FD3" si="61">IF(BX3="","","|n"&amp;FD$2&amp;"+"&amp;BX3&amp;FD$1)</f>
        <v/>
      </c>
      <c r="FE3" s="72" t="str">
        <f t="shared" ref="FE3" si="62">IF(BY3="","","|n"&amp;FE$2&amp;"+"&amp;BY3&amp;FE$1)</f>
        <v/>
      </c>
      <c r="FF3" s="72" t="str">
        <f t="shared" ref="FF3" si="63">IF(BZ3="","","|n"&amp;FF$2&amp;"+"&amp;BZ3&amp;FF$1)</f>
        <v/>
      </c>
      <c r="FG3" s="72" t="str">
        <f t="shared" ref="FG3" si="64">IF(CA3="","","|n"&amp;FG$2&amp;"+"&amp;CA3&amp;FG$1)</f>
        <v/>
      </c>
      <c r="FH3" s="72" t="str">
        <f t="shared" ref="FH3" si="65">IF(CB3="","","|n"&amp;FH$2&amp;"+"&amp;CB3&amp;FH$1)</f>
        <v/>
      </c>
      <c r="FI3" s="72" t="str">
        <f t="shared" ref="FI3" si="66">IF(CC3="","","|n"&amp;FI$2&amp;"+"&amp;CC3&amp;FI$1)</f>
        <v/>
      </c>
      <c r="FJ3" s="72" t="str">
        <f t="shared" ref="FJ3" si="67">IF(CD3="","","|n"&amp;FJ$2&amp;"+"&amp;CD3&amp;FJ$1)</f>
        <v/>
      </c>
      <c r="FK3" s="72" t="str">
        <f t="shared" ref="FK3" si="68">IF(CE3="","","|n"&amp;FK$2&amp;"+"&amp;CE3&amp;FK$1)</f>
        <v/>
      </c>
      <c r="FL3" s="72" t="str">
        <f t="shared" ref="FL3" si="69">IF(CF3="","","|n"&amp;FL$2&amp;"+"&amp;CF3&amp;FL$1)</f>
        <v/>
      </c>
      <c r="FM3" s="72" t="str">
        <f t="shared" ref="FM3" si="70">IF(CG3="","","|n"&amp;FM$2&amp;"+"&amp;CG3&amp;FM$1)</f>
        <v/>
      </c>
      <c r="FN3" s="72" t="str">
        <f t="shared" ref="FN3" si="71">IF(CH3="","","|n"&amp;FN$2&amp;"+"&amp;CH3&amp;FN$1)</f>
        <v/>
      </c>
      <c r="FO3" s="72" t="str">
        <f t="shared" ref="FO3" si="72">IF(CI3="","","|n"&amp;FO$2&amp;"+"&amp;CI3&amp;FO$1)</f>
        <v/>
      </c>
      <c r="FP3" s="72" t="str">
        <f t="shared" ref="FP3" si="73">IF(CJ3="","","|n"&amp;FP$2&amp;"+"&amp;CJ3&amp;FP$1)</f>
        <v/>
      </c>
      <c r="FQ3" s="72" t="str">
        <f t="shared" ref="FQ3" si="74">IF(CK3="","","|n"&amp;FQ$2&amp;"+"&amp;CK3&amp;FQ$1)</f>
        <v/>
      </c>
      <c r="FR3" s="72" t="str">
        <f t="shared" ref="FR3" si="75">IF(CL3="","","|n"&amp;FR$2&amp;"+"&amp;CL3&amp;FR$1)</f>
        <v/>
      </c>
      <c r="FS3" s="72" t="str">
        <f t="shared" ref="FS3" si="76">IF(CM3="","","|n"&amp;FS$2&amp;"+"&amp;CM3&amp;FS$1)</f>
        <v/>
      </c>
    </row>
    <row r="4" spans="1:175" s="61" customFormat="1" ht="16.5">
      <c r="A4" s="73"/>
      <c r="B4" s="74" t="s">
        <v>186</v>
      </c>
      <c r="C4" s="73" t="s">
        <v>187</v>
      </c>
      <c r="D4" s="75"/>
      <c r="E4" s="76"/>
      <c r="F4" s="77">
        <v>800</v>
      </c>
      <c r="G4" s="78">
        <v>100</v>
      </c>
      <c r="H4" s="78"/>
      <c r="I4" s="78" t="str">
        <f t="shared" ref="I4:I31" si="77">B5</f>
        <v>E003</v>
      </c>
      <c r="J4" s="78"/>
      <c r="K4" s="78"/>
      <c r="L4" s="78"/>
      <c r="M4" s="78"/>
      <c r="N4" s="78"/>
      <c r="O4" s="78"/>
      <c r="P4" s="85"/>
      <c r="Q4" s="85"/>
      <c r="R4" s="85"/>
      <c r="S4" s="85"/>
      <c r="T4" s="87" t="s">
        <v>184</v>
      </c>
      <c r="U4" s="88" t="s">
        <v>185</v>
      </c>
      <c r="V4" s="20">
        <v>2000</v>
      </c>
      <c r="W4" s="89"/>
      <c r="X4" s="89"/>
      <c r="Y4" s="89"/>
      <c r="Z4" s="89"/>
      <c r="AA4" s="89"/>
      <c r="AB4" s="89"/>
      <c r="AC4" s="89"/>
      <c r="AD4" s="71"/>
      <c r="AE4" s="89"/>
      <c r="AF4" s="89"/>
      <c r="AG4" s="91"/>
      <c r="AH4" s="89"/>
      <c r="AI4" s="89"/>
      <c r="AJ4" s="89"/>
      <c r="AK4" s="89"/>
      <c r="AL4" s="91"/>
      <c r="AM4" s="89"/>
      <c r="AN4" s="89"/>
      <c r="AO4" s="89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1"/>
      <c r="CA4" s="81"/>
      <c r="CB4" s="81"/>
      <c r="CC4" s="81"/>
      <c r="CD4" s="81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2" t="str">
        <f t="shared" ref="DB4:DB7" si="79">IF(V4="","","|n"&amp;DB$2&amp;"+"&amp;V4&amp;DB$1)</f>
        <v>|n攻击+2000</v>
      </c>
      <c r="DC4" s="72" t="str">
        <f t="shared" ref="DC4:DC7" si="80">IF(W4="","","|n"&amp;DC$2&amp;"+"&amp;W4&amp;DC$1)</f>
        <v/>
      </c>
      <c r="DD4" s="72" t="str">
        <f t="shared" ref="DD4:DD7" si="81">IF(X4="","","|n"&amp;DD$2&amp;"+"&amp;X4&amp;DD$1)</f>
        <v/>
      </c>
      <c r="DE4" s="72" t="str">
        <f t="shared" ref="DE4:DE7" si="82">IF(Y4="","","|n"&amp;DE$2&amp;"+"&amp;Y4&amp;DE$1)</f>
        <v/>
      </c>
      <c r="DF4" s="72" t="str">
        <f t="shared" ref="DF4:DF7" si="83">IF(Z4="","","|n"&amp;DF$2&amp;"+"&amp;Z4&amp;DF$1)</f>
        <v/>
      </c>
      <c r="DG4" s="72" t="str">
        <f t="shared" ref="DG4:DG7" si="84">IF(AA4="","","|n"&amp;DG$2&amp;"+"&amp;AA4&amp;DG$1)</f>
        <v/>
      </c>
      <c r="DH4" s="72" t="str">
        <f t="shared" ref="DH4:DH7" si="85">IF(AB4="","","|n"&amp;DH$2&amp;"+"&amp;AB4&amp;DH$1)</f>
        <v/>
      </c>
      <c r="DI4" s="72" t="str">
        <f t="shared" ref="DI4:DI7" si="86">IF(AC4="","","|n"&amp;DI$2&amp;"+"&amp;AC4&amp;DI$1)</f>
        <v/>
      </c>
      <c r="DJ4" s="72" t="str">
        <f t="shared" ref="DJ4:DJ7" si="87">IF(AD4="","","|n"&amp;DJ$2&amp;"+"&amp;AD4&amp;DJ$1)</f>
        <v/>
      </c>
      <c r="DK4" s="72" t="str">
        <f t="shared" ref="DK4:DK7" si="88">IF(AE4="","","|n"&amp;DK$2&amp;"+"&amp;AE4&amp;DK$1)</f>
        <v/>
      </c>
      <c r="DL4" s="72" t="str">
        <f t="shared" ref="DL4:DL7" si="89">IF(AF4="","","|n"&amp;DL$2&amp;"+"&amp;AF4&amp;DL$1)</f>
        <v/>
      </c>
      <c r="DM4" s="72" t="str">
        <f t="shared" ref="DM4:DM7" si="90">IF(AG4="","","|n"&amp;DM$2&amp;"+"&amp;AG4&amp;DM$1)</f>
        <v/>
      </c>
      <c r="DN4" s="72" t="str">
        <f t="shared" ref="DN4:DN7" si="91">IF(AH4="","","|n"&amp;DN$2&amp;"+"&amp;AH4&amp;DN$1)</f>
        <v/>
      </c>
      <c r="DO4" s="72" t="str">
        <f t="shared" ref="DO4:DO7" si="92">IF(AI4="","","|n"&amp;DO$2&amp;"+"&amp;AI4&amp;DO$1)</f>
        <v/>
      </c>
      <c r="DP4" s="72" t="str">
        <f t="shared" ref="DP4:DP7" si="93">IF(AJ4="","","|n"&amp;DP$2&amp;"+"&amp;AJ4&amp;DP$1)</f>
        <v/>
      </c>
      <c r="DQ4" s="72" t="str">
        <f t="shared" ref="DQ4:DQ7" si="94">IF(AK4="","","|n"&amp;DQ$2&amp;"+"&amp;AK4&amp;DQ$1)</f>
        <v/>
      </c>
      <c r="DR4" s="72" t="str">
        <f t="shared" ref="DR4:DR7" si="95">IF(AL4="","","|n"&amp;DR$2&amp;"+"&amp;AL4&amp;DR$1)</f>
        <v/>
      </c>
      <c r="DS4" s="72" t="str">
        <f t="shared" ref="DS4:DS7" si="96">IF(AM4="","","|n"&amp;DS$2&amp;"+"&amp;AM4&amp;DS$1)</f>
        <v/>
      </c>
      <c r="DT4" s="72" t="str">
        <f t="shared" ref="DT4:DT7" si="97">IF(AN4="","","|n"&amp;DT$2&amp;"+"&amp;AN4&amp;DT$1)</f>
        <v/>
      </c>
      <c r="DU4" s="72" t="str">
        <f t="shared" ref="DU4:DU7" si="98">IF(AO4="","","|n"&amp;DU$2&amp;"+"&amp;AO4&amp;DU$1)</f>
        <v/>
      </c>
      <c r="DV4" s="72" t="str">
        <f t="shared" ref="DV4:DV7" si="99">IF(AP4="","","|n"&amp;DV$2&amp;"+"&amp;AP4&amp;DV$1)</f>
        <v/>
      </c>
      <c r="DW4" s="72" t="str">
        <f t="shared" ref="DW4:DW7" si="100">IF(AQ4="","","|n"&amp;DW$2&amp;"+"&amp;AQ4&amp;DW$1)</f>
        <v/>
      </c>
      <c r="DX4" s="72" t="str">
        <f t="shared" ref="DX4:DX7" si="101">IF(AR4="","","|n"&amp;DX$2&amp;"+"&amp;AR4&amp;DX$1)</f>
        <v/>
      </c>
      <c r="DY4" s="72" t="str">
        <f t="shared" ref="DY4:DY7" si="102">IF(AS4="","","|n"&amp;DY$2&amp;"+"&amp;AS4&amp;DY$1)</f>
        <v/>
      </c>
      <c r="DZ4" s="72" t="str">
        <f t="shared" ref="DZ4:DZ7" si="103">IF(AT4="","","|n"&amp;DZ$2&amp;"+"&amp;AT4&amp;DZ$1)</f>
        <v/>
      </c>
      <c r="EA4" s="72" t="str">
        <f t="shared" ref="EA4:EA7" si="104">IF(AU4="","","|n"&amp;EA$2&amp;"+"&amp;AU4&amp;EA$1)</f>
        <v/>
      </c>
      <c r="EB4" s="72" t="str">
        <f t="shared" ref="EB4:EB7" si="105">IF(AV4="","","|n"&amp;EB$2&amp;"+"&amp;AV4&amp;EB$1)</f>
        <v/>
      </c>
      <c r="EC4" s="72" t="str">
        <f t="shared" ref="EC4:EC7" si="106">IF(AW4="","","|n"&amp;EC$2&amp;"+"&amp;AW4&amp;EC$1)</f>
        <v/>
      </c>
      <c r="ED4" s="72" t="str">
        <f t="shared" ref="ED4:ED7" si="107">IF(AX4="","","|n"&amp;ED$2&amp;"+"&amp;AX4&amp;ED$1)</f>
        <v/>
      </c>
      <c r="EE4" s="72" t="str">
        <f t="shared" ref="EE4:EE7" si="108">IF(AY4="","","|n"&amp;EE$2&amp;"+"&amp;AY4&amp;EE$1)</f>
        <v/>
      </c>
      <c r="EF4" s="72" t="str">
        <f t="shared" ref="EF4:EF7" si="109">IF(AZ4="","","|n"&amp;EF$2&amp;"+"&amp;AZ4&amp;EF$1)</f>
        <v/>
      </c>
      <c r="EG4" s="72" t="str">
        <f t="shared" ref="EG4:EG7" si="110">IF(BA4="","","|n"&amp;EG$2&amp;"+"&amp;BA4&amp;EG$1)</f>
        <v/>
      </c>
      <c r="EH4" s="72" t="str">
        <f t="shared" ref="EH4:EH7" si="111">IF(BB4="","","|n"&amp;EH$2&amp;"+"&amp;BB4&amp;EH$1)</f>
        <v/>
      </c>
      <c r="EI4" s="72" t="str">
        <f t="shared" ref="EI4:EI7" si="112">IF(BC4="","","|n"&amp;EI$2&amp;"+"&amp;BC4&amp;EI$1)</f>
        <v/>
      </c>
      <c r="EJ4" s="72" t="str">
        <f t="shared" ref="EJ4:EJ7" si="113">IF(BD4="","","|n"&amp;EJ$2&amp;"+"&amp;BD4&amp;EJ$1)</f>
        <v/>
      </c>
      <c r="EK4" s="72" t="str">
        <f t="shared" ref="EK4:EK7" si="114">IF(BE4="","","|n"&amp;EK$2&amp;"+"&amp;BE4&amp;EK$1)</f>
        <v/>
      </c>
      <c r="EL4" s="72" t="str">
        <f t="shared" ref="EL4:EL7" si="115">IF(BF4="","","|n"&amp;EL$2&amp;"+"&amp;BF4&amp;EL$1)</f>
        <v/>
      </c>
      <c r="EM4" s="72" t="str">
        <f t="shared" ref="EM4:EM7" si="116">IF(BG4="","","|n"&amp;EM$2&amp;"+"&amp;BG4&amp;EM$1)</f>
        <v/>
      </c>
      <c r="EN4" s="72" t="str">
        <f t="shared" ref="EN4:EN7" si="117">IF(BH4="","","|n"&amp;EN$2&amp;"+"&amp;BH4&amp;EN$1)</f>
        <v/>
      </c>
      <c r="EO4" s="72" t="str">
        <f t="shared" ref="EO4:EO7" si="118">IF(BI4="","","|n"&amp;EO$2&amp;"+"&amp;BI4&amp;EO$1)</f>
        <v/>
      </c>
      <c r="EP4" s="72" t="str">
        <f t="shared" ref="EP4:EP7" si="119">IF(BJ4="","","|n"&amp;EP$2&amp;"+"&amp;BJ4&amp;EP$1)</f>
        <v/>
      </c>
      <c r="EQ4" s="72" t="str">
        <f t="shared" ref="EQ4:EQ7" si="120">IF(BK4="","","|n"&amp;EQ$2&amp;"+"&amp;BK4&amp;EQ$1)</f>
        <v/>
      </c>
      <c r="ER4" s="72" t="str">
        <f t="shared" ref="ER4:ER7" si="121">IF(BL4="","","|n"&amp;ER$2&amp;"+"&amp;BL4&amp;ER$1)</f>
        <v/>
      </c>
      <c r="ES4" s="72" t="str">
        <f t="shared" ref="ES4:ES7" si="122">IF(BM4="","","|n"&amp;ES$2&amp;"+"&amp;BM4&amp;ES$1)</f>
        <v/>
      </c>
      <c r="ET4" s="72" t="str">
        <f t="shared" ref="ET4:ET7" si="123">IF(BN4="","","|n"&amp;ET$2&amp;"+"&amp;BN4&amp;ET$1)</f>
        <v/>
      </c>
      <c r="EU4" s="72" t="str">
        <f t="shared" ref="EU4:EU7" si="124">IF(BO4="","","|n"&amp;EU$2&amp;"+"&amp;BO4&amp;EU$1)</f>
        <v/>
      </c>
      <c r="EV4" s="72" t="str">
        <f t="shared" ref="EV4:EV7" si="125">IF(BP4="","","|n"&amp;EV$2&amp;"+"&amp;BP4&amp;EV$1)</f>
        <v/>
      </c>
      <c r="EW4" s="72" t="str">
        <f t="shared" ref="EW4:EW7" si="126">IF(BQ4="","","|n"&amp;EW$2&amp;"+"&amp;BQ4&amp;EW$1)</f>
        <v/>
      </c>
      <c r="EX4" s="72" t="str">
        <f t="shared" ref="EX4:EX7" si="127">IF(BR4="","","|n"&amp;EX$2&amp;"+"&amp;BR4&amp;EX$1)</f>
        <v/>
      </c>
      <c r="EY4" s="72" t="str">
        <f t="shared" ref="EY4:EY7" si="128">IF(BS4="","","|n"&amp;EY$2&amp;"+"&amp;BS4&amp;EY$1)</f>
        <v/>
      </c>
      <c r="EZ4" s="72" t="str">
        <f t="shared" ref="EZ4:EZ7" si="129">IF(BT4="","","|n"&amp;EZ$2&amp;"+"&amp;BT4&amp;EZ$1)</f>
        <v/>
      </c>
      <c r="FA4" s="72" t="str">
        <f t="shared" ref="FA4:FA7" si="130">IF(BU4="","","|n"&amp;FA$2&amp;"+"&amp;BU4&amp;FA$1)</f>
        <v/>
      </c>
      <c r="FB4" s="72" t="str">
        <f t="shared" ref="FB4:FB7" si="131">IF(BV4="","","|n"&amp;FB$2&amp;"+"&amp;BV4&amp;FB$1)</f>
        <v/>
      </c>
      <c r="FC4" s="72" t="str">
        <f t="shared" ref="FC4:FC7" si="132">IF(BW4="","","|n"&amp;FC$2&amp;"+"&amp;BW4&amp;FC$1)</f>
        <v/>
      </c>
      <c r="FD4" s="72" t="str">
        <f t="shared" ref="FD4:FD7" si="133">IF(BX4="","","|n"&amp;FD$2&amp;"+"&amp;BX4&amp;FD$1)</f>
        <v/>
      </c>
      <c r="FE4" s="72" t="str">
        <f t="shared" ref="FE4:FE7" si="134">IF(BY4="","","|n"&amp;FE$2&amp;"+"&amp;BY4&amp;FE$1)</f>
        <v/>
      </c>
      <c r="FF4" s="72" t="str">
        <f t="shared" ref="FF4:FF7" si="135">IF(BZ4="","","|n"&amp;FF$2&amp;"+"&amp;BZ4&amp;FF$1)</f>
        <v/>
      </c>
      <c r="FG4" s="72" t="str">
        <f t="shared" ref="FG4:FG7" si="136">IF(CA4="","","|n"&amp;FG$2&amp;"+"&amp;CA4&amp;FG$1)</f>
        <v/>
      </c>
      <c r="FH4" s="72" t="str">
        <f t="shared" ref="FH4:FH7" si="137">IF(CB4="","","|n"&amp;FH$2&amp;"+"&amp;CB4&amp;FH$1)</f>
        <v/>
      </c>
      <c r="FI4" s="72" t="str">
        <f t="shared" ref="FI4:FI7" si="138">IF(CC4="","","|n"&amp;FI$2&amp;"+"&amp;CC4&amp;FI$1)</f>
        <v/>
      </c>
      <c r="FJ4" s="72" t="str">
        <f t="shared" ref="FJ4:FJ7" si="139">IF(CD4="","","|n"&amp;FJ$2&amp;"+"&amp;CD4&amp;FJ$1)</f>
        <v/>
      </c>
      <c r="FK4" s="72" t="str">
        <f t="shared" ref="FK4:FK7" si="140">IF(CE4="","","|n"&amp;FK$2&amp;"+"&amp;CE4&amp;FK$1)</f>
        <v/>
      </c>
      <c r="FL4" s="72" t="str">
        <f t="shared" ref="FL4:FL7" si="141">IF(CF4="","","|n"&amp;FL$2&amp;"+"&amp;CF4&amp;FL$1)</f>
        <v/>
      </c>
      <c r="FM4" s="72" t="str">
        <f t="shared" ref="FM4:FM7" si="142">IF(CG4="","","|n"&amp;FM$2&amp;"+"&amp;CG4&amp;FM$1)</f>
        <v/>
      </c>
      <c r="FN4" s="72" t="str">
        <f t="shared" ref="FN4:FN7" si="143">IF(CH4="","","|n"&amp;FN$2&amp;"+"&amp;CH4&amp;FN$1)</f>
        <v/>
      </c>
      <c r="FO4" s="72" t="str">
        <f t="shared" ref="FO4:FO7" si="144">IF(CI4="","","|n"&amp;FO$2&amp;"+"&amp;CI4&amp;FO$1)</f>
        <v/>
      </c>
      <c r="FP4" s="72" t="str">
        <f t="shared" ref="FP4:FP7" si="145">IF(CJ4="","","|n"&amp;FP$2&amp;"+"&amp;CJ4&amp;FP$1)</f>
        <v/>
      </c>
      <c r="FQ4" s="72" t="str">
        <f t="shared" ref="FQ4:FQ7" si="146">IF(CK4="","","|n"&amp;FQ$2&amp;"+"&amp;CK4&amp;FQ$1)</f>
        <v/>
      </c>
      <c r="FR4" s="72" t="str">
        <f t="shared" ref="FR4:FR7" si="147">IF(CL4="","","|n"&amp;FR$2&amp;"+"&amp;CL4&amp;FR$1)</f>
        <v/>
      </c>
      <c r="FS4" s="72" t="str">
        <f t="shared" ref="FS4:FS7" si="148">IF(CM4="","","|n"&amp;FS$2&amp;"+"&amp;CM4&amp;FS$1)</f>
        <v/>
      </c>
    </row>
    <row r="5" spans="1:175" s="61" customFormat="1" ht="16.5">
      <c r="A5" s="73"/>
      <c r="B5" s="74" t="s">
        <v>188</v>
      </c>
      <c r="C5" s="73" t="s">
        <v>189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5"/>
      <c r="Q5" s="85"/>
      <c r="R5" s="85"/>
      <c r="S5" s="85"/>
      <c r="T5" s="87" t="s">
        <v>184</v>
      </c>
      <c r="U5" s="88" t="s">
        <v>185</v>
      </c>
      <c r="V5" s="20">
        <v>3000</v>
      </c>
      <c r="W5" s="89"/>
      <c r="X5" s="89"/>
      <c r="Y5" s="89"/>
      <c r="Z5" s="89"/>
      <c r="AA5" s="89"/>
      <c r="AB5" s="89"/>
      <c r="AC5" s="89"/>
      <c r="AD5" s="71"/>
      <c r="AE5" s="89"/>
      <c r="AF5" s="89"/>
      <c r="AG5" s="91"/>
      <c r="AH5" s="89"/>
      <c r="AI5" s="89"/>
      <c r="AJ5" s="89"/>
      <c r="AK5" s="89"/>
      <c r="AL5" s="91"/>
      <c r="AM5" s="89"/>
      <c r="AN5" s="89"/>
      <c r="AO5" s="89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81"/>
      <c r="BD5" s="81"/>
      <c r="BE5" s="81"/>
      <c r="BF5" s="81"/>
      <c r="BG5" s="81"/>
      <c r="BH5" s="81"/>
      <c r="BI5" s="81"/>
      <c r="BJ5" s="81"/>
      <c r="BK5" s="81"/>
      <c r="BL5" s="81"/>
      <c r="BM5" s="81"/>
      <c r="BN5" s="81"/>
      <c r="BO5" s="81"/>
      <c r="BP5" s="81"/>
      <c r="BQ5" s="81"/>
      <c r="BR5" s="81"/>
      <c r="BS5" s="81"/>
      <c r="BT5" s="81"/>
      <c r="BU5" s="81"/>
      <c r="BV5" s="81"/>
      <c r="BW5" s="81"/>
      <c r="BX5" s="81"/>
      <c r="BY5" s="81"/>
      <c r="BZ5" s="81"/>
      <c r="CA5" s="81"/>
      <c r="CB5" s="81"/>
      <c r="CC5" s="81"/>
      <c r="CD5" s="81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2" t="str">
        <f t="shared" si="79"/>
        <v>|n攻击+3000</v>
      </c>
      <c r="DC5" s="72" t="str">
        <f t="shared" si="80"/>
        <v/>
      </c>
      <c r="DD5" s="72" t="str">
        <f t="shared" si="81"/>
        <v/>
      </c>
      <c r="DE5" s="72" t="str">
        <f t="shared" si="82"/>
        <v/>
      </c>
      <c r="DF5" s="72" t="str">
        <f t="shared" si="83"/>
        <v/>
      </c>
      <c r="DG5" s="72" t="str">
        <f t="shared" si="84"/>
        <v/>
      </c>
      <c r="DH5" s="72" t="str">
        <f t="shared" si="85"/>
        <v/>
      </c>
      <c r="DI5" s="72" t="str">
        <f t="shared" si="86"/>
        <v/>
      </c>
      <c r="DJ5" s="72" t="str">
        <f t="shared" si="87"/>
        <v/>
      </c>
      <c r="DK5" s="72" t="str">
        <f t="shared" si="88"/>
        <v/>
      </c>
      <c r="DL5" s="72" t="str">
        <f t="shared" si="89"/>
        <v/>
      </c>
      <c r="DM5" s="72" t="str">
        <f t="shared" si="90"/>
        <v/>
      </c>
      <c r="DN5" s="72" t="str">
        <f t="shared" si="91"/>
        <v/>
      </c>
      <c r="DO5" s="72" t="str">
        <f t="shared" si="92"/>
        <v/>
      </c>
      <c r="DP5" s="72" t="str">
        <f t="shared" si="93"/>
        <v/>
      </c>
      <c r="DQ5" s="72" t="str">
        <f t="shared" si="94"/>
        <v/>
      </c>
      <c r="DR5" s="72" t="str">
        <f t="shared" si="95"/>
        <v/>
      </c>
      <c r="DS5" s="72" t="str">
        <f t="shared" si="96"/>
        <v/>
      </c>
      <c r="DT5" s="72" t="str">
        <f t="shared" si="97"/>
        <v/>
      </c>
      <c r="DU5" s="72" t="str">
        <f t="shared" si="98"/>
        <v/>
      </c>
      <c r="DV5" s="72" t="str">
        <f t="shared" si="99"/>
        <v/>
      </c>
      <c r="DW5" s="72" t="str">
        <f t="shared" si="100"/>
        <v/>
      </c>
      <c r="DX5" s="72" t="str">
        <f t="shared" si="101"/>
        <v/>
      </c>
      <c r="DY5" s="72" t="str">
        <f t="shared" si="102"/>
        <v/>
      </c>
      <c r="DZ5" s="72" t="str">
        <f t="shared" si="103"/>
        <v/>
      </c>
      <c r="EA5" s="72" t="str">
        <f t="shared" si="104"/>
        <v/>
      </c>
      <c r="EB5" s="72" t="str">
        <f t="shared" si="105"/>
        <v/>
      </c>
      <c r="EC5" s="72" t="str">
        <f t="shared" si="106"/>
        <v/>
      </c>
      <c r="ED5" s="72" t="str">
        <f t="shared" si="107"/>
        <v/>
      </c>
      <c r="EE5" s="72" t="str">
        <f t="shared" si="108"/>
        <v/>
      </c>
      <c r="EF5" s="72" t="str">
        <f t="shared" si="109"/>
        <v/>
      </c>
      <c r="EG5" s="72" t="str">
        <f t="shared" si="110"/>
        <v/>
      </c>
      <c r="EH5" s="72" t="str">
        <f t="shared" si="111"/>
        <v/>
      </c>
      <c r="EI5" s="72" t="str">
        <f t="shared" si="112"/>
        <v/>
      </c>
      <c r="EJ5" s="72" t="str">
        <f t="shared" si="113"/>
        <v/>
      </c>
      <c r="EK5" s="72" t="str">
        <f t="shared" si="114"/>
        <v/>
      </c>
      <c r="EL5" s="72" t="str">
        <f t="shared" si="115"/>
        <v/>
      </c>
      <c r="EM5" s="72" t="str">
        <f t="shared" si="116"/>
        <v/>
      </c>
      <c r="EN5" s="72" t="str">
        <f t="shared" si="117"/>
        <v/>
      </c>
      <c r="EO5" s="72" t="str">
        <f t="shared" si="118"/>
        <v/>
      </c>
      <c r="EP5" s="72" t="str">
        <f t="shared" si="119"/>
        <v/>
      </c>
      <c r="EQ5" s="72" t="str">
        <f t="shared" si="120"/>
        <v/>
      </c>
      <c r="ER5" s="72" t="str">
        <f t="shared" si="121"/>
        <v/>
      </c>
      <c r="ES5" s="72" t="str">
        <f t="shared" si="122"/>
        <v/>
      </c>
      <c r="ET5" s="72" t="str">
        <f t="shared" si="123"/>
        <v/>
      </c>
      <c r="EU5" s="72" t="str">
        <f t="shared" si="124"/>
        <v/>
      </c>
      <c r="EV5" s="72" t="str">
        <f t="shared" si="125"/>
        <v/>
      </c>
      <c r="EW5" s="72" t="str">
        <f t="shared" si="126"/>
        <v/>
      </c>
      <c r="EX5" s="72" t="str">
        <f t="shared" si="127"/>
        <v/>
      </c>
      <c r="EY5" s="72" t="str">
        <f t="shared" si="128"/>
        <v/>
      </c>
      <c r="EZ5" s="72" t="str">
        <f t="shared" si="129"/>
        <v/>
      </c>
      <c r="FA5" s="72" t="str">
        <f t="shared" si="130"/>
        <v/>
      </c>
      <c r="FB5" s="72" t="str">
        <f t="shared" si="131"/>
        <v/>
      </c>
      <c r="FC5" s="72" t="str">
        <f t="shared" si="132"/>
        <v/>
      </c>
      <c r="FD5" s="72" t="str">
        <f t="shared" si="133"/>
        <v/>
      </c>
      <c r="FE5" s="72" t="str">
        <f t="shared" si="134"/>
        <v/>
      </c>
      <c r="FF5" s="72" t="str">
        <f t="shared" si="135"/>
        <v/>
      </c>
      <c r="FG5" s="72" t="str">
        <f t="shared" si="136"/>
        <v/>
      </c>
      <c r="FH5" s="72" t="str">
        <f t="shared" si="137"/>
        <v/>
      </c>
      <c r="FI5" s="72" t="str">
        <f t="shared" si="138"/>
        <v/>
      </c>
      <c r="FJ5" s="72" t="str">
        <f t="shared" si="139"/>
        <v/>
      </c>
      <c r="FK5" s="72" t="str">
        <f t="shared" si="140"/>
        <v/>
      </c>
      <c r="FL5" s="72" t="str">
        <f t="shared" si="141"/>
        <v/>
      </c>
      <c r="FM5" s="72" t="str">
        <f t="shared" si="142"/>
        <v/>
      </c>
      <c r="FN5" s="72" t="str">
        <f t="shared" si="143"/>
        <v/>
      </c>
      <c r="FO5" s="72" t="str">
        <f t="shared" si="144"/>
        <v/>
      </c>
      <c r="FP5" s="72" t="str">
        <f t="shared" si="145"/>
        <v/>
      </c>
      <c r="FQ5" s="72" t="str">
        <f t="shared" si="146"/>
        <v/>
      </c>
      <c r="FR5" s="72" t="str">
        <f t="shared" si="147"/>
        <v/>
      </c>
      <c r="FS5" s="72" t="str">
        <f t="shared" si="148"/>
        <v/>
      </c>
    </row>
    <row r="6" spans="1:175" s="61" customFormat="1" ht="16.5">
      <c r="A6" s="73"/>
      <c r="B6" s="74" t="s">
        <v>190</v>
      </c>
      <c r="C6" s="73" t="s">
        <v>191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5"/>
      <c r="Q6" s="85"/>
      <c r="R6" s="85"/>
      <c r="S6" s="85"/>
      <c r="T6" s="87" t="s">
        <v>184</v>
      </c>
      <c r="U6" s="88" t="s">
        <v>185</v>
      </c>
      <c r="V6" s="20">
        <v>4000</v>
      </c>
      <c r="W6" s="89"/>
      <c r="X6" s="89"/>
      <c r="Y6" s="89"/>
      <c r="Z6" s="89"/>
      <c r="AA6" s="89"/>
      <c r="AB6" s="89"/>
      <c r="AC6" s="89"/>
      <c r="AD6" s="71"/>
      <c r="AE6" s="89"/>
      <c r="AF6" s="89"/>
      <c r="AG6" s="91"/>
      <c r="AH6" s="89"/>
      <c r="AI6" s="89"/>
      <c r="AJ6" s="89"/>
      <c r="AK6" s="89"/>
      <c r="AL6" s="91"/>
      <c r="AM6" s="89"/>
      <c r="AN6" s="89"/>
      <c r="AO6" s="89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81"/>
      <c r="BD6" s="81"/>
      <c r="BE6" s="81"/>
      <c r="BF6" s="81"/>
      <c r="BG6" s="81"/>
      <c r="BH6" s="81"/>
      <c r="BI6" s="81"/>
      <c r="BJ6" s="81"/>
      <c r="BK6" s="81"/>
      <c r="BL6" s="81"/>
      <c r="BM6" s="81"/>
      <c r="BN6" s="81"/>
      <c r="BO6" s="81"/>
      <c r="BP6" s="81"/>
      <c r="BQ6" s="81"/>
      <c r="BR6" s="81"/>
      <c r="BS6" s="81"/>
      <c r="BT6" s="81"/>
      <c r="BU6" s="81"/>
      <c r="BV6" s="81"/>
      <c r="BW6" s="81"/>
      <c r="BX6" s="81"/>
      <c r="BY6" s="81"/>
      <c r="BZ6" s="81"/>
      <c r="CA6" s="81"/>
      <c r="CB6" s="81"/>
      <c r="CC6" s="81"/>
      <c r="CD6" s="81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2" t="str">
        <f t="shared" si="79"/>
        <v>|n攻击+4000</v>
      </c>
      <c r="DC6" s="72" t="str">
        <f t="shared" si="80"/>
        <v/>
      </c>
      <c r="DD6" s="72" t="str">
        <f t="shared" si="81"/>
        <v/>
      </c>
      <c r="DE6" s="72" t="str">
        <f t="shared" si="82"/>
        <v/>
      </c>
      <c r="DF6" s="72" t="str">
        <f t="shared" si="83"/>
        <v/>
      </c>
      <c r="DG6" s="72" t="str">
        <f t="shared" si="84"/>
        <v/>
      </c>
      <c r="DH6" s="72" t="str">
        <f t="shared" si="85"/>
        <v/>
      </c>
      <c r="DI6" s="72" t="str">
        <f t="shared" si="86"/>
        <v/>
      </c>
      <c r="DJ6" s="72" t="str">
        <f t="shared" si="87"/>
        <v/>
      </c>
      <c r="DK6" s="72" t="str">
        <f t="shared" si="88"/>
        <v/>
      </c>
      <c r="DL6" s="72" t="str">
        <f t="shared" si="89"/>
        <v/>
      </c>
      <c r="DM6" s="72" t="str">
        <f t="shared" si="90"/>
        <v/>
      </c>
      <c r="DN6" s="72" t="str">
        <f t="shared" si="91"/>
        <v/>
      </c>
      <c r="DO6" s="72" t="str">
        <f t="shared" si="92"/>
        <v/>
      </c>
      <c r="DP6" s="72" t="str">
        <f t="shared" si="93"/>
        <v/>
      </c>
      <c r="DQ6" s="72" t="str">
        <f t="shared" si="94"/>
        <v/>
      </c>
      <c r="DR6" s="72" t="str">
        <f t="shared" si="95"/>
        <v/>
      </c>
      <c r="DS6" s="72" t="str">
        <f t="shared" si="96"/>
        <v/>
      </c>
      <c r="DT6" s="72" t="str">
        <f t="shared" si="97"/>
        <v/>
      </c>
      <c r="DU6" s="72" t="str">
        <f t="shared" si="98"/>
        <v/>
      </c>
      <c r="DV6" s="72" t="str">
        <f t="shared" si="99"/>
        <v/>
      </c>
      <c r="DW6" s="72" t="str">
        <f t="shared" si="100"/>
        <v/>
      </c>
      <c r="DX6" s="72" t="str">
        <f t="shared" si="101"/>
        <v/>
      </c>
      <c r="DY6" s="72" t="str">
        <f t="shared" si="102"/>
        <v/>
      </c>
      <c r="DZ6" s="72" t="str">
        <f t="shared" si="103"/>
        <v/>
      </c>
      <c r="EA6" s="72" t="str">
        <f t="shared" si="104"/>
        <v/>
      </c>
      <c r="EB6" s="72" t="str">
        <f t="shared" si="105"/>
        <v/>
      </c>
      <c r="EC6" s="72" t="str">
        <f t="shared" si="106"/>
        <v/>
      </c>
      <c r="ED6" s="72" t="str">
        <f t="shared" si="107"/>
        <v/>
      </c>
      <c r="EE6" s="72" t="str">
        <f t="shared" si="108"/>
        <v/>
      </c>
      <c r="EF6" s="72" t="str">
        <f t="shared" si="109"/>
        <v/>
      </c>
      <c r="EG6" s="72" t="str">
        <f t="shared" si="110"/>
        <v/>
      </c>
      <c r="EH6" s="72" t="str">
        <f t="shared" si="111"/>
        <v/>
      </c>
      <c r="EI6" s="72" t="str">
        <f t="shared" si="112"/>
        <v/>
      </c>
      <c r="EJ6" s="72" t="str">
        <f t="shared" si="113"/>
        <v/>
      </c>
      <c r="EK6" s="72" t="str">
        <f t="shared" si="114"/>
        <v/>
      </c>
      <c r="EL6" s="72" t="str">
        <f t="shared" si="115"/>
        <v/>
      </c>
      <c r="EM6" s="72" t="str">
        <f t="shared" si="116"/>
        <v/>
      </c>
      <c r="EN6" s="72" t="str">
        <f t="shared" si="117"/>
        <v/>
      </c>
      <c r="EO6" s="72" t="str">
        <f t="shared" si="118"/>
        <v/>
      </c>
      <c r="EP6" s="72" t="str">
        <f t="shared" si="119"/>
        <v/>
      </c>
      <c r="EQ6" s="72" t="str">
        <f t="shared" si="120"/>
        <v/>
      </c>
      <c r="ER6" s="72" t="str">
        <f t="shared" si="121"/>
        <v/>
      </c>
      <c r="ES6" s="72" t="str">
        <f t="shared" si="122"/>
        <v/>
      </c>
      <c r="ET6" s="72" t="str">
        <f t="shared" si="123"/>
        <v/>
      </c>
      <c r="EU6" s="72" t="str">
        <f t="shared" si="124"/>
        <v/>
      </c>
      <c r="EV6" s="72" t="str">
        <f t="shared" si="125"/>
        <v/>
      </c>
      <c r="EW6" s="72" t="str">
        <f t="shared" si="126"/>
        <v/>
      </c>
      <c r="EX6" s="72" t="str">
        <f t="shared" si="127"/>
        <v/>
      </c>
      <c r="EY6" s="72" t="str">
        <f t="shared" si="128"/>
        <v/>
      </c>
      <c r="EZ6" s="72" t="str">
        <f t="shared" si="129"/>
        <v/>
      </c>
      <c r="FA6" s="72" t="str">
        <f t="shared" si="130"/>
        <v/>
      </c>
      <c r="FB6" s="72" t="str">
        <f t="shared" si="131"/>
        <v/>
      </c>
      <c r="FC6" s="72" t="str">
        <f t="shared" si="132"/>
        <v/>
      </c>
      <c r="FD6" s="72" t="str">
        <f t="shared" si="133"/>
        <v/>
      </c>
      <c r="FE6" s="72" t="str">
        <f t="shared" si="134"/>
        <v/>
      </c>
      <c r="FF6" s="72" t="str">
        <f t="shared" si="135"/>
        <v/>
      </c>
      <c r="FG6" s="72" t="str">
        <f t="shared" si="136"/>
        <v/>
      </c>
      <c r="FH6" s="72" t="str">
        <f t="shared" si="137"/>
        <v/>
      </c>
      <c r="FI6" s="72" t="str">
        <f t="shared" si="138"/>
        <v/>
      </c>
      <c r="FJ6" s="72" t="str">
        <f t="shared" si="139"/>
        <v/>
      </c>
      <c r="FK6" s="72" t="str">
        <f t="shared" si="140"/>
        <v/>
      </c>
      <c r="FL6" s="72" t="str">
        <f t="shared" si="141"/>
        <v/>
      </c>
      <c r="FM6" s="72" t="str">
        <f t="shared" si="142"/>
        <v/>
      </c>
      <c r="FN6" s="72" t="str">
        <f t="shared" si="143"/>
        <v/>
      </c>
      <c r="FO6" s="72" t="str">
        <f t="shared" si="144"/>
        <v/>
      </c>
      <c r="FP6" s="72" t="str">
        <f t="shared" si="145"/>
        <v/>
      </c>
      <c r="FQ6" s="72" t="str">
        <f t="shared" si="146"/>
        <v/>
      </c>
      <c r="FR6" s="72" t="str">
        <f t="shared" si="147"/>
        <v/>
      </c>
      <c r="FS6" s="72" t="str">
        <f t="shared" si="148"/>
        <v/>
      </c>
    </row>
    <row r="7" spans="1:175" s="61" customFormat="1" ht="16.5">
      <c r="A7" s="73"/>
      <c r="B7" s="74" t="s">
        <v>192</v>
      </c>
      <c r="C7" s="73" t="s">
        <v>193</v>
      </c>
      <c r="D7" s="75"/>
      <c r="E7" s="76"/>
      <c r="F7" s="77">
        <v>2500</v>
      </c>
      <c r="G7" s="78">
        <v>100</v>
      </c>
      <c r="H7" s="79" t="s">
        <v>194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5"/>
      <c r="Q7" s="85"/>
      <c r="R7" s="85"/>
      <c r="S7" s="85"/>
      <c r="T7" s="87" t="s">
        <v>184</v>
      </c>
      <c r="U7" s="88" t="s">
        <v>185</v>
      </c>
      <c r="V7" s="20">
        <v>5000</v>
      </c>
      <c r="W7" s="89"/>
      <c r="X7" s="89"/>
      <c r="Y7" s="89"/>
      <c r="Z7" s="89"/>
      <c r="AA7" s="89"/>
      <c r="AB7" s="89"/>
      <c r="AC7" s="89"/>
      <c r="AD7" s="71"/>
      <c r="AE7" s="89"/>
      <c r="AF7" s="89"/>
      <c r="AG7" s="91"/>
      <c r="AH7" s="89"/>
      <c r="AI7" s="89"/>
      <c r="AJ7" s="89"/>
      <c r="AK7" s="89"/>
      <c r="AL7" s="91"/>
      <c r="AM7" s="89"/>
      <c r="AN7" s="89"/>
      <c r="AO7" s="89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P7" s="81"/>
      <c r="BQ7" s="81"/>
      <c r="BR7" s="81"/>
      <c r="BS7" s="81"/>
      <c r="BT7" s="81"/>
      <c r="BU7" s="81"/>
      <c r="BV7" s="81"/>
      <c r="BW7" s="81"/>
      <c r="BX7" s="81"/>
      <c r="BY7" s="81"/>
      <c r="BZ7" s="81"/>
      <c r="CA7" s="81"/>
      <c r="CB7" s="81"/>
      <c r="CC7" s="81"/>
      <c r="CD7" s="81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2" t="str">
        <f t="shared" si="79"/>
        <v>|n攻击+5000</v>
      </c>
      <c r="DC7" s="72" t="str">
        <f t="shared" si="80"/>
        <v/>
      </c>
      <c r="DD7" s="72" t="str">
        <f t="shared" si="81"/>
        <v/>
      </c>
      <c r="DE7" s="72" t="str">
        <f t="shared" si="82"/>
        <v/>
      </c>
      <c r="DF7" s="72" t="str">
        <f t="shared" si="83"/>
        <v/>
      </c>
      <c r="DG7" s="72" t="str">
        <f t="shared" si="84"/>
        <v/>
      </c>
      <c r="DH7" s="72" t="str">
        <f t="shared" si="85"/>
        <v/>
      </c>
      <c r="DI7" s="72" t="str">
        <f t="shared" si="86"/>
        <v/>
      </c>
      <c r="DJ7" s="72" t="str">
        <f t="shared" si="87"/>
        <v/>
      </c>
      <c r="DK7" s="72" t="str">
        <f t="shared" si="88"/>
        <v/>
      </c>
      <c r="DL7" s="72" t="str">
        <f t="shared" si="89"/>
        <v/>
      </c>
      <c r="DM7" s="72" t="str">
        <f t="shared" si="90"/>
        <v/>
      </c>
      <c r="DN7" s="72" t="str">
        <f t="shared" si="91"/>
        <v/>
      </c>
      <c r="DO7" s="72" t="str">
        <f t="shared" si="92"/>
        <v/>
      </c>
      <c r="DP7" s="72" t="str">
        <f t="shared" si="93"/>
        <v/>
      </c>
      <c r="DQ7" s="72" t="str">
        <f t="shared" si="94"/>
        <v/>
      </c>
      <c r="DR7" s="72" t="str">
        <f t="shared" si="95"/>
        <v/>
      </c>
      <c r="DS7" s="72" t="str">
        <f t="shared" si="96"/>
        <v/>
      </c>
      <c r="DT7" s="72" t="str">
        <f t="shared" si="97"/>
        <v/>
      </c>
      <c r="DU7" s="72" t="str">
        <f t="shared" si="98"/>
        <v/>
      </c>
      <c r="DV7" s="72" t="str">
        <f t="shared" si="99"/>
        <v/>
      </c>
      <c r="DW7" s="72" t="str">
        <f t="shared" si="100"/>
        <v/>
      </c>
      <c r="DX7" s="72" t="str">
        <f t="shared" si="101"/>
        <v/>
      </c>
      <c r="DY7" s="72" t="str">
        <f t="shared" si="102"/>
        <v/>
      </c>
      <c r="DZ7" s="72" t="str">
        <f t="shared" si="103"/>
        <v/>
      </c>
      <c r="EA7" s="72" t="str">
        <f t="shared" si="104"/>
        <v/>
      </c>
      <c r="EB7" s="72" t="str">
        <f t="shared" si="105"/>
        <v/>
      </c>
      <c r="EC7" s="72" t="str">
        <f t="shared" si="106"/>
        <v/>
      </c>
      <c r="ED7" s="72" t="str">
        <f t="shared" si="107"/>
        <v/>
      </c>
      <c r="EE7" s="72" t="str">
        <f t="shared" si="108"/>
        <v/>
      </c>
      <c r="EF7" s="72" t="str">
        <f t="shared" si="109"/>
        <v/>
      </c>
      <c r="EG7" s="72" t="str">
        <f t="shared" si="110"/>
        <v/>
      </c>
      <c r="EH7" s="72" t="str">
        <f t="shared" si="111"/>
        <v/>
      </c>
      <c r="EI7" s="72" t="str">
        <f t="shared" si="112"/>
        <v/>
      </c>
      <c r="EJ7" s="72" t="str">
        <f t="shared" si="113"/>
        <v/>
      </c>
      <c r="EK7" s="72" t="str">
        <f t="shared" si="114"/>
        <v/>
      </c>
      <c r="EL7" s="72" t="str">
        <f t="shared" si="115"/>
        <v/>
      </c>
      <c r="EM7" s="72" t="str">
        <f t="shared" si="116"/>
        <v/>
      </c>
      <c r="EN7" s="72" t="str">
        <f t="shared" si="117"/>
        <v/>
      </c>
      <c r="EO7" s="72" t="str">
        <f t="shared" si="118"/>
        <v/>
      </c>
      <c r="EP7" s="72" t="str">
        <f t="shared" si="119"/>
        <v/>
      </c>
      <c r="EQ7" s="72" t="str">
        <f t="shared" si="120"/>
        <v/>
      </c>
      <c r="ER7" s="72" t="str">
        <f t="shared" si="121"/>
        <v/>
      </c>
      <c r="ES7" s="72" t="str">
        <f t="shared" si="122"/>
        <v/>
      </c>
      <c r="ET7" s="72" t="str">
        <f t="shared" si="123"/>
        <v/>
      </c>
      <c r="EU7" s="72" t="str">
        <f t="shared" si="124"/>
        <v/>
      </c>
      <c r="EV7" s="72" t="str">
        <f t="shared" si="125"/>
        <v/>
      </c>
      <c r="EW7" s="72" t="str">
        <f t="shared" si="126"/>
        <v/>
      </c>
      <c r="EX7" s="72" t="str">
        <f t="shared" si="127"/>
        <v/>
      </c>
      <c r="EY7" s="72" t="str">
        <f t="shared" si="128"/>
        <v/>
      </c>
      <c r="EZ7" s="72" t="str">
        <f t="shared" si="129"/>
        <v/>
      </c>
      <c r="FA7" s="72" t="str">
        <f t="shared" si="130"/>
        <v/>
      </c>
      <c r="FB7" s="72" t="str">
        <f t="shared" si="131"/>
        <v/>
      </c>
      <c r="FC7" s="72" t="str">
        <f t="shared" si="132"/>
        <v/>
      </c>
      <c r="FD7" s="72" t="str">
        <f t="shared" si="133"/>
        <v/>
      </c>
      <c r="FE7" s="72" t="str">
        <f t="shared" si="134"/>
        <v/>
      </c>
      <c r="FF7" s="72" t="str">
        <f t="shared" si="135"/>
        <v/>
      </c>
      <c r="FG7" s="72" t="str">
        <f t="shared" si="136"/>
        <v/>
      </c>
      <c r="FH7" s="72" t="str">
        <f t="shared" si="137"/>
        <v/>
      </c>
      <c r="FI7" s="72" t="str">
        <f t="shared" si="138"/>
        <v/>
      </c>
      <c r="FJ7" s="72" t="str">
        <f t="shared" si="139"/>
        <v/>
      </c>
      <c r="FK7" s="72" t="str">
        <f t="shared" si="140"/>
        <v/>
      </c>
      <c r="FL7" s="72" t="str">
        <f t="shared" si="141"/>
        <v/>
      </c>
      <c r="FM7" s="72" t="str">
        <f t="shared" si="142"/>
        <v/>
      </c>
      <c r="FN7" s="72" t="str">
        <f t="shared" si="143"/>
        <v/>
      </c>
      <c r="FO7" s="72" t="str">
        <f t="shared" si="144"/>
        <v/>
      </c>
      <c r="FP7" s="72" t="str">
        <f t="shared" si="145"/>
        <v/>
      </c>
      <c r="FQ7" s="72" t="str">
        <f t="shared" si="146"/>
        <v/>
      </c>
      <c r="FR7" s="72" t="str">
        <f t="shared" si="147"/>
        <v/>
      </c>
      <c r="FS7" s="72" t="str">
        <f t="shared" si="148"/>
        <v/>
      </c>
    </row>
    <row r="8" spans="1:175" s="61" customFormat="1" ht="16.5">
      <c r="A8" s="73"/>
      <c r="B8" s="74" t="s">
        <v>195</v>
      </c>
      <c r="C8" s="73" t="s">
        <v>196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5"/>
      <c r="Q8" s="85"/>
      <c r="R8" s="85"/>
      <c r="S8" s="85"/>
      <c r="T8" s="87" t="s">
        <v>184</v>
      </c>
      <c r="U8" s="88" t="s">
        <v>197</v>
      </c>
      <c r="V8" s="20">
        <v>8000</v>
      </c>
      <c r="W8" s="89"/>
      <c r="X8" s="89"/>
      <c r="Y8" s="89"/>
      <c r="Z8" s="89"/>
      <c r="AA8" s="89"/>
      <c r="AB8" s="89"/>
      <c r="AC8" s="89"/>
      <c r="AD8" s="89">
        <v>20</v>
      </c>
      <c r="AE8" s="89"/>
      <c r="AF8" s="89"/>
      <c r="AG8" s="91"/>
      <c r="AH8" s="89"/>
      <c r="AI8" s="89"/>
      <c r="AJ8" s="89"/>
      <c r="AK8" s="89"/>
      <c r="AL8" s="91"/>
      <c r="AM8" s="89"/>
      <c r="AN8" s="89"/>
      <c r="AO8" s="89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81"/>
      <c r="BU8" s="81"/>
      <c r="BV8" s="81"/>
      <c r="BW8" s="81"/>
      <c r="BX8" s="81"/>
      <c r="BY8" s="81"/>
      <c r="BZ8" s="81"/>
      <c r="CA8" s="81"/>
      <c r="CB8" s="81"/>
      <c r="CC8" s="81"/>
      <c r="CD8" s="81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InitUnitState('E006',8000,,,,,,,,20,)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|n攻击+8000|n攻速+20%|n吸血+4%|n</v>
      </c>
      <c r="CV8" s="7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2" t="str">
        <f t="shared" ref="DB8:DB23" si="149">IF(V8="","","|n"&amp;DB$2&amp;"+"&amp;V8&amp;DB$1)</f>
        <v>|n攻击+8000</v>
      </c>
      <c r="DC8" s="72" t="str">
        <f t="shared" ref="DC8:DC23" si="150">IF(W8="","","|n"&amp;DC$2&amp;"+"&amp;W8&amp;DC$1)</f>
        <v/>
      </c>
      <c r="DD8" s="72" t="str">
        <f t="shared" ref="DD8:DD23" si="151">IF(X8="","","|n"&amp;DD$2&amp;"+"&amp;X8&amp;DD$1)</f>
        <v/>
      </c>
      <c r="DE8" s="72" t="str">
        <f t="shared" ref="DE8:DE23" si="152">IF(Y8="","","|n"&amp;DE$2&amp;"+"&amp;Y8&amp;DE$1)</f>
        <v/>
      </c>
      <c r="DF8" s="72" t="str">
        <f t="shared" ref="DF8:DF23" si="153">IF(Z8="","","|n"&amp;DF$2&amp;"+"&amp;Z8&amp;DF$1)</f>
        <v/>
      </c>
      <c r="DG8" s="72" t="str">
        <f t="shared" ref="DG8:DG23" si="154">IF(AA8="","","|n"&amp;DG$2&amp;"+"&amp;AA8&amp;DG$1)</f>
        <v/>
      </c>
      <c r="DH8" s="72" t="str">
        <f t="shared" ref="DH8:DH23" si="155">IF(AB8="","","|n"&amp;DH$2&amp;"+"&amp;AB8&amp;DH$1)</f>
        <v/>
      </c>
      <c r="DI8" s="72" t="str">
        <f t="shared" ref="DI8:DI23" si="156">IF(AC8="","","|n"&amp;DI$2&amp;"+"&amp;AC8&amp;DI$1)</f>
        <v/>
      </c>
      <c r="DJ8" s="72" t="str">
        <f t="shared" ref="DJ8:DJ23" si="157">IF(AD8="","","|n"&amp;DJ$2&amp;"+"&amp;AD8&amp;DJ$1)</f>
        <v>|n攻速+20%</v>
      </c>
      <c r="DK8" s="72" t="str">
        <f t="shared" ref="DK8:DK23" si="158">IF(AE8="","","|n"&amp;DK$2&amp;"+"&amp;AE8&amp;DK$1)</f>
        <v/>
      </c>
      <c r="DL8" s="72" t="str">
        <f t="shared" ref="DL8:DL23" si="159">IF(AF8="","","|n"&amp;DL$2&amp;"+"&amp;AF8&amp;DL$1)</f>
        <v/>
      </c>
      <c r="DM8" s="72" t="str">
        <f t="shared" ref="DM8:DM23" si="160">IF(AG8="","","|n"&amp;DM$2&amp;"+"&amp;AG8&amp;DM$1)</f>
        <v/>
      </c>
      <c r="DN8" s="72" t="str">
        <f t="shared" ref="DN8:DN23" si="161">IF(AH8="","","|n"&amp;DN$2&amp;"+"&amp;AH8&amp;DN$1)</f>
        <v/>
      </c>
      <c r="DO8" s="72" t="str">
        <f t="shared" ref="DO8:DO23" si="162">IF(AI8="","","|n"&amp;DO$2&amp;"+"&amp;AI8&amp;DO$1)</f>
        <v/>
      </c>
      <c r="DP8" s="72" t="str">
        <f t="shared" ref="DP8:DP23" si="163">IF(AJ8="","","|n"&amp;DP$2&amp;"+"&amp;AJ8&amp;DP$1)</f>
        <v/>
      </c>
      <c r="DQ8" s="72" t="str">
        <f t="shared" ref="DQ8:DQ23" si="164">IF(AK8="","","|n"&amp;DQ$2&amp;"+"&amp;AK8&amp;DQ$1)</f>
        <v/>
      </c>
      <c r="DR8" s="72" t="str">
        <f t="shared" ref="DR8:DR23" si="165">IF(AL8="","","|n"&amp;DR$2&amp;"+"&amp;AL8&amp;DR$1)</f>
        <v/>
      </c>
      <c r="DS8" s="72" t="str">
        <f t="shared" ref="DS8:DS23" si="166">IF(AM8="","","|n"&amp;DS$2&amp;"+"&amp;AM8&amp;DS$1)</f>
        <v/>
      </c>
      <c r="DT8" s="72" t="str">
        <f t="shared" ref="DT8:DT23" si="167">IF(AN8="","","|n"&amp;DT$2&amp;"+"&amp;AN8&amp;DT$1)</f>
        <v/>
      </c>
      <c r="DU8" s="72" t="str">
        <f t="shared" ref="DU8:DU23" si="168">IF(AO8="","","|n"&amp;DU$2&amp;"+"&amp;AO8&amp;DU$1)</f>
        <v/>
      </c>
      <c r="DV8" s="72" t="str">
        <f t="shared" ref="DV8:DV23" si="169">IF(AP8="","","|n"&amp;DV$2&amp;"+"&amp;AP8&amp;DV$1)</f>
        <v>|n吸血+4%</v>
      </c>
      <c r="DW8" s="72" t="str">
        <f t="shared" ref="DW8:DW23" si="170">IF(AQ8="","","|n"&amp;DW$2&amp;"+"&amp;AQ8&amp;DW$1)</f>
        <v/>
      </c>
      <c r="DX8" s="72" t="str">
        <f t="shared" ref="DX8:DX23" si="171">IF(AR8="","","|n"&amp;DX$2&amp;"+"&amp;AR8&amp;DX$1)</f>
        <v/>
      </c>
      <c r="DY8" s="72" t="str">
        <f t="shared" ref="DY8:DY23" si="172">IF(AS8="","","|n"&amp;DY$2&amp;"+"&amp;AS8&amp;DY$1)</f>
        <v/>
      </c>
      <c r="DZ8" s="72" t="str">
        <f t="shared" ref="DZ8:DZ23" si="173">IF(AT8="","","|n"&amp;DZ$2&amp;"+"&amp;AT8&amp;DZ$1)</f>
        <v/>
      </c>
      <c r="EA8" s="72" t="str">
        <f t="shared" ref="EA8:EA23" si="174">IF(AU8="","","|n"&amp;EA$2&amp;"+"&amp;AU8&amp;EA$1)</f>
        <v/>
      </c>
      <c r="EB8" s="72" t="str">
        <f t="shared" ref="EB8:EB23" si="175">IF(AV8="","","|n"&amp;EB$2&amp;"+"&amp;AV8&amp;EB$1)</f>
        <v/>
      </c>
      <c r="EC8" s="72" t="str">
        <f t="shared" ref="EC8:EC23" si="176">IF(AW8="","","|n"&amp;EC$2&amp;"+"&amp;AW8&amp;EC$1)</f>
        <v/>
      </c>
      <c r="ED8" s="72" t="str">
        <f t="shared" ref="ED8:ED23" si="177">IF(AX8="","","|n"&amp;ED$2&amp;"+"&amp;AX8&amp;ED$1)</f>
        <v/>
      </c>
      <c r="EE8" s="72" t="str">
        <f t="shared" ref="EE8:EE23" si="178">IF(AY8="","","|n"&amp;EE$2&amp;"+"&amp;AY8&amp;EE$1)</f>
        <v/>
      </c>
      <c r="EF8" s="72" t="str">
        <f t="shared" ref="EF8:EF23" si="179">IF(AZ8="","","|n"&amp;EF$2&amp;"+"&amp;AZ8&amp;EF$1)</f>
        <v/>
      </c>
      <c r="EG8" s="72" t="str">
        <f t="shared" ref="EG8:EG23" si="180">IF(BA8="","","|n"&amp;EG$2&amp;"+"&amp;BA8&amp;EG$1)</f>
        <v/>
      </c>
      <c r="EH8" s="72" t="str">
        <f t="shared" ref="EH8:EH23" si="181">IF(BB8="","","|n"&amp;EH$2&amp;"+"&amp;BB8&amp;EH$1)</f>
        <v/>
      </c>
      <c r="EI8" s="72" t="str">
        <f t="shared" ref="EI8:EI23" si="182">IF(BC8="","","|n"&amp;EI$2&amp;"+"&amp;BC8&amp;EI$1)</f>
        <v/>
      </c>
      <c r="EJ8" s="72" t="str">
        <f t="shared" ref="EJ8:EJ23" si="183">IF(BD8="","","|n"&amp;EJ$2&amp;"+"&amp;BD8&amp;EJ$1)</f>
        <v/>
      </c>
      <c r="EK8" s="72" t="str">
        <f t="shared" ref="EK8:EK23" si="184">IF(BE8="","","|n"&amp;EK$2&amp;"+"&amp;BE8&amp;EK$1)</f>
        <v/>
      </c>
      <c r="EL8" s="72" t="str">
        <f t="shared" ref="EL8:EL23" si="185">IF(BF8="","","|n"&amp;EL$2&amp;"+"&amp;BF8&amp;EL$1)</f>
        <v/>
      </c>
      <c r="EM8" s="72" t="str">
        <f t="shared" ref="EM8:EM23" si="186">IF(BG8="","","|n"&amp;EM$2&amp;"+"&amp;BG8&amp;EM$1)</f>
        <v/>
      </c>
      <c r="EN8" s="72" t="str">
        <f t="shared" ref="EN8:EN23" si="187">IF(BH8="","","|n"&amp;EN$2&amp;"+"&amp;BH8&amp;EN$1)</f>
        <v/>
      </c>
      <c r="EO8" s="72" t="str">
        <f t="shared" ref="EO8:EO23" si="188">IF(BI8="","","|n"&amp;EO$2&amp;"+"&amp;BI8&amp;EO$1)</f>
        <v/>
      </c>
      <c r="EP8" s="72" t="str">
        <f t="shared" ref="EP8:EP23" si="189">IF(BJ8="","","|n"&amp;EP$2&amp;"+"&amp;BJ8&amp;EP$1)</f>
        <v/>
      </c>
      <c r="EQ8" s="72" t="str">
        <f t="shared" ref="EQ8:EQ23" si="190">IF(BK8="","","|n"&amp;EQ$2&amp;"+"&amp;BK8&amp;EQ$1)</f>
        <v/>
      </c>
      <c r="ER8" s="72" t="str">
        <f t="shared" ref="ER8:ER23" si="191">IF(BL8="","","|n"&amp;ER$2&amp;"+"&amp;BL8&amp;ER$1)</f>
        <v/>
      </c>
      <c r="ES8" s="72" t="str">
        <f t="shared" ref="ES8:ES23" si="192">IF(BM8="","","|n"&amp;ES$2&amp;"+"&amp;BM8&amp;ES$1)</f>
        <v/>
      </c>
      <c r="ET8" s="72" t="str">
        <f t="shared" ref="ET8:ET23" si="193">IF(BN8="","","|n"&amp;ET$2&amp;"+"&amp;BN8&amp;ET$1)</f>
        <v/>
      </c>
      <c r="EU8" s="72" t="str">
        <f t="shared" ref="EU8:EU23" si="194">IF(BO8="","","|n"&amp;EU$2&amp;"+"&amp;BO8&amp;EU$1)</f>
        <v/>
      </c>
      <c r="EV8" s="72" t="str">
        <f t="shared" ref="EV8:EV23" si="195">IF(BP8="","","|n"&amp;EV$2&amp;"+"&amp;BP8&amp;EV$1)</f>
        <v/>
      </c>
      <c r="EW8" s="72" t="str">
        <f t="shared" ref="EW8:EW23" si="196">IF(BQ8="","","|n"&amp;EW$2&amp;"+"&amp;BQ8&amp;EW$1)</f>
        <v/>
      </c>
      <c r="EX8" s="72" t="str">
        <f t="shared" ref="EX8:EX23" si="197">IF(BR8="","","|n"&amp;EX$2&amp;"+"&amp;BR8&amp;EX$1)</f>
        <v/>
      </c>
      <c r="EY8" s="72" t="str">
        <f t="shared" ref="EY8:EY23" si="198">IF(BS8="","","|n"&amp;EY$2&amp;"+"&amp;BS8&amp;EY$1)</f>
        <v/>
      </c>
      <c r="EZ8" s="72" t="str">
        <f t="shared" ref="EZ8:EZ23" si="199">IF(BT8="","","|n"&amp;EZ$2&amp;"+"&amp;BT8&amp;EZ$1)</f>
        <v/>
      </c>
      <c r="FA8" s="72" t="str">
        <f t="shared" ref="FA8:FA23" si="200">IF(BU8="","","|n"&amp;FA$2&amp;"+"&amp;BU8&amp;FA$1)</f>
        <v/>
      </c>
      <c r="FB8" s="72" t="str">
        <f t="shared" ref="FB8:FB23" si="201">IF(BV8="","","|n"&amp;FB$2&amp;"+"&amp;BV8&amp;FB$1)</f>
        <v/>
      </c>
      <c r="FC8" s="72" t="str">
        <f t="shared" ref="FC8:FC23" si="202">IF(BW8="","","|n"&amp;FC$2&amp;"+"&amp;BW8&amp;FC$1)</f>
        <v/>
      </c>
      <c r="FD8" s="72" t="str">
        <f t="shared" ref="FD8:FD23" si="203">IF(BX8="","","|n"&amp;FD$2&amp;"+"&amp;BX8&amp;FD$1)</f>
        <v/>
      </c>
      <c r="FE8" s="72" t="str">
        <f t="shared" ref="FE8:FE23" si="204">IF(BY8="","","|n"&amp;FE$2&amp;"+"&amp;BY8&amp;FE$1)</f>
        <v/>
      </c>
      <c r="FF8" s="72" t="str">
        <f t="shared" ref="FF8:FF23" si="205">IF(BZ8="","","|n"&amp;FF$2&amp;"+"&amp;BZ8&amp;FF$1)</f>
        <v/>
      </c>
      <c r="FG8" s="72" t="str">
        <f t="shared" ref="FG8:FG23" si="206">IF(CA8="","","|n"&amp;FG$2&amp;"+"&amp;CA8&amp;FG$1)</f>
        <v/>
      </c>
      <c r="FH8" s="72" t="str">
        <f t="shared" ref="FH8:FH23" si="207">IF(CB8="","","|n"&amp;FH$2&amp;"+"&amp;CB8&amp;FH$1)</f>
        <v/>
      </c>
      <c r="FI8" s="72" t="str">
        <f t="shared" ref="FI8:FI23" si="208">IF(CC8="","","|n"&amp;FI$2&amp;"+"&amp;CC8&amp;FI$1)</f>
        <v/>
      </c>
      <c r="FJ8" s="72" t="str">
        <f t="shared" ref="FJ8:FJ23" si="209">IF(CD8="","","|n"&amp;FJ$2&amp;"+"&amp;CD8&amp;FJ$1)</f>
        <v/>
      </c>
      <c r="FK8" s="72" t="str">
        <f t="shared" ref="FK8:FK23" si="210">IF(CE8="","","|n"&amp;FK$2&amp;"+"&amp;CE8&amp;FK$1)</f>
        <v/>
      </c>
      <c r="FL8" s="72" t="str">
        <f t="shared" ref="FL8:FL23" si="211">IF(CF8="","","|n"&amp;FL$2&amp;"+"&amp;CF8&amp;FL$1)</f>
        <v/>
      </c>
      <c r="FM8" s="72" t="str">
        <f t="shared" ref="FM8:FM23" si="212">IF(CG8="","","|n"&amp;FM$2&amp;"+"&amp;CG8&amp;FM$1)</f>
        <v/>
      </c>
      <c r="FN8" s="72" t="str">
        <f t="shared" ref="FN8:FN23" si="213">IF(CH8="","","|n"&amp;FN$2&amp;"+"&amp;CH8&amp;FN$1)</f>
        <v/>
      </c>
      <c r="FO8" s="72" t="str">
        <f t="shared" ref="FO8:FO23" si="214">IF(CI8="","","|n"&amp;FO$2&amp;"+"&amp;CI8&amp;FO$1)</f>
        <v/>
      </c>
      <c r="FP8" s="72" t="str">
        <f t="shared" ref="FP8:FP23" si="215">IF(CJ8="","","|n"&amp;FP$2&amp;"+"&amp;CJ8&amp;FP$1)</f>
        <v/>
      </c>
      <c r="FQ8" s="72" t="str">
        <f t="shared" ref="FQ8:FQ23" si="216">IF(CK8="","","|n"&amp;FQ$2&amp;"+"&amp;CK8&amp;FQ$1)</f>
        <v/>
      </c>
      <c r="FR8" s="72" t="str">
        <f t="shared" ref="FR8:FR23" si="217">IF(CL8="","","|n"&amp;FR$2&amp;"+"&amp;CL8&amp;FR$1)</f>
        <v/>
      </c>
      <c r="FS8" s="72" t="str">
        <f t="shared" ref="FS8:FS23" si="218">IF(CM8="","","|n"&amp;FS$2&amp;"+"&amp;CM8&amp;FS$1)</f>
        <v/>
      </c>
    </row>
    <row r="9" spans="1:175" s="61" customFormat="1" ht="16.5">
      <c r="A9" s="73"/>
      <c r="B9" s="74" t="s">
        <v>198</v>
      </c>
      <c r="C9" s="73" t="s">
        <v>199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5"/>
      <c r="Q9" s="85"/>
      <c r="R9" s="85"/>
      <c r="S9" s="85"/>
      <c r="T9" s="87" t="s">
        <v>184</v>
      </c>
      <c r="U9" s="88" t="s">
        <v>197</v>
      </c>
      <c r="V9" s="20">
        <v>10000</v>
      </c>
      <c r="W9" s="89"/>
      <c r="X9" s="89"/>
      <c r="Y9" s="89"/>
      <c r="Z9" s="89"/>
      <c r="AA9" s="89"/>
      <c r="AB9" s="89"/>
      <c r="AC9" s="89"/>
      <c r="AD9" s="89">
        <v>20</v>
      </c>
      <c r="AE9" s="89"/>
      <c r="AF9" s="89"/>
      <c r="AG9" s="91"/>
      <c r="AH9" s="89"/>
      <c r="AI9" s="89"/>
      <c r="AJ9" s="89"/>
      <c r="AK9" s="89"/>
      <c r="AL9" s="91"/>
      <c r="AM9" s="89"/>
      <c r="AN9" s="89"/>
      <c r="AO9" s="89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1"/>
      <c r="BQ9" s="81"/>
      <c r="BR9" s="81"/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InitUnitState('E007',10000,,,,,,,,20,)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|n攻击+10000|n攻速+20%|n吸血+4%|n</v>
      </c>
      <c r="CV9" s="7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2" t="str">
        <f t="shared" si="149"/>
        <v>|n攻击+10000</v>
      </c>
      <c r="DC9" s="72" t="str">
        <f t="shared" si="150"/>
        <v/>
      </c>
      <c r="DD9" s="72" t="str">
        <f t="shared" si="151"/>
        <v/>
      </c>
      <c r="DE9" s="72" t="str">
        <f t="shared" si="152"/>
        <v/>
      </c>
      <c r="DF9" s="72" t="str">
        <f t="shared" si="153"/>
        <v/>
      </c>
      <c r="DG9" s="72" t="str">
        <f t="shared" si="154"/>
        <v/>
      </c>
      <c r="DH9" s="72" t="str">
        <f t="shared" si="155"/>
        <v/>
      </c>
      <c r="DI9" s="72" t="str">
        <f t="shared" si="156"/>
        <v/>
      </c>
      <c r="DJ9" s="72" t="str">
        <f t="shared" si="157"/>
        <v>|n攻速+20%</v>
      </c>
      <c r="DK9" s="72" t="str">
        <f t="shared" si="158"/>
        <v/>
      </c>
      <c r="DL9" s="72" t="str">
        <f t="shared" si="159"/>
        <v/>
      </c>
      <c r="DM9" s="72" t="str">
        <f t="shared" si="160"/>
        <v/>
      </c>
      <c r="DN9" s="72" t="str">
        <f t="shared" si="161"/>
        <v/>
      </c>
      <c r="DO9" s="72" t="str">
        <f t="shared" si="162"/>
        <v/>
      </c>
      <c r="DP9" s="72" t="str">
        <f t="shared" si="163"/>
        <v/>
      </c>
      <c r="DQ9" s="72" t="str">
        <f t="shared" si="164"/>
        <v/>
      </c>
      <c r="DR9" s="72" t="str">
        <f t="shared" si="165"/>
        <v/>
      </c>
      <c r="DS9" s="72" t="str">
        <f t="shared" si="166"/>
        <v/>
      </c>
      <c r="DT9" s="72" t="str">
        <f t="shared" si="167"/>
        <v/>
      </c>
      <c r="DU9" s="72" t="str">
        <f t="shared" si="168"/>
        <v/>
      </c>
      <c r="DV9" s="72" t="str">
        <f t="shared" si="169"/>
        <v>|n吸血+4%</v>
      </c>
      <c r="DW9" s="72" t="str">
        <f t="shared" si="170"/>
        <v/>
      </c>
      <c r="DX9" s="72" t="str">
        <f t="shared" si="171"/>
        <v/>
      </c>
      <c r="DY9" s="72" t="str">
        <f t="shared" si="172"/>
        <v/>
      </c>
      <c r="DZ9" s="72" t="str">
        <f t="shared" si="173"/>
        <v/>
      </c>
      <c r="EA9" s="72" t="str">
        <f t="shared" si="174"/>
        <v/>
      </c>
      <c r="EB9" s="72" t="str">
        <f t="shared" si="175"/>
        <v/>
      </c>
      <c r="EC9" s="72" t="str">
        <f t="shared" si="176"/>
        <v/>
      </c>
      <c r="ED9" s="72" t="str">
        <f t="shared" si="177"/>
        <v/>
      </c>
      <c r="EE9" s="72" t="str">
        <f t="shared" si="178"/>
        <v/>
      </c>
      <c r="EF9" s="72" t="str">
        <f t="shared" si="179"/>
        <v/>
      </c>
      <c r="EG9" s="72" t="str">
        <f t="shared" si="180"/>
        <v/>
      </c>
      <c r="EH9" s="72" t="str">
        <f t="shared" si="181"/>
        <v/>
      </c>
      <c r="EI9" s="72" t="str">
        <f t="shared" si="182"/>
        <v/>
      </c>
      <c r="EJ9" s="72" t="str">
        <f t="shared" si="183"/>
        <v/>
      </c>
      <c r="EK9" s="72" t="str">
        <f t="shared" si="184"/>
        <v/>
      </c>
      <c r="EL9" s="72" t="str">
        <f t="shared" si="185"/>
        <v/>
      </c>
      <c r="EM9" s="72" t="str">
        <f t="shared" si="186"/>
        <v/>
      </c>
      <c r="EN9" s="72" t="str">
        <f t="shared" si="187"/>
        <v/>
      </c>
      <c r="EO9" s="72" t="str">
        <f t="shared" si="188"/>
        <v/>
      </c>
      <c r="EP9" s="72" t="str">
        <f t="shared" si="189"/>
        <v/>
      </c>
      <c r="EQ9" s="72" t="str">
        <f t="shared" si="190"/>
        <v/>
      </c>
      <c r="ER9" s="72" t="str">
        <f t="shared" si="191"/>
        <v/>
      </c>
      <c r="ES9" s="72" t="str">
        <f t="shared" si="192"/>
        <v/>
      </c>
      <c r="ET9" s="72" t="str">
        <f t="shared" si="193"/>
        <v/>
      </c>
      <c r="EU9" s="72" t="str">
        <f t="shared" si="194"/>
        <v/>
      </c>
      <c r="EV9" s="72" t="str">
        <f t="shared" si="195"/>
        <v/>
      </c>
      <c r="EW9" s="72" t="str">
        <f t="shared" si="196"/>
        <v/>
      </c>
      <c r="EX9" s="72" t="str">
        <f t="shared" si="197"/>
        <v/>
      </c>
      <c r="EY9" s="72" t="str">
        <f t="shared" si="198"/>
        <v/>
      </c>
      <c r="EZ9" s="72" t="str">
        <f t="shared" si="199"/>
        <v/>
      </c>
      <c r="FA9" s="72" t="str">
        <f t="shared" si="200"/>
        <v/>
      </c>
      <c r="FB9" s="72" t="str">
        <f t="shared" si="201"/>
        <v/>
      </c>
      <c r="FC9" s="72" t="str">
        <f t="shared" si="202"/>
        <v/>
      </c>
      <c r="FD9" s="72" t="str">
        <f t="shared" si="203"/>
        <v/>
      </c>
      <c r="FE9" s="72" t="str">
        <f t="shared" si="204"/>
        <v/>
      </c>
      <c r="FF9" s="72" t="str">
        <f t="shared" si="205"/>
        <v/>
      </c>
      <c r="FG9" s="72" t="str">
        <f t="shared" si="206"/>
        <v/>
      </c>
      <c r="FH9" s="72" t="str">
        <f t="shared" si="207"/>
        <v/>
      </c>
      <c r="FI9" s="72" t="str">
        <f t="shared" si="208"/>
        <v/>
      </c>
      <c r="FJ9" s="72" t="str">
        <f t="shared" si="209"/>
        <v/>
      </c>
      <c r="FK9" s="72" t="str">
        <f t="shared" si="210"/>
        <v/>
      </c>
      <c r="FL9" s="72" t="str">
        <f t="shared" si="211"/>
        <v/>
      </c>
      <c r="FM9" s="72" t="str">
        <f t="shared" si="212"/>
        <v/>
      </c>
      <c r="FN9" s="72" t="str">
        <f t="shared" si="213"/>
        <v/>
      </c>
      <c r="FO9" s="72" t="str">
        <f t="shared" si="214"/>
        <v/>
      </c>
      <c r="FP9" s="72" t="str">
        <f t="shared" si="215"/>
        <v/>
      </c>
      <c r="FQ9" s="72" t="str">
        <f t="shared" si="216"/>
        <v/>
      </c>
      <c r="FR9" s="72" t="str">
        <f t="shared" si="217"/>
        <v/>
      </c>
      <c r="FS9" s="72" t="str">
        <f t="shared" si="218"/>
        <v/>
      </c>
    </row>
    <row r="10" spans="1:175" s="61" customFormat="1" ht="16.5">
      <c r="A10" s="73"/>
      <c r="B10" s="74" t="s">
        <v>200</v>
      </c>
      <c r="C10" s="73" t="s">
        <v>201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5"/>
      <c r="Q10" s="85"/>
      <c r="R10" s="85"/>
      <c r="S10" s="85"/>
      <c r="T10" s="87" t="s">
        <v>184</v>
      </c>
      <c r="U10" s="88" t="s">
        <v>197</v>
      </c>
      <c r="V10" s="20">
        <v>12000</v>
      </c>
      <c r="W10" s="89"/>
      <c r="X10" s="89"/>
      <c r="Y10" s="89"/>
      <c r="Z10" s="89"/>
      <c r="AA10" s="89"/>
      <c r="AB10" s="89"/>
      <c r="AC10" s="89"/>
      <c r="AD10" s="89">
        <v>20</v>
      </c>
      <c r="AE10" s="89"/>
      <c r="AF10" s="89"/>
      <c r="AG10" s="91"/>
      <c r="AH10" s="89"/>
      <c r="AI10" s="89"/>
      <c r="AJ10" s="89"/>
      <c r="AK10" s="89"/>
      <c r="AL10" s="91"/>
      <c r="AM10" s="89"/>
      <c r="AN10" s="89"/>
      <c r="AO10" s="89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InitUnitState('E008',12000,,,,,,,,20,)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|n攻击+12000|n攻速+20%|n吸血+4%|n</v>
      </c>
      <c r="CV10" s="7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2" t="str">
        <f t="shared" si="149"/>
        <v>|n攻击+12000</v>
      </c>
      <c r="DC10" s="72" t="str">
        <f t="shared" si="150"/>
        <v/>
      </c>
      <c r="DD10" s="72" t="str">
        <f t="shared" si="151"/>
        <v/>
      </c>
      <c r="DE10" s="72" t="str">
        <f t="shared" si="152"/>
        <v/>
      </c>
      <c r="DF10" s="72" t="str">
        <f t="shared" si="153"/>
        <v/>
      </c>
      <c r="DG10" s="72" t="str">
        <f t="shared" si="154"/>
        <v/>
      </c>
      <c r="DH10" s="72" t="str">
        <f t="shared" si="155"/>
        <v/>
      </c>
      <c r="DI10" s="72" t="str">
        <f t="shared" si="156"/>
        <v/>
      </c>
      <c r="DJ10" s="72" t="str">
        <f t="shared" si="157"/>
        <v>|n攻速+20%</v>
      </c>
      <c r="DK10" s="72" t="str">
        <f t="shared" si="158"/>
        <v/>
      </c>
      <c r="DL10" s="72" t="str">
        <f t="shared" si="159"/>
        <v/>
      </c>
      <c r="DM10" s="72" t="str">
        <f t="shared" si="160"/>
        <v/>
      </c>
      <c r="DN10" s="72" t="str">
        <f t="shared" si="161"/>
        <v/>
      </c>
      <c r="DO10" s="72" t="str">
        <f t="shared" si="162"/>
        <v/>
      </c>
      <c r="DP10" s="72" t="str">
        <f t="shared" si="163"/>
        <v/>
      </c>
      <c r="DQ10" s="72" t="str">
        <f t="shared" si="164"/>
        <v/>
      </c>
      <c r="DR10" s="72" t="str">
        <f t="shared" si="165"/>
        <v/>
      </c>
      <c r="DS10" s="72" t="str">
        <f t="shared" si="166"/>
        <v/>
      </c>
      <c r="DT10" s="72" t="str">
        <f t="shared" si="167"/>
        <v/>
      </c>
      <c r="DU10" s="72" t="str">
        <f t="shared" si="168"/>
        <v/>
      </c>
      <c r="DV10" s="72" t="str">
        <f t="shared" si="169"/>
        <v>|n吸血+4%</v>
      </c>
      <c r="DW10" s="72" t="str">
        <f t="shared" si="170"/>
        <v/>
      </c>
      <c r="DX10" s="72" t="str">
        <f t="shared" si="171"/>
        <v/>
      </c>
      <c r="DY10" s="72" t="str">
        <f t="shared" si="172"/>
        <v/>
      </c>
      <c r="DZ10" s="72" t="str">
        <f t="shared" si="173"/>
        <v/>
      </c>
      <c r="EA10" s="72" t="str">
        <f t="shared" si="174"/>
        <v/>
      </c>
      <c r="EB10" s="72" t="str">
        <f t="shared" si="175"/>
        <v/>
      </c>
      <c r="EC10" s="72" t="str">
        <f t="shared" si="176"/>
        <v/>
      </c>
      <c r="ED10" s="72" t="str">
        <f t="shared" si="177"/>
        <v/>
      </c>
      <c r="EE10" s="72" t="str">
        <f t="shared" si="178"/>
        <v/>
      </c>
      <c r="EF10" s="72" t="str">
        <f t="shared" si="179"/>
        <v/>
      </c>
      <c r="EG10" s="72" t="str">
        <f t="shared" si="180"/>
        <v/>
      </c>
      <c r="EH10" s="72" t="str">
        <f t="shared" si="181"/>
        <v/>
      </c>
      <c r="EI10" s="72" t="str">
        <f t="shared" si="182"/>
        <v/>
      </c>
      <c r="EJ10" s="72" t="str">
        <f t="shared" si="183"/>
        <v/>
      </c>
      <c r="EK10" s="72" t="str">
        <f t="shared" si="184"/>
        <v/>
      </c>
      <c r="EL10" s="72" t="str">
        <f t="shared" si="185"/>
        <v/>
      </c>
      <c r="EM10" s="72" t="str">
        <f t="shared" si="186"/>
        <v/>
      </c>
      <c r="EN10" s="72" t="str">
        <f t="shared" si="187"/>
        <v/>
      </c>
      <c r="EO10" s="72" t="str">
        <f t="shared" si="188"/>
        <v/>
      </c>
      <c r="EP10" s="72" t="str">
        <f t="shared" si="189"/>
        <v/>
      </c>
      <c r="EQ10" s="72" t="str">
        <f t="shared" si="190"/>
        <v/>
      </c>
      <c r="ER10" s="72" t="str">
        <f t="shared" si="191"/>
        <v/>
      </c>
      <c r="ES10" s="72" t="str">
        <f t="shared" si="192"/>
        <v/>
      </c>
      <c r="ET10" s="72" t="str">
        <f t="shared" si="193"/>
        <v/>
      </c>
      <c r="EU10" s="72" t="str">
        <f t="shared" si="194"/>
        <v/>
      </c>
      <c r="EV10" s="72" t="str">
        <f t="shared" si="195"/>
        <v/>
      </c>
      <c r="EW10" s="72" t="str">
        <f t="shared" si="196"/>
        <v/>
      </c>
      <c r="EX10" s="72" t="str">
        <f t="shared" si="197"/>
        <v/>
      </c>
      <c r="EY10" s="72" t="str">
        <f t="shared" si="198"/>
        <v/>
      </c>
      <c r="EZ10" s="72" t="str">
        <f t="shared" si="199"/>
        <v/>
      </c>
      <c r="FA10" s="72" t="str">
        <f t="shared" si="200"/>
        <v/>
      </c>
      <c r="FB10" s="72" t="str">
        <f t="shared" si="201"/>
        <v/>
      </c>
      <c r="FC10" s="72" t="str">
        <f t="shared" si="202"/>
        <v/>
      </c>
      <c r="FD10" s="72" t="str">
        <f t="shared" si="203"/>
        <v/>
      </c>
      <c r="FE10" s="72" t="str">
        <f t="shared" si="204"/>
        <v/>
      </c>
      <c r="FF10" s="72" t="str">
        <f t="shared" si="205"/>
        <v/>
      </c>
      <c r="FG10" s="72" t="str">
        <f t="shared" si="206"/>
        <v/>
      </c>
      <c r="FH10" s="72" t="str">
        <f t="shared" si="207"/>
        <v/>
      </c>
      <c r="FI10" s="72" t="str">
        <f t="shared" si="208"/>
        <v/>
      </c>
      <c r="FJ10" s="72" t="str">
        <f t="shared" si="209"/>
        <v/>
      </c>
      <c r="FK10" s="72" t="str">
        <f t="shared" si="210"/>
        <v/>
      </c>
      <c r="FL10" s="72" t="str">
        <f t="shared" si="211"/>
        <v/>
      </c>
      <c r="FM10" s="72" t="str">
        <f t="shared" si="212"/>
        <v/>
      </c>
      <c r="FN10" s="72" t="str">
        <f t="shared" si="213"/>
        <v/>
      </c>
      <c r="FO10" s="72" t="str">
        <f t="shared" si="214"/>
        <v/>
      </c>
      <c r="FP10" s="72" t="str">
        <f t="shared" si="215"/>
        <v/>
      </c>
      <c r="FQ10" s="72" t="str">
        <f t="shared" si="216"/>
        <v/>
      </c>
      <c r="FR10" s="72" t="str">
        <f t="shared" si="217"/>
        <v/>
      </c>
      <c r="FS10" s="72" t="str">
        <f t="shared" si="218"/>
        <v/>
      </c>
    </row>
    <row r="11" spans="1:175" s="61" customFormat="1" ht="16.5">
      <c r="A11" s="73"/>
      <c r="B11" s="74" t="s">
        <v>202</v>
      </c>
      <c r="C11" s="73" t="s">
        <v>203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5"/>
      <c r="Q11" s="85"/>
      <c r="R11" s="85"/>
      <c r="S11" s="85"/>
      <c r="T11" s="87" t="s">
        <v>184</v>
      </c>
      <c r="U11" s="88" t="s">
        <v>197</v>
      </c>
      <c r="V11" s="20">
        <v>14000</v>
      </c>
      <c r="W11" s="89"/>
      <c r="X11" s="89"/>
      <c r="Y11" s="89"/>
      <c r="Z11" s="89"/>
      <c r="AA11" s="89"/>
      <c r="AB11" s="89"/>
      <c r="AC11" s="89"/>
      <c r="AD11" s="89">
        <v>20</v>
      </c>
      <c r="AE11" s="89"/>
      <c r="AF11" s="89"/>
      <c r="AG11" s="91"/>
      <c r="AH11" s="89"/>
      <c r="AI11" s="89"/>
      <c r="AJ11" s="89"/>
      <c r="AK11" s="89"/>
      <c r="AL11" s="91"/>
      <c r="AM11" s="89"/>
      <c r="AN11" s="89"/>
      <c r="AO11" s="89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InitUnitState('E009',14000,,,,,,,,20,)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|n攻击+14000|n攻速+20%|n吸血+4%|n</v>
      </c>
      <c r="CV11" s="7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2" t="str">
        <f t="shared" si="149"/>
        <v>|n攻击+14000</v>
      </c>
      <c r="DC11" s="72" t="str">
        <f t="shared" si="150"/>
        <v/>
      </c>
      <c r="DD11" s="72" t="str">
        <f t="shared" si="151"/>
        <v/>
      </c>
      <c r="DE11" s="72" t="str">
        <f t="shared" si="152"/>
        <v/>
      </c>
      <c r="DF11" s="72" t="str">
        <f t="shared" si="153"/>
        <v/>
      </c>
      <c r="DG11" s="72" t="str">
        <f t="shared" si="154"/>
        <v/>
      </c>
      <c r="DH11" s="72" t="str">
        <f t="shared" si="155"/>
        <v/>
      </c>
      <c r="DI11" s="72" t="str">
        <f t="shared" si="156"/>
        <v/>
      </c>
      <c r="DJ11" s="72" t="str">
        <f t="shared" si="157"/>
        <v>|n攻速+20%</v>
      </c>
      <c r="DK11" s="72" t="str">
        <f t="shared" si="158"/>
        <v/>
      </c>
      <c r="DL11" s="72" t="str">
        <f t="shared" si="159"/>
        <v/>
      </c>
      <c r="DM11" s="72" t="str">
        <f t="shared" si="160"/>
        <v/>
      </c>
      <c r="DN11" s="72" t="str">
        <f t="shared" si="161"/>
        <v/>
      </c>
      <c r="DO11" s="72" t="str">
        <f t="shared" si="162"/>
        <v/>
      </c>
      <c r="DP11" s="72" t="str">
        <f t="shared" si="163"/>
        <v/>
      </c>
      <c r="DQ11" s="72" t="str">
        <f t="shared" si="164"/>
        <v/>
      </c>
      <c r="DR11" s="72" t="str">
        <f t="shared" si="165"/>
        <v/>
      </c>
      <c r="DS11" s="72" t="str">
        <f t="shared" si="166"/>
        <v/>
      </c>
      <c r="DT11" s="72" t="str">
        <f t="shared" si="167"/>
        <v/>
      </c>
      <c r="DU11" s="72" t="str">
        <f t="shared" si="168"/>
        <v/>
      </c>
      <c r="DV11" s="72" t="str">
        <f t="shared" si="169"/>
        <v>|n吸血+4%</v>
      </c>
      <c r="DW11" s="72" t="str">
        <f t="shared" si="170"/>
        <v/>
      </c>
      <c r="DX11" s="72" t="str">
        <f t="shared" si="171"/>
        <v/>
      </c>
      <c r="DY11" s="72" t="str">
        <f t="shared" si="172"/>
        <v/>
      </c>
      <c r="DZ11" s="72" t="str">
        <f t="shared" si="173"/>
        <v/>
      </c>
      <c r="EA11" s="72" t="str">
        <f t="shared" si="174"/>
        <v/>
      </c>
      <c r="EB11" s="72" t="str">
        <f t="shared" si="175"/>
        <v/>
      </c>
      <c r="EC11" s="72" t="str">
        <f t="shared" si="176"/>
        <v/>
      </c>
      <c r="ED11" s="72" t="str">
        <f t="shared" si="177"/>
        <v/>
      </c>
      <c r="EE11" s="72" t="str">
        <f t="shared" si="178"/>
        <v/>
      </c>
      <c r="EF11" s="72" t="str">
        <f t="shared" si="179"/>
        <v/>
      </c>
      <c r="EG11" s="72" t="str">
        <f t="shared" si="180"/>
        <v/>
      </c>
      <c r="EH11" s="72" t="str">
        <f t="shared" si="181"/>
        <v/>
      </c>
      <c r="EI11" s="72" t="str">
        <f t="shared" si="182"/>
        <v/>
      </c>
      <c r="EJ11" s="72" t="str">
        <f t="shared" si="183"/>
        <v/>
      </c>
      <c r="EK11" s="72" t="str">
        <f t="shared" si="184"/>
        <v/>
      </c>
      <c r="EL11" s="72" t="str">
        <f t="shared" si="185"/>
        <v/>
      </c>
      <c r="EM11" s="72" t="str">
        <f t="shared" si="186"/>
        <v/>
      </c>
      <c r="EN11" s="72" t="str">
        <f t="shared" si="187"/>
        <v/>
      </c>
      <c r="EO11" s="72" t="str">
        <f t="shared" si="188"/>
        <v/>
      </c>
      <c r="EP11" s="72" t="str">
        <f t="shared" si="189"/>
        <v/>
      </c>
      <c r="EQ11" s="72" t="str">
        <f t="shared" si="190"/>
        <v/>
      </c>
      <c r="ER11" s="72" t="str">
        <f t="shared" si="191"/>
        <v/>
      </c>
      <c r="ES11" s="72" t="str">
        <f t="shared" si="192"/>
        <v/>
      </c>
      <c r="ET11" s="72" t="str">
        <f t="shared" si="193"/>
        <v/>
      </c>
      <c r="EU11" s="72" t="str">
        <f t="shared" si="194"/>
        <v/>
      </c>
      <c r="EV11" s="72" t="str">
        <f t="shared" si="195"/>
        <v/>
      </c>
      <c r="EW11" s="72" t="str">
        <f t="shared" si="196"/>
        <v/>
      </c>
      <c r="EX11" s="72" t="str">
        <f t="shared" si="197"/>
        <v/>
      </c>
      <c r="EY11" s="72" t="str">
        <f t="shared" si="198"/>
        <v/>
      </c>
      <c r="EZ11" s="72" t="str">
        <f t="shared" si="199"/>
        <v/>
      </c>
      <c r="FA11" s="72" t="str">
        <f t="shared" si="200"/>
        <v/>
      </c>
      <c r="FB11" s="72" t="str">
        <f t="shared" si="201"/>
        <v/>
      </c>
      <c r="FC11" s="72" t="str">
        <f t="shared" si="202"/>
        <v/>
      </c>
      <c r="FD11" s="72" t="str">
        <f t="shared" si="203"/>
        <v/>
      </c>
      <c r="FE11" s="72" t="str">
        <f t="shared" si="204"/>
        <v/>
      </c>
      <c r="FF11" s="72" t="str">
        <f t="shared" si="205"/>
        <v/>
      </c>
      <c r="FG11" s="72" t="str">
        <f t="shared" si="206"/>
        <v/>
      </c>
      <c r="FH11" s="72" t="str">
        <f t="shared" si="207"/>
        <v/>
      </c>
      <c r="FI11" s="72" t="str">
        <f t="shared" si="208"/>
        <v/>
      </c>
      <c r="FJ11" s="72" t="str">
        <f t="shared" si="209"/>
        <v/>
      </c>
      <c r="FK11" s="72" t="str">
        <f t="shared" si="210"/>
        <v/>
      </c>
      <c r="FL11" s="72" t="str">
        <f t="shared" si="211"/>
        <v/>
      </c>
      <c r="FM11" s="72" t="str">
        <f t="shared" si="212"/>
        <v/>
      </c>
      <c r="FN11" s="72" t="str">
        <f t="shared" si="213"/>
        <v/>
      </c>
      <c r="FO11" s="72" t="str">
        <f t="shared" si="214"/>
        <v/>
      </c>
      <c r="FP11" s="72" t="str">
        <f t="shared" si="215"/>
        <v/>
      </c>
      <c r="FQ11" s="72" t="str">
        <f t="shared" si="216"/>
        <v/>
      </c>
      <c r="FR11" s="72" t="str">
        <f t="shared" si="217"/>
        <v/>
      </c>
      <c r="FS11" s="72" t="str">
        <f t="shared" si="218"/>
        <v/>
      </c>
    </row>
    <row r="12" spans="1:175" s="61" customFormat="1" ht="16.5">
      <c r="A12" s="73"/>
      <c r="B12" s="74" t="s">
        <v>204</v>
      </c>
      <c r="C12" s="73" t="s">
        <v>205</v>
      </c>
      <c r="D12" s="75"/>
      <c r="E12" s="76"/>
      <c r="F12" s="77">
        <v>8000</v>
      </c>
      <c r="G12" s="78">
        <v>100</v>
      </c>
      <c r="H12" s="79" t="s">
        <v>206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5"/>
      <c r="Q12" s="85"/>
      <c r="R12" s="85"/>
      <c r="S12" s="85"/>
      <c r="T12" s="87" t="s">
        <v>184</v>
      </c>
      <c r="U12" s="88" t="s">
        <v>197</v>
      </c>
      <c r="V12" s="20">
        <v>16000</v>
      </c>
      <c r="W12" s="89"/>
      <c r="X12" s="89"/>
      <c r="Y12" s="89"/>
      <c r="Z12" s="89"/>
      <c r="AA12" s="89"/>
      <c r="AB12" s="89"/>
      <c r="AC12" s="89"/>
      <c r="AD12" s="89">
        <v>20</v>
      </c>
      <c r="AE12" s="89"/>
      <c r="AF12" s="89"/>
      <c r="AG12" s="91"/>
      <c r="AH12" s="89"/>
      <c r="AI12" s="89"/>
      <c r="AJ12" s="89"/>
      <c r="AK12" s="89"/>
      <c r="AL12" s="91"/>
      <c r="AM12" s="89"/>
      <c r="AN12" s="89"/>
      <c r="AO12" s="89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1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InitUnitState('E010',16000,,,,,,,,20,)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InitEquipData('E010',,"",,E011,8000,100,'','','','','','',"ReplaceableTextures\\CommandButtons\\BTNZ03.blp")</v>
      </c>
      <c r="CS12" s="96"/>
      <c r="CT12" s="96"/>
      <c r="CU12" s="98" t="str">
        <f t="shared" si="78"/>
        <v>|n攻击+16000|n攻速+20%|n吸血+4%|n</v>
      </c>
      <c r="CV12" s="7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2" t="str">
        <f t="shared" si="149"/>
        <v>|n攻击+16000</v>
      </c>
      <c r="DC12" s="72" t="str">
        <f t="shared" si="150"/>
        <v/>
      </c>
      <c r="DD12" s="72" t="str">
        <f t="shared" si="151"/>
        <v/>
      </c>
      <c r="DE12" s="72" t="str">
        <f t="shared" si="152"/>
        <v/>
      </c>
      <c r="DF12" s="72" t="str">
        <f t="shared" si="153"/>
        <v/>
      </c>
      <c r="DG12" s="72" t="str">
        <f t="shared" si="154"/>
        <v/>
      </c>
      <c r="DH12" s="72" t="str">
        <f t="shared" si="155"/>
        <v/>
      </c>
      <c r="DI12" s="72" t="str">
        <f t="shared" si="156"/>
        <v/>
      </c>
      <c r="DJ12" s="72" t="str">
        <f t="shared" si="157"/>
        <v>|n攻速+20%</v>
      </c>
      <c r="DK12" s="72" t="str">
        <f t="shared" si="158"/>
        <v/>
      </c>
      <c r="DL12" s="72" t="str">
        <f t="shared" si="159"/>
        <v/>
      </c>
      <c r="DM12" s="72" t="str">
        <f t="shared" si="160"/>
        <v/>
      </c>
      <c r="DN12" s="72" t="str">
        <f t="shared" si="161"/>
        <v/>
      </c>
      <c r="DO12" s="72" t="str">
        <f t="shared" si="162"/>
        <v/>
      </c>
      <c r="DP12" s="72" t="str">
        <f t="shared" si="163"/>
        <v/>
      </c>
      <c r="DQ12" s="72" t="str">
        <f t="shared" si="164"/>
        <v/>
      </c>
      <c r="DR12" s="72" t="str">
        <f t="shared" si="165"/>
        <v/>
      </c>
      <c r="DS12" s="72" t="str">
        <f t="shared" si="166"/>
        <v/>
      </c>
      <c r="DT12" s="72" t="str">
        <f t="shared" si="167"/>
        <v/>
      </c>
      <c r="DU12" s="72" t="str">
        <f t="shared" si="168"/>
        <v/>
      </c>
      <c r="DV12" s="72" t="str">
        <f t="shared" si="169"/>
        <v>|n吸血+4%</v>
      </c>
      <c r="DW12" s="72" t="str">
        <f t="shared" si="170"/>
        <v/>
      </c>
      <c r="DX12" s="72" t="str">
        <f t="shared" si="171"/>
        <v/>
      </c>
      <c r="DY12" s="72" t="str">
        <f t="shared" si="172"/>
        <v/>
      </c>
      <c r="DZ12" s="72" t="str">
        <f t="shared" si="173"/>
        <v/>
      </c>
      <c r="EA12" s="72" t="str">
        <f t="shared" si="174"/>
        <v/>
      </c>
      <c r="EB12" s="72" t="str">
        <f t="shared" si="175"/>
        <v/>
      </c>
      <c r="EC12" s="72" t="str">
        <f t="shared" si="176"/>
        <v/>
      </c>
      <c r="ED12" s="72" t="str">
        <f t="shared" si="177"/>
        <v/>
      </c>
      <c r="EE12" s="72" t="str">
        <f t="shared" si="178"/>
        <v/>
      </c>
      <c r="EF12" s="72" t="str">
        <f t="shared" si="179"/>
        <v/>
      </c>
      <c r="EG12" s="72" t="str">
        <f t="shared" si="180"/>
        <v/>
      </c>
      <c r="EH12" s="72" t="str">
        <f t="shared" si="181"/>
        <v/>
      </c>
      <c r="EI12" s="72" t="str">
        <f t="shared" si="182"/>
        <v/>
      </c>
      <c r="EJ12" s="72" t="str">
        <f t="shared" si="183"/>
        <v/>
      </c>
      <c r="EK12" s="72" t="str">
        <f t="shared" si="184"/>
        <v/>
      </c>
      <c r="EL12" s="72" t="str">
        <f t="shared" si="185"/>
        <v/>
      </c>
      <c r="EM12" s="72" t="str">
        <f t="shared" si="186"/>
        <v/>
      </c>
      <c r="EN12" s="72" t="str">
        <f t="shared" si="187"/>
        <v/>
      </c>
      <c r="EO12" s="72" t="str">
        <f t="shared" si="188"/>
        <v/>
      </c>
      <c r="EP12" s="72" t="str">
        <f t="shared" si="189"/>
        <v/>
      </c>
      <c r="EQ12" s="72" t="str">
        <f t="shared" si="190"/>
        <v/>
      </c>
      <c r="ER12" s="72" t="str">
        <f t="shared" si="191"/>
        <v/>
      </c>
      <c r="ES12" s="72" t="str">
        <f t="shared" si="192"/>
        <v/>
      </c>
      <c r="ET12" s="72" t="str">
        <f t="shared" si="193"/>
        <v/>
      </c>
      <c r="EU12" s="72" t="str">
        <f t="shared" si="194"/>
        <v/>
      </c>
      <c r="EV12" s="72" t="str">
        <f t="shared" si="195"/>
        <v/>
      </c>
      <c r="EW12" s="72" t="str">
        <f t="shared" si="196"/>
        <v/>
      </c>
      <c r="EX12" s="72" t="str">
        <f t="shared" si="197"/>
        <v/>
      </c>
      <c r="EY12" s="72" t="str">
        <f t="shared" si="198"/>
        <v/>
      </c>
      <c r="EZ12" s="72" t="str">
        <f t="shared" si="199"/>
        <v/>
      </c>
      <c r="FA12" s="72" t="str">
        <f t="shared" si="200"/>
        <v/>
      </c>
      <c r="FB12" s="72" t="str">
        <f t="shared" si="201"/>
        <v/>
      </c>
      <c r="FC12" s="72" t="str">
        <f t="shared" si="202"/>
        <v/>
      </c>
      <c r="FD12" s="72" t="str">
        <f t="shared" si="203"/>
        <v/>
      </c>
      <c r="FE12" s="72" t="str">
        <f t="shared" si="204"/>
        <v/>
      </c>
      <c r="FF12" s="72" t="str">
        <f t="shared" si="205"/>
        <v/>
      </c>
      <c r="FG12" s="72" t="str">
        <f t="shared" si="206"/>
        <v/>
      </c>
      <c r="FH12" s="72" t="str">
        <f t="shared" si="207"/>
        <v/>
      </c>
      <c r="FI12" s="72" t="str">
        <f t="shared" si="208"/>
        <v/>
      </c>
      <c r="FJ12" s="72" t="str">
        <f t="shared" si="209"/>
        <v/>
      </c>
      <c r="FK12" s="72" t="str">
        <f t="shared" si="210"/>
        <v/>
      </c>
      <c r="FL12" s="72" t="str">
        <f t="shared" si="211"/>
        <v/>
      </c>
      <c r="FM12" s="72" t="str">
        <f t="shared" si="212"/>
        <v/>
      </c>
      <c r="FN12" s="72" t="str">
        <f t="shared" si="213"/>
        <v/>
      </c>
      <c r="FO12" s="72" t="str">
        <f t="shared" si="214"/>
        <v/>
      </c>
      <c r="FP12" s="72" t="str">
        <f t="shared" si="215"/>
        <v/>
      </c>
      <c r="FQ12" s="72" t="str">
        <f t="shared" si="216"/>
        <v/>
      </c>
      <c r="FR12" s="72" t="str">
        <f t="shared" si="217"/>
        <v/>
      </c>
      <c r="FS12" s="72" t="str">
        <f t="shared" si="218"/>
        <v/>
      </c>
    </row>
    <row r="13" spans="1:175" s="61" customFormat="1" ht="16.5">
      <c r="A13" s="73"/>
      <c r="B13" s="74" t="s">
        <v>207</v>
      </c>
      <c r="C13" s="73" t="s">
        <v>208</v>
      </c>
      <c r="D13" s="75"/>
      <c r="E13" s="76"/>
      <c r="F13" s="77">
        <v>6000</v>
      </c>
      <c r="G13" s="78">
        <v>80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5"/>
      <c r="Q13" s="85"/>
      <c r="R13" s="85"/>
      <c r="S13" s="85"/>
      <c r="T13" s="87" t="s">
        <v>184</v>
      </c>
      <c r="U13" s="88" t="s">
        <v>209</v>
      </c>
      <c r="V13" s="20">
        <v>24000</v>
      </c>
      <c r="W13" s="89"/>
      <c r="X13" s="89"/>
      <c r="Y13" s="89"/>
      <c r="Z13" s="89"/>
      <c r="AA13" s="89"/>
      <c r="AB13" s="89"/>
      <c r="AC13" s="89"/>
      <c r="AD13" s="89">
        <v>30</v>
      </c>
      <c r="AE13" s="89"/>
      <c r="AF13" s="89"/>
      <c r="AG13" s="91"/>
      <c r="AH13" s="89"/>
      <c r="AI13" s="89"/>
      <c r="AJ13" s="89"/>
      <c r="AK13" s="89"/>
      <c r="AL13" s="91"/>
      <c r="AM13" s="89"/>
      <c r="AN13" s="89"/>
      <c r="AO13" s="89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InitUnitState('E011',24000,,,,,,,,30,)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InitEquipData('E011',,"",,E012,6000,80,'','','','','','',"ReplaceableTextures\\CommandButtons\\BTNZ03.blp")</v>
      </c>
      <c r="CS13" s="96"/>
      <c r="CT13" s="96"/>
      <c r="CU13" s="98" t="str">
        <f t="shared" si="78"/>
        <v>|n攻击+24000|n攻速+30%|n吸血+6%|n</v>
      </c>
      <c r="CV13" s="7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2" t="str">
        <f t="shared" si="149"/>
        <v>|n攻击+24000</v>
      </c>
      <c r="DC13" s="72" t="str">
        <f t="shared" si="150"/>
        <v/>
      </c>
      <c r="DD13" s="72" t="str">
        <f t="shared" si="151"/>
        <v/>
      </c>
      <c r="DE13" s="72" t="str">
        <f t="shared" si="152"/>
        <v/>
      </c>
      <c r="DF13" s="72" t="str">
        <f t="shared" si="153"/>
        <v/>
      </c>
      <c r="DG13" s="72" t="str">
        <f t="shared" si="154"/>
        <v/>
      </c>
      <c r="DH13" s="72" t="str">
        <f t="shared" si="155"/>
        <v/>
      </c>
      <c r="DI13" s="72" t="str">
        <f t="shared" si="156"/>
        <v/>
      </c>
      <c r="DJ13" s="72" t="str">
        <f t="shared" si="157"/>
        <v>|n攻速+30%</v>
      </c>
      <c r="DK13" s="72" t="str">
        <f t="shared" si="158"/>
        <v/>
      </c>
      <c r="DL13" s="72" t="str">
        <f t="shared" si="159"/>
        <v/>
      </c>
      <c r="DM13" s="72" t="str">
        <f t="shared" si="160"/>
        <v/>
      </c>
      <c r="DN13" s="72" t="str">
        <f t="shared" si="161"/>
        <v/>
      </c>
      <c r="DO13" s="72" t="str">
        <f t="shared" si="162"/>
        <v/>
      </c>
      <c r="DP13" s="72" t="str">
        <f t="shared" si="163"/>
        <v/>
      </c>
      <c r="DQ13" s="72" t="str">
        <f t="shared" si="164"/>
        <v/>
      </c>
      <c r="DR13" s="72" t="str">
        <f t="shared" si="165"/>
        <v/>
      </c>
      <c r="DS13" s="72" t="str">
        <f t="shared" si="166"/>
        <v/>
      </c>
      <c r="DT13" s="72" t="str">
        <f t="shared" si="167"/>
        <v/>
      </c>
      <c r="DU13" s="72" t="str">
        <f t="shared" si="168"/>
        <v/>
      </c>
      <c r="DV13" s="72" t="str">
        <f t="shared" si="169"/>
        <v>|n吸血+6%</v>
      </c>
      <c r="DW13" s="72" t="str">
        <f t="shared" si="170"/>
        <v/>
      </c>
      <c r="DX13" s="72" t="str">
        <f t="shared" si="171"/>
        <v/>
      </c>
      <c r="DY13" s="72" t="str">
        <f t="shared" si="172"/>
        <v/>
      </c>
      <c r="DZ13" s="72" t="str">
        <f t="shared" si="173"/>
        <v/>
      </c>
      <c r="EA13" s="72" t="str">
        <f t="shared" si="174"/>
        <v/>
      </c>
      <c r="EB13" s="72" t="str">
        <f t="shared" si="175"/>
        <v/>
      </c>
      <c r="EC13" s="72" t="str">
        <f t="shared" si="176"/>
        <v/>
      </c>
      <c r="ED13" s="72" t="str">
        <f t="shared" si="177"/>
        <v/>
      </c>
      <c r="EE13" s="72" t="str">
        <f t="shared" si="178"/>
        <v/>
      </c>
      <c r="EF13" s="72" t="str">
        <f t="shared" si="179"/>
        <v/>
      </c>
      <c r="EG13" s="72" t="str">
        <f t="shared" si="180"/>
        <v/>
      </c>
      <c r="EH13" s="72" t="str">
        <f t="shared" si="181"/>
        <v/>
      </c>
      <c r="EI13" s="72" t="str">
        <f t="shared" si="182"/>
        <v/>
      </c>
      <c r="EJ13" s="72" t="str">
        <f t="shared" si="183"/>
        <v/>
      </c>
      <c r="EK13" s="72" t="str">
        <f t="shared" si="184"/>
        <v/>
      </c>
      <c r="EL13" s="72" t="str">
        <f t="shared" si="185"/>
        <v/>
      </c>
      <c r="EM13" s="72" t="str">
        <f t="shared" si="186"/>
        <v/>
      </c>
      <c r="EN13" s="72" t="str">
        <f t="shared" si="187"/>
        <v/>
      </c>
      <c r="EO13" s="72" t="str">
        <f t="shared" si="188"/>
        <v/>
      </c>
      <c r="EP13" s="72" t="str">
        <f t="shared" si="189"/>
        <v/>
      </c>
      <c r="EQ13" s="72" t="str">
        <f t="shared" si="190"/>
        <v/>
      </c>
      <c r="ER13" s="72" t="str">
        <f t="shared" si="191"/>
        <v/>
      </c>
      <c r="ES13" s="72" t="str">
        <f t="shared" si="192"/>
        <v/>
      </c>
      <c r="ET13" s="72" t="str">
        <f t="shared" si="193"/>
        <v/>
      </c>
      <c r="EU13" s="72" t="str">
        <f t="shared" si="194"/>
        <v/>
      </c>
      <c r="EV13" s="72" t="str">
        <f t="shared" si="195"/>
        <v/>
      </c>
      <c r="EW13" s="72" t="str">
        <f t="shared" si="196"/>
        <v/>
      </c>
      <c r="EX13" s="72" t="str">
        <f t="shared" si="197"/>
        <v/>
      </c>
      <c r="EY13" s="72" t="str">
        <f t="shared" si="198"/>
        <v/>
      </c>
      <c r="EZ13" s="72" t="str">
        <f t="shared" si="199"/>
        <v/>
      </c>
      <c r="FA13" s="72" t="str">
        <f t="shared" si="200"/>
        <v/>
      </c>
      <c r="FB13" s="72" t="str">
        <f t="shared" si="201"/>
        <v/>
      </c>
      <c r="FC13" s="72" t="str">
        <f t="shared" si="202"/>
        <v/>
      </c>
      <c r="FD13" s="72" t="str">
        <f t="shared" si="203"/>
        <v/>
      </c>
      <c r="FE13" s="72" t="str">
        <f t="shared" si="204"/>
        <v/>
      </c>
      <c r="FF13" s="72" t="str">
        <f t="shared" si="205"/>
        <v/>
      </c>
      <c r="FG13" s="72" t="str">
        <f t="shared" si="206"/>
        <v/>
      </c>
      <c r="FH13" s="72" t="str">
        <f t="shared" si="207"/>
        <v/>
      </c>
      <c r="FI13" s="72" t="str">
        <f t="shared" si="208"/>
        <v/>
      </c>
      <c r="FJ13" s="72" t="str">
        <f t="shared" si="209"/>
        <v/>
      </c>
      <c r="FK13" s="72" t="str">
        <f t="shared" si="210"/>
        <v/>
      </c>
      <c r="FL13" s="72" t="str">
        <f t="shared" si="211"/>
        <v/>
      </c>
      <c r="FM13" s="72" t="str">
        <f t="shared" si="212"/>
        <v/>
      </c>
      <c r="FN13" s="72" t="str">
        <f t="shared" si="213"/>
        <v/>
      </c>
      <c r="FO13" s="72" t="str">
        <f t="shared" si="214"/>
        <v/>
      </c>
      <c r="FP13" s="72" t="str">
        <f t="shared" si="215"/>
        <v/>
      </c>
      <c r="FQ13" s="72" t="str">
        <f t="shared" si="216"/>
        <v/>
      </c>
      <c r="FR13" s="72" t="str">
        <f t="shared" si="217"/>
        <v/>
      </c>
      <c r="FS13" s="72" t="str">
        <f t="shared" si="218"/>
        <v/>
      </c>
    </row>
    <row r="14" spans="1:175" s="61" customFormat="1" ht="16.5">
      <c r="A14" s="73"/>
      <c r="B14" s="74" t="s">
        <v>210</v>
      </c>
      <c r="C14" s="73" t="s">
        <v>211</v>
      </c>
      <c r="D14" s="75"/>
      <c r="E14" s="76"/>
      <c r="F14" s="77">
        <v>6000</v>
      </c>
      <c r="G14" s="78">
        <v>80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5"/>
      <c r="Q14" s="85"/>
      <c r="R14" s="85"/>
      <c r="S14" s="85"/>
      <c r="T14" s="87" t="s">
        <v>184</v>
      </c>
      <c r="U14" s="88" t="s">
        <v>209</v>
      </c>
      <c r="V14" s="20">
        <v>28000</v>
      </c>
      <c r="W14" s="89"/>
      <c r="X14" s="89"/>
      <c r="Y14" s="89"/>
      <c r="Z14" s="89"/>
      <c r="AA14" s="89"/>
      <c r="AB14" s="89"/>
      <c r="AC14" s="89"/>
      <c r="AD14" s="89">
        <v>30</v>
      </c>
      <c r="AE14" s="89"/>
      <c r="AF14" s="89"/>
      <c r="AG14" s="91"/>
      <c r="AH14" s="89"/>
      <c r="AI14" s="89"/>
      <c r="AJ14" s="89"/>
      <c r="AK14" s="89"/>
      <c r="AL14" s="91"/>
      <c r="AM14" s="89"/>
      <c r="AN14" s="89"/>
      <c r="AO14" s="89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81"/>
      <c r="BU14" s="81"/>
      <c r="BV14" s="81"/>
      <c r="BW14" s="81"/>
      <c r="BX14" s="81"/>
      <c r="BY14" s="81"/>
      <c r="BZ14" s="81"/>
      <c r="CA14" s="81"/>
      <c r="CB14" s="81"/>
      <c r="CC14" s="81"/>
      <c r="CD14" s="81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InitUnitState('E012',28000,,,,,,,,30,)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InitEquipData('E012',,"",,E013,6000,80,'','','','','','',"ReplaceableTextures\\CommandButtons\\BTNZ03.blp")</v>
      </c>
      <c r="CS14" s="96"/>
      <c r="CT14" s="96"/>
      <c r="CU14" s="98" t="str">
        <f t="shared" si="78"/>
        <v>|n攻击+28000|n攻速+30%|n吸血+6%|n</v>
      </c>
      <c r="CV14" s="7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2" t="str">
        <f t="shared" si="149"/>
        <v>|n攻击+28000</v>
      </c>
      <c r="DC14" s="72" t="str">
        <f t="shared" si="150"/>
        <v/>
      </c>
      <c r="DD14" s="72" t="str">
        <f t="shared" si="151"/>
        <v/>
      </c>
      <c r="DE14" s="72" t="str">
        <f t="shared" si="152"/>
        <v/>
      </c>
      <c r="DF14" s="72" t="str">
        <f t="shared" si="153"/>
        <v/>
      </c>
      <c r="DG14" s="72" t="str">
        <f t="shared" si="154"/>
        <v/>
      </c>
      <c r="DH14" s="72" t="str">
        <f t="shared" si="155"/>
        <v/>
      </c>
      <c r="DI14" s="72" t="str">
        <f t="shared" si="156"/>
        <v/>
      </c>
      <c r="DJ14" s="72" t="str">
        <f t="shared" si="157"/>
        <v>|n攻速+30%</v>
      </c>
      <c r="DK14" s="72" t="str">
        <f t="shared" si="158"/>
        <v/>
      </c>
      <c r="DL14" s="72" t="str">
        <f t="shared" si="159"/>
        <v/>
      </c>
      <c r="DM14" s="72" t="str">
        <f t="shared" si="160"/>
        <v/>
      </c>
      <c r="DN14" s="72" t="str">
        <f t="shared" si="161"/>
        <v/>
      </c>
      <c r="DO14" s="72" t="str">
        <f t="shared" si="162"/>
        <v/>
      </c>
      <c r="DP14" s="72" t="str">
        <f t="shared" si="163"/>
        <v/>
      </c>
      <c r="DQ14" s="72" t="str">
        <f t="shared" si="164"/>
        <v/>
      </c>
      <c r="DR14" s="72" t="str">
        <f t="shared" si="165"/>
        <v/>
      </c>
      <c r="DS14" s="72" t="str">
        <f t="shared" si="166"/>
        <v/>
      </c>
      <c r="DT14" s="72" t="str">
        <f t="shared" si="167"/>
        <v/>
      </c>
      <c r="DU14" s="72" t="str">
        <f t="shared" si="168"/>
        <v/>
      </c>
      <c r="DV14" s="72" t="str">
        <f t="shared" si="169"/>
        <v>|n吸血+6%</v>
      </c>
      <c r="DW14" s="72" t="str">
        <f t="shared" si="170"/>
        <v/>
      </c>
      <c r="DX14" s="72" t="str">
        <f t="shared" si="171"/>
        <v/>
      </c>
      <c r="DY14" s="72" t="str">
        <f t="shared" si="172"/>
        <v/>
      </c>
      <c r="DZ14" s="72" t="str">
        <f t="shared" si="173"/>
        <v/>
      </c>
      <c r="EA14" s="72" t="str">
        <f t="shared" si="174"/>
        <v/>
      </c>
      <c r="EB14" s="72" t="str">
        <f t="shared" si="175"/>
        <v/>
      </c>
      <c r="EC14" s="72" t="str">
        <f t="shared" si="176"/>
        <v/>
      </c>
      <c r="ED14" s="72" t="str">
        <f t="shared" si="177"/>
        <v/>
      </c>
      <c r="EE14" s="72" t="str">
        <f t="shared" si="178"/>
        <v/>
      </c>
      <c r="EF14" s="72" t="str">
        <f t="shared" si="179"/>
        <v/>
      </c>
      <c r="EG14" s="72" t="str">
        <f t="shared" si="180"/>
        <v/>
      </c>
      <c r="EH14" s="72" t="str">
        <f t="shared" si="181"/>
        <v/>
      </c>
      <c r="EI14" s="72" t="str">
        <f t="shared" si="182"/>
        <v/>
      </c>
      <c r="EJ14" s="72" t="str">
        <f t="shared" si="183"/>
        <v/>
      </c>
      <c r="EK14" s="72" t="str">
        <f t="shared" si="184"/>
        <v/>
      </c>
      <c r="EL14" s="72" t="str">
        <f t="shared" si="185"/>
        <v/>
      </c>
      <c r="EM14" s="72" t="str">
        <f t="shared" si="186"/>
        <v/>
      </c>
      <c r="EN14" s="72" t="str">
        <f t="shared" si="187"/>
        <v/>
      </c>
      <c r="EO14" s="72" t="str">
        <f t="shared" si="188"/>
        <v/>
      </c>
      <c r="EP14" s="72" t="str">
        <f t="shared" si="189"/>
        <v/>
      </c>
      <c r="EQ14" s="72" t="str">
        <f t="shared" si="190"/>
        <v/>
      </c>
      <c r="ER14" s="72" t="str">
        <f t="shared" si="191"/>
        <v/>
      </c>
      <c r="ES14" s="72" t="str">
        <f t="shared" si="192"/>
        <v/>
      </c>
      <c r="ET14" s="72" t="str">
        <f t="shared" si="193"/>
        <v/>
      </c>
      <c r="EU14" s="72" t="str">
        <f t="shared" si="194"/>
        <v/>
      </c>
      <c r="EV14" s="72" t="str">
        <f t="shared" si="195"/>
        <v/>
      </c>
      <c r="EW14" s="72" t="str">
        <f t="shared" si="196"/>
        <v/>
      </c>
      <c r="EX14" s="72" t="str">
        <f t="shared" si="197"/>
        <v/>
      </c>
      <c r="EY14" s="72" t="str">
        <f t="shared" si="198"/>
        <v/>
      </c>
      <c r="EZ14" s="72" t="str">
        <f t="shared" si="199"/>
        <v/>
      </c>
      <c r="FA14" s="72" t="str">
        <f t="shared" si="200"/>
        <v/>
      </c>
      <c r="FB14" s="72" t="str">
        <f t="shared" si="201"/>
        <v/>
      </c>
      <c r="FC14" s="72" t="str">
        <f t="shared" si="202"/>
        <v/>
      </c>
      <c r="FD14" s="72" t="str">
        <f t="shared" si="203"/>
        <v/>
      </c>
      <c r="FE14" s="72" t="str">
        <f t="shared" si="204"/>
        <v/>
      </c>
      <c r="FF14" s="72" t="str">
        <f t="shared" si="205"/>
        <v/>
      </c>
      <c r="FG14" s="72" t="str">
        <f t="shared" si="206"/>
        <v/>
      </c>
      <c r="FH14" s="72" t="str">
        <f t="shared" si="207"/>
        <v/>
      </c>
      <c r="FI14" s="72" t="str">
        <f t="shared" si="208"/>
        <v/>
      </c>
      <c r="FJ14" s="72" t="str">
        <f t="shared" si="209"/>
        <v/>
      </c>
      <c r="FK14" s="72" t="str">
        <f t="shared" si="210"/>
        <v/>
      </c>
      <c r="FL14" s="72" t="str">
        <f t="shared" si="211"/>
        <v/>
      </c>
      <c r="FM14" s="72" t="str">
        <f t="shared" si="212"/>
        <v/>
      </c>
      <c r="FN14" s="72" t="str">
        <f t="shared" si="213"/>
        <v/>
      </c>
      <c r="FO14" s="72" t="str">
        <f t="shared" si="214"/>
        <v/>
      </c>
      <c r="FP14" s="72" t="str">
        <f t="shared" si="215"/>
        <v/>
      </c>
      <c r="FQ14" s="72" t="str">
        <f t="shared" si="216"/>
        <v/>
      </c>
      <c r="FR14" s="72" t="str">
        <f t="shared" si="217"/>
        <v/>
      </c>
      <c r="FS14" s="72" t="str">
        <f t="shared" si="218"/>
        <v/>
      </c>
    </row>
    <row r="15" spans="1:175" s="61" customFormat="1" ht="16.5">
      <c r="A15" s="73"/>
      <c r="B15" s="74" t="s">
        <v>212</v>
      </c>
      <c r="C15" s="73" t="s">
        <v>213</v>
      </c>
      <c r="D15" s="75"/>
      <c r="E15" s="76"/>
      <c r="F15" s="77">
        <v>6000</v>
      </c>
      <c r="G15" s="78">
        <v>80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5"/>
      <c r="Q15" s="85"/>
      <c r="R15" s="85"/>
      <c r="S15" s="85"/>
      <c r="T15" s="87" t="s">
        <v>184</v>
      </c>
      <c r="U15" s="88" t="s">
        <v>209</v>
      </c>
      <c r="V15" s="20">
        <v>32000</v>
      </c>
      <c r="W15" s="89"/>
      <c r="X15" s="89"/>
      <c r="Y15" s="89"/>
      <c r="Z15" s="89"/>
      <c r="AA15" s="89"/>
      <c r="AB15" s="89"/>
      <c r="AC15" s="89"/>
      <c r="AD15" s="89">
        <v>30</v>
      </c>
      <c r="AE15" s="89"/>
      <c r="AF15" s="89"/>
      <c r="AG15" s="91"/>
      <c r="AH15" s="89"/>
      <c r="AI15" s="89"/>
      <c r="AJ15" s="89"/>
      <c r="AK15" s="89"/>
      <c r="AL15" s="91"/>
      <c r="AM15" s="89"/>
      <c r="AN15" s="89"/>
      <c r="AO15" s="89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81"/>
      <c r="BU15" s="81"/>
      <c r="BV15" s="81"/>
      <c r="BW15" s="81"/>
      <c r="BX15" s="81"/>
      <c r="BY15" s="81"/>
      <c r="BZ15" s="81"/>
      <c r="CA15" s="81"/>
      <c r="CB15" s="81"/>
      <c r="CC15" s="81"/>
      <c r="CD15" s="81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InitUnitState('E013',32000,,,,,,,,30,)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InitEquipData('E013',,"",,E014,6000,80,'','','','','','',"ReplaceableTextures\\CommandButtons\\BTNZ03.blp")</v>
      </c>
      <c r="CS15" s="96"/>
      <c r="CT15" s="96"/>
      <c r="CU15" s="98" t="str">
        <f t="shared" si="78"/>
        <v>|n攻击+32000|n攻速+30%|n吸血+6%|n</v>
      </c>
      <c r="CV15" s="7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2" t="str">
        <f t="shared" si="149"/>
        <v>|n攻击+32000</v>
      </c>
      <c r="DC15" s="72" t="str">
        <f t="shared" si="150"/>
        <v/>
      </c>
      <c r="DD15" s="72" t="str">
        <f t="shared" si="151"/>
        <v/>
      </c>
      <c r="DE15" s="72" t="str">
        <f t="shared" si="152"/>
        <v/>
      </c>
      <c r="DF15" s="72" t="str">
        <f t="shared" si="153"/>
        <v/>
      </c>
      <c r="DG15" s="72" t="str">
        <f t="shared" si="154"/>
        <v/>
      </c>
      <c r="DH15" s="72" t="str">
        <f t="shared" si="155"/>
        <v/>
      </c>
      <c r="DI15" s="72" t="str">
        <f t="shared" si="156"/>
        <v/>
      </c>
      <c r="DJ15" s="72" t="str">
        <f t="shared" si="157"/>
        <v>|n攻速+30%</v>
      </c>
      <c r="DK15" s="72" t="str">
        <f t="shared" si="158"/>
        <v/>
      </c>
      <c r="DL15" s="72" t="str">
        <f t="shared" si="159"/>
        <v/>
      </c>
      <c r="DM15" s="72" t="str">
        <f t="shared" si="160"/>
        <v/>
      </c>
      <c r="DN15" s="72" t="str">
        <f t="shared" si="161"/>
        <v/>
      </c>
      <c r="DO15" s="72" t="str">
        <f t="shared" si="162"/>
        <v/>
      </c>
      <c r="DP15" s="72" t="str">
        <f t="shared" si="163"/>
        <v/>
      </c>
      <c r="DQ15" s="72" t="str">
        <f t="shared" si="164"/>
        <v/>
      </c>
      <c r="DR15" s="72" t="str">
        <f t="shared" si="165"/>
        <v/>
      </c>
      <c r="DS15" s="72" t="str">
        <f t="shared" si="166"/>
        <v/>
      </c>
      <c r="DT15" s="72" t="str">
        <f t="shared" si="167"/>
        <v/>
      </c>
      <c r="DU15" s="72" t="str">
        <f t="shared" si="168"/>
        <v/>
      </c>
      <c r="DV15" s="72" t="str">
        <f t="shared" si="169"/>
        <v>|n吸血+6%</v>
      </c>
      <c r="DW15" s="72" t="str">
        <f t="shared" si="170"/>
        <v/>
      </c>
      <c r="DX15" s="72" t="str">
        <f t="shared" si="171"/>
        <v/>
      </c>
      <c r="DY15" s="72" t="str">
        <f t="shared" si="172"/>
        <v/>
      </c>
      <c r="DZ15" s="72" t="str">
        <f t="shared" si="173"/>
        <v/>
      </c>
      <c r="EA15" s="72" t="str">
        <f t="shared" si="174"/>
        <v/>
      </c>
      <c r="EB15" s="72" t="str">
        <f t="shared" si="175"/>
        <v/>
      </c>
      <c r="EC15" s="72" t="str">
        <f t="shared" si="176"/>
        <v/>
      </c>
      <c r="ED15" s="72" t="str">
        <f t="shared" si="177"/>
        <v/>
      </c>
      <c r="EE15" s="72" t="str">
        <f t="shared" si="178"/>
        <v/>
      </c>
      <c r="EF15" s="72" t="str">
        <f t="shared" si="179"/>
        <v/>
      </c>
      <c r="EG15" s="72" t="str">
        <f t="shared" si="180"/>
        <v/>
      </c>
      <c r="EH15" s="72" t="str">
        <f t="shared" si="181"/>
        <v/>
      </c>
      <c r="EI15" s="72" t="str">
        <f t="shared" si="182"/>
        <v/>
      </c>
      <c r="EJ15" s="72" t="str">
        <f t="shared" si="183"/>
        <v/>
      </c>
      <c r="EK15" s="72" t="str">
        <f t="shared" si="184"/>
        <v/>
      </c>
      <c r="EL15" s="72" t="str">
        <f t="shared" si="185"/>
        <v/>
      </c>
      <c r="EM15" s="72" t="str">
        <f t="shared" si="186"/>
        <v/>
      </c>
      <c r="EN15" s="72" t="str">
        <f t="shared" si="187"/>
        <v/>
      </c>
      <c r="EO15" s="72" t="str">
        <f t="shared" si="188"/>
        <v/>
      </c>
      <c r="EP15" s="72" t="str">
        <f t="shared" si="189"/>
        <v/>
      </c>
      <c r="EQ15" s="72" t="str">
        <f t="shared" si="190"/>
        <v/>
      </c>
      <c r="ER15" s="72" t="str">
        <f t="shared" si="191"/>
        <v/>
      </c>
      <c r="ES15" s="72" t="str">
        <f t="shared" si="192"/>
        <v/>
      </c>
      <c r="ET15" s="72" t="str">
        <f t="shared" si="193"/>
        <v/>
      </c>
      <c r="EU15" s="72" t="str">
        <f t="shared" si="194"/>
        <v/>
      </c>
      <c r="EV15" s="72" t="str">
        <f t="shared" si="195"/>
        <v/>
      </c>
      <c r="EW15" s="72" t="str">
        <f t="shared" si="196"/>
        <v/>
      </c>
      <c r="EX15" s="72" t="str">
        <f t="shared" si="197"/>
        <v/>
      </c>
      <c r="EY15" s="72" t="str">
        <f t="shared" si="198"/>
        <v/>
      </c>
      <c r="EZ15" s="72" t="str">
        <f t="shared" si="199"/>
        <v/>
      </c>
      <c r="FA15" s="72" t="str">
        <f t="shared" si="200"/>
        <v/>
      </c>
      <c r="FB15" s="72" t="str">
        <f t="shared" si="201"/>
        <v/>
      </c>
      <c r="FC15" s="72" t="str">
        <f t="shared" si="202"/>
        <v/>
      </c>
      <c r="FD15" s="72" t="str">
        <f t="shared" si="203"/>
        <v/>
      </c>
      <c r="FE15" s="72" t="str">
        <f t="shared" si="204"/>
        <v/>
      </c>
      <c r="FF15" s="72" t="str">
        <f t="shared" si="205"/>
        <v/>
      </c>
      <c r="FG15" s="72" t="str">
        <f t="shared" si="206"/>
        <v/>
      </c>
      <c r="FH15" s="72" t="str">
        <f t="shared" si="207"/>
        <v/>
      </c>
      <c r="FI15" s="72" t="str">
        <f t="shared" si="208"/>
        <v/>
      </c>
      <c r="FJ15" s="72" t="str">
        <f t="shared" si="209"/>
        <v/>
      </c>
      <c r="FK15" s="72" t="str">
        <f t="shared" si="210"/>
        <v/>
      </c>
      <c r="FL15" s="72" t="str">
        <f t="shared" si="211"/>
        <v/>
      </c>
      <c r="FM15" s="72" t="str">
        <f t="shared" si="212"/>
        <v/>
      </c>
      <c r="FN15" s="72" t="str">
        <f t="shared" si="213"/>
        <v/>
      </c>
      <c r="FO15" s="72" t="str">
        <f t="shared" si="214"/>
        <v/>
      </c>
      <c r="FP15" s="72" t="str">
        <f t="shared" si="215"/>
        <v/>
      </c>
      <c r="FQ15" s="72" t="str">
        <f t="shared" si="216"/>
        <v/>
      </c>
      <c r="FR15" s="72" t="str">
        <f t="shared" si="217"/>
        <v/>
      </c>
      <c r="FS15" s="72" t="str">
        <f t="shared" si="218"/>
        <v/>
      </c>
    </row>
    <row r="16" spans="1:175" s="61" customFormat="1" ht="16.5">
      <c r="A16" s="73"/>
      <c r="B16" s="74" t="s">
        <v>214</v>
      </c>
      <c r="C16" s="73" t="s">
        <v>215</v>
      </c>
      <c r="D16" s="75"/>
      <c r="E16" s="76"/>
      <c r="F16" s="77">
        <v>6000</v>
      </c>
      <c r="G16" s="78">
        <v>80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5"/>
      <c r="Q16" s="85"/>
      <c r="R16" s="85"/>
      <c r="S16" s="85"/>
      <c r="T16" s="87" t="s">
        <v>184</v>
      </c>
      <c r="U16" s="88" t="s">
        <v>209</v>
      </c>
      <c r="V16" s="20">
        <v>40000</v>
      </c>
      <c r="W16" s="89"/>
      <c r="X16" s="89"/>
      <c r="Y16" s="89"/>
      <c r="Z16" s="89"/>
      <c r="AA16" s="89"/>
      <c r="AB16" s="89"/>
      <c r="AC16" s="89"/>
      <c r="AD16" s="89">
        <v>30</v>
      </c>
      <c r="AE16" s="89"/>
      <c r="AF16" s="89"/>
      <c r="AG16" s="91"/>
      <c r="AH16" s="89"/>
      <c r="AI16" s="89"/>
      <c r="AJ16" s="89"/>
      <c r="AK16" s="89"/>
      <c r="AL16" s="91"/>
      <c r="AM16" s="89"/>
      <c r="AN16" s="89"/>
      <c r="AO16" s="89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81"/>
      <c r="BN16" s="81"/>
      <c r="BO16" s="81"/>
      <c r="BP16" s="81"/>
      <c r="BQ16" s="81"/>
      <c r="BR16" s="81"/>
      <c r="BS16" s="81"/>
      <c r="BT16" s="81"/>
      <c r="BU16" s="81"/>
      <c r="BV16" s="81"/>
      <c r="BW16" s="81"/>
      <c r="BX16" s="81"/>
      <c r="BY16" s="81"/>
      <c r="BZ16" s="81"/>
      <c r="CA16" s="81"/>
      <c r="CB16" s="81"/>
      <c r="CC16" s="81"/>
      <c r="CD16" s="81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InitUnitState('E014',40000,,,,,,,,30,)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InitEquipData('E014',,"",,E015,6000,80,'','','','','','',"ReplaceableTextures\\CommandButtons\\BTNZ03.blp")</v>
      </c>
      <c r="CS16" s="96"/>
      <c r="CT16" s="96"/>
      <c r="CU16" s="98" t="str">
        <f t="shared" si="78"/>
        <v>|n攻击+40000|n攻速+30%|n吸血+6%|n</v>
      </c>
      <c r="CV16" s="7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2" t="str">
        <f t="shared" si="149"/>
        <v>|n攻击+40000</v>
      </c>
      <c r="DC16" s="72" t="str">
        <f t="shared" si="150"/>
        <v/>
      </c>
      <c r="DD16" s="72" t="str">
        <f t="shared" si="151"/>
        <v/>
      </c>
      <c r="DE16" s="72" t="str">
        <f t="shared" si="152"/>
        <v/>
      </c>
      <c r="DF16" s="72" t="str">
        <f t="shared" si="153"/>
        <v/>
      </c>
      <c r="DG16" s="72" t="str">
        <f t="shared" si="154"/>
        <v/>
      </c>
      <c r="DH16" s="72" t="str">
        <f t="shared" si="155"/>
        <v/>
      </c>
      <c r="DI16" s="72" t="str">
        <f t="shared" si="156"/>
        <v/>
      </c>
      <c r="DJ16" s="72" t="str">
        <f t="shared" si="157"/>
        <v>|n攻速+30%</v>
      </c>
      <c r="DK16" s="72" t="str">
        <f t="shared" si="158"/>
        <v/>
      </c>
      <c r="DL16" s="72" t="str">
        <f t="shared" si="159"/>
        <v/>
      </c>
      <c r="DM16" s="72" t="str">
        <f t="shared" si="160"/>
        <v/>
      </c>
      <c r="DN16" s="72" t="str">
        <f t="shared" si="161"/>
        <v/>
      </c>
      <c r="DO16" s="72" t="str">
        <f t="shared" si="162"/>
        <v/>
      </c>
      <c r="DP16" s="72" t="str">
        <f t="shared" si="163"/>
        <v/>
      </c>
      <c r="DQ16" s="72" t="str">
        <f t="shared" si="164"/>
        <v/>
      </c>
      <c r="DR16" s="72" t="str">
        <f t="shared" si="165"/>
        <v/>
      </c>
      <c r="DS16" s="72" t="str">
        <f t="shared" si="166"/>
        <v/>
      </c>
      <c r="DT16" s="72" t="str">
        <f t="shared" si="167"/>
        <v/>
      </c>
      <c r="DU16" s="72" t="str">
        <f t="shared" si="168"/>
        <v/>
      </c>
      <c r="DV16" s="72" t="str">
        <f t="shared" si="169"/>
        <v>|n吸血+6%</v>
      </c>
      <c r="DW16" s="72" t="str">
        <f t="shared" si="170"/>
        <v/>
      </c>
      <c r="DX16" s="72" t="str">
        <f t="shared" si="171"/>
        <v/>
      </c>
      <c r="DY16" s="72" t="str">
        <f t="shared" si="172"/>
        <v/>
      </c>
      <c r="DZ16" s="72" t="str">
        <f t="shared" si="173"/>
        <v/>
      </c>
      <c r="EA16" s="72" t="str">
        <f t="shared" si="174"/>
        <v/>
      </c>
      <c r="EB16" s="72" t="str">
        <f t="shared" si="175"/>
        <v/>
      </c>
      <c r="EC16" s="72" t="str">
        <f t="shared" si="176"/>
        <v/>
      </c>
      <c r="ED16" s="72" t="str">
        <f t="shared" si="177"/>
        <v/>
      </c>
      <c r="EE16" s="72" t="str">
        <f t="shared" si="178"/>
        <v/>
      </c>
      <c r="EF16" s="72" t="str">
        <f t="shared" si="179"/>
        <v/>
      </c>
      <c r="EG16" s="72" t="str">
        <f t="shared" si="180"/>
        <v/>
      </c>
      <c r="EH16" s="72" t="str">
        <f t="shared" si="181"/>
        <v/>
      </c>
      <c r="EI16" s="72" t="str">
        <f t="shared" si="182"/>
        <v/>
      </c>
      <c r="EJ16" s="72" t="str">
        <f t="shared" si="183"/>
        <v/>
      </c>
      <c r="EK16" s="72" t="str">
        <f t="shared" si="184"/>
        <v/>
      </c>
      <c r="EL16" s="72" t="str">
        <f t="shared" si="185"/>
        <v/>
      </c>
      <c r="EM16" s="72" t="str">
        <f t="shared" si="186"/>
        <v/>
      </c>
      <c r="EN16" s="72" t="str">
        <f t="shared" si="187"/>
        <v/>
      </c>
      <c r="EO16" s="72" t="str">
        <f t="shared" si="188"/>
        <v/>
      </c>
      <c r="EP16" s="72" t="str">
        <f t="shared" si="189"/>
        <v/>
      </c>
      <c r="EQ16" s="72" t="str">
        <f t="shared" si="190"/>
        <v/>
      </c>
      <c r="ER16" s="72" t="str">
        <f t="shared" si="191"/>
        <v/>
      </c>
      <c r="ES16" s="72" t="str">
        <f t="shared" si="192"/>
        <v/>
      </c>
      <c r="ET16" s="72" t="str">
        <f t="shared" si="193"/>
        <v/>
      </c>
      <c r="EU16" s="72" t="str">
        <f t="shared" si="194"/>
        <v/>
      </c>
      <c r="EV16" s="72" t="str">
        <f t="shared" si="195"/>
        <v/>
      </c>
      <c r="EW16" s="72" t="str">
        <f t="shared" si="196"/>
        <v/>
      </c>
      <c r="EX16" s="72" t="str">
        <f t="shared" si="197"/>
        <v/>
      </c>
      <c r="EY16" s="72" t="str">
        <f t="shared" si="198"/>
        <v/>
      </c>
      <c r="EZ16" s="72" t="str">
        <f t="shared" si="199"/>
        <v/>
      </c>
      <c r="FA16" s="72" t="str">
        <f t="shared" si="200"/>
        <v/>
      </c>
      <c r="FB16" s="72" t="str">
        <f t="shared" si="201"/>
        <v/>
      </c>
      <c r="FC16" s="72" t="str">
        <f t="shared" si="202"/>
        <v/>
      </c>
      <c r="FD16" s="72" t="str">
        <f t="shared" si="203"/>
        <v/>
      </c>
      <c r="FE16" s="72" t="str">
        <f t="shared" si="204"/>
        <v/>
      </c>
      <c r="FF16" s="72" t="str">
        <f t="shared" si="205"/>
        <v/>
      </c>
      <c r="FG16" s="72" t="str">
        <f t="shared" si="206"/>
        <v/>
      </c>
      <c r="FH16" s="72" t="str">
        <f t="shared" si="207"/>
        <v/>
      </c>
      <c r="FI16" s="72" t="str">
        <f t="shared" si="208"/>
        <v/>
      </c>
      <c r="FJ16" s="72" t="str">
        <f t="shared" si="209"/>
        <v/>
      </c>
      <c r="FK16" s="72" t="str">
        <f t="shared" si="210"/>
        <v/>
      </c>
      <c r="FL16" s="72" t="str">
        <f t="shared" si="211"/>
        <v/>
      </c>
      <c r="FM16" s="72" t="str">
        <f t="shared" si="212"/>
        <v/>
      </c>
      <c r="FN16" s="72" t="str">
        <f t="shared" si="213"/>
        <v/>
      </c>
      <c r="FO16" s="72" t="str">
        <f t="shared" si="214"/>
        <v/>
      </c>
      <c r="FP16" s="72" t="str">
        <f t="shared" si="215"/>
        <v/>
      </c>
      <c r="FQ16" s="72" t="str">
        <f t="shared" si="216"/>
        <v/>
      </c>
      <c r="FR16" s="72" t="str">
        <f t="shared" si="217"/>
        <v/>
      </c>
      <c r="FS16" s="72" t="str">
        <f t="shared" si="218"/>
        <v/>
      </c>
    </row>
    <row r="17" spans="1:175" s="61" customFormat="1" ht="16.5">
      <c r="A17" s="73"/>
      <c r="B17" s="74" t="s">
        <v>216</v>
      </c>
      <c r="C17" s="73" t="s">
        <v>217</v>
      </c>
      <c r="D17" s="75"/>
      <c r="E17" s="76"/>
      <c r="F17" s="77">
        <v>20000</v>
      </c>
      <c r="G17" s="78">
        <v>100</v>
      </c>
      <c r="H17" s="79" t="s">
        <v>218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5"/>
      <c r="Q17" s="85"/>
      <c r="R17" s="85"/>
      <c r="S17" s="85"/>
      <c r="T17" s="87" t="s">
        <v>184</v>
      </c>
      <c r="U17" s="88" t="s">
        <v>209</v>
      </c>
      <c r="V17" s="20">
        <v>48000</v>
      </c>
      <c r="W17" s="89"/>
      <c r="X17" s="89"/>
      <c r="Y17" s="89"/>
      <c r="Z17" s="89"/>
      <c r="AA17" s="89"/>
      <c r="AB17" s="89"/>
      <c r="AC17" s="89"/>
      <c r="AD17" s="89">
        <v>30</v>
      </c>
      <c r="AE17" s="89"/>
      <c r="AF17" s="89"/>
      <c r="AG17" s="91"/>
      <c r="AH17" s="89"/>
      <c r="AI17" s="89"/>
      <c r="AJ17" s="89"/>
      <c r="AK17" s="89"/>
      <c r="AL17" s="91"/>
      <c r="AM17" s="89"/>
      <c r="AN17" s="89"/>
      <c r="AO17" s="89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81"/>
      <c r="BU17" s="81"/>
      <c r="BV17" s="81"/>
      <c r="BW17" s="81"/>
      <c r="BX17" s="81"/>
      <c r="BY17" s="81"/>
      <c r="BZ17" s="81"/>
      <c r="CA17" s="81"/>
      <c r="CB17" s="81"/>
      <c r="CC17" s="81"/>
      <c r="CD17" s="81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InitUnitState('E015',48000,,,,,,,,30,)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6"/>
      <c r="CT17" s="96"/>
      <c r="CU17" s="98" t="str">
        <f t="shared" si="78"/>
        <v>|n攻击+48000|n攻速+30%|n吸血+6%|n</v>
      </c>
      <c r="CV17" s="7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2" t="str">
        <f t="shared" si="149"/>
        <v>|n攻击+48000</v>
      </c>
      <c r="DC17" s="72" t="str">
        <f t="shared" si="150"/>
        <v/>
      </c>
      <c r="DD17" s="72" t="str">
        <f t="shared" si="151"/>
        <v/>
      </c>
      <c r="DE17" s="72" t="str">
        <f t="shared" si="152"/>
        <v/>
      </c>
      <c r="DF17" s="72" t="str">
        <f t="shared" si="153"/>
        <v/>
      </c>
      <c r="DG17" s="72" t="str">
        <f t="shared" si="154"/>
        <v/>
      </c>
      <c r="DH17" s="72" t="str">
        <f t="shared" si="155"/>
        <v/>
      </c>
      <c r="DI17" s="72" t="str">
        <f t="shared" si="156"/>
        <v/>
      </c>
      <c r="DJ17" s="72" t="str">
        <f t="shared" si="157"/>
        <v>|n攻速+30%</v>
      </c>
      <c r="DK17" s="72" t="str">
        <f t="shared" si="158"/>
        <v/>
      </c>
      <c r="DL17" s="72" t="str">
        <f t="shared" si="159"/>
        <v/>
      </c>
      <c r="DM17" s="72" t="str">
        <f t="shared" si="160"/>
        <v/>
      </c>
      <c r="DN17" s="72" t="str">
        <f t="shared" si="161"/>
        <v/>
      </c>
      <c r="DO17" s="72" t="str">
        <f t="shared" si="162"/>
        <v/>
      </c>
      <c r="DP17" s="72" t="str">
        <f t="shared" si="163"/>
        <v/>
      </c>
      <c r="DQ17" s="72" t="str">
        <f t="shared" si="164"/>
        <v/>
      </c>
      <c r="DR17" s="72" t="str">
        <f t="shared" si="165"/>
        <v/>
      </c>
      <c r="DS17" s="72" t="str">
        <f t="shared" si="166"/>
        <v/>
      </c>
      <c r="DT17" s="72" t="str">
        <f t="shared" si="167"/>
        <v/>
      </c>
      <c r="DU17" s="72" t="str">
        <f t="shared" si="168"/>
        <v/>
      </c>
      <c r="DV17" s="72" t="str">
        <f t="shared" si="169"/>
        <v>|n吸血+6%</v>
      </c>
      <c r="DW17" s="72" t="str">
        <f t="shared" si="170"/>
        <v/>
      </c>
      <c r="DX17" s="72" t="str">
        <f t="shared" si="171"/>
        <v/>
      </c>
      <c r="DY17" s="72" t="str">
        <f t="shared" si="172"/>
        <v/>
      </c>
      <c r="DZ17" s="72" t="str">
        <f t="shared" si="173"/>
        <v/>
      </c>
      <c r="EA17" s="72" t="str">
        <f t="shared" si="174"/>
        <v/>
      </c>
      <c r="EB17" s="72" t="str">
        <f t="shared" si="175"/>
        <v/>
      </c>
      <c r="EC17" s="72" t="str">
        <f t="shared" si="176"/>
        <v/>
      </c>
      <c r="ED17" s="72" t="str">
        <f t="shared" si="177"/>
        <v/>
      </c>
      <c r="EE17" s="72" t="str">
        <f t="shared" si="178"/>
        <v/>
      </c>
      <c r="EF17" s="72" t="str">
        <f t="shared" si="179"/>
        <v/>
      </c>
      <c r="EG17" s="72" t="str">
        <f t="shared" si="180"/>
        <v/>
      </c>
      <c r="EH17" s="72" t="str">
        <f t="shared" si="181"/>
        <v/>
      </c>
      <c r="EI17" s="72" t="str">
        <f t="shared" si="182"/>
        <v/>
      </c>
      <c r="EJ17" s="72" t="str">
        <f t="shared" si="183"/>
        <v/>
      </c>
      <c r="EK17" s="72" t="str">
        <f t="shared" si="184"/>
        <v/>
      </c>
      <c r="EL17" s="72" t="str">
        <f t="shared" si="185"/>
        <v/>
      </c>
      <c r="EM17" s="72" t="str">
        <f t="shared" si="186"/>
        <v/>
      </c>
      <c r="EN17" s="72" t="str">
        <f t="shared" si="187"/>
        <v/>
      </c>
      <c r="EO17" s="72" t="str">
        <f t="shared" si="188"/>
        <v/>
      </c>
      <c r="EP17" s="72" t="str">
        <f t="shared" si="189"/>
        <v/>
      </c>
      <c r="EQ17" s="72" t="str">
        <f t="shared" si="190"/>
        <v/>
      </c>
      <c r="ER17" s="72" t="str">
        <f t="shared" si="191"/>
        <v/>
      </c>
      <c r="ES17" s="72" t="str">
        <f t="shared" si="192"/>
        <v/>
      </c>
      <c r="ET17" s="72" t="str">
        <f t="shared" si="193"/>
        <v/>
      </c>
      <c r="EU17" s="72" t="str">
        <f t="shared" si="194"/>
        <v/>
      </c>
      <c r="EV17" s="72" t="str">
        <f t="shared" si="195"/>
        <v/>
      </c>
      <c r="EW17" s="72" t="str">
        <f t="shared" si="196"/>
        <v/>
      </c>
      <c r="EX17" s="72" t="str">
        <f t="shared" si="197"/>
        <v/>
      </c>
      <c r="EY17" s="72" t="str">
        <f t="shared" si="198"/>
        <v/>
      </c>
      <c r="EZ17" s="72" t="str">
        <f t="shared" si="199"/>
        <v/>
      </c>
      <c r="FA17" s="72" t="str">
        <f t="shared" si="200"/>
        <v/>
      </c>
      <c r="FB17" s="72" t="str">
        <f t="shared" si="201"/>
        <v/>
      </c>
      <c r="FC17" s="72" t="str">
        <f t="shared" si="202"/>
        <v/>
      </c>
      <c r="FD17" s="72" t="str">
        <f t="shared" si="203"/>
        <v/>
      </c>
      <c r="FE17" s="72" t="str">
        <f t="shared" si="204"/>
        <v/>
      </c>
      <c r="FF17" s="72" t="str">
        <f t="shared" si="205"/>
        <v/>
      </c>
      <c r="FG17" s="72" t="str">
        <f t="shared" si="206"/>
        <v/>
      </c>
      <c r="FH17" s="72" t="str">
        <f t="shared" si="207"/>
        <v/>
      </c>
      <c r="FI17" s="72" t="str">
        <f t="shared" si="208"/>
        <v/>
      </c>
      <c r="FJ17" s="72" t="str">
        <f t="shared" si="209"/>
        <v/>
      </c>
      <c r="FK17" s="72" t="str">
        <f t="shared" si="210"/>
        <v/>
      </c>
      <c r="FL17" s="72" t="str">
        <f t="shared" si="211"/>
        <v/>
      </c>
      <c r="FM17" s="72" t="str">
        <f t="shared" si="212"/>
        <v/>
      </c>
      <c r="FN17" s="72" t="str">
        <f t="shared" si="213"/>
        <v/>
      </c>
      <c r="FO17" s="72" t="str">
        <f t="shared" si="214"/>
        <v/>
      </c>
      <c r="FP17" s="72" t="str">
        <f t="shared" si="215"/>
        <v/>
      </c>
      <c r="FQ17" s="72" t="str">
        <f t="shared" si="216"/>
        <v/>
      </c>
      <c r="FR17" s="72" t="str">
        <f t="shared" si="217"/>
        <v/>
      </c>
      <c r="FS17" s="72" t="str">
        <f t="shared" si="218"/>
        <v/>
      </c>
    </row>
    <row r="18" spans="1:175" s="61" customFormat="1" ht="16.5">
      <c r="A18" s="73"/>
      <c r="B18" s="74" t="s">
        <v>219</v>
      </c>
      <c r="C18" s="73" t="s">
        <v>220</v>
      </c>
      <c r="D18" s="75"/>
      <c r="E18" s="76"/>
      <c r="F18" s="77">
        <v>10000</v>
      </c>
      <c r="G18" s="78">
        <v>70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5"/>
      <c r="Q18" s="85"/>
      <c r="R18" s="85"/>
      <c r="S18" s="85"/>
      <c r="T18" s="87" t="s">
        <v>184</v>
      </c>
      <c r="U18" s="88" t="s">
        <v>1021</v>
      </c>
      <c r="V18" s="20">
        <v>72000</v>
      </c>
      <c r="W18" s="89"/>
      <c r="X18" s="89"/>
      <c r="Y18" s="89"/>
      <c r="Z18" s="89"/>
      <c r="AA18" s="89"/>
      <c r="AB18" s="89"/>
      <c r="AC18" s="89"/>
      <c r="AD18" s="89">
        <v>40</v>
      </c>
      <c r="AE18" s="89"/>
      <c r="AF18" s="89"/>
      <c r="AG18" s="91"/>
      <c r="AH18" s="89"/>
      <c r="AI18" s="89"/>
      <c r="AJ18" s="89"/>
      <c r="AK18" s="89"/>
      <c r="AL18" s="91"/>
      <c r="AM18" s="89"/>
      <c r="AN18" s="89"/>
      <c r="AO18" s="89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81"/>
      <c r="BU18" s="81"/>
      <c r="BV18" s="81"/>
      <c r="BW18" s="81"/>
      <c r="BX18" s="81"/>
      <c r="BY18" s="81"/>
      <c r="BZ18" s="81"/>
      <c r="CA18" s="81"/>
      <c r="CB18" s="81"/>
      <c r="CC18" s="81"/>
      <c r="CD18" s="81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6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6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6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6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6"/>
      <c r="CT18" s="96"/>
      <c r="CU18" s="98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2" t="str">
        <f t="shared" ref="DB18:DB22" si="225">IF(V18="","","|n"&amp;DB$2&amp;"+"&amp;V18&amp;DB$1)</f>
        <v>|n攻击+72000</v>
      </c>
      <c r="DC18" s="72" t="str">
        <f t="shared" ref="DC18:DC22" si="226">IF(W18="","","|n"&amp;DC$2&amp;"+"&amp;W18&amp;DC$1)</f>
        <v/>
      </c>
      <c r="DD18" s="72" t="str">
        <f t="shared" ref="DD18:DD22" si="227">IF(X18="","","|n"&amp;DD$2&amp;"+"&amp;X18&amp;DD$1)</f>
        <v/>
      </c>
      <c r="DE18" s="72" t="str">
        <f t="shared" ref="DE18:DE22" si="228">IF(Y18="","","|n"&amp;DE$2&amp;"+"&amp;Y18&amp;DE$1)</f>
        <v/>
      </c>
      <c r="DF18" s="72" t="str">
        <f t="shared" ref="DF18:DF22" si="229">IF(Z18="","","|n"&amp;DF$2&amp;"+"&amp;Z18&amp;DF$1)</f>
        <v/>
      </c>
      <c r="DG18" s="72" t="str">
        <f t="shared" ref="DG18:DG22" si="230">IF(AA18="","","|n"&amp;DG$2&amp;"+"&amp;AA18&amp;DG$1)</f>
        <v/>
      </c>
      <c r="DH18" s="72" t="str">
        <f t="shared" ref="DH18:DH22" si="231">IF(AB18="","","|n"&amp;DH$2&amp;"+"&amp;AB18&amp;DH$1)</f>
        <v/>
      </c>
      <c r="DI18" s="72" t="str">
        <f t="shared" ref="DI18:DI22" si="232">IF(AC18="","","|n"&amp;DI$2&amp;"+"&amp;AC18&amp;DI$1)</f>
        <v/>
      </c>
      <c r="DJ18" s="72" t="str">
        <f t="shared" ref="DJ18:DJ22" si="233">IF(AD18="","","|n"&amp;DJ$2&amp;"+"&amp;AD18&amp;DJ$1)</f>
        <v>|n攻速+40%</v>
      </c>
      <c r="DK18" s="72" t="str">
        <f t="shared" ref="DK18:DK22" si="234">IF(AE18="","","|n"&amp;DK$2&amp;"+"&amp;AE18&amp;DK$1)</f>
        <v/>
      </c>
      <c r="DL18" s="72" t="str">
        <f t="shared" ref="DL18:DL22" si="235">IF(AF18="","","|n"&amp;DL$2&amp;"+"&amp;AF18&amp;DL$1)</f>
        <v/>
      </c>
      <c r="DM18" s="72" t="str">
        <f t="shared" ref="DM18:DM22" si="236">IF(AG18="","","|n"&amp;DM$2&amp;"+"&amp;AG18&amp;DM$1)</f>
        <v/>
      </c>
      <c r="DN18" s="72" t="str">
        <f t="shared" ref="DN18:DN22" si="237">IF(AH18="","","|n"&amp;DN$2&amp;"+"&amp;AH18&amp;DN$1)</f>
        <v/>
      </c>
      <c r="DO18" s="72" t="str">
        <f t="shared" ref="DO18:DO22" si="238">IF(AI18="","","|n"&amp;DO$2&amp;"+"&amp;AI18&amp;DO$1)</f>
        <v/>
      </c>
      <c r="DP18" s="72" t="str">
        <f t="shared" ref="DP18:DP22" si="239">IF(AJ18="","","|n"&amp;DP$2&amp;"+"&amp;AJ18&amp;DP$1)</f>
        <v/>
      </c>
      <c r="DQ18" s="72" t="str">
        <f t="shared" ref="DQ18:DQ22" si="240">IF(AK18="","","|n"&amp;DQ$2&amp;"+"&amp;AK18&amp;DQ$1)</f>
        <v/>
      </c>
      <c r="DR18" s="72" t="str">
        <f t="shared" ref="DR18:DR22" si="241">IF(AL18="","","|n"&amp;DR$2&amp;"+"&amp;AL18&amp;DR$1)</f>
        <v/>
      </c>
      <c r="DS18" s="72" t="str">
        <f t="shared" ref="DS18:DS22" si="242">IF(AM18="","","|n"&amp;DS$2&amp;"+"&amp;AM18&amp;DS$1)</f>
        <v/>
      </c>
      <c r="DT18" s="72" t="str">
        <f t="shared" ref="DT18:DT22" si="243">IF(AN18="","","|n"&amp;DT$2&amp;"+"&amp;AN18&amp;DT$1)</f>
        <v/>
      </c>
      <c r="DU18" s="72" t="str">
        <f t="shared" ref="DU18:DU22" si="244">IF(AO18="","","|n"&amp;DU$2&amp;"+"&amp;AO18&amp;DU$1)</f>
        <v/>
      </c>
      <c r="DV18" s="72" t="str">
        <f t="shared" ref="DV18:DV22" si="245">IF(AP18="","","|n"&amp;DV$2&amp;"+"&amp;AP18&amp;DV$1)</f>
        <v>|n吸血+8%</v>
      </c>
      <c r="DW18" s="72" t="str">
        <f t="shared" ref="DW18:DW22" si="246">IF(AQ18="","","|n"&amp;DW$2&amp;"+"&amp;AQ18&amp;DW$1)</f>
        <v/>
      </c>
      <c r="DX18" s="72" t="str">
        <f t="shared" ref="DX18:DX22" si="247">IF(AR18="","","|n"&amp;DX$2&amp;"+"&amp;AR18&amp;DX$1)</f>
        <v/>
      </c>
      <c r="DY18" s="72" t="str">
        <f t="shared" ref="DY18:DY22" si="248">IF(AS18="","","|n"&amp;DY$2&amp;"+"&amp;AS18&amp;DY$1)</f>
        <v/>
      </c>
      <c r="DZ18" s="72" t="str">
        <f t="shared" ref="DZ18:DZ22" si="249">IF(AT18="","","|n"&amp;DZ$2&amp;"+"&amp;AT18&amp;DZ$1)</f>
        <v/>
      </c>
      <c r="EA18" s="72" t="str">
        <f t="shared" ref="EA18:EA22" si="250">IF(AU18="","","|n"&amp;EA$2&amp;"+"&amp;AU18&amp;EA$1)</f>
        <v/>
      </c>
      <c r="EB18" s="72" t="str">
        <f t="shared" ref="EB18:EB22" si="251">IF(AV18="","","|n"&amp;EB$2&amp;"+"&amp;AV18&amp;EB$1)</f>
        <v/>
      </c>
      <c r="EC18" s="72" t="str">
        <f t="shared" ref="EC18:EC22" si="252">IF(AW18="","","|n"&amp;EC$2&amp;"+"&amp;AW18&amp;EC$1)</f>
        <v/>
      </c>
      <c r="ED18" s="72" t="str">
        <f t="shared" ref="ED18:ED22" si="253">IF(AX18="","","|n"&amp;ED$2&amp;"+"&amp;AX18&amp;ED$1)</f>
        <v/>
      </c>
      <c r="EE18" s="72" t="str">
        <f t="shared" ref="EE18:EE22" si="254">IF(AY18="","","|n"&amp;EE$2&amp;"+"&amp;AY18&amp;EE$1)</f>
        <v/>
      </c>
      <c r="EF18" s="72" t="str">
        <f t="shared" ref="EF18:EF22" si="255">IF(AZ18="","","|n"&amp;EF$2&amp;"+"&amp;AZ18&amp;EF$1)</f>
        <v/>
      </c>
      <c r="EG18" s="72" t="str">
        <f t="shared" ref="EG18:EG22" si="256">IF(BA18="","","|n"&amp;EG$2&amp;"+"&amp;BA18&amp;EG$1)</f>
        <v/>
      </c>
      <c r="EH18" s="72" t="str">
        <f t="shared" ref="EH18:EH22" si="257">IF(BB18="","","|n"&amp;EH$2&amp;"+"&amp;BB18&amp;EH$1)</f>
        <v/>
      </c>
      <c r="EI18" s="72" t="str">
        <f t="shared" ref="EI18:EI22" si="258">IF(BC18="","","|n"&amp;EI$2&amp;"+"&amp;BC18&amp;EI$1)</f>
        <v/>
      </c>
      <c r="EJ18" s="72" t="str">
        <f t="shared" ref="EJ18:EJ22" si="259">IF(BD18="","","|n"&amp;EJ$2&amp;"+"&amp;BD18&amp;EJ$1)</f>
        <v/>
      </c>
      <c r="EK18" s="72" t="str">
        <f t="shared" ref="EK18:EK22" si="260">IF(BE18="","","|n"&amp;EK$2&amp;"+"&amp;BE18&amp;EK$1)</f>
        <v/>
      </c>
      <c r="EL18" s="72" t="str">
        <f t="shared" ref="EL18:EL22" si="261">IF(BF18="","","|n"&amp;EL$2&amp;"+"&amp;BF18&amp;EL$1)</f>
        <v/>
      </c>
      <c r="EM18" s="72" t="str">
        <f t="shared" ref="EM18:EM22" si="262">IF(BG18="","","|n"&amp;EM$2&amp;"+"&amp;BG18&amp;EM$1)</f>
        <v/>
      </c>
      <c r="EN18" s="72" t="str">
        <f t="shared" ref="EN18:EN22" si="263">IF(BH18="","","|n"&amp;EN$2&amp;"+"&amp;BH18&amp;EN$1)</f>
        <v/>
      </c>
      <c r="EO18" s="72" t="str">
        <f t="shared" ref="EO18:EO22" si="264">IF(BI18="","","|n"&amp;EO$2&amp;"+"&amp;BI18&amp;EO$1)</f>
        <v/>
      </c>
      <c r="EP18" s="72" t="str">
        <f t="shared" ref="EP18:EP22" si="265">IF(BJ18="","","|n"&amp;EP$2&amp;"+"&amp;BJ18&amp;EP$1)</f>
        <v/>
      </c>
      <c r="EQ18" s="72" t="str">
        <f t="shared" ref="EQ18:EQ22" si="266">IF(BK18="","","|n"&amp;EQ$2&amp;"+"&amp;BK18&amp;EQ$1)</f>
        <v/>
      </c>
      <c r="ER18" s="72" t="str">
        <f t="shared" ref="ER18:ER22" si="267">IF(BL18="","","|n"&amp;ER$2&amp;"+"&amp;BL18&amp;ER$1)</f>
        <v/>
      </c>
      <c r="ES18" s="72" t="str">
        <f t="shared" ref="ES18:ES22" si="268">IF(BM18="","","|n"&amp;ES$2&amp;"+"&amp;BM18&amp;ES$1)</f>
        <v/>
      </c>
      <c r="ET18" s="72" t="str">
        <f t="shared" ref="ET18:ET22" si="269">IF(BN18="","","|n"&amp;ET$2&amp;"+"&amp;BN18&amp;ET$1)</f>
        <v/>
      </c>
      <c r="EU18" s="72" t="str">
        <f t="shared" ref="EU18:EU22" si="270">IF(BO18="","","|n"&amp;EU$2&amp;"+"&amp;BO18&amp;EU$1)</f>
        <v/>
      </c>
      <c r="EV18" s="72" t="str">
        <f t="shared" ref="EV18:EV22" si="271">IF(BP18="","","|n"&amp;EV$2&amp;"+"&amp;BP18&amp;EV$1)</f>
        <v/>
      </c>
      <c r="EW18" s="72" t="str">
        <f t="shared" ref="EW18:EW22" si="272">IF(BQ18="","","|n"&amp;EW$2&amp;"+"&amp;BQ18&amp;EW$1)</f>
        <v/>
      </c>
      <c r="EX18" s="72" t="str">
        <f t="shared" ref="EX18:EX22" si="273">IF(BR18="","","|n"&amp;EX$2&amp;"+"&amp;BR18&amp;EX$1)</f>
        <v/>
      </c>
      <c r="EY18" s="72" t="str">
        <f t="shared" ref="EY18:EY22" si="274">IF(BS18="","","|n"&amp;EY$2&amp;"+"&amp;BS18&amp;EY$1)</f>
        <v/>
      </c>
      <c r="EZ18" s="72" t="str">
        <f t="shared" ref="EZ18:EZ22" si="275">IF(BT18="","","|n"&amp;EZ$2&amp;"+"&amp;BT18&amp;EZ$1)</f>
        <v/>
      </c>
      <c r="FA18" s="72" t="str">
        <f t="shared" ref="FA18:FA22" si="276">IF(BU18="","","|n"&amp;FA$2&amp;"+"&amp;BU18&amp;FA$1)</f>
        <v/>
      </c>
      <c r="FB18" s="72" t="str">
        <f t="shared" ref="FB18:FB22" si="277">IF(BV18="","","|n"&amp;FB$2&amp;"+"&amp;BV18&amp;FB$1)</f>
        <v/>
      </c>
      <c r="FC18" s="72" t="str">
        <f t="shared" ref="FC18:FC22" si="278">IF(BW18="","","|n"&amp;FC$2&amp;"+"&amp;BW18&amp;FC$1)</f>
        <v/>
      </c>
      <c r="FD18" s="72" t="str">
        <f t="shared" ref="FD18:FD22" si="279">IF(BX18="","","|n"&amp;FD$2&amp;"+"&amp;BX18&amp;FD$1)</f>
        <v/>
      </c>
      <c r="FE18" s="72" t="str">
        <f t="shared" ref="FE18:FE22" si="280">IF(BY18="","","|n"&amp;FE$2&amp;"+"&amp;BY18&amp;FE$1)</f>
        <v/>
      </c>
      <c r="FF18" s="72" t="str">
        <f t="shared" ref="FF18:FF22" si="281">IF(BZ18="","","|n"&amp;FF$2&amp;"+"&amp;BZ18&amp;FF$1)</f>
        <v/>
      </c>
      <c r="FG18" s="72" t="str">
        <f t="shared" ref="FG18:FG22" si="282">IF(CA18="","","|n"&amp;FG$2&amp;"+"&amp;CA18&amp;FG$1)</f>
        <v/>
      </c>
      <c r="FH18" s="72" t="str">
        <f t="shared" ref="FH18:FH22" si="283">IF(CB18="","","|n"&amp;FH$2&amp;"+"&amp;CB18&amp;FH$1)</f>
        <v/>
      </c>
      <c r="FI18" s="72" t="str">
        <f t="shared" ref="FI18:FI22" si="284">IF(CC18="","","|n"&amp;FI$2&amp;"+"&amp;CC18&amp;FI$1)</f>
        <v/>
      </c>
      <c r="FJ18" s="72" t="str">
        <f t="shared" ref="FJ18:FJ22" si="285">IF(CD18="","","|n"&amp;FJ$2&amp;"+"&amp;CD18&amp;FJ$1)</f>
        <v/>
      </c>
      <c r="FK18" s="72" t="str">
        <f t="shared" ref="FK18:FK22" si="286">IF(CE18="","","|n"&amp;FK$2&amp;"+"&amp;CE18&amp;FK$1)</f>
        <v/>
      </c>
      <c r="FL18" s="72" t="str">
        <f t="shared" ref="FL18:FL22" si="287">IF(CF18="","","|n"&amp;FL$2&amp;"+"&amp;CF18&amp;FL$1)</f>
        <v/>
      </c>
      <c r="FM18" s="72" t="str">
        <f t="shared" ref="FM18:FM22" si="288">IF(CG18="","","|n"&amp;FM$2&amp;"+"&amp;CG18&amp;FM$1)</f>
        <v/>
      </c>
      <c r="FN18" s="72" t="str">
        <f t="shared" ref="FN18:FN22" si="289">IF(CH18="","","|n"&amp;FN$2&amp;"+"&amp;CH18&amp;FN$1)</f>
        <v/>
      </c>
      <c r="FO18" s="72" t="str">
        <f t="shared" ref="FO18:FO22" si="290">IF(CI18="","","|n"&amp;FO$2&amp;"+"&amp;CI18&amp;FO$1)</f>
        <v/>
      </c>
      <c r="FP18" s="72" t="str">
        <f t="shared" ref="FP18:FP22" si="291">IF(CJ18="","","|n"&amp;FP$2&amp;"+"&amp;CJ18&amp;FP$1)</f>
        <v/>
      </c>
      <c r="FQ18" s="72" t="str">
        <f t="shared" ref="FQ18:FQ22" si="292">IF(CK18="","","|n"&amp;FQ$2&amp;"+"&amp;CK18&amp;FQ$1)</f>
        <v/>
      </c>
      <c r="FR18" s="72" t="str">
        <f t="shared" ref="FR18:FR22" si="293">IF(CL18="","","|n"&amp;FR$2&amp;"+"&amp;CL18&amp;FR$1)</f>
        <v/>
      </c>
      <c r="FS18" s="72" t="str">
        <f t="shared" ref="FS18:FS22" si="294">IF(CM18="","","|n"&amp;FS$2&amp;"+"&amp;CM18&amp;FS$1)</f>
        <v/>
      </c>
    </row>
    <row r="19" spans="1:175" s="61" customFormat="1" ht="16.5">
      <c r="A19" s="73"/>
      <c r="B19" s="74" t="s">
        <v>221</v>
      </c>
      <c r="C19" s="73" t="s">
        <v>222</v>
      </c>
      <c r="D19" s="75"/>
      <c r="E19" s="76"/>
      <c r="F19" s="77">
        <v>10000</v>
      </c>
      <c r="G19" s="78">
        <v>70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5"/>
      <c r="Q19" s="85"/>
      <c r="R19" s="85"/>
      <c r="S19" s="85"/>
      <c r="T19" s="87" t="s">
        <v>184</v>
      </c>
      <c r="U19" s="88" t="s">
        <v>1021</v>
      </c>
      <c r="V19" s="20">
        <v>84000</v>
      </c>
      <c r="W19" s="89"/>
      <c r="X19" s="89"/>
      <c r="Y19" s="89"/>
      <c r="Z19" s="89"/>
      <c r="AA19" s="89"/>
      <c r="AB19" s="89"/>
      <c r="AC19" s="89"/>
      <c r="AD19" s="89">
        <v>40</v>
      </c>
      <c r="AE19" s="89"/>
      <c r="AF19" s="89"/>
      <c r="AG19" s="91"/>
      <c r="AH19" s="89"/>
      <c r="AI19" s="89"/>
      <c r="AJ19" s="89"/>
      <c r="AK19" s="89"/>
      <c r="AL19" s="91"/>
      <c r="AM19" s="89"/>
      <c r="AN19" s="89"/>
      <c r="AO19" s="89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19"/>
        <v>InitUnitState('E017',84000,,,,,,,,40,)</v>
      </c>
      <c r="CO19" s="96" t="str">
        <f t="shared" si="220"/>
        <v>InitUnitNormal('E017',,,,,,,,,,)</v>
      </c>
      <c r="CP19" s="96" t="str">
        <f t="shared" si="221"/>
        <v>InitUnitMagic('E017',8,,,,,,,,,)</v>
      </c>
      <c r="CQ19" s="96" t="str">
        <f t="shared" si="222"/>
        <v>InitUnitAdd('E017',,,,,,,,,,)</v>
      </c>
      <c r="CR19" s="96" t="str">
        <f t="shared" si="223"/>
        <v>InitEquipData('E017',,"",,E018,10000,70,'','','','','','',"ReplaceableTextures\\CommandButtons\\BTNZ21.blp")</v>
      </c>
      <c r="CS19" s="96"/>
      <c r="CT19" s="96"/>
      <c r="CU19" s="98" t="str">
        <f t="shared" si="224"/>
        <v>|n攻击+84000|n攻速+40%|n吸血+8%|n</v>
      </c>
      <c r="CV19" s="7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2" t="str">
        <f t="shared" si="225"/>
        <v>|n攻击+84000</v>
      </c>
      <c r="DC19" s="72" t="str">
        <f t="shared" si="226"/>
        <v/>
      </c>
      <c r="DD19" s="72" t="str">
        <f t="shared" si="227"/>
        <v/>
      </c>
      <c r="DE19" s="72" t="str">
        <f t="shared" si="228"/>
        <v/>
      </c>
      <c r="DF19" s="72" t="str">
        <f t="shared" si="229"/>
        <v/>
      </c>
      <c r="DG19" s="72" t="str">
        <f t="shared" si="230"/>
        <v/>
      </c>
      <c r="DH19" s="72" t="str">
        <f t="shared" si="231"/>
        <v/>
      </c>
      <c r="DI19" s="72" t="str">
        <f t="shared" si="232"/>
        <v/>
      </c>
      <c r="DJ19" s="72" t="str">
        <f t="shared" si="233"/>
        <v>|n攻速+40%</v>
      </c>
      <c r="DK19" s="72" t="str">
        <f t="shared" si="234"/>
        <v/>
      </c>
      <c r="DL19" s="72" t="str">
        <f t="shared" si="235"/>
        <v/>
      </c>
      <c r="DM19" s="72" t="str">
        <f t="shared" si="236"/>
        <v/>
      </c>
      <c r="DN19" s="72" t="str">
        <f t="shared" si="237"/>
        <v/>
      </c>
      <c r="DO19" s="72" t="str">
        <f t="shared" si="238"/>
        <v/>
      </c>
      <c r="DP19" s="72" t="str">
        <f t="shared" si="239"/>
        <v/>
      </c>
      <c r="DQ19" s="72" t="str">
        <f t="shared" si="240"/>
        <v/>
      </c>
      <c r="DR19" s="72" t="str">
        <f t="shared" si="241"/>
        <v/>
      </c>
      <c r="DS19" s="72" t="str">
        <f t="shared" si="242"/>
        <v/>
      </c>
      <c r="DT19" s="72" t="str">
        <f t="shared" si="243"/>
        <v/>
      </c>
      <c r="DU19" s="72" t="str">
        <f t="shared" si="244"/>
        <v/>
      </c>
      <c r="DV19" s="72" t="str">
        <f t="shared" si="245"/>
        <v>|n吸血+8%</v>
      </c>
      <c r="DW19" s="72" t="str">
        <f t="shared" si="246"/>
        <v/>
      </c>
      <c r="DX19" s="72" t="str">
        <f t="shared" si="247"/>
        <v/>
      </c>
      <c r="DY19" s="72" t="str">
        <f t="shared" si="248"/>
        <v/>
      </c>
      <c r="DZ19" s="72" t="str">
        <f t="shared" si="249"/>
        <v/>
      </c>
      <c r="EA19" s="72" t="str">
        <f t="shared" si="250"/>
        <v/>
      </c>
      <c r="EB19" s="72" t="str">
        <f t="shared" si="251"/>
        <v/>
      </c>
      <c r="EC19" s="72" t="str">
        <f t="shared" si="252"/>
        <v/>
      </c>
      <c r="ED19" s="72" t="str">
        <f t="shared" si="253"/>
        <v/>
      </c>
      <c r="EE19" s="72" t="str">
        <f t="shared" si="254"/>
        <v/>
      </c>
      <c r="EF19" s="72" t="str">
        <f t="shared" si="255"/>
        <v/>
      </c>
      <c r="EG19" s="72" t="str">
        <f t="shared" si="256"/>
        <v/>
      </c>
      <c r="EH19" s="72" t="str">
        <f t="shared" si="257"/>
        <v/>
      </c>
      <c r="EI19" s="72" t="str">
        <f t="shared" si="258"/>
        <v/>
      </c>
      <c r="EJ19" s="72" t="str">
        <f t="shared" si="259"/>
        <v/>
      </c>
      <c r="EK19" s="72" t="str">
        <f t="shared" si="260"/>
        <v/>
      </c>
      <c r="EL19" s="72" t="str">
        <f t="shared" si="261"/>
        <v/>
      </c>
      <c r="EM19" s="72" t="str">
        <f t="shared" si="262"/>
        <v/>
      </c>
      <c r="EN19" s="72" t="str">
        <f t="shared" si="263"/>
        <v/>
      </c>
      <c r="EO19" s="72" t="str">
        <f t="shared" si="264"/>
        <v/>
      </c>
      <c r="EP19" s="72" t="str">
        <f t="shared" si="265"/>
        <v/>
      </c>
      <c r="EQ19" s="72" t="str">
        <f t="shared" si="266"/>
        <v/>
      </c>
      <c r="ER19" s="72" t="str">
        <f t="shared" si="267"/>
        <v/>
      </c>
      <c r="ES19" s="72" t="str">
        <f t="shared" si="268"/>
        <v/>
      </c>
      <c r="ET19" s="72" t="str">
        <f t="shared" si="269"/>
        <v/>
      </c>
      <c r="EU19" s="72" t="str">
        <f t="shared" si="270"/>
        <v/>
      </c>
      <c r="EV19" s="72" t="str">
        <f t="shared" si="271"/>
        <v/>
      </c>
      <c r="EW19" s="72" t="str">
        <f t="shared" si="272"/>
        <v/>
      </c>
      <c r="EX19" s="72" t="str">
        <f t="shared" si="273"/>
        <v/>
      </c>
      <c r="EY19" s="72" t="str">
        <f t="shared" si="274"/>
        <v/>
      </c>
      <c r="EZ19" s="72" t="str">
        <f t="shared" si="275"/>
        <v/>
      </c>
      <c r="FA19" s="72" t="str">
        <f t="shared" si="276"/>
        <v/>
      </c>
      <c r="FB19" s="72" t="str">
        <f t="shared" si="277"/>
        <v/>
      </c>
      <c r="FC19" s="72" t="str">
        <f t="shared" si="278"/>
        <v/>
      </c>
      <c r="FD19" s="72" t="str">
        <f t="shared" si="279"/>
        <v/>
      </c>
      <c r="FE19" s="72" t="str">
        <f t="shared" si="280"/>
        <v/>
      </c>
      <c r="FF19" s="72" t="str">
        <f t="shared" si="281"/>
        <v/>
      </c>
      <c r="FG19" s="72" t="str">
        <f t="shared" si="282"/>
        <v/>
      </c>
      <c r="FH19" s="72" t="str">
        <f t="shared" si="283"/>
        <v/>
      </c>
      <c r="FI19" s="72" t="str">
        <f t="shared" si="284"/>
        <v/>
      </c>
      <c r="FJ19" s="72" t="str">
        <f t="shared" si="285"/>
        <v/>
      </c>
      <c r="FK19" s="72" t="str">
        <f t="shared" si="286"/>
        <v/>
      </c>
      <c r="FL19" s="72" t="str">
        <f t="shared" si="287"/>
        <v/>
      </c>
      <c r="FM19" s="72" t="str">
        <f t="shared" si="288"/>
        <v/>
      </c>
      <c r="FN19" s="72" t="str">
        <f t="shared" si="289"/>
        <v/>
      </c>
      <c r="FO19" s="72" t="str">
        <f t="shared" si="290"/>
        <v/>
      </c>
      <c r="FP19" s="72" t="str">
        <f t="shared" si="291"/>
        <v/>
      </c>
      <c r="FQ19" s="72" t="str">
        <f t="shared" si="292"/>
        <v/>
      </c>
      <c r="FR19" s="72" t="str">
        <f t="shared" si="293"/>
        <v/>
      </c>
      <c r="FS19" s="72" t="str">
        <f t="shared" si="294"/>
        <v/>
      </c>
    </row>
    <row r="20" spans="1:175" s="61" customFormat="1" ht="16.5">
      <c r="A20" s="73"/>
      <c r="B20" s="74" t="s">
        <v>223</v>
      </c>
      <c r="C20" s="73" t="s">
        <v>224</v>
      </c>
      <c r="D20" s="75"/>
      <c r="E20" s="76"/>
      <c r="F20" s="77">
        <v>10000</v>
      </c>
      <c r="G20" s="78">
        <v>70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5"/>
      <c r="Q20" s="85"/>
      <c r="R20" s="85"/>
      <c r="S20" s="85"/>
      <c r="T20" s="87" t="s">
        <v>184</v>
      </c>
      <c r="U20" s="88" t="s">
        <v>1021</v>
      </c>
      <c r="V20" s="20">
        <v>96000</v>
      </c>
      <c r="W20" s="89"/>
      <c r="X20" s="89"/>
      <c r="Y20" s="89"/>
      <c r="Z20" s="89"/>
      <c r="AA20" s="89"/>
      <c r="AB20" s="89"/>
      <c r="AC20" s="89"/>
      <c r="AD20" s="89">
        <v>40</v>
      </c>
      <c r="AE20" s="89"/>
      <c r="AF20" s="89"/>
      <c r="AG20" s="91"/>
      <c r="AH20" s="89"/>
      <c r="AI20" s="89"/>
      <c r="AJ20" s="89"/>
      <c r="AK20" s="89"/>
      <c r="AL20" s="91"/>
      <c r="AM20" s="89"/>
      <c r="AN20" s="89"/>
      <c r="AO20" s="89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81"/>
      <c r="BU20" s="81"/>
      <c r="BV20" s="81"/>
      <c r="BW20" s="81"/>
      <c r="BX20" s="81"/>
      <c r="BY20" s="81"/>
      <c r="BZ20" s="81"/>
      <c r="CA20" s="81"/>
      <c r="CB20" s="81"/>
      <c r="CC20" s="81"/>
      <c r="CD20" s="81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19"/>
        <v>InitUnitState('E018',96000,,,,,,,,40,)</v>
      </c>
      <c r="CO20" s="96" t="str">
        <f t="shared" si="220"/>
        <v>InitUnitNormal('E018',,,,,,,,,,)</v>
      </c>
      <c r="CP20" s="96" t="str">
        <f t="shared" si="221"/>
        <v>InitUnitMagic('E018',8,,,,,,,,,)</v>
      </c>
      <c r="CQ20" s="96" t="str">
        <f t="shared" si="222"/>
        <v>InitUnitAdd('E018',,,,,,,,,,)</v>
      </c>
      <c r="CR20" s="96" t="str">
        <f t="shared" si="223"/>
        <v>InitEquipData('E018',,"",,E019,10000,70,'','','','','','',"ReplaceableTextures\\CommandButtons\\BTNZ21.blp")</v>
      </c>
      <c r="CS20" s="96"/>
      <c r="CT20" s="96"/>
      <c r="CU20" s="98" t="str">
        <f t="shared" si="224"/>
        <v>|n攻击+96000|n攻速+40%|n吸血+8%|n</v>
      </c>
      <c r="CV20" s="7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2" t="str">
        <f t="shared" si="225"/>
        <v>|n攻击+96000</v>
      </c>
      <c r="DC20" s="72" t="str">
        <f t="shared" si="226"/>
        <v/>
      </c>
      <c r="DD20" s="72" t="str">
        <f t="shared" si="227"/>
        <v/>
      </c>
      <c r="DE20" s="72" t="str">
        <f t="shared" si="228"/>
        <v/>
      </c>
      <c r="DF20" s="72" t="str">
        <f t="shared" si="229"/>
        <v/>
      </c>
      <c r="DG20" s="72" t="str">
        <f t="shared" si="230"/>
        <v/>
      </c>
      <c r="DH20" s="72" t="str">
        <f t="shared" si="231"/>
        <v/>
      </c>
      <c r="DI20" s="72" t="str">
        <f t="shared" si="232"/>
        <v/>
      </c>
      <c r="DJ20" s="72" t="str">
        <f t="shared" si="233"/>
        <v>|n攻速+40%</v>
      </c>
      <c r="DK20" s="72" t="str">
        <f t="shared" si="234"/>
        <v/>
      </c>
      <c r="DL20" s="72" t="str">
        <f t="shared" si="235"/>
        <v/>
      </c>
      <c r="DM20" s="72" t="str">
        <f t="shared" si="236"/>
        <v/>
      </c>
      <c r="DN20" s="72" t="str">
        <f t="shared" si="237"/>
        <v/>
      </c>
      <c r="DO20" s="72" t="str">
        <f t="shared" si="238"/>
        <v/>
      </c>
      <c r="DP20" s="72" t="str">
        <f t="shared" si="239"/>
        <v/>
      </c>
      <c r="DQ20" s="72" t="str">
        <f t="shared" si="240"/>
        <v/>
      </c>
      <c r="DR20" s="72" t="str">
        <f t="shared" si="241"/>
        <v/>
      </c>
      <c r="DS20" s="72" t="str">
        <f t="shared" si="242"/>
        <v/>
      </c>
      <c r="DT20" s="72" t="str">
        <f t="shared" si="243"/>
        <v/>
      </c>
      <c r="DU20" s="72" t="str">
        <f t="shared" si="244"/>
        <v/>
      </c>
      <c r="DV20" s="72" t="str">
        <f t="shared" si="245"/>
        <v>|n吸血+8%</v>
      </c>
      <c r="DW20" s="72" t="str">
        <f t="shared" si="246"/>
        <v/>
      </c>
      <c r="DX20" s="72" t="str">
        <f t="shared" si="247"/>
        <v/>
      </c>
      <c r="DY20" s="72" t="str">
        <f t="shared" si="248"/>
        <v/>
      </c>
      <c r="DZ20" s="72" t="str">
        <f t="shared" si="249"/>
        <v/>
      </c>
      <c r="EA20" s="72" t="str">
        <f t="shared" si="250"/>
        <v/>
      </c>
      <c r="EB20" s="72" t="str">
        <f t="shared" si="251"/>
        <v/>
      </c>
      <c r="EC20" s="72" t="str">
        <f t="shared" si="252"/>
        <v/>
      </c>
      <c r="ED20" s="72" t="str">
        <f t="shared" si="253"/>
        <v/>
      </c>
      <c r="EE20" s="72" t="str">
        <f t="shared" si="254"/>
        <v/>
      </c>
      <c r="EF20" s="72" t="str">
        <f t="shared" si="255"/>
        <v/>
      </c>
      <c r="EG20" s="72" t="str">
        <f t="shared" si="256"/>
        <v/>
      </c>
      <c r="EH20" s="72" t="str">
        <f t="shared" si="257"/>
        <v/>
      </c>
      <c r="EI20" s="72" t="str">
        <f t="shared" si="258"/>
        <v/>
      </c>
      <c r="EJ20" s="72" t="str">
        <f t="shared" si="259"/>
        <v/>
      </c>
      <c r="EK20" s="72" t="str">
        <f t="shared" si="260"/>
        <v/>
      </c>
      <c r="EL20" s="72" t="str">
        <f t="shared" si="261"/>
        <v/>
      </c>
      <c r="EM20" s="72" t="str">
        <f t="shared" si="262"/>
        <v/>
      </c>
      <c r="EN20" s="72" t="str">
        <f t="shared" si="263"/>
        <v/>
      </c>
      <c r="EO20" s="72" t="str">
        <f t="shared" si="264"/>
        <v/>
      </c>
      <c r="EP20" s="72" t="str">
        <f t="shared" si="265"/>
        <v/>
      </c>
      <c r="EQ20" s="72" t="str">
        <f t="shared" si="266"/>
        <v/>
      </c>
      <c r="ER20" s="72" t="str">
        <f t="shared" si="267"/>
        <v/>
      </c>
      <c r="ES20" s="72" t="str">
        <f t="shared" si="268"/>
        <v/>
      </c>
      <c r="ET20" s="72" t="str">
        <f t="shared" si="269"/>
        <v/>
      </c>
      <c r="EU20" s="72" t="str">
        <f t="shared" si="270"/>
        <v/>
      </c>
      <c r="EV20" s="72" t="str">
        <f t="shared" si="271"/>
        <v/>
      </c>
      <c r="EW20" s="72" t="str">
        <f t="shared" si="272"/>
        <v/>
      </c>
      <c r="EX20" s="72" t="str">
        <f t="shared" si="273"/>
        <v/>
      </c>
      <c r="EY20" s="72" t="str">
        <f t="shared" si="274"/>
        <v/>
      </c>
      <c r="EZ20" s="72" t="str">
        <f t="shared" si="275"/>
        <v/>
      </c>
      <c r="FA20" s="72" t="str">
        <f t="shared" si="276"/>
        <v/>
      </c>
      <c r="FB20" s="72" t="str">
        <f t="shared" si="277"/>
        <v/>
      </c>
      <c r="FC20" s="72" t="str">
        <f t="shared" si="278"/>
        <v/>
      </c>
      <c r="FD20" s="72" t="str">
        <f t="shared" si="279"/>
        <v/>
      </c>
      <c r="FE20" s="72" t="str">
        <f t="shared" si="280"/>
        <v/>
      </c>
      <c r="FF20" s="72" t="str">
        <f t="shared" si="281"/>
        <v/>
      </c>
      <c r="FG20" s="72" t="str">
        <f t="shared" si="282"/>
        <v/>
      </c>
      <c r="FH20" s="72" t="str">
        <f t="shared" si="283"/>
        <v/>
      </c>
      <c r="FI20" s="72" t="str">
        <f t="shared" si="284"/>
        <v/>
      </c>
      <c r="FJ20" s="72" t="str">
        <f t="shared" si="285"/>
        <v/>
      </c>
      <c r="FK20" s="72" t="str">
        <f t="shared" si="286"/>
        <v/>
      </c>
      <c r="FL20" s="72" t="str">
        <f t="shared" si="287"/>
        <v/>
      </c>
      <c r="FM20" s="72" t="str">
        <f t="shared" si="288"/>
        <v/>
      </c>
      <c r="FN20" s="72" t="str">
        <f t="shared" si="289"/>
        <v/>
      </c>
      <c r="FO20" s="72" t="str">
        <f t="shared" si="290"/>
        <v/>
      </c>
      <c r="FP20" s="72" t="str">
        <f t="shared" si="291"/>
        <v/>
      </c>
      <c r="FQ20" s="72" t="str">
        <f t="shared" si="292"/>
        <v/>
      </c>
      <c r="FR20" s="72" t="str">
        <f t="shared" si="293"/>
        <v/>
      </c>
      <c r="FS20" s="72" t="str">
        <f t="shared" si="294"/>
        <v/>
      </c>
    </row>
    <row r="21" spans="1:175" s="61" customFormat="1" ht="16.5">
      <c r="A21" s="73"/>
      <c r="B21" s="74" t="s">
        <v>225</v>
      </c>
      <c r="C21" s="73" t="s">
        <v>226</v>
      </c>
      <c r="D21" s="75"/>
      <c r="E21" s="76"/>
      <c r="F21" s="77">
        <v>10000</v>
      </c>
      <c r="G21" s="78">
        <v>70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5"/>
      <c r="Q21" s="85"/>
      <c r="R21" s="85"/>
      <c r="S21" s="85"/>
      <c r="T21" s="87" t="s">
        <v>184</v>
      </c>
      <c r="U21" s="88" t="s">
        <v>1021</v>
      </c>
      <c r="V21" s="20">
        <v>108000</v>
      </c>
      <c r="W21" s="89"/>
      <c r="X21" s="89"/>
      <c r="Y21" s="89"/>
      <c r="Z21" s="89"/>
      <c r="AA21" s="89"/>
      <c r="AB21" s="89"/>
      <c r="AC21" s="89"/>
      <c r="AD21" s="89">
        <v>40</v>
      </c>
      <c r="AE21" s="89"/>
      <c r="AF21" s="89"/>
      <c r="AG21" s="91"/>
      <c r="AH21" s="89"/>
      <c r="AI21" s="89"/>
      <c r="AJ21" s="89"/>
      <c r="AK21" s="89"/>
      <c r="AL21" s="91"/>
      <c r="AM21" s="89"/>
      <c r="AN21" s="89"/>
      <c r="AO21" s="89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81"/>
      <c r="BU21" s="81"/>
      <c r="BV21" s="81"/>
      <c r="BW21" s="81"/>
      <c r="BX21" s="81"/>
      <c r="BY21" s="81"/>
      <c r="BZ21" s="81"/>
      <c r="CA21" s="81"/>
      <c r="CB21" s="81"/>
      <c r="CC21" s="81"/>
      <c r="CD21" s="81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19"/>
        <v>InitUnitState('E019',108000,,,,,,,,40,)</v>
      </c>
      <c r="CO21" s="96" t="str">
        <f t="shared" si="220"/>
        <v>InitUnitNormal('E019',,,,,,,,,,)</v>
      </c>
      <c r="CP21" s="96" t="str">
        <f t="shared" si="221"/>
        <v>InitUnitMagic('E019',8,,,,,,,,,)</v>
      </c>
      <c r="CQ21" s="96" t="str">
        <f t="shared" si="222"/>
        <v>InitUnitAdd('E019',,,,,,,,,,)</v>
      </c>
      <c r="CR21" s="96" t="str">
        <f t="shared" si="223"/>
        <v>InitEquipData('E019',,"",,E020,10000,70,'','','','','','',"ReplaceableTextures\\CommandButtons\\BTNZ21.blp")</v>
      </c>
      <c r="CS21" s="96"/>
      <c r="CT21" s="96"/>
      <c r="CU21" s="98" t="str">
        <f t="shared" si="224"/>
        <v>|n攻击+108000|n攻速+40%|n吸血+8%|n</v>
      </c>
      <c r="CV21" s="7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2" t="str">
        <f t="shared" si="225"/>
        <v>|n攻击+108000</v>
      </c>
      <c r="DC21" s="72" t="str">
        <f t="shared" si="226"/>
        <v/>
      </c>
      <c r="DD21" s="72" t="str">
        <f t="shared" si="227"/>
        <v/>
      </c>
      <c r="DE21" s="72" t="str">
        <f t="shared" si="228"/>
        <v/>
      </c>
      <c r="DF21" s="72" t="str">
        <f t="shared" si="229"/>
        <v/>
      </c>
      <c r="DG21" s="72" t="str">
        <f t="shared" si="230"/>
        <v/>
      </c>
      <c r="DH21" s="72" t="str">
        <f t="shared" si="231"/>
        <v/>
      </c>
      <c r="DI21" s="72" t="str">
        <f t="shared" si="232"/>
        <v/>
      </c>
      <c r="DJ21" s="72" t="str">
        <f t="shared" si="233"/>
        <v>|n攻速+40%</v>
      </c>
      <c r="DK21" s="72" t="str">
        <f t="shared" si="234"/>
        <v/>
      </c>
      <c r="DL21" s="72" t="str">
        <f t="shared" si="235"/>
        <v/>
      </c>
      <c r="DM21" s="72" t="str">
        <f t="shared" si="236"/>
        <v/>
      </c>
      <c r="DN21" s="72" t="str">
        <f t="shared" si="237"/>
        <v/>
      </c>
      <c r="DO21" s="72" t="str">
        <f t="shared" si="238"/>
        <v/>
      </c>
      <c r="DP21" s="72" t="str">
        <f t="shared" si="239"/>
        <v/>
      </c>
      <c r="DQ21" s="72" t="str">
        <f t="shared" si="240"/>
        <v/>
      </c>
      <c r="DR21" s="72" t="str">
        <f t="shared" si="241"/>
        <v/>
      </c>
      <c r="DS21" s="72" t="str">
        <f t="shared" si="242"/>
        <v/>
      </c>
      <c r="DT21" s="72" t="str">
        <f t="shared" si="243"/>
        <v/>
      </c>
      <c r="DU21" s="72" t="str">
        <f t="shared" si="244"/>
        <v/>
      </c>
      <c r="DV21" s="72" t="str">
        <f t="shared" si="245"/>
        <v>|n吸血+8%</v>
      </c>
      <c r="DW21" s="72" t="str">
        <f t="shared" si="246"/>
        <v/>
      </c>
      <c r="DX21" s="72" t="str">
        <f t="shared" si="247"/>
        <v/>
      </c>
      <c r="DY21" s="72" t="str">
        <f t="shared" si="248"/>
        <v/>
      </c>
      <c r="DZ21" s="72" t="str">
        <f t="shared" si="249"/>
        <v/>
      </c>
      <c r="EA21" s="72" t="str">
        <f t="shared" si="250"/>
        <v/>
      </c>
      <c r="EB21" s="72" t="str">
        <f t="shared" si="251"/>
        <v/>
      </c>
      <c r="EC21" s="72" t="str">
        <f t="shared" si="252"/>
        <v/>
      </c>
      <c r="ED21" s="72" t="str">
        <f t="shared" si="253"/>
        <v/>
      </c>
      <c r="EE21" s="72" t="str">
        <f t="shared" si="254"/>
        <v/>
      </c>
      <c r="EF21" s="72" t="str">
        <f t="shared" si="255"/>
        <v/>
      </c>
      <c r="EG21" s="72" t="str">
        <f t="shared" si="256"/>
        <v/>
      </c>
      <c r="EH21" s="72" t="str">
        <f t="shared" si="257"/>
        <v/>
      </c>
      <c r="EI21" s="72" t="str">
        <f t="shared" si="258"/>
        <v/>
      </c>
      <c r="EJ21" s="72" t="str">
        <f t="shared" si="259"/>
        <v/>
      </c>
      <c r="EK21" s="72" t="str">
        <f t="shared" si="260"/>
        <v/>
      </c>
      <c r="EL21" s="72" t="str">
        <f t="shared" si="261"/>
        <v/>
      </c>
      <c r="EM21" s="72" t="str">
        <f t="shared" si="262"/>
        <v/>
      </c>
      <c r="EN21" s="72" t="str">
        <f t="shared" si="263"/>
        <v/>
      </c>
      <c r="EO21" s="72" t="str">
        <f t="shared" si="264"/>
        <v/>
      </c>
      <c r="EP21" s="72" t="str">
        <f t="shared" si="265"/>
        <v/>
      </c>
      <c r="EQ21" s="72" t="str">
        <f t="shared" si="266"/>
        <v/>
      </c>
      <c r="ER21" s="72" t="str">
        <f t="shared" si="267"/>
        <v/>
      </c>
      <c r="ES21" s="72" t="str">
        <f t="shared" si="268"/>
        <v/>
      </c>
      <c r="ET21" s="72" t="str">
        <f t="shared" si="269"/>
        <v/>
      </c>
      <c r="EU21" s="72" t="str">
        <f t="shared" si="270"/>
        <v/>
      </c>
      <c r="EV21" s="72" t="str">
        <f t="shared" si="271"/>
        <v/>
      </c>
      <c r="EW21" s="72" t="str">
        <f t="shared" si="272"/>
        <v/>
      </c>
      <c r="EX21" s="72" t="str">
        <f t="shared" si="273"/>
        <v/>
      </c>
      <c r="EY21" s="72" t="str">
        <f t="shared" si="274"/>
        <v/>
      </c>
      <c r="EZ21" s="72" t="str">
        <f t="shared" si="275"/>
        <v/>
      </c>
      <c r="FA21" s="72" t="str">
        <f t="shared" si="276"/>
        <v/>
      </c>
      <c r="FB21" s="72" t="str">
        <f t="shared" si="277"/>
        <v/>
      </c>
      <c r="FC21" s="72" t="str">
        <f t="shared" si="278"/>
        <v/>
      </c>
      <c r="FD21" s="72" t="str">
        <f t="shared" si="279"/>
        <v/>
      </c>
      <c r="FE21" s="72" t="str">
        <f t="shared" si="280"/>
        <v/>
      </c>
      <c r="FF21" s="72" t="str">
        <f t="shared" si="281"/>
        <v/>
      </c>
      <c r="FG21" s="72" t="str">
        <f t="shared" si="282"/>
        <v/>
      </c>
      <c r="FH21" s="72" t="str">
        <f t="shared" si="283"/>
        <v/>
      </c>
      <c r="FI21" s="72" t="str">
        <f t="shared" si="284"/>
        <v/>
      </c>
      <c r="FJ21" s="72" t="str">
        <f t="shared" si="285"/>
        <v/>
      </c>
      <c r="FK21" s="72" t="str">
        <f t="shared" si="286"/>
        <v/>
      </c>
      <c r="FL21" s="72" t="str">
        <f t="shared" si="287"/>
        <v/>
      </c>
      <c r="FM21" s="72" t="str">
        <f t="shared" si="288"/>
        <v/>
      </c>
      <c r="FN21" s="72" t="str">
        <f t="shared" si="289"/>
        <v/>
      </c>
      <c r="FO21" s="72" t="str">
        <f t="shared" si="290"/>
        <v/>
      </c>
      <c r="FP21" s="72" t="str">
        <f t="shared" si="291"/>
        <v/>
      </c>
      <c r="FQ21" s="72" t="str">
        <f t="shared" si="292"/>
        <v/>
      </c>
      <c r="FR21" s="72" t="str">
        <f t="shared" si="293"/>
        <v/>
      </c>
      <c r="FS21" s="72" t="str">
        <f t="shared" si="294"/>
        <v/>
      </c>
    </row>
    <row r="22" spans="1:175" s="61" customFormat="1" ht="16.5">
      <c r="A22" s="73"/>
      <c r="B22" s="74" t="s">
        <v>227</v>
      </c>
      <c r="C22" s="73" t="s">
        <v>228</v>
      </c>
      <c r="D22" s="75"/>
      <c r="E22" s="76"/>
      <c r="F22" s="77">
        <v>30000</v>
      </c>
      <c r="G22" s="78">
        <v>100</v>
      </c>
      <c r="H22" s="79" t="s">
        <v>229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5"/>
      <c r="Q22" s="85"/>
      <c r="R22" s="85"/>
      <c r="S22" s="85"/>
      <c r="T22" s="87" t="s">
        <v>184</v>
      </c>
      <c r="U22" s="88" t="s">
        <v>1021</v>
      </c>
      <c r="V22" s="20">
        <v>120000</v>
      </c>
      <c r="W22" s="89"/>
      <c r="X22" s="89"/>
      <c r="Y22" s="89"/>
      <c r="Z22" s="89"/>
      <c r="AA22" s="89"/>
      <c r="AB22" s="89"/>
      <c r="AC22" s="89"/>
      <c r="AD22" s="89">
        <v>40</v>
      </c>
      <c r="AE22" s="89"/>
      <c r="AF22" s="89"/>
      <c r="AG22" s="91"/>
      <c r="AH22" s="89"/>
      <c r="AI22" s="89"/>
      <c r="AJ22" s="89"/>
      <c r="AK22" s="89"/>
      <c r="AL22" s="91"/>
      <c r="AM22" s="89"/>
      <c r="AN22" s="89"/>
      <c r="AO22" s="89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1"/>
      <c r="CD22" s="81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19"/>
        <v>InitUnitState('E020',120000,,,,,,,,40,)</v>
      </c>
      <c r="CO22" s="96" t="str">
        <f t="shared" si="220"/>
        <v>InitUnitNormal('E020',,,,,,,,,,)</v>
      </c>
      <c r="CP22" s="96" t="str">
        <f t="shared" si="221"/>
        <v>InitUnitMagic('E020',8,,,,,,,,,)</v>
      </c>
      <c r="CQ22" s="96" t="str">
        <f t="shared" si="222"/>
        <v>InitUnitAdd('E020',,,,,,,,,,)</v>
      </c>
      <c r="CR22" s="96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6"/>
      <c r="CT22" s="96"/>
      <c r="CU22" s="98" t="str">
        <f t="shared" si="224"/>
        <v>|n攻击+120000|n攻速+40%|n吸血+8%|n</v>
      </c>
      <c r="CV22" s="7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2" t="str">
        <f t="shared" si="225"/>
        <v>|n攻击+120000</v>
      </c>
      <c r="DC22" s="72" t="str">
        <f t="shared" si="226"/>
        <v/>
      </c>
      <c r="DD22" s="72" t="str">
        <f t="shared" si="227"/>
        <v/>
      </c>
      <c r="DE22" s="72" t="str">
        <f t="shared" si="228"/>
        <v/>
      </c>
      <c r="DF22" s="72" t="str">
        <f t="shared" si="229"/>
        <v/>
      </c>
      <c r="DG22" s="72" t="str">
        <f t="shared" si="230"/>
        <v/>
      </c>
      <c r="DH22" s="72" t="str">
        <f t="shared" si="231"/>
        <v/>
      </c>
      <c r="DI22" s="72" t="str">
        <f t="shared" si="232"/>
        <v/>
      </c>
      <c r="DJ22" s="72" t="str">
        <f t="shared" si="233"/>
        <v>|n攻速+40%</v>
      </c>
      <c r="DK22" s="72" t="str">
        <f t="shared" si="234"/>
        <v/>
      </c>
      <c r="DL22" s="72" t="str">
        <f t="shared" si="235"/>
        <v/>
      </c>
      <c r="DM22" s="72" t="str">
        <f t="shared" si="236"/>
        <v/>
      </c>
      <c r="DN22" s="72" t="str">
        <f t="shared" si="237"/>
        <v/>
      </c>
      <c r="DO22" s="72" t="str">
        <f t="shared" si="238"/>
        <v/>
      </c>
      <c r="DP22" s="72" t="str">
        <f t="shared" si="239"/>
        <v/>
      </c>
      <c r="DQ22" s="72" t="str">
        <f t="shared" si="240"/>
        <v/>
      </c>
      <c r="DR22" s="72" t="str">
        <f t="shared" si="241"/>
        <v/>
      </c>
      <c r="DS22" s="72" t="str">
        <f t="shared" si="242"/>
        <v/>
      </c>
      <c r="DT22" s="72" t="str">
        <f t="shared" si="243"/>
        <v/>
      </c>
      <c r="DU22" s="72" t="str">
        <f t="shared" si="244"/>
        <v/>
      </c>
      <c r="DV22" s="72" t="str">
        <f t="shared" si="245"/>
        <v>|n吸血+8%</v>
      </c>
      <c r="DW22" s="72" t="str">
        <f t="shared" si="246"/>
        <v/>
      </c>
      <c r="DX22" s="72" t="str">
        <f t="shared" si="247"/>
        <v/>
      </c>
      <c r="DY22" s="72" t="str">
        <f t="shared" si="248"/>
        <v/>
      </c>
      <c r="DZ22" s="72" t="str">
        <f t="shared" si="249"/>
        <v/>
      </c>
      <c r="EA22" s="72" t="str">
        <f t="shared" si="250"/>
        <v/>
      </c>
      <c r="EB22" s="72" t="str">
        <f t="shared" si="251"/>
        <v/>
      </c>
      <c r="EC22" s="72" t="str">
        <f t="shared" si="252"/>
        <v/>
      </c>
      <c r="ED22" s="72" t="str">
        <f t="shared" si="253"/>
        <v/>
      </c>
      <c r="EE22" s="72" t="str">
        <f t="shared" si="254"/>
        <v/>
      </c>
      <c r="EF22" s="72" t="str">
        <f t="shared" si="255"/>
        <v/>
      </c>
      <c r="EG22" s="72" t="str">
        <f t="shared" si="256"/>
        <v/>
      </c>
      <c r="EH22" s="72" t="str">
        <f t="shared" si="257"/>
        <v/>
      </c>
      <c r="EI22" s="72" t="str">
        <f t="shared" si="258"/>
        <v/>
      </c>
      <c r="EJ22" s="72" t="str">
        <f t="shared" si="259"/>
        <v/>
      </c>
      <c r="EK22" s="72" t="str">
        <f t="shared" si="260"/>
        <v/>
      </c>
      <c r="EL22" s="72" t="str">
        <f t="shared" si="261"/>
        <v/>
      </c>
      <c r="EM22" s="72" t="str">
        <f t="shared" si="262"/>
        <v/>
      </c>
      <c r="EN22" s="72" t="str">
        <f t="shared" si="263"/>
        <v/>
      </c>
      <c r="EO22" s="72" t="str">
        <f t="shared" si="264"/>
        <v/>
      </c>
      <c r="EP22" s="72" t="str">
        <f t="shared" si="265"/>
        <v/>
      </c>
      <c r="EQ22" s="72" t="str">
        <f t="shared" si="266"/>
        <v/>
      </c>
      <c r="ER22" s="72" t="str">
        <f t="shared" si="267"/>
        <v/>
      </c>
      <c r="ES22" s="72" t="str">
        <f t="shared" si="268"/>
        <v/>
      </c>
      <c r="ET22" s="72" t="str">
        <f t="shared" si="269"/>
        <v/>
      </c>
      <c r="EU22" s="72" t="str">
        <f t="shared" si="270"/>
        <v/>
      </c>
      <c r="EV22" s="72" t="str">
        <f t="shared" si="271"/>
        <v/>
      </c>
      <c r="EW22" s="72" t="str">
        <f t="shared" si="272"/>
        <v/>
      </c>
      <c r="EX22" s="72" t="str">
        <f t="shared" si="273"/>
        <v/>
      </c>
      <c r="EY22" s="72" t="str">
        <f t="shared" si="274"/>
        <v/>
      </c>
      <c r="EZ22" s="72" t="str">
        <f t="shared" si="275"/>
        <v/>
      </c>
      <c r="FA22" s="72" t="str">
        <f t="shared" si="276"/>
        <v/>
      </c>
      <c r="FB22" s="72" t="str">
        <f t="shared" si="277"/>
        <v/>
      </c>
      <c r="FC22" s="72" t="str">
        <f t="shared" si="278"/>
        <v/>
      </c>
      <c r="FD22" s="72" t="str">
        <f t="shared" si="279"/>
        <v/>
      </c>
      <c r="FE22" s="72" t="str">
        <f t="shared" si="280"/>
        <v/>
      </c>
      <c r="FF22" s="72" t="str">
        <f t="shared" si="281"/>
        <v/>
      </c>
      <c r="FG22" s="72" t="str">
        <f t="shared" si="282"/>
        <v/>
      </c>
      <c r="FH22" s="72" t="str">
        <f t="shared" si="283"/>
        <v/>
      </c>
      <c r="FI22" s="72" t="str">
        <f t="shared" si="284"/>
        <v/>
      </c>
      <c r="FJ22" s="72" t="str">
        <f t="shared" si="285"/>
        <v/>
      </c>
      <c r="FK22" s="72" t="str">
        <f t="shared" si="286"/>
        <v/>
      </c>
      <c r="FL22" s="72" t="str">
        <f t="shared" si="287"/>
        <v/>
      </c>
      <c r="FM22" s="72" t="str">
        <f t="shared" si="288"/>
        <v/>
      </c>
      <c r="FN22" s="72" t="str">
        <f t="shared" si="289"/>
        <v/>
      </c>
      <c r="FO22" s="72" t="str">
        <f t="shared" si="290"/>
        <v/>
      </c>
      <c r="FP22" s="72" t="str">
        <f t="shared" si="291"/>
        <v/>
      </c>
      <c r="FQ22" s="72" t="str">
        <f t="shared" si="292"/>
        <v/>
      </c>
      <c r="FR22" s="72" t="str">
        <f t="shared" si="293"/>
        <v/>
      </c>
      <c r="FS22" s="72" t="str">
        <f t="shared" si="294"/>
        <v/>
      </c>
    </row>
    <row r="23" spans="1:175" s="61" customFormat="1" ht="16.5">
      <c r="A23" s="73"/>
      <c r="B23" s="74" t="s">
        <v>230</v>
      </c>
      <c r="C23" s="73" t="s">
        <v>231</v>
      </c>
      <c r="D23" s="75"/>
      <c r="E23" s="76"/>
      <c r="F23" s="77">
        <v>20000</v>
      </c>
      <c r="G23" s="78">
        <v>60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5"/>
      <c r="Q23" s="85"/>
      <c r="R23" s="85"/>
      <c r="S23" s="85"/>
      <c r="T23" s="87" t="s">
        <v>184</v>
      </c>
      <c r="U23" s="88" t="s">
        <v>232</v>
      </c>
      <c r="V23" s="20">
        <v>160000</v>
      </c>
      <c r="W23" s="89"/>
      <c r="X23" s="89"/>
      <c r="Y23" s="89"/>
      <c r="Z23" s="89"/>
      <c r="AA23" s="89"/>
      <c r="AB23" s="89"/>
      <c r="AC23" s="89"/>
      <c r="AD23" s="89">
        <v>50</v>
      </c>
      <c r="AE23" s="89"/>
      <c r="AF23" s="89"/>
      <c r="AG23" s="91"/>
      <c r="AH23" s="89"/>
      <c r="AI23" s="89"/>
      <c r="AJ23" s="89"/>
      <c r="AK23" s="89"/>
      <c r="AL23" s="91"/>
      <c r="AM23" s="89"/>
      <c r="AN23" s="89"/>
      <c r="AO23" s="89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InitUnitState('E021',160000,,,,,,,,50,)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InitEquipData('E021',,"",,E022,20000,60,'','','','','','',"ReplaceableTextures\\CommandButtons\\BTNZ04.blp")</v>
      </c>
      <c r="CS23" s="96"/>
      <c r="CT23" s="96"/>
      <c r="CU23" s="98" t="str">
        <f t="shared" si="78"/>
        <v>|n攻击+160000|n攻速+50%|n吸血+10%|n</v>
      </c>
      <c r="CV23" s="7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2" t="str">
        <f t="shared" si="149"/>
        <v>|n攻击+160000</v>
      </c>
      <c r="DC23" s="72" t="str">
        <f t="shared" si="150"/>
        <v/>
      </c>
      <c r="DD23" s="72" t="str">
        <f t="shared" si="151"/>
        <v/>
      </c>
      <c r="DE23" s="72" t="str">
        <f t="shared" si="152"/>
        <v/>
      </c>
      <c r="DF23" s="72" t="str">
        <f t="shared" si="153"/>
        <v/>
      </c>
      <c r="DG23" s="72" t="str">
        <f t="shared" si="154"/>
        <v/>
      </c>
      <c r="DH23" s="72" t="str">
        <f t="shared" si="155"/>
        <v/>
      </c>
      <c r="DI23" s="72" t="str">
        <f t="shared" si="156"/>
        <v/>
      </c>
      <c r="DJ23" s="72" t="str">
        <f t="shared" si="157"/>
        <v>|n攻速+50%</v>
      </c>
      <c r="DK23" s="72" t="str">
        <f t="shared" si="158"/>
        <v/>
      </c>
      <c r="DL23" s="72" t="str">
        <f t="shared" si="159"/>
        <v/>
      </c>
      <c r="DM23" s="72" t="str">
        <f t="shared" si="160"/>
        <v/>
      </c>
      <c r="DN23" s="72" t="str">
        <f t="shared" si="161"/>
        <v/>
      </c>
      <c r="DO23" s="72" t="str">
        <f t="shared" si="162"/>
        <v/>
      </c>
      <c r="DP23" s="72" t="str">
        <f t="shared" si="163"/>
        <v/>
      </c>
      <c r="DQ23" s="72" t="str">
        <f t="shared" si="164"/>
        <v/>
      </c>
      <c r="DR23" s="72" t="str">
        <f t="shared" si="165"/>
        <v/>
      </c>
      <c r="DS23" s="72" t="str">
        <f t="shared" si="166"/>
        <v/>
      </c>
      <c r="DT23" s="72" t="str">
        <f t="shared" si="167"/>
        <v/>
      </c>
      <c r="DU23" s="72" t="str">
        <f t="shared" si="168"/>
        <v/>
      </c>
      <c r="DV23" s="72" t="str">
        <f t="shared" si="169"/>
        <v>|n吸血+10%</v>
      </c>
      <c r="DW23" s="72" t="str">
        <f t="shared" si="170"/>
        <v/>
      </c>
      <c r="DX23" s="72" t="str">
        <f t="shared" si="171"/>
        <v/>
      </c>
      <c r="DY23" s="72" t="str">
        <f t="shared" si="172"/>
        <v/>
      </c>
      <c r="DZ23" s="72" t="str">
        <f t="shared" si="173"/>
        <v/>
      </c>
      <c r="EA23" s="72" t="str">
        <f t="shared" si="174"/>
        <v/>
      </c>
      <c r="EB23" s="72" t="str">
        <f t="shared" si="175"/>
        <v/>
      </c>
      <c r="EC23" s="72" t="str">
        <f t="shared" si="176"/>
        <v/>
      </c>
      <c r="ED23" s="72" t="str">
        <f t="shared" si="177"/>
        <v/>
      </c>
      <c r="EE23" s="72" t="str">
        <f t="shared" si="178"/>
        <v/>
      </c>
      <c r="EF23" s="72" t="str">
        <f t="shared" si="179"/>
        <v/>
      </c>
      <c r="EG23" s="72" t="str">
        <f t="shared" si="180"/>
        <v/>
      </c>
      <c r="EH23" s="72" t="str">
        <f t="shared" si="181"/>
        <v/>
      </c>
      <c r="EI23" s="72" t="str">
        <f t="shared" si="182"/>
        <v/>
      </c>
      <c r="EJ23" s="72" t="str">
        <f t="shared" si="183"/>
        <v/>
      </c>
      <c r="EK23" s="72" t="str">
        <f t="shared" si="184"/>
        <v/>
      </c>
      <c r="EL23" s="72" t="str">
        <f t="shared" si="185"/>
        <v/>
      </c>
      <c r="EM23" s="72" t="str">
        <f t="shared" si="186"/>
        <v/>
      </c>
      <c r="EN23" s="72" t="str">
        <f t="shared" si="187"/>
        <v/>
      </c>
      <c r="EO23" s="72" t="str">
        <f t="shared" si="188"/>
        <v/>
      </c>
      <c r="EP23" s="72" t="str">
        <f t="shared" si="189"/>
        <v/>
      </c>
      <c r="EQ23" s="72" t="str">
        <f t="shared" si="190"/>
        <v/>
      </c>
      <c r="ER23" s="72" t="str">
        <f t="shared" si="191"/>
        <v/>
      </c>
      <c r="ES23" s="72" t="str">
        <f t="shared" si="192"/>
        <v/>
      </c>
      <c r="ET23" s="72" t="str">
        <f t="shared" si="193"/>
        <v/>
      </c>
      <c r="EU23" s="72" t="str">
        <f t="shared" si="194"/>
        <v/>
      </c>
      <c r="EV23" s="72" t="str">
        <f t="shared" si="195"/>
        <v/>
      </c>
      <c r="EW23" s="72" t="str">
        <f t="shared" si="196"/>
        <v/>
      </c>
      <c r="EX23" s="72" t="str">
        <f t="shared" si="197"/>
        <v/>
      </c>
      <c r="EY23" s="72" t="str">
        <f t="shared" si="198"/>
        <v/>
      </c>
      <c r="EZ23" s="72" t="str">
        <f t="shared" si="199"/>
        <v/>
      </c>
      <c r="FA23" s="72" t="str">
        <f t="shared" si="200"/>
        <v/>
      </c>
      <c r="FB23" s="72" t="str">
        <f t="shared" si="201"/>
        <v/>
      </c>
      <c r="FC23" s="72" t="str">
        <f t="shared" si="202"/>
        <v/>
      </c>
      <c r="FD23" s="72" t="str">
        <f t="shared" si="203"/>
        <v/>
      </c>
      <c r="FE23" s="72" t="str">
        <f t="shared" si="204"/>
        <v/>
      </c>
      <c r="FF23" s="72" t="str">
        <f t="shared" si="205"/>
        <v/>
      </c>
      <c r="FG23" s="72" t="str">
        <f t="shared" si="206"/>
        <v/>
      </c>
      <c r="FH23" s="72" t="str">
        <f t="shared" si="207"/>
        <v/>
      </c>
      <c r="FI23" s="72" t="str">
        <f t="shared" si="208"/>
        <v/>
      </c>
      <c r="FJ23" s="72" t="str">
        <f t="shared" si="209"/>
        <v/>
      </c>
      <c r="FK23" s="72" t="str">
        <f t="shared" si="210"/>
        <v/>
      </c>
      <c r="FL23" s="72" t="str">
        <f t="shared" si="211"/>
        <v/>
      </c>
      <c r="FM23" s="72" t="str">
        <f t="shared" si="212"/>
        <v/>
      </c>
      <c r="FN23" s="72" t="str">
        <f t="shared" si="213"/>
        <v/>
      </c>
      <c r="FO23" s="72" t="str">
        <f t="shared" si="214"/>
        <v/>
      </c>
      <c r="FP23" s="72" t="str">
        <f t="shared" si="215"/>
        <v/>
      </c>
      <c r="FQ23" s="72" t="str">
        <f t="shared" si="216"/>
        <v/>
      </c>
      <c r="FR23" s="72" t="str">
        <f t="shared" si="217"/>
        <v/>
      </c>
      <c r="FS23" s="72" t="str">
        <f t="shared" si="218"/>
        <v/>
      </c>
    </row>
    <row r="24" spans="1:175" s="61" customFormat="1" ht="16.5">
      <c r="A24" s="73"/>
      <c r="B24" s="74" t="s">
        <v>233</v>
      </c>
      <c r="C24" s="73" t="s">
        <v>234</v>
      </c>
      <c r="D24" s="75"/>
      <c r="E24" s="76"/>
      <c r="F24" s="77">
        <v>20000</v>
      </c>
      <c r="G24" s="78">
        <v>60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5"/>
      <c r="Q24" s="85"/>
      <c r="R24" s="85"/>
      <c r="S24" s="85"/>
      <c r="T24" s="87" t="s">
        <v>184</v>
      </c>
      <c r="U24" s="88" t="s">
        <v>232</v>
      </c>
      <c r="V24" s="20">
        <v>180000</v>
      </c>
      <c r="W24" s="89"/>
      <c r="X24" s="89"/>
      <c r="Y24" s="89"/>
      <c r="Z24" s="89"/>
      <c r="AA24" s="89"/>
      <c r="AB24" s="89"/>
      <c r="AC24" s="89"/>
      <c r="AD24" s="89">
        <v>50</v>
      </c>
      <c r="AE24" s="89"/>
      <c r="AF24" s="89"/>
      <c r="AG24" s="91"/>
      <c r="AH24" s="89"/>
      <c r="AI24" s="89"/>
      <c r="AJ24" s="89"/>
      <c r="AK24" s="89"/>
      <c r="AL24" s="91"/>
      <c r="AM24" s="89"/>
      <c r="AN24" s="89"/>
      <c r="AO24" s="89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InitUnitState('E022',180000,,,,,,,,50,)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InitEquipData('E022',,"",,E023,20000,60,'','','','','','',"ReplaceableTextures\\CommandButtons\\BTNZ04.blp")</v>
      </c>
      <c r="CS24" s="96"/>
      <c r="CT24" s="96"/>
      <c r="CU24" s="98" t="str">
        <f t="shared" si="78"/>
        <v>|n攻击+180000|n攻速+50%|n吸血+10%|n</v>
      </c>
      <c r="CV24" s="7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2" t="str">
        <f t="shared" ref="DB24:DB40" si="295">IF(V24="","","|n"&amp;DB$2&amp;"+"&amp;V24&amp;DB$1)</f>
        <v>|n攻击+180000</v>
      </c>
      <c r="DC24" s="72" t="str">
        <f t="shared" ref="DC24:DC40" si="296">IF(W24="","","|n"&amp;DC$2&amp;"+"&amp;W24&amp;DC$1)</f>
        <v/>
      </c>
      <c r="DD24" s="72" t="str">
        <f t="shared" ref="DD24:DD40" si="297">IF(X24="","","|n"&amp;DD$2&amp;"+"&amp;X24&amp;DD$1)</f>
        <v/>
      </c>
      <c r="DE24" s="72" t="str">
        <f t="shared" ref="DE24:DE40" si="298">IF(Y24="","","|n"&amp;DE$2&amp;"+"&amp;Y24&amp;DE$1)</f>
        <v/>
      </c>
      <c r="DF24" s="72" t="str">
        <f t="shared" ref="DF24:DF40" si="299">IF(Z24="","","|n"&amp;DF$2&amp;"+"&amp;Z24&amp;DF$1)</f>
        <v/>
      </c>
      <c r="DG24" s="72" t="str">
        <f t="shared" ref="DG24:DG40" si="300">IF(AA24="","","|n"&amp;DG$2&amp;"+"&amp;AA24&amp;DG$1)</f>
        <v/>
      </c>
      <c r="DH24" s="72" t="str">
        <f t="shared" ref="DH24:DH40" si="301">IF(AB24="","","|n"&amp;DH$2&amp;"+"&amp;AB24&amp;DH$1)</f>
        <v/>
      </c>
      <c r="DI24" s="72" t="str">
        <f t="shared" ref="DI24:DI40" si="302">IF(AC24="","","|n"&amp;DI$2&amp;"+"&amp;AC24&amp;DI$1)</f>
        <v/>
      </c>
      <c r="DJ24" s="72" t="str">
        <f t="shared" ref="DJ24:DJ40" si="303">IF(AD24="","","|n"&amp;DJ$2&amp;"+"&amp;AD24&amp;DJ$1)</f>
        <v>|n攻速+50%</v>
      </c>
      <c r="DK24" s="72" t="str">
        <f t="shared" ref="DK24:DK40" si="304">IF(AE24="","","|n"&amp;DK$2&amp;"+"&amp;AE24&amp;DK$1)</f>
        <v/>
      </c>
      <c r="DL24" s="72" t="str">
        <f t="shared" ref="DL24:DL40" si="305">IF(AF24="","","|n"&amp;DL$2&amp;"+"&amp;AF24&amp;DL$1)</f>
        <v/>
      </c>
      <c r="DM24" s="72" t="str">
        <f t="shared" ref="DM24:DM40" si="306">IF(AG24="","","|n"&amp;DM$2&amp;"+"&amp;AG24&amp;DM$1)</f>
        <v/>
      </c>
      <c r="DN24" s="72" t="str">
        <f t="shared" ref="DN24:DN40" si="307">IF(AH24="","","|n"&amp;DN$2&amp;"+"&amp;AH24&amp;DN$1)</f>
        <v/>
      </c>
      <c r="DO24" s="72" t="str">
        <f t="shared" ref="DO24:DO40" si="308">IF(AI24="","","|n"&amp;DO$2&amp;"+"&amp;AI24&amp;DO$1)</f>
        <v/>
      </c>
      <c r="DP24" s="72" t="str">
        <f t="shared" ref="DP24:DP40" si="309">IF(AJ24="","","|n"&amp;DP$2&amp;"+"&amp;AJ24&amp;DP$1)</f>
        <v/>
      </c>
      <c r="DQ24" s="72" t="str">
        <f t="shared" ref="DQ24:DQ40" si="310">IF(AK24="","","|n"&amp;DQ$2&amp;"+"&amp;AK24&amp;DQ$1)</f>
        <v/>
      </c>
      <c r="DR24" s="72" t="str">
        <f t="shared" ref="DR24:DR40" si="311">IF(AL24="","","|n"&amp;DR$2&amp;"+"&amp;AL24&amp;DR$1)</f>
        <v/>
      </c>
      <c r="DS24" s="72" t="str">
        <f t="shared" ref="DS24:DS40" si="312">IF(AM24="","","|n"&amp;DS$2&amp;"+"&amp;AM24&amp;DS$1)</f>
        <v/>
      </c>
      <c r="DT24" s="72" t="str">
        <f t="shared" ref="DT24:DT40" si="313">IF(AN24="","","|n"&amp;DT$2&amp;"+"&amp;AN24&amp;DT$1)</f>
        <v/>
      </c>
      <c r="DU24" s="72" t="str">
        <f t="shared" ref="DU24:DU40" si="314">IF(AO24="","","|n"&amp;DU$2&amp;"+"&amp;AO24&amp;DU$1)</f>
        <v/>
      </c>
      <c r="DV24" s="72" t="str">
        <f t="shared" ref="DV24:DV40" si="315">IF(AP24="","","|n"&amp;DV$2&amp;"+"&amp;AP24&amp;DV$1)</f>
        <v>|n吸血+10%</v>
      </c>
      <c r="DW24" s="72" t="str">
        <f t="shared" ref="DW24:DW40" si="316">IF(AQ24="","","|n"&amp;DW$2&amp;"+"&amp;AQ24&amp;DW$1)</f>
        <v/>
      </c>
      <c r="DX24" s="72" t="str">
        <f t="shared" ref="DX24:DX40" si="317">IF(AR24="","","|n"&amp;DX$2&amp;"+"&amp;AR24&amp;DX$1)</f>
        <v/>
      </c>
      <c r="DY24" s="72" t="str">
        <f t="shared" ref="DY24:DY40" si="318">IF(AS24="","","|n"&amp;DY$2&amp;"+"&amp;AS24&amp;DY$1)</f>
        <v/>
      </c>
      <c r="DZ24" s="72" t="str">
        <f t="shared" ref="DZ24:DZ40" si="319">IF(AT24="","","|n"&amp;DZ$2&amp;"+"&amp;AT24&amp;DZ$1)</f>
        <v/>
      </c>
      <c r="EA24" s="72" t="str">
        <f t="shared" ref="EA24:EA40" si="320">IF(AU24="","","|n"&amp;EA$2&amp;"+"&amp;AU24&amp;EA$1)</f>
        <v/>
      </c>
      <c r="EB24" s="72" t="str">
        <f t="shared" ref="EB24:EB40" si="321">IF(AV24="","","|n"&amp;EB$2&amp;"+"&amp;AV24&amp;EB$1)</f>
        <v/>
      </c>
      <c r="EC24" s="72" t="str">
        <f t="shared" ref="EC24:EC40" si="322">IF(AW24="","","|n"&amp;EC$2&amp;"+"&amp;AW24&amp;EC$1)</f>
        <v/>
      </c>
      <c r="ED24" s="72" t="str">
        <f t="shared" ref="ED24:ED40" si="323">IF(AX24="","","|n"&amp;ED$2&amp;"+"&amp;AX24&amp;ED$1)</f>
        <v/>
      </c>
      <c r="EE24" s="72" t="str">
        <f t="shared" ref="EE24:EE40" si="324">IF(AY24="","","|n"&amp;EE$2&amp;"+"&amp;AY24&amp;EE$1)</f>
        <v/>
      </c>
      <c r="EF24" s="72" t="str">
        <f t="shared" ref="EF24:EF40" si="325">IF(AZ24="","","|n"&amp;EF$2&amp;"+"&amp;AZ24&amp;EF$1)</f>
        <v/>
      </c>
      <c r="EG24" s="72" t="str">
        <f t="shared" ref="EG24:EG40" si="326">IF(BA24="","","|n"&amp;EG$2&amp;"+"&amp;BA24&amp;EG$1)</f>
        <v/>
      </c>
      <c r="EH24" s="72" t="str">
        <f t="shared" ref="EH24:EH40" si="327">IF(BB24="","","|n"&amp;EH$2&amp;"+"&amp;BB24&amp;EH$1)</f>
        <v/>
      </c>
      <c r="EI24" s="72" t="str">
        <f t="shared" ref="EI24:EI40" si="328">IF(BC24="","","|n"&amp;EI$2&amp;"+"&amp;BC24&amp;EI$1)</f>
        <v/>
      </c>
      <c r="EJ24" s="72" t="str">
        <f t="shared" ref="EJ24:EJ40" si="329">IF(BD24="","","|n"&amp;EJ$2&amp;"+"&amp;BD24&amp;EJ$1)</f>
        <v/>
      </c>
      <c r="EK24" s="72" t="str">
        <f t="shared" ref="EK24:EK40" si="330">IF(BE24="","","|n"&amp;EK$2&amp;"+"&amp;BE24&amp;EK$1)</f>
        <v/>
      </c>
      <c r="EL24" s="72" t="str">
        <f t="shared" ref="EL24:EL40" si="331">IF(BF24="","","|n"&amp;EL$2&amp;"+"&amp;BF24&amp;EL$1)</f>
        <v/>
      </c>
      <c r="EM24" s="72" t="str">
        <f t="shared" ref="EM24:EM40" si="332">IF(BG24="","","|n"&amp;EM$2&amp;"+"&amp;BG24&amp;EM$1)</f>
        <v/>
      </c>
      <c r="EN24" s="72" t="str">
        <f t="shared" ref="EN24:EN40" si="333">IF(BH24="","","|n"&amp;EN$2&amp;"+"&amp;BH24&amp;EN$1)</f>
        <v/>
      </c>
      <c r="EO24" s="72" t="str">
        <f t="shared" ref="EO24:EO40" si="334">IF(BI24="","","|n"&amp;EO$2&amp;"+"&amp;BI24&amp;EO$1)</f>
        <v/>
      </c>
      <c r="EP24" s="72" t="str">
        <f t="shared" ref="EP24:EP40" si="335">IF(BJ24="","","|n"&amp;EP$2&amp;"+"&amp;BJ24&amp;EP$1)</f>
        <v/>
      </c>
      <c r="EQ24" s="72" t="str">
        <f t="shared" ref="EQ24:EQ40" si="336">IF(BK24="","","|n"&amp;EQ$2&amp;"+"&amp;BK24&amp;EQ$1)</f>
        <v/>
      </c>
      <c r="ER24" s="72" t="str">
        <f t="shared" ref="ER24:ER40" si="337">IF(BL24="","","|n"&amp;ER$2&amp;"+"&amp;BL24&amp;ER$1)</f>
        <v/>
      </c>
      <c r="ES24" s="72" t="str">
        <f t="shared" ref="ES24:ES40" si="338">IF(BM24="","","|n"&amp;ES$2&amp;"+"&amp;BM24&amp;ES$1)</f>
        <v/>
      </c>
      <c r="ET24" s="72" t="str">
        <f t="shared" ref="ET24:ET40" si="339">IF(BN24="","","|n"&amp;ET$2&amp;"+"&amp;BN24&amp;ET$1)</f>
        <v/>
      </c>
      <c r="EU24" s="72" t="str">
        <f t="shared" ref="EU24:EU40" si="340">IF(BO24="","","|n"&amp;EU$2&amp;"+"&amp;BO24&amp;EU$1)</f>
        <v/>
      </c>
      <c r="EV24" s="72" t="str">
        <f t="shared" ref="EV24:EV40" si="341">IF(BP24="","","|n"&amp;EV$2&amp;"+"&amp;BP24&amp;EV$1)</f>
        <v/>
      </c>
      <c r="EW24" s="72" t="str">
        <f t="shared" ref="EW24:EW40" si="342">IF(BQ24="","","|n"&amp;EW$2&amp;"+"&amp;BQ24&amp;EW$1)</f>
        <v/>
      </c>
      <c r="EX24" s="72" t="str">
        <f t="shared" ref="EX24:EX40" si="343">IF(BR24="","","|n"&amp;EX$2&amp;"+"&amp;BR24&amp;EX$1)</f>
        <v/>
      </c>
      <c r="EY24" s="72" t="str">
        <f t="shared" ref="EY24:EY40" si="344">IF(BS24="","","|n"&amp;EY$2&amp;"+"&amp;BS24&amp;EY$1)</f>
        <v/>
      </c>
      <c r="EZ24" s="72" t="str">
        <f t="shared" ref="EZ24:EZ40" si="345">IF(BT24="","","|n"&amp;EZ$2&amp;"+"&amp;BT24&amp;EZ$1)</f>
        <v/>
      </c>
      <c r="FA24" s="72" t="str">
        <f t="shared" ref="FA24:FA40" si="346">IF(BU24="","","|n"&amp;FA$2&amp;"+"&amp;BU24&amp;FA$1)</f>
        <v/>
      </c>
      <c r="FB24" s="72" t="str">
        <f t="shared" ref="FB24:FB40" si="347">IF(BV24="","","|n"&amp;FB$2&amp;"+"&amp;BV24&amp;FB$1)</f>
        <v/>
      </c>
      <c r="FC24" s="72" t="str">
        <f t="shared" ref="FC24:FC40" si="348">IF(BW24="","","|n"&amp;FC$2&amp;"+"&amp;BW24&amp;FC$1)</f>
        <v/>
      </c>
      <c r="FD24" s="72" t="str">
        <f t="shared" ref="FD24:FD40" si="349">IF(BX24="","","|n"&amp;FD$2&amp;"+"&amp;BX24&amp;FD$1)</f>
        <v/>
      </c>
      <c r="FE24" s="72" t="str">
        <f t="shared" ref="FE24:FE40" si="350">IF(BY24="","","|n"&amp;FE$2&amp;"+"&amp;BY24&amp;FE$1)</f>
        <v/>
      </c>
      <c r="FF24" s="72" t="str">
        <f t="shared" ref="FF24:FF40" si="351">IF(BZ24="","","|n"&amp;FF$2&amp;"+"&amp;BZ24&amp;FF$1)</f>
        <v/>
      </c>
      <c r="FG24" s="72" t="str">
        <f t="shared" ref="FG24:FG40" si="352">IF(CA24="","","|n"&amp;FG$2&amp;"+"&amp;CA24&amp;FG$1)</f>
        <v/>
      </c>
      <c r="FH24" s="72" t="str">
        <f t="shared" ref="FH24:FH40" si="353">IF(CB24="","","|n"&amp;FH$2&amp;"+"&amp;CB24&amp;FH$1)</f>
        <v/>
      </c>
      <c r="FI24" s="72" t="str">
        <f t="shared" ref="FI24:FI40" si="354">IF(CC24="","","|n"&amp;FI$2&amp;"+"&amp;CC24&amp;FI$1)</f>
        <v/>
      </c>
      <c r="FJ24" s="72" t="str">
        <f t="shared" ref="FJ24:FJ40" si="355">IF(CD24="","","|n"&amp;FJ$2&amp;"+"&amp;CD24&amp;FJ$1)</f>
        <v/>
      </c>
      <c r="FK24" s="72" t="str">
        <f t="shared" ref="FK24:FK40" si="356">IF(CE24="","","|n"&amp;FK$2&amp;"+"&amp;CE24&amp;FK$1)</f>
        <v/>
      </c>
      <c r="FL24" s="72" t="str">
        <f t="shared" ref="FL24:FL40" si="357">IF(CF24="","","|n"&amp;FL$2&amp;"+"&amp;CF24&amp;FL$1)</f>
        <v/>
      </c>
      <c r="FM24" s="72" t="str">
        <f t="shared" ref="FM24:FM40" si="358">IF(CG24="","","|n"&amp;FM$2&amp;"+"&amp;CG24&amp;FM$1)</f>
        <v/>
      </c>
      <c r="FN24" s="72" t="str">
        <f t="shared" ref="FN24:FN40" si="359">IF(CH24="","","|n"&amp;FN$2&amp;"+"&amp;CH24&amp;FN$1)</f>
        <v/>
      </c>
      <c r="FO24" s="72" t="str">
        <f t="shared" ref="FO24:FO40" si="360">IF(CI24="","","|n"&amp;FO$2&amp;"+"&amp;CI24&amp;FO$1)</f>
        <v/>
      </c>
      <c r="FP24" s="72" t="str">
        <f t="shared" ref="FP24:FP40" si="361">IF(CJ24="","","|n"&amp;FP$2&amp;"+"&amp;CJ24&amp;FP$1)</f>
        <v/>
      </c>
      <c r="FQ24" s="72" t="str">
        <f t="shared" ref="FQ24:FQ40" si="362">IF(CK24="","","|n"&amp;FQ$2&amp;"+"&amp;CK24&amp;FQ$1)</f>
        <v/>
      </c>
      <c r="FR24" s="72" t="str">
        <f t="shared" ref="FR24:FR40" si="363">IF(CL24="","","|n"&amp;FR$2&amp;"+"&amp;CL24&amp;FR$1)</f>
        <v/>
      </c>
      <c r="FS24" s="72" t="str">
        <f t="shared" ref="FS24:FS40" si="364">IF(CM24="","","|n"&amp;FS$2&amp;"+"&amp;CM24&amp;FS$1)</f>
        <v/>
      </c>
    </row>
    <row r="25" spans="1:175" s="61" customFormat="1" ht="16.5">
      <c r="A25" s="73"/>
      <c r="B25" s="74" t="s">
        <v>235</v>
      </c>
      <c r="C25" s="73" t="s">
        <v>236</v>
      </c>
      <c r="D25" s="75"/>
      <c r="E25" s="76"/>
      <c r="F25" s="77">
        <v>20000</v>
      </c>
      <c r="G25" s="78">
        <v>60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5"/>
      <c r="Q25" s="85"/>
      <c r="R25" s="85"/>
      <c r="S25" s="85"/>
      <c r="T25" s="87" t="s">
        <v>184</v>
      </c>
      <c r="U25" s="88" t="s">
        <v>232</v>
      </c>
      <c r="V25" s="20">
        <v>200000</v>
      </c>
      <c r="W25" s="89"/>
      <c r="X25" s="89"/>
      <c r="Y25" s="89"/>
      <c r="Z25" s="89"/>
      <c r="AA25" s="89"/>
      <c r="AB25" s="89"/>
      <c r="AC25" s="89"/>
      <c r="AD25" s="89">
        <v>50</v>
      </c>
      <c r="AE25" s="89"/>
      <c r="AF25" s="89"/>
      <c r="AG25" s="91"/>
      <c r="AH25" s="89"/>
      <c r="AI25" s="89"/>
      <c r="AJ25" s="89"/>
      <c r="AK25" s="89"/>
      <c r="AL25" s="91"/>
      <c r="AM25" s="89"/>
      <c r="AN25" s="89"/>
      <c r="AO25" s="89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InitUnitState('E023',200000,,,,,,,,50,)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InitEquipData('E023',,"",,E024,20000,60,'','','','','','',"ReplaceableTextures\\CommandButtons\\BTNZ04.blp")</v>
      </c>
      <c r="CS25" s="96"/>
      <c r="CT25" s="96"/>
      <c r="CU25" s="98" t="str">
        <f t="shared" si="78"/>
        <v>|n攻击+200000|n攻速+50%|n吸血+10%|n</v>
      </c>
      <c r="CV25" s="7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2" t="str">
        <f t="shared" si="295"/>
        <v>|n攻击+200000</v>
      </c>
      <c r="DC25" s="72" t="str">
        <f t="shared" si="296"/>
        <v/>
      </c>
      <c r="DD25" s="72" t="str">
        <f t="shared" si="297"/>
        <v/>
      </c>
      <c r="DE25" s="72" t="str">
        <f t="shared" si="298"/>
        <v/>
      </c>
      <c r="DF25" s="72" t="str">
        <f t="shared" si="299"/>
        <v/>
      </c>
      <c r="DG25" s="72" t="str">
        <f t="shared" si="300"/>
        <v/>
      </c>
      <c r="DH25" s="72" t="str">
        <f t="shared" si="301"/>
        <v/>
      </c>
      <c r="DI25" s="72" t="str">
        <f t="shared" si="302"/>
        <v/>
      </c>
      <c r="DJ25" s="72" t="str">
        <f t="shared" si="303"/>
        <v>|n攻速+50%</v>
      </c>
      <c r="DK25" s="72" t="str">
        <f t="shared" si="304"/>
        <v/>
      </c>
      <c r="DL25" s="72" t="str">
        <f t="shared" si="305"/>
        <v/>
      </c>
      <c r="DM25" s="72" t="str">
        <f t="shared" si="306"/>
        <v/>
      </c>
      <c r="DN25" s="72" t="str">
        <f t="shared" si="307"/>
        <v/>
      </c>
      <c r="DO25" s="72" t="str">
        <f t="shared" si="308"/>
        <v/>
      </c>
      <c r="DP25" s="72" t="str">
        <f t="shared" si="309"/>
        <v/>
      </c>
      <c r="DQ25" s="72" t="str">
        <f t="shared" si="310"/>
        <v/>
      </c>
      <c r="DR25" s="72" t="str">
        <f t="shared" si="311"/>
        <v/>
      </c>
      <c r="DS25" s="72" t="str">
        <f t="shared" si="312"/>
        <v/>
      </c>
      <c r="DT25" s="72" t="str">
        <f t="shared" si="313"/>
        <v/>
      </c>
      <c r="DU25" s="72" t="str">
        <f t="shared" si="314"/>
        <v/>
      </c>
      <c r="DV25" s="72" t="str">
        <f t="shared" si="315"/>
        <v>|n吸血+10%</v>
      </c>
      <c r="DW25" s="72" t="str">
        <f t="shared" si="316"/>
        <v/>
      </c>
      <c r="DX25" s="72" t="str">
        <f t="shared" si="317"/>
        <v/>
      </c>
      <c r="DY25" s="72" t="str">
        <f t="shared" si="318"/>
        <v/>
      </c>
      <c r="DZ25" s="72" t="str">
        <f t="shared" si="319"/>
        <v/>
      </c>
      <c r="EA25" s="72" t="str">
        <f t="shared" si="320"/>
        <v/>
      </c>
      <c r="EB25" s="72" t="str">
        <f t="shared" si="321"/>
        <v/>
      </c>
      <c r="EC25" s="72" t="str">
        <f t="shared" si="322"/>
        <v/>
      </c>
      <c r="ED25" s="72" t="str">
        <f t="shared" si="323"/>
        <v/>
      </c>
      <c r="EE25" s="72" t="str">
        <f t="shared" si="324"/>
        <v/>
      </c>
      <c r="EF25" s="72" t="str">
        <f t="shared" si="325"/>
        <v/>
      </c>
      <c r="EG25" s="72" t="str">
        <f t="shared" si="326"/>
        <v/>
      </c>
      <c r="EH25" s="72" t="str">
        <f t="shared" si="327"/>
        <v/>
      </c>
      <c r="EI25" s="72" t="str">
        <f t="shared" si="328"/>
        <v/>
      </c>
      <c r="EJ25" s="72" t="str">
        <f t="shared" si="329"/>
        <v/>
      </c>
      <c r="EK25" s="72" t="str">
        <f t="shared" si="330"/>
        <v/>
      </c>
      <c r="EL25" s="72" t="str">
        <f t="shared" si="331"/>
        <v/>
      </c>
      <c r="EM25" s="72" t="str">
        <f t="shared" si="332"/>
        <v/>
      </c>
      <c r="EN25" s="72" t="str">
        <f t="shared" si="333"/>
        <v/>
      </c>
      <c r="EO25" s="72" t="str">
        <f t="shared" si="334"/>
        <v/>
      </c>
      <c r="EP25" s="72" t="str">
        <f t="shared" si="335"/>
        <v/>
      </c>
      <c r="EQ25" s="72" t="str">
        <f t="shared" si="336"/>
        <v/>
      </c>
      <c r="ER25" s="72" t="str">
        <f t="shared" si="337"/>
        <v/>
      </c>
      <c r="ES25" s="72" t="str">
        <f t="shared" si="338"/>
        <v/>
      </c>
      <c r="ET25" s="72" t="str">
        <f t="shared" si="339"/>
        <v/>
      </c>
      <c r="EU25" s="72" t="str">
        <f t="shared" si="340"/>
        <v/>
      </c>
      <c r="EV25" s="72" t="str">
        <f t="shared" si="341"/>
        <v/>
      </c>
      <c r="EW25" s="72" t="str">
        <f t="shared" si="342"/>
        <v/>
      </c>
      <c r="EX25" s="72" t="str">
        <f t="shared" si="343"/>
        <v/>
      </c>
      <c r="EY25" s="72" t="str">
        <f t="shared" si="344"/>
        <v/>
      </c>
      <c r="EZ25" s="72" t="str">
        <f t="shared" si="345"/>
        <v/>
      </c>
      <c r="FA25" s="72" t="str">
        <f t="shared" si="346"/>
        <v/>
      </c>
      <c r="FB25" s="72" t="str">
        <f t="shared" si="347"/>
        <v/>
      </c>
      <c r="FC25" s="72" t="str">
        <f t="shared" si="348"/>
        <v/>
      </c>
      <c r="FD25" s="72" t="str">
        <f t="shared" si="349"/>
        <v/>
      </c>
      <c r="FE25" s="72" t="str">
        <f t="shared" si="350"/>
        <v/>
      </c>
      <c r="FF25" s="72" t="str">
        <f t="shared" si="351"/>
        <v/>
      </c>
      <c r="FG25" s="72" t="str">
        <f t="shared" si="352"/>
        <v/>
      </c>
      <c r="FH25" s="72" t="str">
        <f t="shared" si="353"/>
        <v/>
      </c>
      <c r="FI25" s="72" t="str">
        <f t="shared" si="354"/>
        <v/>
      </c>
      <c r="FJ25" s="72" t="str">
        <f t="shared" si="355"/>
        <v/>
      </c>
      <c r="FK25" s="72" t="str">
        <f t="shared" si="356"/>
        <v/>
      </c>
      <c r="FL25" s="72" t="str">
        <f t="shared" si="357"/>
        <v/>
      </c>
      <c r="FM25" s="72" t="str">
        <f t="shared" si="358"/>
        <v/>
      </c>
      <c r="FN25" s="72" t="str">
        <f t="shared" si="359"/>
        <v/>
      </c>
      <c r="FO25" s="72" t="str">
        <f t="shared" si="360"/>
        <v/>
      </c>
      <c r="FP25" s="72" t="str">
        <f t="shared" si="361"/>
        <v/>
      </c>
      <c r="FQ25" s="72" t="str">
        <f t="shared" si="362"/>
        <v/>
      </c>
      <c r="FR25" s="72" t="str">
        <f t="shared" si="363"/>
        <v/>
      </c>
      <c r="FS25" s="72" t="str">
        <f t="shared" si="364"/>
        <v/>
      </c>
    </row>
    <row r="26" spans="1:175" s="61" customFormat="1" ht="16.5">
      <c r="A26" s="73"/>
      <c r="B26" s="74" t="s">
        <v>237</v>
      </c>
      <c r="C26" s="73" t="s">
        <v>238</v>
      </c>
      <c r="D26" s="75"/>
      <c r="E26" s="76"/>
      <c r="F26" s="77">
        <v>20000</v>
      </c>
      <c r="G26" s="78">
        <v>60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5"/>
      <c r="Q26" s="85"/>
      <c r="R26" s="85"/>
      <c r="S26" s="85"/>
      <c r="T26" s="87" t="s">
        <v>184</v>
      </c>
      <c r="U26" s="88" t="s">
        <v>232</v>
      </c>
      <c r="V26" s="20">
        <v>220000</v>
      </c>
      <c r="W26" s="89"/>
      <c r="X26" s="89"/>
      <c r="Y26" s="89"/>
      <c r="Z26" s="89"/>
      <c r="AA26" s="89"/>
      <c r="AB26" s="89"/>
      <c r="AC26" s="89"/>
      <c r="AD26" s="89">
        <v>50</v>
      </c>
      <c r="AE26" s="89"/>
      <c r="AF26" s="89"/>
      <c r="AG26" s="91"/>
      <c r="AH26" s="89"/>
      <c r="AI26" s="89"/>
      <c r="AJ26" s="89"/>
      <c r="AK26" s="89"/>
      <c r="AL26" s="91"/>
      <c r="AM26" s="89"/>
      <c r="AN26" s="89"/>
      <c r="AO26" s="89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InitUnitState('E024',220000,,,,,,,,50,)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InitEquipData('E024',,"",,E025,20000,60,'','','','','','',"ReplaceableTextures\\CommandButtons\\BTNZ04.blp")</v>
      </c>
      <c r="CS26" s="96"/>
      <c r="CT26" s="96"/>
      <c r="CU26" s="98" t="str">
        <f t="shared" si="78"/>
        <v>|n攻击+220000|n攻速+50%|n吸血+10%|n</v>
      </c>
      <c r="CV26" s="7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2" t="str">
        <f t="shared" si="295"/>
        <v>|n攻击+220000</v>
      </c>
      <c r="DC26" s="72" t="str">
        <f t="shared" si="296"/>
        <v/>
      </c>
      <c r="DD26" s="72" t="str">
        <f t="shared" si="297"/>
        <v/>
      </c>
      <c r="DE26" s="72" t="str">
        <f t="shared" si="298"/>
        <v/>
      </c>
      <c r="DF26" s="72" t="str">
        <f t="shared" si="299"/>
        <v/>
      </c>
      <c r="DG26" s="72" t="str">
        <f t="shared" si="300"/>
        <v/>
      </c>
      <c r="DH26" s="72" t="str">
        <f t="shared" si="301"/>
        <v/>
      </c>
      <c r="DI26" s="72" t="str">
        <f t="shared" si="302"/>
        <v/>
      </c>
      <c r="DJ26" s="72" t="str">
        <f t="shared" si="303"/>
        <v>|n攻速+50%</v>
      </c>
      <c r="DK26" s="72" t="str">
        <f t="shared" si="304"/>
        <v/>
      </c>
      <c r="DL26" s="72" t="str">
        <f t="shared" si="305"/>
        <v/>
      </c>
      <c r="DM26" s="72" t="str">
        <f t="shared" si="306"/>
        <v/>
      </c>
      <c r="DN26" s="72" t="str">
        <f t="shared" si="307"/>
        <v/>
      </c>
      <c r="DO26" s="72" t="str">
        <f t="shared" si="308"/>
        <v/>
      </c>
      <c r="DP26" s="72" t="str">
        <f t="shared" si="309"/>
        <v/>
      </c>
      <c r="DQ26" s="72" t="str">
        <f t="shared" si="310"/>
        <v/>
      </c>
      <c r="DR26" s="72" t="str">
        <f t="shared" si="311"/>
        <v/>
      </c>
      <c r="DS26" s="72" t="str">
        <f t="shared" si="312"/>
        <v/>
      </c>
      <c r="DT26" s="72" t="str">
        <f t="shared" si="313"/>
        <v/>
      </c>
      <c r="DU26" s="72" t="str">
        <f t="shared" si="314"/>
        <v/>
      </c>
      <c r="DV26" s="72" t="str">
        <f t="shared" si="315"/>
        <v>|n吸血+10%</v>
      </c>
      <c r="DW26" s="72" t="str">
        <f t="shared" si="316"/>
        <v/>
      </c>
      <c r="DX26" s="72" t="str">
        <f t="shared" si="317"/>
        <v/>
      </c>
      <c r="DY26" s="72" t="str">
        <f t="shared" si="318"/>
        <v/>
      </c>
      <c r="DZ26" s="72" t="str">
        <f t="shared" si="319"/>
        <v/>
      </c>
      <c r="EA26" s="72" t="str">
        <f t="shared" si="320"/>
        <v/>
      </c>
      <c r="EB26" s="72" t="str">
        <f t="shared" si="321"/>
        <v/>
      </c>
      <c r="EC26" s="72" t="str">
        <f t="shared" si="322"/>
        <v/>
      </c>
      <c r="ED26" s="72" t="str">
        <f t="shared" si="323"/>
        <v/>
      </c>
      <c r="EE26" s="72" t="str">
        <f t="shared" si="324"/>
        <v/>
      </c>
      <c r="EF26" s="72" t="str">
        <f t="shared" si="325"/>
        <v/>
      </c>
      <c r="EG26" s="72" t="str">
        <f t="shared" si="326"/>
        <v/>
      </c>
      <c r="EH26" s="72" t="str">
        <f t="shared" si="327"/>
        <v/>
      </c>
      <c r="EI26" s="72" t="str">
        <f t="shared" si="328"/>
        <v/>
      </c>
      <c r="EJ26" s="72" t="str">
        <f t="shared" si="329"/>
        <v/>
      </c>
      <c r="EK26" s="72" t="str">
        <f t="shared" si="330"/>
        <v/>
      </c>
      <c r="EL26" s="72" t="str">
        <f t="shared" si="331"/>
        <v/>
      </c>
      <c r="EM26" s="72" t="str">
        <f t="shared" si="332"/>
        <v/>
      </c>
      <c r="EN26" s="72" t="str">
        <f t="shared" si="333"/>
        <v/>
      </c>
      <c r="EO26" s="72" t="str">
        <f t="shared" si="334"/>
        <v/>
      </c>
      <c r="EP26" s="72" t="str">
        <f t="shared" si="335"/>
        <v/>
      </c>
      <c r="EQ26" s="72" t="str">
        <f t="shared" si="336"/>
        <v/>
      </c>
      <c r="ER26" s="72" t="str">
        <f t="shared" si="337"/>
        <v/>
      </c>
      <c r="ES26" s="72" t="str">
        <f t="shared" si="338"/>
        <v/>
      </c>
      <c r="ET26" s="72" t="str">
        <f t="shared" si="339"/>
        <v/>
      </c>
      <c r="EU26" s="72" t="str">
        <f t="shared" si="340"/>
        <v/>
      </c>
      <c r="EV26" s="72" t="str">
        <f t="shared" si="341"/>
        <v/>
      </c>
      <c r="EW26" s="72" t="str">
        <f t="shared" si="342"/>
        <v/>
      </c>
      <c r="EX26" s="72" t="str">
        <f t="shared" si="343"/>
        <v/>
      </c>
      <c r="EY26" s="72" t="str">
        <f t="shared" si="344"/>
        <v/>
      </c>
      <c r="EZ26" s="72" t="str">
        <f t="shared" si="345"/>
        <v/>
      </c>
      <c r="FA26" s="72" t="str">
        <f t="shared" si="346"/>
        <v/>
      </c>
      <c r="FB26" s="72" t="str">
        <f t="shared" si="347"/>
        <v/>
      </c>
      <c r="FC26" s="72" t="str">
        <f t="shared" si="348"/>
        <v/>
      </c>
      <c r="FD26" s="72" t="str">
        <f t="shared" si="349"/>
        <v/>
      </c>
      <c r="FE26" s="72" t="str">
        <f t="shared" si="350"/>
        <v/>
      </c>
      <c r="FF26" s="72" t="str">
        <f t="shared" si="351"/>
        <v/>
      </c>
      <c r="FG26" s="72" t="str">
        <f t="shared" si="352"/>
        <v/>
      </c>
      <c r="FH26" s="72" t="str">
        <f t="shared" si="353"/>
        <v/>
      </c>
      <c r="FI26" s="72" t="str">
        <f t="shared" si="354"/>
        <v/>
      </c>
      <c r="FJ26" s="72" t="str">
        <f t="shared" si="355"/>
        <v/>
      </c>
      <c r="FK26" s="72" t="str">
        <f t="shared" si="356"/>
        <v/>
      </c>
      <c r="FL26" s="72" t="str">
        <f t="shared" si="357"/>
        <v/>
      </c>
      <c r="FM26" s="72" t="str">
        <f t="shared" si="358"/>
        <v/>
      </c>
      <c r="FN26" s="72" t="str">
        <f t="shared" si="359"/>
        <v/>
      </c>
      <c r="FO26" s="72" t="str">
        <f t="shared" si="360"/>
        <v/>
      </c>
      <c r="FP26" s="72" t="str">
        <f t="shared" si="361"/>
        <v/>
      </c>
      <c r="FQ26" s="72" t="str">
        <f t="shared" si="362"/>
        <v/>
      </c>
      <c r="FR26" s="72" t="str">
        <f t="shared" si="363"/>
        <v/>
      </c>
      <c r="FS26" s="72" t="str">
        <f t="shared" si="364"/>
        <v/>
      </c>
    </row>
    <row r="27" spans="1:175" s="61" customFormat="1" ht="16.5">
      <c r="A27" s="73"/>
      <c r="B27" s="74" t="s">
        <v>239</v>
      </c>
      <c r="C27" s="73" t="s">
        <v>240</v>
      </c>
      <c r="D27" s="75"/>
      <c r="E27" s="76"/>
      <c r="F27" s="77">
        <v>50000</v>
      </c>
      <c r="G27" s="78">
        <v>100</v>
      </c>
      <c r="H27" s="80" t="s">
        <v>241</v>
      </c>
      <c r="I27" s="78" t="str">
        <f t="shared" si="77"/>
        <v>E026</v>
      </c>
      <c r="J27" s="78"/>
      <c r="K27" s="78"/>
      <c r="L27" s="78"/>
      <c r="M27" s="78"/>
      <c r="N27" s="78"/>
      <c r="O27" s="78"/>
      <c r="P27" s="85"/>
      <c r="Q27" s="85"/>
      <c r="R27" s="85"/>
      <c r="S27" s="85"/>
      <c r="T27" s="87" t="s">
        <v>184</v>
      </c>
      <c r="U27" s="88" t="s">
        <v>232</v>
      </c>
      <c r="V27" s="20">
        <v>240000</v>
      </c>
      <c r="W27" s="89"/>
      <c r="X27" s="89"/>
      <c r="Y27" s="89"/>
      <c r="Z27" s="89"/>
      <c r="AA27" s="89"/>
      <c r="AB27" s="89"/>
      <c r="AC27" s="89"/>
      <c r="AD27" s="89">
        <v>50</v>
      </c>
      <c r="AE27" s="89"/>
      <c r="AF27" s="89"/>
      <c r="AG27" s="91"/>
      <c r="AH27" s="89"/>
      <c r="AI27" s="89"/>
      <c r="AJ27" s="89"/>
      <c r="AK27" s="89"/>
      <c r="AL27" s="91"/>
      <c r="AM27" s="89"/>
      <c r="AN27" s="89"/>
      <c r="AO27" s="89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InitUnitState('E025',240000,,,,,,,,50,)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InitEquipData('E025',,"",,E026,50000,100,'','','','','','',"ReplaceableTextures\\CommandButtons\\BTNZ05.blp")</v>
      </c>
      <c r="CS27" s="96"/>
      <c r="CT27" s="96"/>
      <c r="CU27" s="98" t="str">
        <f t="shared" si="78"/>
        <v>|n攻击+240000|n攻速+50%|n吸血+10%|n</v>
      </c>
      <c r="CV27" s="7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2" t="str">
        <f t="shared" si="295"/>
        <v>|n攻击+240000</v>
      </c>
      <c r="DC27" s="72" t="str">
        <f t="shared" si="296"/>
        <v/>
      </c>
      <c r="DD27" s="72" t="str">
        <f t="shared" si="297"/>
        <v/>
      </c>
      <c r="DE27" s="72" t="str">
        <f t="shared" si="298"/>
        <v/>
      </c>
      <c r="DF27" s="72" t="str">
        <f t="shared" si="299"/>
        <v/>
      </c>
      <c r="DG27" s="72" t="str">
        <f t="shared" si="300"/>
        <v/>
      </c>
      <c r="DH27" s="72" t="str">
        <f t="shared" si="301"/>
        <v/>
      </c>
      <c r="DI27" s="72" t="str">
        <f t="shared" si="302"/>
        <v/>
      </c>
      <c r="DJ27" s="72" t="str">
        <f t="shared" si="303"/>
        <v>|n攻速+50%</v>
      </c>
      <c r="DK27" s="72" t="str">
        <f t="shared" si="304"/>
        <v/>
      </c>
      <c r="DL27" s="72" t="str">
        <f t="shared" si="305"/>
        <v/>
      </c>
      <c r="DM27" s="72" t="str">
        <f t="shared" si="306"/>
        <v/>
      </c>
      <c r="DN27" s="72" t="str">
        <f t="shared" si="307"/>
        <v/>
      </c>
      <c r="DO27" s="72" t="str">
        <f t="shared" si="308"/>
        <v/>
      </c>
      <c r="DP27" s="72" t="str">
        <f t="shared" si="309"/>
        <v/>
      </c>
      <c r="DQ27" s="72" t="str">
        <f t="shared" si="310"/>
        <v/>
      </c>
      <c r="DR27" s="72" t="str">
        <f t="shared" si="311"/>
        <v/>
      </c>
      <c r="DS27" s="72" t="str">
        <f t="shared" si="312"/>
        <v/>
      </c>
      <c r="DT27" s="72" t="str">
        <f t="shared" si="313"/>
        <v/>
      </c>
      <c r="DU27" s="72" t="str">
        <f t="shared" si="314"/>
        <v/>
      </c>
      <c r="DV27" s="72" t="str">
        <f t="shared" si="315"/>
        <v>|n吸血+10%</v>
      </c>
      <c r="DW27" s="72" t="str">
        <f t="shared" si="316"/>
        <v/>
      </c>
      <c r="DX27" s="72" t="str">
        <f t="shared" si="317"/>
        <v/>
      </c>
      <c r="DY27" s="72" t="str">
        <f t="shared" si="318"/>
        <v/>
      </c>
      <c r="DZ27" s="72" t="str">
        <f t="shared" si="319"/>
        <v/>
      </c>
      <c r="EA27" s="72" t="str">
        <f t="shared" si="320"/>
        <v/>
      </c>
      <c r="EB27" s="72" t="str">
        <f t="shared" si="321"/>
        <v/>
      </c>
      <c r="EC27" s="72" t="str">
        <f t="shared" si="322"/>
        <v/>
      </c>
      <c r="ED27" s="72" t="str">
        <f t="shared" si="323"/>
        <v/>
      </c>
      <c r="EE27" s="72" t="str">
        <f t="shared" si="324"/>
        <v/>
      </c>
      <c r="EF27" s="72" t="str">
        <f t="shared" si="325"/>
        <v/>
      </c>
      <c r="EG27" s="72" t="str">
        <f t="shared" si="326"/>
        <v/>
      </c>
      <c r="EH27" s="72" t="str">
        <f t="shared" si="327"/>
        <v/>
      </c>
      <c r="EI27" s="72" t="str">
        <f t="shared" si="328"/>
        <v/>
      </c>
      <c r="EJ27" s="72" t="str">
        <f t="shared" si="329"/>
        <v/>
      </c>
      <c r="EK27" s="72" t="str">
        <f t="shared" si="330"/>
        <v/>
      </c>
      <c r="EL27" s="72" t="str">
        <f t="shared" si="331"/>
        <v/>
      </c>
      <c r="EM27" s="72" t="str">
        <f t="shared" si="332"/>
        <v/>
      </c>
      <c r="EN27" s="72" t="str">
        <f t="shared" si="333"/>
        <v/>
      </c>
      <c r="EO27" s="72" t="str">
        <f t="shared" si="334"/>
        <v/>
      </c>
      <c r="EP27" s="72" t="str">
        <f t="shared" si="335"/>
        <v/>
      </c>
      <c r="EQ27" s="72" t="str">
        <f t="shared" si="336"/>
        <v/>
      </c>
      <c r="ER27" s="72" t="str">
        <f t="shared" si="337"/>
        <v/>
      </c>
      <c r="ES27" s="72" t="str">
        <f t="shared" si="338"/>
        <v/>
      </c>
      <c r="ET27" s="72" t="str">
        <f t="shared" si="339"/>
        <v/>
      </c>
      <c r="EU27" s="72" t="str">
        <f t="shared" si="340"/>
        <v/>
      </c>
      <c r="EV27" s="72" t="str">
        <f t="shared" si="341"/>
        <v/>
      </c>
      <c r="EW27" s="72" t="str">
        <f t="shared" si="342"/>
        <v/>
      </c>
      <c r="EX27" s="72" t="str">
        <f t="shared" si="343"/>
        <v/>
      </c>
      <c r="EY27" s="72" t="str">
        <f t="shared" si="344"/>
        <v/>
      </c>
      <c r="EZ27" s="72" t="str">
        <f t="shared" si="345"/>
        <v/>
      </c>
      <c r="FA27" s="72" t="str">
        <f t="shared" si="346"/>
        <v/>
      </c>
      <c r="FB27" s="72" t="str">
        <f t="shared" si="347"/>
        <v/>
      </c>
      <c r="FC27" s="72" t="str">
        <f t="shared" si="348"/>
        <v/>
      </c>
      <c r="FD27" s="72" t="str">
        <f t="shared" si="349"/>
        <v/>
      </c>
      <c r="FE27" s="72" t="str">
        <f t="shared" si="350"/>
        <v/>
      </c>
      <c r="FF27" s="72" t="str">
        <f t="shared" si="351"/>
        <v/>
      </c>
      <c r="FG27" s="72" t="str">
        <f t="shared" si="352"/>
        <v/>
      </c>
      <c r="FH27" s="72" t="str">
        <f t="shared" si="353"/>
        <v/>
      </c>
      <c r="FI27" s="72" t="str">
        <f t="shared" si="354"/>
        <v/>
      </c>
      <c r="FJ27" s="72" t="str">
        <f t="shared" si="355"/>
        <v/>
      </c>
      <c r="FK27" s="72" t="str">
        <f t="shared" si="356"/>
        <v/>
      </c>
      <c r="FL27" s="72" t="str">
        <f t="shared" si="357"/>
        <v/>
      </c>
      <c r="FM27" s="72" t="str">
        <f t="shared" si="358"/>
        <v/>
      </c>
      <c r="FN27" s="72" t="str">
        <f t="shared" si="359"/>
        <v/>
      </c>
      <c r="FO27" s="72" t="str">
        <f t="shared" si="360"/>
        <v/>
      </c>
      <c r="FP27" s="72" t="str">
        <f t="shared" si="361"/>
        <v/>
      </c>
      <c r="FQ27" s="72" t="str">
        <f t="shared" si="362"/>
        <v/>
      </c>
      <c r="FR27" s="72" t="str">
        <f t="shared" si="363"/>
        <v/>
      </c>
      <c r="FS27" s="72" t="str">
        <f t="shared" si="364"/>
        <v/>
      </c>
    </row>
    <row r="28" spans="1:175" s="61" customFormat="1" ht="16.5">
      <c r="A28" s="73"/>
      <c r="B28" s="74" t="s">
        <v>242</v>
      </c>
      <c r="C28" s="73" t="s">
        <v>243</v>
      </c>
      <c r="D28" s="75"/>
      <c r="E28" s="76"/>
      <c r="F28" s="77">
        <v>30000</v>
      </c>
      <c r="G28" s="78">
        <v>50</v>
      </c>
      <c r="H28" s="78"/>
      <c r="I28" s="78" t="str">
        <f t="shared" si="77"/>
        <v>E027</v>
      </c>
      <c r="J28" s="78"/>
      <c r="K28" s="78"/>
      <c r="L28" s="78"/>
      <c r="M28" s="78"/>
      <c r="N28" s="78"/>
      <c r="O28" s="78"/>
      <c r="P28" s="85"/>
      <c r="Q28" s="85"/>
      <c r="R28" s="85"/>
      <c r="S28" s="85"/>
      <c r="T28" s="87" t="s">
        <v>184</v>
      </c>
      <c r="U28" s="88" t="s">
        <v>244</v>
      </c>
      <c r="V28" s="20">
        <v>360000</v>
      </c>
      <c r="W28" s="89"/>
      <c r="X28" s="89"/>
      <c r="Y28" s="89"/>
      <c r="Z28" s="89"/>
      <c r="AA28" s="89"/>
      <c r="AB28" s="89"/>
      <c r="AC28" s="89"/>
      <c r="AD28" s="89">
        <v>60</v>
      </c>
      <c r="AE28" s="89"/>
      <c r="AF28" s="89"/>
      <c r="AG28" s="91"/>
      <c r="AH28" s="89"/>
      <c r="AI28" s="89"/>
      <c r="AJ28" s="89"/>
      <c r="AK28" s="89"/>
      <c r="AL28" s="91"/>
      <c r="AM28" s="89"/>
      <c r="AN28" s="89"/>
      <c r="AO28" s="89"/>
      <c r="AP28" s="93">
        <v>12</v>
      </c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InitUnitState('E026',360000,,,,,,,,60,)</v>
      </c>
      <c r="CO28" s="96" t="str">
        <f t="shared" si="3"/>
        <v>InitUnitNormal('E026',,,,,,,,,,)</v>
      </c>
      <c r="CP28" s="96" t="str">
        <f t="shared" si="4"/>
        <v>InitUnitMagic('E026',12,,,,,,,,,)</v>
      </c>
      <c r="CQ28" s="96" t="str">
        <f t="shared" si="5"/>
        <v>InitUnitAdd('E026',,,,,,,,,,)</v>
      </c>
      <c r="CR28" s="96" t="str">
        <f t="shared" si="6"/>
        <v>InitEquipData('E026',,"",,E027,30000,50,'','','','','','',"ReplaceableTextures\\CommandButtons\\BTNZ05.blp")</v>
      </c>
      <c r="CS28" s="96"/>
      <c r="CT28" s="96"/>
      <c r="CU28" s="98" t="str">
        <f t="shared" si="78"/>
        <v>|n攻击+360000|n攻速+60%|n吸血+12%|n</v>
      </c>
      <c r="CV28" s="7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2" t="str">
        <f t="shared" si="295"/>
        <v>|n攻击+360000</v>
      </c>
      <c r="DC28" s="72" t="str">
        <f t="shared" si="296"/>
        <v/>
      </c>
      <c r="DD28" s="72" t="str">
        <f t="shared" si="297"/>
        <v/>
      </c>
      <c r="DE28" s="72" t="str">
        <f t="shared" si="298"/>
        <v/>
      </c>
      <c r="DF28" s="72" t="str">
        <f t="shared" si="299"/>
        <v/>
      </c>
      <c r="DG28" s="72" t="str">
        <f t="shared" si="300"/>
        <v/>
      </c>
      <c r="DH28" s="72" t="str">
        <f t="shared" si="301"/>
        <v/>
      </c>
      <c r="DI28" s="72" t="str">
        <f t="shared" si="302"/>
        <v/>
      </c>
      <c r="DJ28" s="72" t="str">
        <f t="shared" si="303"/>
        <v>|n攻速+60%</v>
      </c>
      <c r="DK28" s="72" t="str">
        <f t="shared" si="304"/>
        <v/>
      </c>
      <c r="DL28" s="72" t="str">
        <f t="shared" si="305"/>
        <v/>
      </c>
      <c r="DM28" s="72" t="str">
        <f t="shared" si="306"/>
        <v/>
      </c>
      <c r="DN28" s="72" t="str">
        <f t="shared" si="307"/>
        <v/>
      </c>
      <c r="DO28" s="72" t="str">
        <f t="shared" si="308"/>
        <v/>
      </c>
      <c r="DP28" s="72" t="str">
        <f t="shared" si="309"/>
        <v/>
      </c>
      <c r="DQ28" s="72" t="str">
        <f t="shared" si="310"/>
        <v/>
      </c>
      <c r="DR28" s="72" t="str">
        <f t="shared" si="311"/>
        <v/>
      </c>
      <c r="DS28" s="72" t="str">
        <f t="shared" si="312"/>
        <v/>
      </c>
      <c r="DT28" s="72" t="str">
        <f t="shared" si="313"/>
        <v/>
      </c>
      <c r="DU28" s="72" t="str">
        <f t="shared" si="314"/>
        <v/>
      </c>
      <c r="DV28" s="72" t="str">
        <f t="shared" si="315"/>
        <v>|n吸血+12%</v>
      </c>
      <c r="DW28" s="72" t="str">
        <f t="shared" si="316"/>
        <v/>
      </c>
      <c r="DX28" s="72" t="str">
        <f t="shared" si="317"/>
        <v/>
      </c>
      <c r="DY28" s="72" t="str">
        <f t="shared" si="318"/>
        <v/>
      </c>
      <c r="DZ28" s="72" t="str">
        <f t="shared" si="319"/>
        <v/>
      </c>
      <c r="EA28" s="72" t="str">
        <f t="shared" si="320"/>
        <v/>
      </c>
      <c r="EB28" s="72" t="str">
        <f t="shared" si="321"/>
        <v/>
      </c>
      <c r="EC28" s="72" t="str">
        <f t="shared" si="322"/>
        <v/>
      </c>
      <c r="ED28" s="72" t="str">
        <f t="shared" si="323"/>
        <v/>
      </c>
      <c r="EE28" s="72" t="str">
        <f t="shared" si="324"/>
        <v/>
      </c>
      <c r="EF28" s="72" t="str">
        <f t="shared" si="325"/>
        <v/>
      </c>
      <c r="EG28" s="72" t="str">
        <f t="shared" si="326"/>
        <v/>
      </c>
      <c r="EH28" s="72" t="str">
        <f t="shared" si="327"/>
        <v/>
      </c>
      <c r="EI28" s="72" t="str">
        <f t="shared" si="328"/>
        <v/>
      </c>
      <c r="EJ28" s="72" t="str">
        <f t="shared" si="329"/>
        <v/>
      </c>
      <c r="EK28" s="72" t="str">
        <f t="shared" si="330"/>
        <v/>
      </c>
      <c r="EL28" s="72" t="str">
        <f t="shared" si="331"/>
        <v/>
      </c>
      <c r="EM28" s="72" t="str">
        <f t="shared" si="332"/>
        <v/>
      </c>
      <c r="EN28" s="72" t="str">
        <f t="shared" si="333"/>
        <v/>
      </c>
      <c r="EO28" s="72" t="str">
        <f t="shared" si="334"/>
        <v/>
      </c>
      <c r="EP28" s="72" t="str">
        <f t="shared" si="335"/>
        <v/>
      </c>
      <c r="EQ28" s="72" t="str">
        <f t="shared" si="336"/>
        <v/>
      </c>
      <c r="ER28" s="72" t="str">
        <f t="shared" si="337"/>
        <v/>
      </c>
      <c r="ES28" s="72" t="str">
        <f t="shared" si="338"/>
        <v/>
      </c>
      <c r="ET28" s="72" t="str">
        <f t="shared" si="339"/>
        <v/>
      </c>
      <c r="EU28" s="72" t="str">
        <f t="shared" si="340"/>
        <v/>
      </c>
      <c r="EV28" s="72" t="str">
        <f t="shared" si="341"/>
        <v/>
      </c>
      <c r="EW28" s="72" t="str">
        <f t="shared" si="342"/>
        <v/>
      </c>
      <c r="EX28" s="72" t="str">
        <f t="shared" si="343"/>
        <v/>
      </c>
      <c r="EY28" s="72" t="str">
        <f t="shared" si="344"/>
        <v/>
      </c>
      <c r="EZ28" s="72" t="str">
        <f t="shared" si="345"/>
        <v/>
      </c>
      <c r="FA28" s="72" t="str">
        <f t="shared" si="346"/>
        <v/>
      </c>
      <c r="FB28" s="72" t="str">
        <f t="shared" si="347"/>
        <v/>
      </c>
      <c r="FC28" s="72" t="str">
        <f t="shared" si="348"/>
        <v/>
      </c>
      <c r="FD28" s="72" t="str">
        <f t="shared" si="349"/>
        <v/>
      </c>
      <c r="FE28" s="72" t="str">
        <f t="shared" si="350"/>
        <v/>
      </c>
      <c r="FF28" s="72" t="str">
        <f t="shared" si="351"/>
        <v/>
      </c>
      <c r="FG28" s="72" t="str">
        <f t="shared" si="352"/>
        <v/>
      </c>
      <c r="FH28" s="72" t="str">
        <f t="shared" si="353"/>
        <v/>
      </c>
      <c r="FI28" s="72" t="str">
        <f t="shared" si="354"/>
        <v/>
      </c>
      <c r="FJ28" s="72" t="str">
        <f t="shared" si="355"/>
        <v/>
      </c>
      <c r="FK28" s="72" t="str">
        <f t="shared" si="356"/>
        <v/>
      </c>
      <c r="FL28" s="72" t="str">
        <f t="shared" si="357"/>
        <v/>
      </c>
      <c r="FM28" s="72" t="str">
        <f t="shared" si="358"/>
        <v/>
      </c>
      <c r="FN28" s="72" t="str">
        <f t="shared" si="359"/>
        <v/>
      </c>
      <c r="FO28" s="72" t="str">
        <f t="shared" si="360"/>
        <v/>
      </c>
      <c r="FP28" s="72" t="str">
        <f t="shared" si="361"/>
        <v/>
      </c>
      <c r="FQ28" s="72" t="str">
        <f t="shared" si="362"/>
        <v/>
      </c>
      <c r="FR28" s="72" t="str">
        <f t="shared" si="363"/>
        <v/>
      </c>
      <c r="FS28" s="72" t="str">
        <f t="shared" si="364"/>
        <v/>
      </c>
    </row>
    <row r="29" spans="1:175" s="61" customFormat="1" ht="16.5">
      <c r="A29" s="73"/>
      <c r="B29" s="74" t="s">
        <v>245</v>
      </c>
      <c r="C29" s="73" t="s">
        <v>246</v>
      </c>
      <c r="D29" s="75"/>
      <c r="E29" s="76"/>
      <c r="F29" s="77">
        <v>30000</v>
      </c>
      <c r="G29" s="78">
        <v>50</v>
      </c>
      <c r="H29" s="78"/>
      <c r="I29" s="78" t="str">
        <f t="shared" si="77"/>
        <v>E028</v>
      </c>
      <c r="J29" s="78"/>
      <c r="K29" s="78"/>
      <c r="L29" s="78"/>
      <c r="M29" s="78"/>
      <c r="N29" s="78"/>
      <c r="O29" s="78"/>
      <c r="P29" s="85"/>
      <c r="Q29" s="85"/>
      <c r="R29" s="85"/>
      <c r="S29" s="85"/>
      <c r="T29" s="87" t="s">
        <v>184</v>
      </c>
      <c r="U29" s="88" t="s">
        <v>244</v>
      </c>
      <c r="V29" s="20">
        <v>420000</v>
      </c>
      <c r="W29" s="89"/>
      <c r="X29" s="89"/>
      <c r="Y29" s="89"/>
      <c r="Z29" s="89"/>
      <c r="AA29" s="89"/>
      <c r="AB29" s="89"/>
      <c r="AC29" s="89"/>
      <c r="AD29" s="89">
        <v>60</v>
      </c>
      <c r="AE29" s="89"/>
      <c r="AF29" s="89"/>
      <c r="AG29" s="91"/>
      <c r="AH29" s="89"/>
      <c r="AI29" s="89"/>
      <c r="AJ29" s="89"/>
      <c r="AK29" s="89"/>
      <c r="AL29" s="91"/>
      <c r="AM29" s="89"/>
      <c r="AN29" s="89"/>
      <c r="AO29" s="89"/>
      <c r="AP29" s="93">
        <v>12</v>
      </c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InitUnitState('E027',420000,,,,,,,,60,)</v>
      </c>
      <c r="CO29" s="96" t="str">
        <f t="shared" si="3"/>
        <v>InitUnitNormal('E027',,,,,,,,,,)</v>
      </c>
      <c r="CP29" s="96" t="str">
        <f t="shared" si="4"/>
        <v>InitUnitMagic('E027',12,,,,,,,,,)</v>
      </c>
      <c r="CQ29" s="96" t="str">
        <f t="shared" si="5"/>
        <v>InitUnitAdd('E027',,,,,,,,,,)</v>
      </c>
      <c r="CR29" s="96" t="str">
        <f t="shared" si="6"/>
        <v>InitEquipData('E027',,"",,E028,30000,50,'','','','','','',"ReplaceableTextures\\CommandButtons\\BTNZ05.blp")</v>
      </c>
      <c r="CS29" s="96"/>
      <c r="CT29" s="96"/>
      <c r="CU29" s="98" t="str">
        <f t="shared" si="78"/>
        <v>|n攻击+420000|n攻速+60%|n吸血+12%|n</v>
      </c>
      <c r="CV29" s="7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2" t="str">
        <f t="shared" si="295"/>
        <v>|n攻击+420000</v>
      </c>
      <c r="DC29" s="72" t="str">
        <f t="shared" si="296"/>
        <v/>
      </c>
      <c r="DD29" s="72" t="str">
        <f t="shared" si="297"/>
        <v/>
      </c>
      <c r="DE29" s="72" t="str">
        <f t="shared" si="298"/>
        <v/>
      </c>
      <c r="DF29" s="72" t="str">
        <f t="shared" si="299"/>
        <v/>
      </c>
      <c r="DG29" s="72" t="str">
        <f t="shared" si="300"/>
        <v/>
      </c>
      <c r="DH29" s="72" t="str">
        <f t="shared" si="301"/>
        <v/>
      </c>
      <c r="DI29" s="72" t="str">
        <f t="shared" si="302"/>
        <v/>
      </c>
      <c r="DJ29" s="72" t="str">
        <f t="shared" si="303"/>
        <v>|n攻速+60%</v>
      </c>
      <c r="DK29" s="72" t="str">
        <f t="shared" si="304"/>
        <v/>
      </c>
      <c r="DL29" s="72" t="str">
        <f t="shared" si="305"/>
        <v/>
      </c>
      <c r="DM29" s="72" t="str">
        <f t="shared" si="306"/>
        <v/>
      </c>
      <c r="DN29" s="72" t="str">
        <f t="shared" si="307"/>
        <v/>
      </c>
      <c r="DO29" s="72" t="str">
        <f t="shared" si="308"/>
        <v/>
      </c>
      <c r="DP29" s="72" t="str">
        <f t="shared" si="309"/>
        <v/>
      </c>
      <c r="DQ29" s="72" t="str">
        <f t="shared" si="310"/>
        <v/>
      </c>
      <c r="DR29" s="72" t="str">
        <f t="shared" si="311"/>
        <v/>
      </c>
      <c r="DS29" s="72" t="str">
        <f t="shared" si="312"/>
        <v/>
      </c>
      <c r="DT29" s="72" t="str">
        <f t="shared" si="313"/>
        <v/>
      </c>
      <c r="DU29" s="72" t="str">
        <f t="shared" si="314"/>
        <v/>
      </c>
      <c r="DV29" s="72" t="str">
        <f t="shared" si="315"/>
        <v>|n吸血+12%</v>
      </c>
      <c r="DW29" s="72" t="str">
        <f t="shared" si="316"/>
        <v/>
      </c>
      <c r="DX29" s="72" t="str">
        <f t="shared" si="317"/>
        <v/>
      </c>
      <c r="DY29" s="72" t="str">
        <f t="shared" si="318"/>
        <v/>
      </c>
      <c r="DZ29" s="72" t="str">
        <f t="shared" si="319"/>
        <v/>
      </c>
      <c r="EA29" s="72" t="str">
        <f t="shared" si="320"/>
        <v/>
      </c>
      <c r="EB29" s="72" t="str">
        <f t="shared" si="321"/>
        <v/>
      </c>
      <c r="EC29" s="72" t="str">
        <f t="shared" si="322"/>
        <v/>
      </c>
      <c r="ED29" s="72" t="str">
        <f t="shared" si="323"/>
        <v/>
      </c>
      <c r="EE29" s="72" t="str">
        <f t="shared" si="324"/>
        <v/>
      </c>
      <c r="EF29" s="72" t="str">
        <f t="shared" si="325"/>
        <v/>
      </c>
      <c r="EG29" s="72" t="str">
        <f t="shared" si="326"/>
        <v/>
      </c>
      <c r="EH29" s="72" t="str">
        <f t="shared" si="327"/>
        <v/>
      </c>
      <c r="EI29" s="72" t="str">
        <f t="shared" si="328"/>
        <v/>
      </c>
      <c r="EJ29" s="72" t="str">
        <f t="shared" si="329"/>
        <v/>
      </c>
      <c r="EK29" s="72" t="str">
        <f t="shared" si="330"/>
        <v/>
      </c>
      <c r="EL29" s="72" t="str">
        <f t="shared" si="331"/>
        <v/>
      </c>
      <c r="EM29" s="72" t="str">
        <f t="shared" si="332"/>
        <v/>
      </c>
      <c r="EN29" s="72" t="str">
        <f t="shared" si="333"/>
        <v/>
      </c>
      <c r="EO29" s="72" t="str">
        <f t="shared" si="334"/>
        <v/>
      </c>
      <c r="EP29" s="72" t="str">
        <f t="shared" si="335"/>
        <v/>
      </c>
      <c r="EQ29" s="72" t="str">
        <f t="shared" si="336"/>
        <v/>
      </c>
      <c r="ER29" s="72" t="str">
        <f t="shared" si="337"/>
        <v/>
      </c>
      <c r="ES29" s="72" t="str">
        <f t="shared" si="338"/>
        <v/>
      </c>
      <c r="ET29" s="72" t="str">
        <f t="shared" si="339"/>
        <v/>
      </c>
      <c r="EU29" s="72" t="str">
        <f t="shared" si="340"/>
        <v/>
      </c>
      <c r="EV29" s="72" t="str">
        <f t="shared" si="341"/>
        <v/>
      </c>
      <c r="EW29" s="72" t="str">
        <f t="shared" si="342"/>
        <v/>
      </c>
      <c r="EX29" s="72" t="str">
        <f t="shared" si="343"/>
        <v/>
      </c>
      <c r="EY29" s="72" t="str">
        <f t="shared" si="344"/>
        <v/>
      </c>
      <c r="EZ29" s="72" t="str">
        <f t="shared" si="345"/>
        <v/>
      </c>
      <c r="FA29" s="72" t="str">
        <f t="shared" si="346"/>
        <v/>
      </c>
      <c r="FB29" s="72" t="str">
        <f t="shared" si="347"/>
        <v/>
      </c>
      <c r="FC29" s="72" t="str">
        <f t="shared" si="348"/>
        <v/>
      </c>
      <c r="FD29" s="72" t="str">
        <f t="shared" si="349"/>
        <v/>
      </c>
      <c r="FE29" s="72" t="str">
        <f t="shared" si="350"/>
        <v/>
      </c>
      <c r="FF29" s="72" t="str">
        <f t="shared" si="351"/>
        <v/>
      </c>
      <c r="FG29" s="72" t="str">
        <f t="shared" si="352"/>
        <v/>
      </c>
      <c r="FH29" s="72" t="str">
        <f t="shared" si="353"/>
        <v/>
      </c>
      <c r="FI29" s="72" t="str">
        <f t="shared" si="354"/>
        <v/>
      </c>
      <c r="FJ29" s="72" t="str">
        <f t="shared" si="355"/>
        <v/>
      </c>
      <c r="FK29" s="72" t="str">
        <f t="shared" si="356"/>
        <v/>
      </c>
      <c r="FL29" s="72" t="str">
        <f t="shared" si="357"/>
        <v/>
      </c>
      <c r="FM29" s="72" t="str">
        <f t="shared" si="358"/>
        <v/>
      </c>
      <c r="FN29" s="72" t="str">
        <f t="shared" si="359"/>
        <v/>
      </c>
      <c r="FO29" s="72" t="str">
        <f t="shared" si="360"/>
        <v/>
      </c>
      <c r="FP29" s="72" t="str">
        <f t="shared" si="361"/>
        <v/>
      </c>
      <c r="FQ29" s="72" t="str">
        <f t="shared" si="362"/>
        <v/>
      </c>
      <c r="FR29" s="72" t="str">
        <f t="shared" si="363"/>
        <v/>
      </c>
      <c r="FS29" s="72" t="str">
        <f t="shared" si="364"/>
        <v/>
      </c>
    </row>
    <row r="30" spans="1:175" s="61" customFormat="1" ht="16.5">
      <c r="A30" s="73"/>
      <c r="B30" s="74" t="s">
        <v>247</v>
      </c>
      <c r="C30" s="73" t="s">
        <v>248</v>
      </c>
      <c r="D30" s="75"/>
      <c r="E30" s="76"/>
      <c r="F30" s="77">
        <v>30000</v>
      </c>
      <c r="G30" s="78">
        <v>50</v>
      </c>
      <c r="H30" s="78"/>
      <c r="I30" s="78" t="str">
        <f t="shared" si="77"/>
        <v>E029</v>
      </c>
      <c r="J30" s="78"/>
      <c r="K30" s="78"/>
      <c r="L30" s="78"/>
      <c r="M30" s="78"/>
      <c r="N30" s="78"/>
      <c r="O30" s="78"/>
      <c r="P30" s="85"/>
      <c r="Q30" s="85"/>
      <c r="R30" s="85"/>
      <c r="S30" s="85"/>
      <c r="T30" s="87" t="s">
        <v>184</v>
      </c>
      <c r="U30" s="88" t="s">
        <v>244</v>
      </c>
      <c r="V30" s="20">
        <v>480000</v>
      </c>
      <c r="W30" s="89"/>
      <c r="X30" s="89"/>
      <c r="Y30" s="89"/>
      <c r="Z30" s="89"/>
      <c r="AA30" s="89"/>
      <c r="AB30" s="89"/>
      <c r="AC30" s="89"/>
      <c r="AD30" s="89">
        <v>60</v>
      </c>
      <c r="AE30" s="89"/>
      <c r="AF30" s="89"/>
      <c r="AG30" s="91"/>
      <c r="AH30" s="89"/>
      <c r="AI30" s="89"/>
      <c r="AJ30" s="89"/>
      <c r="AK30" s="89"/>
      <c r="AL30" s="91"/>
      <c r="AM30" s="89"/>
      <c r="AN30" s="89"/>
      <c r="AO30" s="89"/>
      <c r="AP30" s="93">
        <v>12</v>
      </c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A30" s="81"/>
      <c r="CB30" s="81"/>
      <c r="CC30" s="81"/>
      <c r="CD30" s="81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InitUnitState('E028',480000,,,,,,,,60,)</v>
      </c>
      <c r="CO30" s="96" t="str">
        <f t="shared" si="3"/>
        <v>InitUnitNormal('E028',,,,,,,,,,)</v>
      </c>
      <c r="CP30" s="96" t="str">
        <f t="shared" si="4"/>
        <v>InitUnitMagic('E028',12,,,,,,,,,)</v>
      </c>
      <c r="CQ30" s="96" t="str">
        <f t="shared" si="5"/>
        <v>InitUnitAdd('E028',,,,,,,,,,)</v>
      </c>
      <c r="CR30" s="96" t="str">
        <f t="shared" si="6"/>
        <v>InitEquipData('E028',,"",,E029,30000,50,'','','','','','',"ReplaceableTextures\\CommandButtons\\BTNZ05.blp")</v>
      </c>
      <c r="CS30" s="96"/>
      <c r="CT30" s="96"/>
      <c r="CU30" s="98" t="str">
        <f t="shared" si="78"/>
        <v>|n攻击+480000|n攻速+60%|n吸血+12%|n</v>
      </c>
      <c r="CV30" s="7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2" t="str">
        <f t="shared" si="295"/>
        <v>|n攻击+480000</v>
      </c>
      <c r="DC30" s="72" t="str">
        <f t="shared" si="296"/>
        <v/>
      </c>
      <c r="DD30" s="72" t="str">
        <f t="shared" si="297"/>
        <v/>
      </c>
      <c r="DE30" s="72" t="str">
        <f t="shared" si="298"/>
        <v/>
      </c>
      <c r="DF30" s="72" t="str">
        <f t="shared" si="299"/>
        <v/>
      </c>
      <c r="DG30" s="72" t="str">
        <f t="shared" si="300"/>
        <v/>
      </c>
      <c r="DH30" s="72" t="str">
        <f t="shared" si="301"/>
        <v/>
      </c>
      <c r="DI30" s="72" t="str">
        <f t="shared" si="302"/>
        <v/>
      </c>
      <c r="DJ30" s="72" t="str">
        <f t="shared" si="303"/>
        <v>|n攻速+60%</v>
      </c>
      <c r="DK30" s="72" t="str">
        <f t="shared" si="304"/>
        <v/>
      </c>
      <c r="DL30" s="72" t="str">
        <f t="shared" si="305"/>
        <v/>
      </c>
      <c r="DM30" s="72" t="str">
        <f t="shared" si="306"/>
        <v/>
      </c>
      <c r="DN30" s="72" t="str">
        <f t="shared" si="307"/>
        <v/>
      </c>
      <c r="DO30" s="72" t="str">
        <f t="shared" si="308"/>
        <v/>
      </c>
      <c r="DP30" s="72" t="str">
        <f t="shared" si="309"/>
        <v/>
      </c>
      <c r="DQ30" s="72" t="str">
        <f t="shared" si="310"/>
        <v/>
      </c>
      <c r="DR30" s="72" t="str">
        <f t="shared" si="311"/>
        <v/>
      </c>
      <c r="DS30" s="72" t="str">
        <f t="shared" si="312"/>
        <v/>
      </c>
      <c r="DT30" s="72" t="str">
        <f t="shared" si="313"/>
        <v/>
      </c>
      <c r="DU30" s="72" t="str">
        <f t="shared" si="314"/>
        <v/>
      </c>
      <c r="DV30" s="72" t="str">
        <f t="shared" si="315"/>
        <v>|n吸血+12%</v>
      </c>
      <c r="DW30" s="72" t="str">
        <f t="shared" si="316"/>
        <v/>
      </c>
      <c r="DX30" s="72" t="str">
        <f t="shared" si="317"/>
        <v/>
      </c>
      <c r="DY30" s="72" t="str">
        <f t="shared" si="318"/>
        <v/>
      </c>
      <c r="DZ30" s="72" t="str">
        <f t="shared" si="319"/>
        <v/>
      </c>
      <c r="EA30" s="72" t="str">
        <f t="shared" si="320"/>
        <v/>
      </c>
      <c r="EB30" s="72" t="str">
        <f t="shared" si="321"/>
        <v/>
      </c>
      <c r="EC30" s="72" t="str">
        <f t="shared" si="322"/>
        <v/>
      </c>
      <c r="ED30" s="72" t="str">
        <f t="shared" si="323"/>
        <v/>
      </c>
      <c r="EE30" s="72" t="str">
        <f t="shared" si="324"/>
        <v/>
      </c>
      <c r="EF30" s="72" t="str">
        <f t="shared" si="325"/>
        <v/>
      </c>
      <c r="EG30" s="72" t="str">
        <f t="shared" si="326"/>
        <v/>
      </c>
      <c r="EH30" s="72" t="str">
        <f t="shared" si="327"/>
        <v/>
      </c>
      <c r="EI30" s="72" t="str">
        <f t="shared" si="328"/>
        <v/>
      </c>
      <c r="EJ30" s="72" t="str">
        <f t="shared" si="329"/>
        <v/>
      </c>
      <c r="EK30" s="72" t="str">
        <f t="shared" si="330"/>
        <v/>
      </c>
      <c r="EL30" s="72" t="str">
        <f t="shared" si="331"/>
        <v/>
      </c>
      <c r="EM30" s="72" t="str">
        <f t="shared" si="332"/>
        <v/>
      </c>
      <c r="EN30" s="72" t="str">
        <f t="shared" si="333"/>
        <v/>
      </c>
      <c r="EO30" s="72" t="str">
        <f t="shared" si="334"/>
        <v/>
      </c>
      <c r="EP30" s="72" t="str">
        <f t="shared" si="335"/>
        <v/>
      </c>
      <c r="EQ30" s="72" t="str">
        <f t="shared" si="336"/>
        <v/>
      </c>
      <c r="ER30" s="72" t="str">
        <f t="shared" si="337"/>
        <v/>
      </c>
      <c r="ES30" s="72" t="str">
        <f t="shared" si="338"/>
        <v/>
      </c>
      <c r="ET30" s="72" t="str">
        <f t="shared" si="339"/>
        <v/>
      </c>
      <c r="EU30" s="72" t="str">
        <f t="shared" si="340"/>
        <v/>
      </c>
      <c r="EV30" s="72" t="str">
        <f t="shared" si="341"/>
        <v/>
      </c>
      <c r="EW30" s="72" t="str">
        <f t="shared" si="342"/>
        <v/>
      </c>
      <c r="EX30" s="72" t="str">
        <f t="shared" si="343"/>
        <v/>
      </c>
      <c r="EY30" s="72" t="str">
        <f t="shared" si="344"/>
        <v/>
      </c>
      <c r="EZ30" s="72" t="str">
        <f t="shared" si="345"/>
        <v/>
      </c>
      <c r="FA30" s="72" t="str">
        <f t="shared" si="346"/>
        <v/>
      </c>
      <c r="FB30" s="72" t="str">
        <f t="shared" si="347"/>
        <v/>
      </c>
      <c r="FC30" s="72" t="str">
        <f t="shared" si="348"/>
        <v/>
      </c>
      <c r="FD30" s="72" t="str">
        <f t="shared" si="349"/>
        <v/>
      </c>
      <c r="FE30" s="72" t="str">
        <f t="shared" si="350"/>
        <v/>
      </c>
      <c r="FF30" s="72" t="str">
        <f t="shared" si="351"/>
        <v/>
      </c>
      <c r="FG30" s="72" t="str">
        <f t="shared" si="352"/>
        <v/>
      </c>
      <c r="FH30" s="72" t="str">
        <f t="shared" si="353"/>
        <v/>
      </c>
      <c r="FI30" s="72" t="str">
        <f t="shared" si="354"/>
        <v/>
      </c>
      <c r="FJ30" s="72" t="str">
        <f t="shared" si="355"/>
        <v/>
      </c>
      <c r="FK30" s="72" t="str">
        <f t="shared" si="356"/>
        <v/>
      </c>
      <c r="FL30" s="72" t="str">
        <f t="shared" si="357"/>
        <v/>
      </c>
      <c r="FM30" s="72" t="str">
        <f t="shared" si="358"/>
        <v/>
      </c>
      <c r="FN30" s="72" t="str">
        <f t="shared" si="359"/>
        <v/>
      </c>
      <c r="FO30" s="72" t="str">
        <f t="shared" si="360"/>
        <v/>
      </c>
      <c r="FP30" s="72" t="str">
        <f t="shared" si="361"/>
        <v/>
      </c>
      <c r="FQ30" s="72" t="str">
        <f t="shared" si="362"/>
        <v/>
      </c>
      <c r="FR30" s="72" t="str">
        <f t="shared" si="363"/>
        <v/>
      </c>
      <c r="FS30" s="72" t="str">
        <f t="shared" si="364"/>
        <v/>
      </c>
    </row>
    <row r="31" spans="1:175" s="61" customFormat="1" ht="16.5">
      <c r="A31" s="73"/>
      <c r="B31" s="74" t="s">
        <v>249</v>
      </c>
      <c r="C31" s="73" t="s">
        <v>250</v>
      </c>
      <c r="D31" s="75"/>
      <c r="E31" s="76"/>
      <c r="F31" s="77">
        <v>30000</v>
      </c>
      <c r="G31" s="78">
        <v>50</v>
      </c>
      <c r="H31" s="78"/>
      <c r="I31" s="78" t="str">
        <f t="shared" si="77"/>
        <v>E030</v>
      </c>
      <c r="J31" s="78"/>
      <c r="K31" s="78"/>
      <c r="L31" s="78"/>
      <c r="M31" s="78"/>
      <c r="N31" s="78"/>
      <c r="O31" s="78"/>
      <c r="P31" s="85"/>
      <c r="Q31" s="85"/>
      <c r="R31" s="85"/>
      <c r="S31" s="85"/>
      <c r="T31" s="87" t="s">
        <v>184</v>
      </c>
      <c r="U31" s="88" t="s">
        <v>244</v>
      </c>
      <c r="V31" s="20">
        <v>540000</v>
      </c>
      <c r="W31" s="89"/>
      <c r="X31" s="89"/>
      <c r="Y31" s="89"/>
      <c r="Z31" s="89"/>
      <c r="AA31" s="89"/>
      <c r="AB31" s="89"/>
      <c r="AC31" s="89"/>
      <c r="AD31" s="89">
        <v>60</v>
      </c>
      <c r="AE31" s="89"/>
      <c r="AF31" s="89"/>
      <c r="AG31" s="91"/>
      <c r="AH31" s="89"/>
      <c r="AI31" s="89"/>
      <c r="AJ31" s="89"/>
      <c r="AK31" s="89"/>
      <c r="AL31" s="91"/>
      <c r="AM31" s="89"/>
      <c r="AN31" s="89"/>
      <c r="AO31" s="89"/>
      <c r="AP31" s="93">
        <v>12</v>
      </c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BZ31" s="81"/>
      <c r="CA31" s="81"/>
      <c r="CB31" s="81"/>
      <c r="CC31" s="81"/>
      <c r="CD31" s="81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InitUnitState('E029',540000,,,,,,,,60,)</v>
      </c>
      <c r="CO31" s="96" t="str">
        <f t="shared" si="3"/>
        <v>InitUnitNormal('E029',,,,,,,,,,)</v>
      </c>
      <c r="CP31" s="96" t="str">
        <f t="shared" si="4"/>
        <v>InitUnitMagic('E029',12,,,,,,,,,)</v>
      </c>
      <c r="CQ31" s="96" t="str">
        <f t="shared" si="5"/>
        <v>InitUnitAdd('E029',,,,,,,,,,)</v>
      </c>
      <c r="CR31" s="96" t="str">
        <f t="shared" si="6"/>
        <v>InitEquipData('E029',,"",,E030,30000,50,'','','','','','',"ReplaceableTextures\\CommandButtons\\BTNZ05.blp")</v>
      </c>
      <c r="CS31" s="96"/>
      <c r="CT31" s="96"/>
      <c r="CU31" s="98" t="str">
        <f t="shared" si="78"/>
        <v>|n攻击+540000|n攻速+60%|n吸血+12%|n</v>
      </c>
      <c r="CV31" s="7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2" t="str">
        <f t="shared" si="295"/>
        <v>|n攻击+540000</v>
      </c>
      <c r="DC31" s="72" t="str">
        <f t="shared" si="296"/>
        <v/>
      </c>
      <c r="DD31" s="72" t="str">
        <f t="shared" si="297"/>
        <v/>
      </c>
      <c r="DE31" s="72" t="str">
        <f t="shared" si="298"/>
        <v/>
      </c>
      <c r="DF31" s="72" t="str">
        <f t="shared" si="299"/>
        <v/>
      </c>
      <c r="DG31" s="72" t="str">
        <f t="shared" si="300"/>
        <v/>
      </c>
      <c r="DH31" s="72" t="str">
        <f t="shared" si="301"/>
        <v/>
      </c>
      <c r="DI31" s="72" t="str">
        <f t="shared" si="302"/>
        <v/>
      </c>
      <c r="DJ31" s="72" t="str">
        <f t="shared" si="303"/>
        <v>|n攻速+60%</v>
      </c>
      <c r="DK31" s="72" t="str">
        <f t="shared" si="304"/>
        <v/>
      </c>
      <c r="DL31" s="72" t="str">
        <f t="shared" si="305"/>
        <v/>
      </c>
      <c r="DM31" s="72" t="str">
        <f t="shared" si="306"/>
        <v/>
      </c>
      <c r="DN31" s="72" t="str">
        <f t="shared" si="307"/>
        <v/>
      </c>
      <c r="DO31" s="72" t="str">
        <f t="shared" si="308"/>
        <v/>
      </c>
      <c r="DP31" s="72" t="str">
        <f t="shared" si="309"/>
        <v/>
      </c>
      <c r="DQ31" s="72" t="str">
        <f t="shared" si="310"/>
        <v/>
      </c>
      <c r="DR31" s="72" t="str">
        <f t="shared" si="311"/>
        <v/>
      </c>
      <c r="DS31" s="72" t="str">
        <f t="shared" si="312"/>
        <v/>
      </c>
      <c r="DT31" s="72" t="str">
        <f t="shared" si="313"/>
        <v/>
      </c>
      <c r="DU31" s="72" t="str">
        <f t="shared" si="314"/>
        <v/>
      </c>
      <c r="DV31" s="72" t="str">
        <f t="shared" si="315"/>
        <v>|n吸血+12%</v>
      </c>
      <c r="DW31" s="72" t="str">
        <f t="shared" si="316"/>
        <v/>
      </c>
      <c r="DX31" s="72" t="str">
        <f t="shared" si="317"/>
        <v/>
      </c>
      <c r="DY31" s="72" t="str">
        <f t="shared" si="318"/>
        <v/>
      </c>
      <c r="DZ31" s="72" t="str">
        <f t="shared" si="319"/>
        <v/>
      </c>
      <c r="EA31" s="72" t="str">
        <f t="shared" si="320"/>
        <v/>
      </c>
      <c r="EB31" s="72" t="str">
        <f t="shared" si="321"/>
        <v/>
      </c>
      <c r="EC31" s="72" t="str">
        <f t="shared" si="322"/>
        <v/>
      </c>
      <c r="ED31" s="72" t="str">
        <f t="shared" si="323"/>
        <v/>
      </c>
      <c r="EE31" s="72" t="str">
        <f t="shared" si="324"/>
        <v/>
      </c>
      <c r="EF31" s="72" t="str">
        <f t="shared" si="325"/>
        <v/>
      </c>
      <c r="EG31" s="72" t="str">
        <f t="shared" si="326"/>
        <v/>
      </c>
      <c r="EH31" s="72" t="str">
        <f t="shared" si="327"/>
        <v/>
      </c>
      <c r="EI31" s="72" t="str">
        <f t="shared" si="328"/>
        <v/>
      </c>
      <c r="EJ31" s="72" t="str">
        <f t="shared" si="329"/>
        <v/>
      </c>
      <c r="EK31" s="72" t="str">
        <f t="shared" si="330"/>
        <v/>
      </c>
      <c r="EL31" s="72" t="str">
        <f t="shared" si="331"/>
        <v/>
      </c>
      <c r="EM31" s="72" t="str">
        <f t="shared" si="332"/>
        <v/>
      </c>
      <c r="EN31" s="72" t="str">
        <f t="shared" si="333"/>
        <v/>
      </c>
      <c r="EO31" s="72" t="str">
        <f t="shared" si="334"/>
        <v/>
      </c>
      <c r="EP31" s="72" t="str">
        <f t="shared" si="335"/>
        <v/>
      </c>
      <c r="EQ31" s="72" t="str">
        <f t="shared" si="336"/>
        <v/>
      </c>
      <c r="ER31" s="72" t="str">
        <f t="shared" si="337"/>
        <v/>
      </c>
      <c r="ES31" s="72" t="str">
        <f t="shared" si="338"/>
        <v/>
      </c>
      <c r="ET31" s="72" t="str">
        <f t="shared" si="339"/>
        <v/>
      </c>
      <c r="EU31" s="72" t="str">
        <f t="shared" si="340"/>
        <v/>
      </c>
      <c r="EV31" s="72" t="str">
        <f t="shared" si="341"/>
        <v/>
      </c>
      <c r="EW31" s="72" t="str">
        <f t="shared" si="342"/>
        <v/>
      </c>
      <c r="EX31" s="72" t="str">
        <f t="shared" si="343"/>
        <v/>
      </c>
      <c r="EY31" s="72" t="str">
        <f t="shared" si="344"/>
        <v/>
      </c>
      <c r="EZ31" s="72" t="str">
        <f t="shared" si="345"/>
        <v/>
      </c>
      <c r="FA31" s="72" t="str">
        <f t="shared" si="346"/>
        <v/>
      </c>
      <c r="FB31" s="72" t="str">
        <f t="shared" si="347"/>
        <v/>
      </c>
      <c r="FC31" s="72" t="str">
        <f t="shared" si="348"/>
        <v/>
      </c>
      <c r="FD31" s="72" t="str">
        <f t="shared" si="349"/>
        <v/>
      </c>
      <c r="FE31" s="72" t="str">
        <f t="shared" si="350"/>
        <v/>
      </c>
      <c r="FF31" s="72" t="str">
        <f t="shared" si="351"/>
        <v/>
      </c>
      <c r="FG31" s="72" t="str">
        <f t="shared" si="352"/>
        <v/>
      </c>
      <c r="FH31" s="72" t="str">
        <f t="shared" si="353"/>
        <v/>
      </c>
      <c r="FI31" s="72" t="str">
        <f t="shared" si="354"/>
        <v/>
      </c>
      <c r="FJ31" s="72" t="str">
        <f t="shared" si="355"/>
        <v/>
      </c>
      <c r="FK31" s="72" t="str">
        <f t="shared" si="356"/>
        <v/>
      </c>
      <c r="FL31" s="72" t="str">
        <f t="shared" si="357"/>
        <v/>
      </c>
      <c r="FM31" s="72" t="str">
        <f t="shared" si="358"/>
        <v/>
      </c>
      <c r="FN31" s="72" t="str">
        <f t="shared" si="359"/>
        <v/>
      </c>
      <c r="FO31" s="72" t="str">
        <f t="shared" si="360"/>
        <v/>
      </c>
      <c r="FP31" s="72" t="str">
        <f t="shared" si="361"/>
        <v/>
      </c>
      <c r="FQ31" s="72" t="str">
        <f t="shared" si="362"/>
        <v/>
      </c>
      <c r="FR31" s="72" t="str">
        <f t="shared" si="363"/>
        <v/>
      </c>
      <c r="FS31" s="72" t="str">
        <f t="shared" si="364"/>
        <v/>
      </c>
    </row>
    <row r="32" spans="1:175" s="61" customFormat="1" ht="16.5">
      <c r="A32" s="73"/>
      <c r="B32" s="74" t="s">
        <v>251</v>
      </c>
      <c r="C32" s="73" t="s">
        <v>252</v>
      </c>
      <c r="D32" s="75"/>
      <c r="E32" s="76"/>
      <c r="F32" s="77"/>
      <c r="G32" s="78"/>
      <c r="H32" s="78"/>
      <c r="I32" s="78"/>
      <c r="J32" s="78"/>
      <c r="K32" s="78"/>
      <c r="L32" s="78"/>
      <c r="M32" s="78"/>
      <c r="N32" s="78"/>
      <c r="O32" s="78"/>
      <c r="P32" s="85"/>
      <c r="Q32" s="85"/>
      <c r="R32" s="85"/>
      <c r="S32" s="85"/>
      <c r="T32" s="87" t="s">
        <v>184</v>
      </c>
      <c r="U32" s="88" t="s">
        <v>244</v>
      </c>
      <c r="V32" s="20">
        <v>600000</v>
      </c>
      <c r="W32" s="89"/>
      <c r="X32" s="89"/>
      <c r="Y32" s="89"/>
      <c r="Z32" s="89"/>
      <c r="AA32" s="89"/>
      <c r="AB32" s="89"/>
      <c r="AC32" s="89"/>
      <c r="AD32" s="89">
        <v>60</v>
      </c>
      <c r="AE32" s="89"/>
      <c r="AF32" s="89"/>
      <c r="AG32" s="91"/>
      <c r="AH32" s="89"/>
      <c r="AI32" s="89"/>
      <c r="AJ32" s="89"/>
      <c r="AK32" s="89"/>
      <c r="AL32" s="91"/>
      <c r="AM32" s="89"/>
      <c r="AN32" s="89"/>
      <c r="AO32" s="89"/>
      <c r="AP32" s="93">
        <v>12</v>
      </c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A32" s="81"/>
      <c r="CB32" s="81"/>
      <c r="CC32" s="81"/>
      <c r="CD32" s="81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InitUnitState('E030',600000,,,,,,,,60,)</v>
      </c>
      <c r="CO32" s="96" t="str">
        <f t="shared" si="3"/>
        <v>InitUnitNormal('E030',,,,,,,,,,)</v>
      </c>
      <c r="CP32" s="96" t="str">
        <f t="shared" si="4"/>
        <v>InitUnitMagic('E030',12,,,,,,,,,)</v>
      </c>
      <c r="CQ32" s="96" t="str">
        <f t="shared" si="5"/>
        <v>InitUnitAdd('E030',,,,,,,,,,)</v>
      </c>
      <c r="CR32" s="96" t="str">
        <f t="shared" si="6"/>
        <v>InitEquipData('E030',,"",,,,,'','','','','','',"ReplaceableTextures\\CommandButtons\\BTNZ06.blp")</v>
      </c>
      <c r="CS32" s="96"/>
      <c r="CT32" s="96"/>
      <c r="CU32" s="98" t="str">
        <f t="shared" si="78"/>
        <v>|n攻击+600000|n攻速+60%|n吸血+12%|n</v>
      </c>
      <c r="CV32" s="71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2" t="str">
        <f t="shared" si="295"/>
        <v>|n攻击+600000</v>
      </c>
      <c r="DC32" s="72" t="str">
        <f t="shared" si="296"/>
        <v/>
      </c>
      <c r="DD32" s="72" t="str">
        <f t="shared" si="297"/>
        <v/>
      </c>
      <c r="DE32" s="72" t="str">
        <f t="shared" si="298"/>
        <v/>
      </c>
      <c r="DF32" s="72" t="str">
        <f t="shared" si="299"/>
        <v/>
      </c>
      <c r="DG32" s="72" t="str">
        <f t="shared" si="300"/>
        <v/>
      </c>
      <c r="DH32" s="72" t="str">
        <f t="shared" si="301"/>
        <v/>
      </c>
      <c r="DI32" s="72" t="str">
        <f t="shared" si="302"/>
        <v/>
      </c>
      <c r="DJ32" s="72" t="str">
        <f t="shared" si="303"/>
        <v>|n攻速+60%</v>
      </c>
      <c r="DK32" s="72" t="str">
        <f t="shared" si="304"/>
        <v/>
      </c>
      <c r="DL32" s="72" t="str">
        <f t="shared" si="305"/>
        <v/>
      </c>
      <c r="DM32" s="72" t="str">
        <f t="shared" si="306"/>
        <v/>
      </c>
      <c r="DN32" s="72" t="str">
        <f t="shared" si="307"/>
        <v/>
      </c>
      <c r="DO32" s="72" t="str">
        <f t="shared" si="308"/>
        <v/>
      </c>
      <c r="DP32" s="72" t="str">
        <f t="shared" si="309"/>
        <v/>
      </c>
      <c r="DQ32" s="72" t="str">
        <f t="shared" si="310"/>
        <v/>
      </c>
      <c r="DR32" s="72" t="str">
        <f t="shared" si="311"/>
        <v/>
      </c>
      <c r="DS32" s="72" t="str">
        <f t="shared" si="312"/>
        <v/>
      </c>
      <c r="DT32" s="72" t="str">
        <f t="shared" si="313"/>
        <v/>
      </c>
      <c r="DU32" s="72" t="str">
        <f t="shared" si="314"/>
        <v/>
      </c>
      <c r="DV32" s="72" t="str">
        <f t="shared" si="315"/>
        <v>|n吸血+12%</v>
      </c>
      <c r="DW32" s="72" t="str">
        <f t="shared" si="316"/>
        <v/>
      </c>
      <c r="DX32" s="72" t="str">
        <f t="shared" si="317"/>
        <v/>
      </c>
      <c r="DY32" s="72" t="str">
        <f t="shared" si="318"/>
        <v/>
      </c>
      <c r="DZ32" s="72" t="str">
        <f t="shared" si="319"/>
        <v/>
      </c>
      <c r="EA32" s="72" t="str">
        <f t="shared" si="320"/>
        <v/>
      </c>
      <c r="EB32" s="72" t="str">
        <f t="shared" si="321"/>
        <v/>
      </c>
      <c r="EC32" s="72" t="str">
        <f t="shared" si="322"/>
        <v/>
      </c>
      <c r="ED32" s="72" t="str">
        <f t="shared" si="323"/>
        <v/>
      </c>
      <c r="EE32" s="72" t="str">
        <f t="shared" si="324"/>
        <v/>
      </c>
      <c r="EF32" s="72" t="str">
        <f t="shared" si="325"/>
        <v/>
      </c>
      <c r="EG32" s="72" t="str">
        <f t="shared" si="326"/>
        <v/>
      </c>
      <c r="EH32" s="72" t="str">
        <f t="shared" si="327"/>
        <v/>
      </c>
      <c r="EI32" s="72" t="str">
        <f t="shared" si="328"/>
        <v/>
      </c>
      <c r="EJ32" s="72" t="str">
        <f t="shared" si="329"/>
        <v/>
      </c>
      <c r="EK32" s="72" t="str">
        <f t="shared" si="330"/>
        <v/>
      </c>
      <c r="EL32" s="72" t="str">
        <f t="shared" si="331"/>
        <v/>
      </c>
      <c r="EM32" s="72" t="str">
        <f t="shared" si="332"/>
        <v/>
      </c>
      <c r="EN32" s="72" t="str">
        <f t="shared" si="333"/>
        <v/>
      </c>
      <c r="EO32" s="72" t="str">
        <f t="shared" si="334"/>
        <v/>
      </c>
      <c r="EP32" s="72" t="str">
        <f t="shared" si="335"/>
        <v/>
      </c>
      <c r="EQ32" s="72" t="str">
        <f t="shared" si="336"/>
        <v/>
      </c>
      <c r="ER32" s="72" t="str">
        <f t="shared" si="337"/>
        <v/>
      </c>
      <c r="ES32" s="72" t="str">
        <f t="shared" si="338"/>
        <v/>
      </c>
      <c r="ET32" s="72" t="str">
        <f t="shared" si="339"/>
        <v/>
      </c>
      <c r="EU32" s="72" t="str">
        <f t="shared" si="340"/>
        <v/>
      </c>
      <c r="EV32" s="72" t="str">
        <f t="shared" si="341"/>
        <v/>
      </c>
      <c r="EW32" s="72" t="str">
        <f t="shared" si="342"/>
        <v/>
      </c>
      <c r="EX32" s="72" t="str">
        <f t="shared" si="343"/>
        <v/>
      </c>
      <c r="EY32" s="72" t="str">
        <f t="shared" si="344"/>
        <v/>
      </c>
      <c r="EZ32" s="72" t="str">
        <f t="shared" si="345"/>
        <v/>
      </c>
      <c r="FA32" s="72" t="str">
        <f t="shared" si="346"/>
        <v/>
      </c>
      <c r="FB32" s="72" t="str">
        <f t="shared" si="347"/>
        <v/>
      </c>
      <c r="FC32" s="72" t="str">
        <f t="shared" si="348"/>
        <v/>
      </c>
      <c r="FD32" s="72" t="str">
        <f t="shared" si="349"/>
        <v/>
      </c>
      <c r="FE32" s="72" t="str">
        <f t="shared" si="350"/>
        <v/>
      </c>
      <c r="FF32" s="72" t="str">
        <f t="shared" si="351"/>
        <v/>
      </c>
      <c r="FG32" s="72" t="str">
        <f t="shared" si="352"/>
        <v/>
      </c>
      <c r="FH32" s="72" t="str">
        <f t="shared" si="353"/>
        <v/>
      </c>
      <c r="FI32" s="72" t="str">
        <f t="shared" si="354"/>
        <v/>
      </c>
      <c r="FJ32" s="72" t="str">
        <f t="shared" si="355"/>
        <v/>
      </c>
      <c r="FK32" s="72" t="str">
        <f t="shared" si="356"/>
        <v/>
      </c>
      <c r="FL32" s="72" t="str">
        <f t="shared" si="357"/>
        <v/>
      </c>
      <c r="FM32" s="72" t="str">
        <f t="shared" si="358"/>
        <v/>
      </c>
      <c r="FN32" s="72" t="str">
        <f t="shared" si="359"/>
        <v/>
      </c>
      <c r="FO32" s="72" t="str">
        <f t="shared" si="360"/>
        <v/>
      </c>
      <c r="FP32" s="72" t="str">
        <f t="shared" si="361"/>
        <v/>
      </c>
      <c r="FQ32" s="72" t="str">
        <f t="shared" si="362"/>
        <v/>
      </c>
      <c r="FR32" s="72" t="str">
        <f t="shared" si="363"/>
        <v/>
      </c>
      <c r="FS32" s="72" t="str">
        <f t="shared" si="364"/>
        <v/>
      </c>
    </row>
    <row r="33" spans="1:175" s="61" customFormat="1" ht="16.5">
      <c r="A33" s="73"/>
      <c r="B33" s="74" t="s">
        <v>253</v>
      </c>
      <c r="C33" s="81" t="s">
        <v>254</v>
      </c>
      <c r="D33" s="12">
        <v>200</v>
      </c>
      <c r="E33" s="76"/>
      <c r="F33" s="77"/>
      <c r="G33" s="12">
        <v>60</v>
      </c>
      <c r="H33" s="78"/>
      <c r="I33" s="78" t="str">
        <f>B34</f>
        <v>E102</v>
      </c>
      <c r="J33" s="78"/>
      <c r="K33" s="78"/>
      <c r="L33" s="78"/>
      <c r="M33" s="78"/>
      <c r="N33" s="78"/>
      <c r="O33" s="78"/>
      <c r="P33" s="85"/>
      <c r="Q33" s="85"/>
      <c r="R33" s="85"/>
      <c r="S33" s="85"/>
      <c r="T33" s="90" t="str">
        <f>"|n|Cff00ff7f击杀"&amp;D33&amp;"只怪有50%概率升级|r"</f>
        <v>|n|Cff00ff7f击杀200只怪有50%概率升级|r</v>
      </c>
      <c r="U33" s="88" t="s">
        <v>255</v>
      </c>
      <c r="V33" s="89">
        <v>250</v>
      </c>
      <c r="W33" s="89">
        <v>1000</v>
      </c>
      <c r="X33" s="89"/>
      <c r="Y33" s="89"/>
      <c r="Z33" s="89">
        <v>5000</v>
      </c>
      <c r="AA33" s="89"/>
      <c r="AB33" s="89"/>
      <c r="AC33" s="89"/>
      <c r="AD33" s="89"/>
      <c r="AE33" s="89"/>
      <c r="AF33" s="89"/>
      <c r="AG33" s="91"/>
      <c r="AH33" s="89"/>
      <c r="AI33" s="89"/>
      <c r="AJ33" s="89"/>
      <c r="AK33" s="89"/>
      <c r="AL33" s="91"/>
      <c r="AM33" s="89"/>
      <c r="AN33" s="89"/>
      <c r="AO33" s="89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81"/>
      <c r="BD33" s="81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InitUnitState('E101',250,1000,,,5000,,,,,)</v>
      </c>
      <c r="CO33" s="96" t="str">
        <f t="shared" si="3"/>
        <v>InitUnitNormal('E101',,,,,,,,,,)</v>
      </c>
      <c r="CP33" s="96" t="str">
        <f t="shared" si="4"/>
        <v>InitUnitMagic('E101',,,,,,,,,,)</v>
      </c>
      <c r="CQ33" s="96" t="str">
        <f t="shared" si="5"/>
        <v>InitUnitAdd('E101',,,,,,,,,,)</v>
      </c>
      <c r="CR33" s="96" t="str">
        <f t="shared" si="6"/>
        <v>InitEquipData('E101',200,"",,E102,,60,'','','','','','',"ReplaceableTextures\\CommandButtons\\BTNZ06.blp")</v>
      </c>
      <c r="CS33" s="96"/>
      <c r="CT33" s="96"/>
      <c r="CU33" s="98" t="str">
        <f t="shared" si="78"/>
        <v>|n攻击+250|n业力+1000|n生命值+5000|n</v>
      </c>
      <c r="CV33" s="71" t="str">
        <f>"|Cffbbbbbb属性：|r"&amp;CU33&amp;VLOOKUP(A33,合成公式!A:P,16,FALSE)&amp;T33</f>
        <v>|Cffbbbbbb属性：|r|n攻击+250|n业力+1000|n生命值+5000|n|n|Cff00ff7f击杀200只怪有50%概率升级|r</v>
      </c>
      <c r="DB33" s="72" t="str">
        <f t="shared" si="295"/>
        <v>|n攻击+250</v>
      </c>
      <c r="DC33" s="72" t="str">
        <f t="shared" si="296"/>
        <v>|n业力+1000</v>
      </c>
      <c r="DD33" s="72" t="str">
        <f t="shared" si="297"/>
        <v/>
      </c>
      <c r="DE33" s="72" t="str">
        <f t="shared" si="298"/>
        <v/>
      </c>
      <c r="DF33" s="72" t="str">
        <f t="shared" si="299"/>
        <v>|n生命值+5000</v>
      </c>
      <c r="DG33" s="72" t="str">
        <f t="shared" si="300"/>
        <v/>
      </c>
      <c r="DH33" s="72" t="str">
        <f t="shared" si="301"/>
        <v/>
      </c>
      <c r="DI33" s="72" t="str">
        <f t="shared" si="302"/>
        <v/>
      </c>
      <c r="DJ33" s="72" t="str">
        <f t="shared" si="303"/>
        <v/>
      </c>
      <c r="DK33" s="72" t="str">
        <f t="shared" si="304"/>
        <v/>
      </c>
      <c r="DL33" s="72" t="str">
        <f t="shared" si="305"/>
        <v/>
      </c>
      <c r="DM33" s="72" t="str">
        <f t="shared" si="306"/>
        <v/>
      </c>
      <c r="DN33" s="72" t="str">
        <f t="shared" si="307"/>
        <v/>
      </c>
      <c r="DO33" s="72" t="str">
        <f t="shared" si="308"/>
        <v/>
      </c>
      <c r="DP33" s="72" t="str">
        <f t="shared" si="309"/>
        <v/>
      </c>
      <c r="DQ33" s="72" t="str">
        <f t="shared" si="310"/>
        <v/>
      </c>
      <c r="DR33" s="72" t="str">
        <f t="shared" si="311"/>
        <v/>
      </c>
      <c r="DS33" s="72" t="str">
        <f t="shared" si="312"/>
        <v/>
      </c>
      <c r="DT33" s="72" t="str">
        <f t="shared" si="313"/>
        <v/>
      </c>
      <c r="DU33" s="72" t="str">
        <f t="shared" si="314"/>
        <v/>
      </c>
      <c r="DV33" s="72" t="str">
        <f t="shared" si="315"/>
        <v/>
      </c>
      <c r="DW33" s="72" t="str">
        <f t="shared" si="316"/>
        <v/>
      </c>
      <c r="DX33" s="72" t="str">
        <f t="shared" si="317"/>
        <v/>
      </c>
      <c r="DY33" s="72" t="str">
        <f t="shared" si="318"/>
        <v/>
      </c>
      <c r="DZ33" s="72" t="str">
        <f t="shared" si="319"/>
        <v/>
      </c>
      <c r="EA33" s="72" t="str">
        <f t="shared" si="320"/>
        <v/>
      </c>
      <c r="EB33" s="72" t="str">
        <f t="shared" si="321"/>
        <v/>
      </c>
      <c r="EC33" s="72" t="str">
        <f t="shared" si="322"/>
        <v/>
      </c>
      <c r="ED33" s="72" t="str">
        <f t="shared" si="323"/>
        <v/>
      </c>
      <c r="EE33" s="72" t="str">
        <f t="shared" si="324"/>
        <v/>
      </c>
      <c r="EF33" s="72" t="str">
        <f t="shared" si="325"/>
        <v/>
      </c>
      <c r="EG33" s="72" t="str">
        <f t="shared" si="326"/>
        <v/>
      </c>
      <c r="EH33" s="72" t="str">
        <f t="shared" si="327"/>
        <v/>
      </c>
      <c r="EI33" s="72" t="str">
        <f t="shared" si="328"/>
        <v/>
      </c>
      <c r="EJ33" s="72" t="str">
        <f t="shared" si="329"/>
        <v/>
      </c>
      <c r="EK33" s="72" t="str">
        <f t="shared" si="330"/>
        <v/>
      </c>
      <c r="EL33" s="72" t="str">
        <f t="shared" si="331"/>
        <v/>
      </c>
      <c r="EM33" s="72" t="str">
        <f t="shared" si="332"/>
        <v/>
      </c>
      <c r="EN33" s="72" t="str">
        <f t="shared" si="333"/>
        <v/>
      </c>
      <c r="EO33" s="72" t="str">
        <f t="shared" si="334"/>
        <v/>
      </c>
      <c r="EP33" s="72" t="str">
        <f t="shared" si="335"/>
        <v/>
      </c>
      <c r="EQ33" s="72" t="str">
        <f t="shared" si="336"/>
        <v/>
      </c>
      <c r="ER33" s="72" t="str">
        <f t="shared" si="337"/>
        <v/>
      </c>
      <c r="ES33" s="72" t="str">
        <f t="shared" si="338"/>
        <v/>
      </c>
      <c r="ET33" s="72" t="str">
        <f t="shared" si="339"/>
        <v/>
      </c>
      <c r="EU33" s="72" t="str">
        <f t="shared" si="340"/>
        <v/>
      </c>
      <c r="EV33" s="72" t="str">
        <f t="shared" si="341"/>
        <v/>
      </c>
      <c r="EW33" s="72" t="str">
        <f t="shared" si="342"/>
        <v/>
      </c>
      <c r="EX33" s="72" t="str">
        <f t="shared" si="343"/>
        <v/>
      </c>
      <c r="EY33" s="72" t="str">
        <f t="shared" si="344"/>
        <v/>
      </c>
      <c r="EZ33" s="72" t="str">
        <f t="shared" si="345"/>
        <v/>
      </c>
      <c r="FA33" s="72" t="str">
        <f t="shared" si="346"/>
        <v/>
      </c>
      <c r="FB33" s="72" t="str">
        <f t="shared" si="347"/>
        <v/>
      </c>
      <c r="FC33" s="72" t="str">
        <f t="shared" si="348"/>
        <v/>
      </c>
      <c r="FD33" s="72" t="str">
        <f t="shared" si="349"/>
        <v/>
      </c>
      <c r="FE33" s="72" t="str">
        <f t="shared" si="350"/>
        <v/>
      </c>
      <c r="FF33" s="72" t="str">
        <f t="shared" si="351"/>
        <v/>
      </c>
      <c r="FG33" s="72" t="str">
        <f t="shared" si="352"/>
        <v/>
      </c>
      <c r="FH33" s="72" t="str">
        <f t="shared" si="353"/>
        <v/>
      </c>
      <c r="FI33" s="72" t="str">
        <f t="shared" si="354"/>
        <v/>
      </c>
      <c r="FJ33" s="72" t="str">
        <f t="shared" si="355"/>
        <v/>
      </c>
      <c r="FK33" s="72" t="str">
        <f t="shared" si="356"/>
        <v/>
      </c>
      <c r="FL33" s="72" t="str">
        <f t="shared" si="357"/>
        <v/>
      </c>
      <c r="FM33" s="72" t="str">
        <f t="shared" si="358"/>
        <v/>
      </c>
      <c r="FN33" s="72" t="str">
        <f t="shared" si="359"/>
        <v/>
      </c>
      <c r="FO33" s="72" t="str">
        <f t="shared" si="360"/>
        <v/>
      </c>
      <c r="FP33" s="72" t="str">
        <f t="shared" si="361"/>
        <v/>
      </c>
      <c r="FQ33" s="72" t="str">
        <f t="shared" si="362"/>
        <v/>
      </c>
      <c r="FR33" s="72" t="str">
        <f t="shared" si="363"/>
        <v/>
      </c>
      <c r="FS33" s="72" t="str">
        <f t="shared" si="364"/>
        <v/>
      </c>
    </row>
    <row r="34" spans="1:175" s="61" customFormat="1" ht="16.5">
      <c r="A34" s="73"/>
      <c r="B34" s="74" t="s">
        <v>256</v>
      </c>
      <c r="C34" s="81" t="s">
        <v>257</v>
      </c>
      <c r="D34" s="12">
        <v>200</v>
      </c>
      <c r="E34" s="76"/>
      <c r="F34" s="77"/>
      <c r="G34" s="12">
        <v>60</v>
      </c>
      <c r="H34" s="78"/>
      <c r="I34" s="78" t="str">
        <f t="shared" ref="I34:I61" si="365">B35</f>
        <v>E103</v>
      </c>
      <c r="J34" s="78"/>
      <c r="K34" s="78"/>
      <c r="L34" s="78"/>
      <c r="M34" s="78"/>
      <c r="N34" s="78"/>
      <c r="O34" s="78"/>
      <c r="P34" s="85"/>
      <c r="Q34" s="85"/>
      <c r="R34" s="85"/>
      <c r="S34" s="85"/>
      <c r="T34" s="90" t="str">
        <f>"|n|Cff00ff7f击杀"&amp;D34&amp;"只怪有50%概率升级|r"</f>
        <v>|n|Cff00ff7f击杀200只怪有50%概率升级|r</v>
      </c>
      <c r="U34" s="88" t="s">
        <v>255</v>
      </c>
      <c r="V34" s="89">
        <v>500</v>
      </c>
      <c r="W34" s="89">
        <v>2000</v>
      </c>
      <c r="X34" s="89"/>
      <c r="Y34" s="89"/>
      <c r="Z34" s="89">
        <v>10000</v>
      </c>
      <c r="AA34" s="89"/>
      <c r="AB34" s="89"/>
      <c r="AC34" s="89"/>
      <c r="AD34" s="89"/>
      <c r="AE34" s="89"/>
      <c r="AF34" s="89"/>
      <c r="AG34" s="91"/>
      <c r="AH34" s="89"/>
      <c r="AI34" s="89"/>
      <c r="AJ34" s="89"/>
      <c r="AK34" s="89"/>
      <c r="AL34" s="91"/>
      <c r="AM34" s="89"/>
      <c r="AN34" s="89"/>
      <c r="AO34" s="89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81"/>
      <c r="BD34" s="81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A34" s="81"/>
      <c r="CB34" s="81"/>
      <c r="CC34" s="81"/>
      <c r="CD34" s="81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InitUnitState('E102',500,2000,,,10000,,,,,)</v>
      </c>
      <c r="CO34" s="96" t="str">
        <f t="shared" si="3"/>
        <v>InitUnitNormal('E102',,,,,,,,,,)</v>
      </c>
      <c r="CP34" s="96" t="str">
        <f t="shared" si="4"/>
        <v>InitUnitMagic('E102',,,,,,,,,,)</v>
      </c>
      <c r="CQ34" s="96" t="str">
        <f t="shared" si="5"/>
        <v>InitUnitAdd('E102',,,,,,,,,,)</v>
      </c>
      <c r="CR34" s="96" t="str">
        <f t="shared" si="6"/>
        <v>InitEquipData('E102',200,"",,E103,,60,'','','','','','',"ReplaceableTextures\\CommandButtons\\BTNZ06.blp")</v>
      </c>
      <c r="CS34" s="96"/>
      <c r="CT34" s="96"/>
      <c r="CU34" s="98" t="str">
        <f t="shared" si="78"/>
        <v>|n攻击+500|n业力+2000|n生命值+10000|n</v>
      </c>
      <c r="CV34" s="71" t="str">
        <f>"|Cffbbbbbb属性：|r"&amp;CU34&amp;VLOOKUP(A34,合成公式!A:P,16,FALSE)&amp;T34</f>
        <v>|Cffbbbbbb属性：|r|n攻击+500|n业力+2000|n生命值+10000|n|n|Cff00ff7f击杀200只怪有50%概率升级|r</v>
      </c>
      <c r="DB34" s="72" t="str">
        <f t="shared" si="295"/>
        <v>|n攻击+500</v>
      </c>
      <c r="DC34" s="72" t="str">
        <f t="shared" si="296"/>
        <v>|n业力+2000</v>
      </c>
      <c r="DD34" s="72" t="str">
        <f t="shared" si="297"/>
        <v/>
      </c>
      <c r="DE34" s="72" t="str">
        <f t="shared" si="298"/>
        <v/>
      </c>
      <c r="DF34" s="72" t="str">
        <f t="shared" si="299"/>
        <v>|n生命值+10000</v>
      </c>
      <c r="DG34" s="72" t="str">
        <f t="shared" si="300"/>
        <v/>
      </c>
      <c r="DH34" s="72" t="str">
        <f t="shared" si="301"/>
        <v/>
      </c>
      <c r="DI34" s="72" t="str">
        <f t="shared" si="302"/>
        <v/>
      </c>
      <c r="DJ34" s="72" t="str">
        <f t="shared" si="303"/>
        <v/>
      </c>
      <c r="DK34" s="72" t="str">
        <f t="shared" si="304"/>
        <v/>
      </c>
      <c r="DL34" s="72" t="str">
        <f t="shared" si="305"/>
        <v/>
      </c>
      <c r="DM34" s="72" t="str">
        <f t="shared" si="306"/>
        <v/>
      </c>
      <c r="DN34" s="72" t="str">
        <f t="shared" si="307"/>
        <v/>
      </c>
      <c r="DO34" s="72" t="str">
        <f t="shared" si="308"/>
        <v/>
      </c>
      <c r="DP34" s="72" t="str">
        <f t="shared" si="309"/>
        <v/>
      </c>
      <c r="DQ34" s="72" t="str">
        <f t="shared" si="310"/>
        <v/>
      </c>
      <c r="DR34" s="72" t="str">
        <f t="shared" si="311"/>
        <v/>
      </c>
      <c r="DS34" s="72" t="str">
        <f t="shared" si="312"/>
        <v/>
      </c>
      <c r="DT34" s="72" t="str">
        <f t="shared" si="313"/>
        <v/>
      </c>
      <c r="DU34" s="72" t="str">
        <f t="shared" si="314"/>
        <v/>
      </c>
      <c r="DV34" s="72" t="str">
        <f t="shared" si="315"/>
        <v/>
      </c>
      <c r="DW34" s="72" t="str">
        <f t="shared" si="316"/>
        <v/>
      </c>
      <c r="DX34" s="72" t="str">
        <f t="shared" si="317"/>
        <v/>
      </c>
      <c r="DY34" s="72" t="str">
        <f t="shared" si="318"/>
        <v/>
      </c>
      <c r="DZ34" s="72" t="str">
        <f t="shared" si="319"/>
        <v/>
      </c>
      <c r="EA34" s="72" t="str">
        <f t="shared" si="320"/>
        <v/>
      </c>
      <c r="EB34" s="72" t="str">
        <f t="shared" si="321"/>
        <v/>
      </c>
      <c r="EC34" s="72" t="str">
        <f t="shared" si="322"/>
        <v/>
      </c>
      <c r="ED34" s="72" t="str">
        <f t="shared" si="323"/>
        <v/>
      </c>
      <c r="EE34" s="72" t="str">
        <f t="shared" si="324"/>
        <v/>
      </c>
      <c r="EF34" s="72" t="str">
        <f t="shared" si="325"/>
        <v/>
      </c>
      <c r="EG34" s="72" t="str">
        <f t="shared" si="326"/>
        <v/>
      </c>
      <c r="EH34" s="72" t="str">
        <f t="shared" si="327"/>
        <v/>
      </c>
      <c r="EI34" s="72" t="str">
        <f t="shared" si="328"/>
        <v/>
      </c>
      <c r="EJ34" s="72" t="str">
        <f t="shared" si="329"/>
        <v/>
      </c>
      <c r="EK34" s="72" t="str">
        <f t="shared" si="330"/>
        <v/>
      </c>
      <c r="EL34" s="72" t="str">
        <f t="shared" si="331"/>
        <v/>
      </c>
      <c r="EM34" s="72" t="str">
        <f t="shared" si="332"/>
        <v/>
      </c>
      <c r="EN34" s="72" t="str">
        <f t="shared" si="333"/>
        <v/>
      </c>
      <c r="EO34" s="72" t="str">
        <f t="shared" si="334"/>
        <v/>
      </c>
      <c r="EP34" s="72" t="str">
        <f t="shared" si="335"/>
        <v/>
      </c>
      <c r="EQ34" s="72" t="str">
        <f t="shared" si="336"/>
        <v/>
      </c>
      <c r="ER34" s="72" t="str">
        <f t="shared" si="337"/>
        <v/>
      </c>
      <c r="ES34" s="72" t="str">
        <f t="shared" si="338"/>
        <v/>
      </c>
      <c r="ET34" s="72" t="str">
        <f t="shared" si="339"/>
        <v/>
      </c>
      <c r="EU34" s="72" t="str">
        <f t="shared" si="340"/>
        <v/>
      </c>
      <c r="EV34" s="72" t="str">
        <f t="shared" si="341"/>
        <v/>
      </c>
      <c r="EW34" s="72" t="str">
        <f t="shared" si="342"/>
        <v/>
      </c>
      <c r="EX34" s="72" t="str">
        <f t="shared" si="343"/>
        <v/>
      </c>
      <c r="EY34" s="72" t="str">
        <f t="shared" si="344"/>
        <v/>
      </c>
      <c r="EZ34" s="72" t="str">
        <f t="shared" si="345"/>
        <v/>
      </c>
      <c r="FA34" s="72" t="str">
        <f t="shared" si="346"/>
        <v/>
      </c>
      <c r="FB34" s="72" t="str">
        <f t="shared" si="347"/>
        <v/>
      </c>
      <c r="FC34" s="72" t="str">
        <f t="shared" si="348"/>
        <v/>
      </c>
      <c r="FD34" s="72" t="str">
        <f t="shared" si="349"/>
        <v/>
      </c>
      <c r="FE34" s="72" t="str">
        <f t="shared" si="350"/>
        <v/>
      </c>
      <c r="FF34" s="72" t="str">
        <f t="shared" si="351"/>
        <v/>
      </c>
      <c r="FG34" s="72" t="str">
        <f t="shared" si="352"/>
        <v/>
      </c>
      <c r="FH34" s="72" t="str">
        <f t="shared" si="353"/>
        <v/>
      </c>
      <c r="FI34" s="72" t="str">
        <f t="shared" si="354"/>
        <v/>
      </c>
      <c r="FJ34" s="72" t="str">
        <f t="shared" si="355"/>
        <v/>
      </c>
      <c r="FK34" s="72" t="str">
        <f t="shared" si="356"/>
        <v/>
      </c>
      <c r="FL34" s="72" t="str">
        <f t="shared" si="357"/>
        <v/>
      </c>
      <c r="FM34" s="72" t="str">
        <f t="shared" si="358"/>
        <v/>
      </c>
      <c r="FN34" s="72" t="str">
        <f t="shared" si="359"/>
        <v/>
      </c>
      <c r="FO34" s="72" t="str">
        <f t="shared" si="360"/>
        <v/>
      </c>
      <c r="FP34" s="72" t="str">
        <f t="shared" si="361"/>
        <v/>
      </c>
      <c r="FQ34" s="72" t="str">
        <f t="shared" si="362"/>
        <v/>
      </c>
      <c r="FR34" s="72" t="str">
        <f t="shared" si="363"/>
        <v/>
      </c>
      <c r="FS34" s="72" t="str">
        <f t="shared" si="364"/>
        <v/>
      </c>
    </row>
    <row r="35" spans="1:175" s="61" customFormat="1" ht="16.5">
      <c r="A35" s="73"/>
      <c r="B35" s="74" t="s">
        <v>258</v>
      </c>
      <c r="C35" s="81" t="s">
        <v>259</v>
      </c>
      <c r="D35" s="12">
        <v>200</v>
      </c>
      <c r="E35" s="76"/>
      <c r="F35" s="77"/>
      <c r="G35" s="12">
        <v>60</v>
      </c>
      <c r="H35" s="78"/>
      <c r="I35" s="78" t="str">
        <f t="shared" si="365"/>
        <v>E104</v>
      </c>
      <c r="J35" s="78"/>
      <c r="K35" s="78"/>
      <c r="L35" s="78"/>
      <c r="M35" s="78"/>
      <c r="N35" s="78"/>
      <c r="O35" s="78"/>
      <c r="P35" s="85"/>
      <c r="Q35" s="85"/>
      <c r="R35" s="85"/>
      <c r="S35" s="85"/>
      <c r="T35" s="90" t="str">
        <f t="shared" ref="T35:T61" si="366">"|n|Cff00ff7f击杀"&amp;D35&amp;"只怪有50%概率升级|r"</f>
        <v>|n|Cff00ff7f击杀200只怪有50%概率升级|r</v>
      </c>
      <c r="U35" s="88" t="s">
        <v>255</v>
      </c>
      <c r="V35" s="89">
        <v>750</v>
      </c>
      <c r="W35" s="89">
        <v>3000</v>
      </c>
      <c r="X35" s="89"/>
      <c r="Y35" s="89"/>
      <c r="Z35" s="89">
        <v>15000</v>
      </c>
      <c r="AA35" s="89"/>
      <c r="AB35" s="89"/>
      <c r="AC35" s="89"/>
      <c r="AD35" s="89"/>
      <c r="AE35" s="89"/>
      <c r="AF35" s="89"/>
      <c r="AG35" s="91"/>
      <c r="AH35" s="89"/>
      <c r="AI35" s="89"/>
      <c r="AJ35" s="89"/>
      <c r="AK35" s="89"/>
      <c r="AL35" s="91"/>
      <c r="AM35" s="89"/>
      <c r="AN35" s="89"/>
      <c r="AO35" s="89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81"/>
      <c r="BD35" s="81"/>
      <c r="BE35" s="81"/>
      <c r="BF35" s="81"/>
      <c r="BG35" s="81"/>
      <c r="BH35" s="81"/>
      <c r="BI35" s="81"/>
      <c r="BJ35" s="81"/>
      <c r="BK35" s="81"/>
      <c r="BL35" s="81"/>
      <c r="BM35" s="81"/>
      <c r="BN35" s="81"/>
      <c r="BO35" s="81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A35" s="81"/>
      <c r="CB35" s="81"/>
      <c r="CC35" s="81"/>
      <c r="CD35" s="81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si="2"/>
        <v>InitUnitState('E103',750,3000,,,15000,,,,,)</v>
      </c>
      <c r="CO35" s="96" t="str">
        <f t="shared" si="3"/>
        <v>InitUnitNormal('E103',,,,,,,,,,)</v>
      </c>
      <c r="CP35" s="96" t="str">
        <f t="shared" si="4"/>
        <v>InitUnitMagic('E103',,,,,,,,,,)</v>
      </c>
      <c r="CQ35" s="96" t="str">
        <f t="shared" si="5"/>
        <v>InitUnitAdd('E103',,,,,,,,,,)</v>
      </c>
      <c r="CR35" s="96" t="str">
        <f t="shared" si="6"/>
        <v>InitEquipData('E103',200,"",,E104,,60,'','','','','','',"ReplaceableTextures\\CommandButtons\\BTNZ06.blp")</v>
      </c>
      <c r="CS35" s="96"/>
      <c r="CT35" s="96"/>
      <c r="CU35" s="98" t="str">
        <f t="shared" si="78"/>
        <v>|n攻击+750|n业力+3000|n生命值+15000|n</v>
      </c>
      <c r="CV35" s="71" t="str">
        <f>"|Cffbbbbbb属性：|r"&amp;CU35&amp;VLOOKUP(A35,合成公式!A:P,16,FALSE)&amp;T35</f>
        <v>|Cffbbbbbb属性：|r|n攻击+750|n业力+3000|n生命值+15000|n|n|Cff00ff7f击杀200只怪有50%概率升级|r</v>
      </c>
      <c r="DB35" s="72" t="str">
        <f t="shared" si="295"/>
        <v>|n攻击+750</v>
      </c>
      <c r="DC35" s="72" t="str">
        <f t="shared" si="296"/>
        <v>|n业力+3000</v>
      </c>
      <c r="DD35" s="72" t="str">
        <f t="shared" si="297"/>
        <v/>
      </c>
      <c r="DE35" s="72" t="str">
        <f t="shared" si="298"/>
        <v/>
      </c>
      <c r="DF35" s="72" t="str">
        <f t="shared" si="299"/>
        <v>|n生命值+15000</v>
      </c>
      <c r="DG35" s="72" t="str">
        <f t="shared" si="300"/>
        <v/>
      </c>
      <c r="DH35" s="72" t="str">
        <f t="shared" si="301"/>
        <v/>
      </c>
      <c r="DI35" s="72" t="str">
        <f t="shared" si="302"/>
        <v/>
      </c>
      <c r="DJ35" s="72" t="str">
        <f t="shared" si="303"/>
        <v/>
      </c>
      <c r="DK35" s="72" t="str">
        <f t="shared" si="304"/>
        <v/>
      </c>
      <c r="DL35" s="72" t="str">
        <f t="shared" si="305"/>
        <v/>
      </c>
      <c r="DM35" s="72" t="str">
        <f t="shared" si="306"/>
        <v/>
      </c>
      <c r="DN35" s="72" t="str">
        <f t="shared" si="307"/>
        <v/>
      </c>
      <c r="DO35" s="72" t="str">
        <f t="shared" si="308"/>
        <v/>
      </c>
      <c r="DP35" s="72" t="str">
        <f t="shared" si="309"/>
        <v/>
      </c>
      <c r="DQ35" s="72" t="str">
        <f t="shared" si="310"/>
        <v/>
      </c>
      <c r="DR35" s="72" t="str">
        <f t="shared" si="311"/>
        <v/>
      </c>
      <c r="DS35" s="72" t="str">
        <f t="shared" si="312"/>
        <v/>
      </c>
      <c r="DT35" s="72" t="str">
        <f t="shared" si="313"/>
        <v/>
      </c>
      <c r="DU35" s="72" t="str">
        <f t="shared" si="314"/>
        <v/>
      </c>
      <c r="DV35" s="72" t="str">
        <f t="shared" si="315"/>
        <v/>
      </c>
      <c r="DW35" s="72" t="str">
        <f t="shared" si="316"/>
        <v/>
      </c>
      <c r="DX35" s="72" t="str">
        <f t="shared" si="317"/>
        <v/>
      </c>
      <c r="DY35" s="72" t="str">
        <f t="shared" si="318"/>
        <v/>
      </c>
      <c r="DZ35" s="72" t="str">
        <f t="shared" si="319"/>
        <v/>
      </c>
      <c r="EA35" s="72" t="str">
        <f t="shared" si="320"/>
        <v/>
      </c>
      <c r="EB35" s="72" t="str">
        <f t="shared" si="321"/>
        <v/>
      </c>
      <c r="EC35" s="72" t="str">
        <f t="shared" si="322"/>
        <v/>
      </c>
      <c r="ED35" s="72" t="str">
        <f t="shared" si="323"/>
        <v/>
      </c>
      <c r="EE35" s="72" t="str">
        <f t="shared" si="324"/>
        <v/>
      </c>
      <c r="EF35" s="72" t="str">
        <f t="shared" si="325"/>
        <v/>
      </c>
      <c r="EG35" s="72" t="str">
        <f t="shared" si="326"/>
        <v/>
      </c>
      <c r="EH35" s="72" t="str">
        <f t="shared" si="327"/>
        <v/>
      </c>
      <c r="EI35" s="72" t="str">
        <f t="shared" si="328"/>
        <v/>
      </c>
      <c r="EJ35" s="72" t="str">
        <f t="shared" si="329"/>
        <v/>
      </c>
      <c r="EK35" s="72" t="str">
        <f t="shared" si="330"/>
        <v/>
      </c>
      <c r="EL35" s="72" t="str">
        <f t="shared" si="331"/>
        <v/>
      </c>
      <c r="EM35" s="72" t="str">
        <f t="shared" si="332"/>
        <v/>
      </c>
      <c r="EN35" s="72" t="str">
        <f t="shared" si="333"/>
        <v/>
      </c>
      <c r="EO35" s="72" t="str">
        <f t="shared" si="334"/>
        <v/>
      </c>
      <c r="EP35" s="72" t="str">
        <f t="shared" si="335"/>
        <v/>
      </c>
      <c r="EQ35" s="72" t="str">
        <f t="shared" si="336"/>
        <v/>
      </c>
      <c r="ER35" s="72" t="str">
        <f t="shared" si="337"/>
        <v/>
      </c>
      <c r="ES35" s="72" t="str">
        <f t="shared" si="338"/>
        <v/>
      </c>
      <c r="ET35" s="72" t="str">
        <f t="shared" si="339"/>
        <v/>
      </c>
      <c r="EU35" s="72" t="str">
        <f t="shared" si="340"/>
        <v/>
      </c>
      <c r="EV35" s="72" t="str">
        <f t="shared" si="341"/>
        <v/>
      </c>
      <c r="EW35" s="72" t="str">
        <f t="shared" si="342"/>
        <v/>
      </c>
      <c r="EX35" s="72" t="str">
        <f t="shared" si="343"/>
        <v/>
      </c>
      <c r="EY35" s="72" t="str">
        <f t="shared" si="344"/>
        <v/>
      </c>
      <c r="EZ35" s="72" t="str">
        <f t="shared" si="345"/>
        <v/>
      </c>
      <c r="FA35" s="72" t="str">
        <f t="shared" si="346"/>
        <v/>
      </c>
      <c r="FB35" s="72" t="str">
        <f t="shared" si="347"/>
        <v/>
      </c>
      <c r="FC35" s="72" t="str">
        <f t="shared" si="348"/>
        <v/>
      </c>
      <c r="FD35" s="72" t="str">
        <f t="shared" si="349"/>
        <v/>
      </c>
      <c r="FE35" s="72" t="str">
        <f t="shared" si="350"/>
        <v/>
      </c>
      <c r="FF35" s="72" t="str">
        <f t="shared" si="351"/>
        <v/>
      </c>
      <c r="FG35" s="72" t="str">
        <f t="shared" si="352"/>
        <v/>
      </c>
      <c r="FH35" s="72" t="str">
        <f t="shared" si="353"/>
        <v/>
      </c>
      <c r="FI35" s="72" t="str">
        <f t="shared" si="354"/>
        <v/>
      </c>
      <c r="FJ35" s="72" t="str">
        <f t="shared" si="355"/>
        <v/>
      </c>
      <c r="FK35" s="72" t="str">
        <f t="shared" si="356"/>
        <v/>
      </c>
      <c r="FL35" s="72" t="str">
        <f t="shared" si="357"/>
        <v/>
      </c>
      <c r="FM35" s="72" t="str">
        <f t="shared" si="358"/>
        <v/>
      </c>
      <c r="FN35" s="72" t="str">
        <f t="shared" si="359"/>
        <v/>
      </c>
      <c r="FO35" s="72" t="str">
        <f t="shared" si="360"/>
        <v/>
      </c>
      <c r="FP35" s="72" t="str">
        <f t="shared" si="361"/>
        <v/>
      </c>
      <c r="FQ35" s="72" t="str">
        <f t="shared" si="362"/>
        <v/>
      </c>
      <c r="FR35" s="72" t="str">
        <f t="shared" si="363"/>
        <v/>
      </c>
      <c r="FS35" s="72" t="str">
        <f t="shared" si="364"/>
        <v/>
      </c>
    </row>
    <row r="36" spans="1:175" s="61" customFormat="1" ht="16.5">
      <c r="A36" s="73"/>
      <c r="B36" s="74" t="s">
        <v>260</v>
      </c>
      <c r="C36" s="81" t="s">
        <v>261</v>
      </c>
      <c r="D36" s="12">
        <v>200</v>
      </c>
      <c r="E36" s="76"/>
      <c r="F36" s="77"/>
      <c r="G36" s="12">
        <v>60</v>
      </c>
      <c r="H36" s="78"/>
      <c r="I36" s="78" t="str">
        <f t="shared" si="365"/>
        <v>E105</v>
      </c>
      <c r="J36" s="78"/>
      <c r="K36" s="78"/>
      <c r="L36" s="78"/>
      <c r="M36" s="78"/>
      <c r="N36" s="78"/>
      <c r="O36" s="78"/>
      <c r="P36" s="85"/>
      <c r="Q36" s="85"/>
      <c r="R36" s="85"/>
      <c r="S36" s="85"/>
      <c r="T36" s="90" t="str">
        <f t="shared" si="366"/>
        <v>|n|Cff00ff7f击杀200只怪有50%概率升级|r</v>
      </c>
      <c r="U36" s="88" t="s">
        <v>255</v>
      </c>
      <c r="V36" s="89">
        <v>1000</v>
      </c>
      <c r="W36" s="89">
        <v>4000</v>
      </c>
      <c r="X36" s="89"/>
      <c r="Y36" s="89"/>
      <c r="Z36" s="89">
        <v>20000</v>
      </c>
      <c r="AA36" s="89"/>
      <c r="AB36" s="89"/>
      <c r="AC36" s="89"/>
      <c r="AD36" s="89"/>
      <c r="AE36" s="89"/>
      <c r="AF36" s="89"/>
      <c r="AG36" s="91"/>
      <c r="AH36" s="89"/>
      <c r="AI36" s="89"/>
      <c r="AJ36" s="89"/>
      <c r="AK36" s="89"/>
      <c r="AL36" s="91"/>
      <c r="AM36" s="89"/>
      <c r="AN36" s="89"/>
      <c r="AO36" s="89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81"/>
      <c r="BD36" s="81"/>
      <c r="BE36" s="81"/>
      <c r="BF36" s="81"/>
      <c r="BG36" s="81"/>
      <c r="BH36" s="81"/>
      <c r="BI36" s="81"/>
      <c r="BJ36" s="81"/>
      <c r="BK36" s="81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A36" s="81"/>
      <c r="CB36" s="81"/>
      <c r="CC36" s="81"/>
      <c r="CD36" s="81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"/>
        <v>InitUnitState('E104',1000,4000,,,20000,,,,,)</v>
      </c>
      <c r="CO36" s="96" t="str">
        <f t="shared" si="3"/>
        <v>InitUnitNormal('E104',,,,,,,,,,)</v>
      </c>
      <c r="CP36" s="96" t="str">
        <f t="shared" si="4"/>
        <v>InitUnitMagic('E104',,,,,,,,,,)</v>
      </c>
      <c r="CQ36" s="96" t="str">
        <f t="shared" si="5"/>
        <v>InitUnitAdd('E104',,,,,,,,,,)</v>
      </c>
      <c r="CR36" s="96" t="str">
        <f t="shared" si="6"/>
        <v>InitEquipData('E104',200,"",,E105,,60,'','','','','','',"ReplaceableTextures\\CommandButtons\\BTNZ06.blp")</v>
      </c>
      <c r="CS36" s="96"/>
      <c r="CT36" s="96"/>
      <c r="CU36" s="98" t="str">
        <f t="shared" si="78"/>
        <v>|n攻击+1000|n业力+4000|n生命值+20000|n</v>
      </c>
      <c r="CV36" s="71" t="str">
        <f>"|Cffbbbbbb属性：|r"&amp;CU36&amp;VLOOKUP(A36,合成公式!A:P,16,FALSE)&amp;T36</f>
        <v>|Cffbbbbbb属性：|r|n攻击+1000|n业力+4000|n生命值+20000|n|n|Cff00ff7f击杀200只怪有50%概率升级|r</v>
      </c>
      <c r="DB36" s="72" t="str">
        <f t="shared" si="295"/>
        <v>|n攻击+1000</v>
      </c>
      <c r="DC36" s="72" t="str">
        <f t="shared" si="296"/>
        <v>|n业力+4000</v>
      </c>
      <c r="DD36" s="72" t="str">
        <f t="shared" si="297"/>
        <v/>
      </c>
      <c r="DE36" s="72" t="str">
        <f t="shared" si="298"/>
        <v/>
      </c>
      <c r="DF36" s="72" t="str">
        <f t="shared" si="299"/>
        <v>|n生命值+20000</v>
      </c>
      <c r="DG36" s="72" t="str">
        <f t="shared" si="300"/>
        <v/>
      </c>
      <c r="DH36" s="72" t="str">
        <f t="shared" si="301"/>
        <v/>
      </c>
      <c r="DI36" s="72" t="str">
        <f t="shared" si="302"/>
        <v/>
      </c>
      <c r="DJ36" s="72" t="str">
        <f t="shared" si="303"/>
        <v/>
      </c>
      <c r="DK36" s="72" t="str">
        <f t="shared" si="304"/>
        <v/>
      </c>
      <c r="DL36" s="72" t="str">
        <f t="shared" si="305"/>
        <v/>
      </c>
      <c r="DM36" s="72" t="str">
        <f t="shared" si="306"/>
        <v/>
      </c>
      <c r="DN36" s="72" t="str">
        <f t="shared" si="307"/>
        <v/>
      </c>
      <c r="DO36" s="72" t="str">
        <f t="shared" si="308"/>
        <v/>
      </c>
      <c r="DP36" s="72" t="str">
        <f t="shared" si="309"/>
        <v/>
      </c>
      <c r="DQ36" s="72" t="str">
        <f t="shared" si="310"/>
        <v/>
      </c>
      <c r="DR36" s="72" t="str">
        <f t="shared" si="311"/>
        <v/>
      </c>
      <c r="DS36" s="72" t="str">
        <f t="shared" si="312"/>
        <v/>
      </c>
      <c r="DT36" s="72" t="str">
        <f t="shared" si="313"/>
        <v/>
      </c>
      <c r="DU36" s="72" t="str">
        <f t="shared" si="314"/>
        <v/>
      </c>
      <c r="DV36" s="72" t="str">
        <f t="shared" si="315"/>
        <v/>
      </c>
      <c r="DW36" s="72" t="str">
        <f t="shared" si="316"/>
        <v/>
      </c>
      <c r="DX36" s="72" t="str">
        <f t="shared" si="317"/>
        <v/>
      </c>
      <c r="DY36" s="72" t="str">
        <f t="shared" si="318"/>
        <v/>
      </c>
      <c r="DZ36" s="72" t="str">
        <f t="shared" si="319"/>
        <v/>
      </c>
      <c r="EA36" s="72" t="str">
        <f t="shared" si="320"/>
        <v/>
      </c>
      <c r="EB36" s="72" t="str">
        <f t="shared" si="321"/>
        <v/>
      </c>
      <c r="EC36" s="72" t="str">
        <f t="shared" si="322"/>
        <v/>
      </c>
      <c r="ED36" s="72" t="str">
        <f t="shared" si="323"/>
        <v/>
      </c>
      <c r="EE36" s="72" t="str">
        <f t="shared" si="324"/>
        <v/>
      </c>
      <c r="EF36" s="72" t="str">
        <f t="shared" si="325"/>
        <v/>
      </c>
      <c r="EG36" s="72" t="str">
        <f t="shared" si="326"/>
        <v/>
      </c>
      <c r="EH36" s="72" t="str">
        <f t="shared" si="327"/>
        <v/>
      </c>
      <c r="EI36" s="72" t="str">
        <f t="shared" si="328"/>
        <v/>
      </c>
      <c r="EJ36" s="72" t="str">
        <f t="shared" si="329"/>
        <v/>
      </c>
      <c r="EK36" s="72" t="str">
        <f t="shared" si="330"/>
        <v/>
      </c>
      <c r="EL36" s="72" t="str">
        <f t="shared" si="331"/>
        <v/>
      </c>
      <c r="EM36" s="72" t="str">
        <f t="shared" si="332"/>
        <v/>
      </c>
      <c r="EN36" s="72" t="str">
        <f t="shared" si="333"/>
        <v/>
      </c>
      <c r="EO36" s="72" t="str">
        <f t="shared" si="334"/>
        <v/>
      </c>
      <c r="EP36" s="72" t="str">
        <f t="shared" si="335"/>
        <v/>
      </c>
      <c r="EQ36" s="72" t="str">
        <f t="shared" si="336"/>
        <v/>
      </c>
      <c r="ER36" s="72" t="str">
        <f t="shared" si="337"/>
        <v/>
      </c>
      <c r="ES36" s="72" t="str">
        <f t="shared" si="338"/>
        <v/>
      </c>
      <c r="ET36" s="72" t="str">
        <f t="shared" si="339"/>
        <v/>
      </c>
      <c r="EU36" s="72" t="str">
        <f t="shared" si="340"/>
        <v/>
      </c>
      <c r="EV36" s="72" t="str">
        <f t="shared" si="341"/>
        <v/>
      </c>
      <c r="EW36" s="72" t="str">
        <f t="shared" si="342"/>
        <v/>
      </c>
      <c r="EX36" s="72" t="str">
        <f t="shared" si="343"/>
        <v/>
      </c>
      <c r="EY36" s="72" t="str">
        <f t="shared" si="344"/>
        <v/>
      </c>
      <c r="EZ36" s="72" t="str">
        <f t="shared" si="345"/>
        <v/>
      </c>
      <c r="FA36" s="72" t="str">
        <f t="shared" si="346"/>
        <v/>
      </c>
      <c r="FB36" s="72" t="str">
        <f t="shared" si="347"/>
        <v/>
      </c>
      <c r="FC36" s="72" t="str">
        <f t="shared" si="348"/>
        <v/>
      </c>
      <c r="FD36" s="72" t="str">
        <f t="shared" si="349"/>
        <v/>
      </c>
      <c r="FE36" s="72" t="str">
        <f t="shared" si="350"/>
        <v/>
      </c>
      <c r="FF36" s="72" t="str">
        <f t="shared" si="351"/>
        <v/>
      </c>
      <c r="FG36" s="72" t="str">
        <f t="shared" si="352"/>
        <v/>
      </c>
      <c r="FH36" s="72" t="str">
        <f t="shared" si="353"/>
        <v/>
      </c>
      <c r="FI36" s="72" t="str">
        <f t="shared" si="354"/>
        <v/>
      </c>
      <c r="FJ36" s="72" t="str">
        <f t="shared" si="355"/>
        <v/>
      </c>
      <c r="FK36" s="72" t="str">
        <f t="shared" si="356"/>
        <v/>
      </c>
      <c r="FL36" s="72" t="str">
        <f t="shared" si="357"/>
        <v/>
      </c>
      <c r="FM36" s="72" t="str">
        <f t="shared" si="358"/>
        <v/>
      </c>
      <c r="FN36" s="72" t="str">
        <f t="shared" si="359"/>
        <v/>
      </c>
      <c r="FO36" s="72" t="str">
        <f t="shared" si="360"/>
        <v/>
      </c>
      <c r="FP36" s="72" t="str">
        <f t="shared" si="361"/>
        <v/>
      </c>
      <c r="FQ36" s="72" t="str">
        <f t="shared" si="362"/>
        <v/>
      </c>
      <c r="FR36" s="72" t="str">
        <f t="shared" si="363"/>
        <v/>
      </c>
      <c r="FS36" s="72" t="str">
        <f t="shared" si="364"/>
        <v/>
      </c>
    </row>
    <row r="37" spans="1:175" s="61" customFormat="1" ht="16.5">
      <c r="A37" s="73"/>
      <c r="B37" s="74" t="s">
        <v>262</v>
      </c>
      <c r="C37" s="81" t="s">
        <v>263</v>
      </c>
      <c r="D37" s="12">
        <v>300</v>
      </c>
      <c r="E37" s="76"/>
      <c r="F37" s="77"/>
      <c r="G37" s="12">
        <v>50</v>
      </c>
      <c r="H37" s="78"/>
      <c r="I37" s="78" t="str">
        <f t="shared" si="365"/>
        <v>E106</v>
      </c>
      <c r="J37" s="78"/>
      <c r="K37" s="78"/>
      <c r="L37" s="78"/>
      <c r="M37" s="78"/>
      <c r="N37" s="78"/>
      <c r="O37" s="78"/>
      <c r="P37" s="85"/>
      <c r="Q37" s="85"/>
      <c r="R37" s="85"/>
      <c r="S37" s="85"/>
      <c r="T37" s="90" t="str">
        <f t="shared" si="366"/>
        <v>|n|Cff00ff7f击杀300只怪有50%概率升级|r</v>
      </c>
      <c r="U37" s="88" t="s">
        <v>255</v>
      </c>
      <c r="V37" s="89">
        <v>1250</v>
      </c>
      <c r="W37" s="89">
        <v>5000</v>
      </c>
      <c r="X37" s="89"/>
      <c r="Y37" s="89"/>
      <c r="Z37" s="89">
        <v>25000</v>
      </c>
      <c r="AA37" s="89"/>
      <c r="AB37" s="89"/>
      <c r="AC37" s="89"/>
      <c r="AD37" s="89"/>
      <c r="AE37" s="89"/>
      <c r="AF37" s="89"/>
      <c r="AG37" s="91"/>
      <c r="AH37" s="89"/>
      <c r="AI37" s="89"/>
      <c r="AJ37" s="89"/>
      <c r="AK37" s="89"/>
      <c r="AL37" s="91"/>
      <c r="AM37" s="89"/>
      <c r="AN37" s="89"/>
      <c r="AO37" s="89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81"/>
      <c r="BD37" s="81"/>
      <c r="BE37" s="81"/>
      <c r="BF37" s="81"/>
      <c r="BG37" s="81"/>
      <c r="BH37" s="81"/>
      <c r="BI37" s="81"/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"/>
        <v>InitUnitState('E105',1250,5000,,,25000,,,,,)</v>
      </c>
      <c r="CO37" s="96" t="str">
        <f t="shared" si="3"/>
        <v>InitUnitNormal('E105',,,,,,,,,,)</v>
      </c>
      <c r="CP37" s="96" t="str">
        <f t="shared" si="4"/>
        <v>InitUnitMagic('E105',,,,,,,,,,)</v>
      </c>
      <c r="CQ37" s="96" t="str">
        <f t="shared" si="5"/>
        <v>InitUnitAdd('E105',,,,,,,,,,)</v>
      </c>
      <c r="CR37" s="96" t="str">
        <f t="shared" si="6"/>
        <v>InitEquipData('E105',300,"",,E106,,50,'','','','','','',"ReplaceableTextures\\CommandButtons\\BTNZ07.blp")</v>
      </c>
      <c r="CS37" s="96"/>
      <c r="CT37" s="96"/>
      <c r="CU37" s="98" t="str">
        <f t="shared" si="78"/>
        <v>|n攻击+1250|n业力+5000|n生命值+25000|n</v>
      </c>
      <c r="CV37" s="71" t="str">
        <f>"|Cffbbbbbb属性：|r"&amp;CU37&amp;VLOOKUP(A37,合成公式!A:P,16,FALSE)&amp;T37</f>
        <v>|Cffbbbbbb属性：|r|n攻击+1250|n业力+5000|n生命值+25000|n|n|Cff00ff7f击杀300只怪有50%概率升级|r</v>
      </c>
      <c r="DB37" s="72" t="str">
        <f t="shared" si="295"/>
        <v>|n攻击+1250</v>
      </c>
      <c r="DC37" s="72" t="str">
        <f t="shared" si="296"/>
        <v>|n业力+5000</v>
      </c>
      <c r="DD37" s="72" t="str">
        <f t="shared" si="297"/>
        <v/>
      </c>
      <c r="DE37" s="72" t="str">
        <f t="shared" si="298"/>
        <v/>
      </c>
      <c r="DF37" s="72" t="str">
        <f t="shared" si="299"/>
        <v>|n生命值+25000</v>
      </c>
      <c r="DG37" s="72" t="str">
        <f t="shared" si="300"/>
        <v/>
      </c>
      <c r="DH37" s="72" t="str">
        <f t="shared" si="301"/>
        <v/>
      </c>
      <c r="DI37" s="72" t="str">
        <f t="shared" si="302"/>
        <v/>
      </c>
      <c r="DJ37" s="72" t="str">
        <f t="shared" si="303"/>
        <v/>
      </c>
      <c r="DK37" s="72" t="str">
        <f t="shared" si="304"/>
        <v/>
      </c>
      <c r="DL37" s="72" t="str">
        <f t="shared" si="305"/>
        <v/>
      </c>
      <c r="DM37" s="72" t="str">
        <f t="shared" si="306"/>
        <v/>
      </c>
      <c r="DN37" s="72" t="str">
        <f t="shared" si="307"/>
        <v/>
      </c>
      <c r="DO37" s="72" t="str">
        <f t="shared" si="308"/>
        <v/>
      </c>
      <c r="DP37" s="72" t="str">
        <f t="shared" si="309"/>
        <v/>
      </c>
      <c r="DQ37" s="72" t="str">
        <f t="shared" si="310"/>
        <v/>
      </c>
      <c r="DR37" s="72" t="str">
        <f t="shared" si="311"/>
        <v/>
      </c>
      <c r="DS37" s="72" t="str">
        <f t="shared" si="312"/>
        <v/>
      </c>
      <c r="DT37" s="72" t="str">
        <f t="shared" si="313"/>
        <v/>
      </c>
      <c r="DU37" s="72" t="str">
        <f t="shared" si="314"/>
        <v/>
      </c>
      <c r="DV37" s="72" t="str">
        <f t="shared" si="315"/>
        <v/>
      </c>
      <c r="DW37" s="72" t="str">
        <f t="shared" si="316"/>
        <v/>
      </c>
      <c r="DX37" s="72" t="str">
        <f t="shared" si="317"/>
        <v/>
      </c>
      <c r="DY37" s="72" t="str">
        <f t="shared" si="318"/>
        <v/>
      </c>
      <c r="DZ37" s="72" t="str">
        <f t="shared" si="319"/>
        <v/>
      </c>
      <c r="EA37" s="72" t="str">
        <f t="shared" si="320"/>
        <v/>
      </c>
      <c r="EB37" s="72" t="str">
        <f t="shared" si="321"/>
        <v/>
      </c>
      <c r="EC37" s="72" t="str">
        <f t="shared" si="322"/>
        <v/>
      </c>
      <c r="ED37" s="72" t="str">
        <f t="shared" si="323"/>
        <v/>
      </c>
      <c r="EE37" s="72" t="str">
        <f t="shared" si="324"/>
        <v/>
      </c>
      <c r="EF37" s="72" t="str">
        <f t="shared" si="325"/>
        <v/>
      </c>
      <c r="EG37" s="72" t="str">
        <f t="shared" si="326"/>
        <v/>
      </c>
      <c r="EH37" s="72" t="str">
        <f t="shared" si="327"/>
        <v/>
      </c>
      <c r="EI37" s="72" t="str">
        <f t="shared" si="328"/>
        <v/>
      </c>
      <c r="EJ37" s="72" t="str">
        <f t="shared" si="329"/>
        <v/>
      </c>
      <c r="EK37" s="72" t="str">
        <f t="shared" si="330"/>
        <v/>
      </c>
      <c r="EL37" s="72" t="str">
        <f t="shared" si="331"/>
        <v/>
      </c>
      <c r="EM37" s="72" t="str">
        <f t="shared" si="332"/>
        <v/>
      </c>
      <c r="EN37" s="72" t="str">
        <f t="shared" si="333"/>
        <v/>
      </c>
      <c r="EO37" s="72" t="str">
        <f t="shared" si="334"/>
        <v/>
      </c>
      <c r="EP37" s="72" t="str">
        <f t="shared" si="335"/>
        <v/>
      </c>
      <c r="EQ37" s="72" t="str">
        <f t="shared" si="336"/>
        <v/>
      </c>
      <c r="ER37" s="72" t="str">
        <f t="shared" si="337"/>
        <v/>
      </c>
      <c r="ES37" s="72" t="str">
        <f t="shared" si="338"/>
        <v/>
      </c>
      <c r="ET37" s="72" t="str">
        <f t="shared" si="339"/>
        <v/>
      </c>
      <c r="EU37" s="72" t="str">
        <f t="shared" si="340"/>
        <v/>
      </c>
      <c r="EV37" s="72" t="str">
        <f t="shared" si="341"/>
        <v/>
      </c>
      <c r="EW37" s="72" t="str">
        <f t="shared" si="342"/>
        <v/>
      </c>
      <c r="EX37" s="72" t="str">
        <f t="shared" si="343"/>
        <v/>
      </c>
      <c r="EY37" s="72" t="str">
        <f t="shared" si="344"/>
        <v/>
      </c>
      <c r="EZ37" s="72" t="str">
        <f t="shared" si="345"/>
        <v/>
      </c>
      <c r="FA37" s="72" t="str">
        <f t="shared" si="346"/>
        <v/>
      </c>
      <c r="FB37" s="72" t="str">
        <f t="shared" si="347"/>
        <v/>
      </c>
      <c r="FC37" s="72" t="str">
        <f t="shared" si="348"/>
        <v/>
      </c>
      <c r="FD37" s="72" t="str">
        <f t="shared" si="349"/>
        <v/>
      </c>
      <c r="FE37" s="72" t="str">
        <f t="shared" si="350"/>
        <v/>
      </c>
      <c r="FF37" s="72" t="str">
        <f t="shared" si="351"/>
        <v/>
      </c>
      <c r="FG37" s="72" t="str">
        <f t="shared" si="352"/>
        <v/>
      </c>
      <c r="FH37" s="72" t="str">
        <f t="shared" si="353"/>
        <v/>
      </c>
      <c r="FI37" s="72" t="str">
        <f t="shared" si="354"/>
        <v/>
      </c>
      <c r="FJ37" s="72" t="str">
        <f t="shared" si="355"/>
        <v/>
      </c>
      <c r="FK37" s="72" t="str">
        <f t="shared" si="356"/>
        <v/>
      </c>
      <c r="FL37" s="72" t="str">
        <f t="shared" si="357"/>
        <v/>
      </c>
      <c r="FM37" s="72" t="str">
        <f t="shared" si="358"/>
        <v/>
      </c>
      <c r="FN37" s="72" t="str">
        <f t="shared" si="359"/>
        <v/>
      </c>
      <c r="FO37" s="72" t="str">
        <f t="shared" si="360"/>
        <v/>
      </c>
      <c r="FP37" s="72" t="str">
        <f t="shared" si="361"/>
        <v/>
      </c>
      <c r="FQ37" s="72" t="str">
        <f t="shared" si="362"/>
        <v/>
      </c>
      <c r="FR37" s="72" t="str">
        <f t="shared" si="363"/>
        <v/>
      </c>
      <c r="FS37" s="72" t="str">
        <f t="shared" si="364"/>
        <v/>
      </c>
    </row>
    <row r="38" spans="1:175" s="61" customFormat="1" ht="16.5">
      <c r="A38" s="73"/>
      <c r="B38" s="74" t="s">
        <v>264</v>
      </c>
      <c r="C38" s="81" t="s">
        <v>265</v>
      </c>
      <c r="D38" s="12">
        <v>250</v>
      </c>
      <c r="E38" s="76"/>
      <c r="F38" s="77"/>
      <c r="G38" s="12">
        <v>50</v>
      </c>
      <c r="H38" s="78"/>
      <c r="I38" s="78" t="str">
        <f t="shared" si="365"/>
        <v>E107</v>
      </c>
      <c r="J38" s="78"/>
      <c r="K38" s="78"/>
      <c r="L38" s="78"/>
      <c r="M38" s="78"/>
      <c r="N38" s="78"/>
      <c r="O38" s="78"/>
      <c r="P38" s="85"/>
      <c r="Q38" s="85"/>
      <c r="R38" s="85"/>
      <c r="S38" s="85"/>
      <c r="T38" s="90" t="str">
        <f t="shared" si="366"/>
        <v>|n|Cff00ff7f击杀250只怪有50%概率升级|r</v>
      </c>
      <c r="U38" s="88" t="s">
        <v>266</v>
      </c>
      <c r="V38" s="89">
        <v>2000</v>
      </c>
      <c r="W38" s="89">
        <v>8000</v>
      </c>
      <c r="X38" s="89"/>
      <c r="Y38" s="89"/>
      <c r="Z38" s="89">
        <v>40000</v>
      </c>
      <c r="AA38" s="89"/>
      <c r="AB38" s="89"/>
      <c r="AC38" s="89"/>
      <c r="AD38" s="89"/>
      <c r="AE38" s="89"/>
      <c r="AF38" s="89"/>
      <c r="AG38" s="91"/>
      <c r="AH38" s="89"/>
      <c r="AI38" s="89"/>
      <c r="AJ38" s="89"/>
      <c r="AK38" s="89"/>
      <c r="AL38" s="91"/>
      <c r="AM38" s="89"/>
      <c r="AN38" s="71">
        <v>4</v>
      </c>
      <c r="AO38" s="89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81"/>
      <c r="BD38" s="81"/>
      <c r="BE38" s="81"/>
      <c r="BF38" s="81"/>
      <c r="BG38" s="81"/>
      <c r="BH38" s="81"/>
      <c r="BI38" s="81"/>
      <c r="BJ38" s="81"/>
      <c r="BK38" s="81"/>
      <c r="BL38" s="81"/>
      <c r="BM38" s="81"/>
      <c r="BN38" s="81"/>
      <c r="BO38" s="81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"/>
        <v>InitUnitState('E106',2000,8000,,,40000,,,,,)</v>
      </c>
      <c r="CO38" s="96" t="str">
        <f t="shared" si="3"/>
        <v>InitUnitNormal('E106',,,,,,,,,4,)</v>
      </c>
      <c r="CP38" s="96" t="str">
        <f t="shared" si="4"/>
        <v>InitUnitMagic('E106',,,,,,,,,,)</v>
      </c>
      <c r="CQ38" s="96" t="str">
        <f t="shared" si="5"/>
        <v>InitUnitAdd('E106',,,,,,,,,,)</v>
      </c>
      <c r="CR38" s="96" t="str">
        <f t="shared" si="6"/>
        <v>InitEquipData('E106',250,"",,E107,,50,'','','','','','',"ReplaceableTextures\\CommandButtons\\BTNZ07.blp")</v>
      </c>
      <c r="CS38" s="96"/>
      <c r="CT38" s="96"/>
      <c r="CU38" s="98" t="str">
        <f t="shared" si="78"/>
        <v>|n攻击+2000|n业力+8000|n生命值+40000|n暴击+4%|n</v>
      </c>
      <c r="CV38" s="71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2" t="str">
        <f t="shared" si="295"/>
        <v>|n攻击+2000</v>
      </c>
      <c r="DC38" s="72" t="str">
        <f t="shared" si="296"/>
        <v>|n业力+8000</v>
      </c>
      <c r="DD38" s="72" t="str">
        <f t="shared" si="297"/>
        <v/>
      </c>
      <c r="DE38" s="72" t="str">
        <f t="shared" si="298"/>
        <v/>
      </c>
      <c r="DF38" s="72" t="str">
        <f t="shared" si="299"/>
        <v>|n生命值+40000</v>
      </c>
      <c r="DG38" s="72" t="str">
        <f t="shared" si="300"/>
        <v/>
      </c>
      <c r="DH38" s="72" t="str">
        <f t="shared" si="301"/>
        <v/>
      </c>
      <c r="DI38" s="72" t="str">
        <f t="shared" si="302"/>
        <v/>
      </c>
      <c r="DJ38" s="72" t="str">
        <f t="shared" si="303"/>
        <v/>
      </c>
      <c r="DK38" s="72" t="str">
        <f t="shared" si="304"/>
        <v/>
      </c>
      <c r="DL38" s="72" t="str">
        <f t="shared" si="305"/>
        <v/>
      </c>
      <c r="DM38" s="72" t="str">
        <f t="shared" si="306"/>
        <v/>
      </c>
      <c r="DN38" s="72" t="str">
        <f t="shared" si="307"/>
        <v/>
      </c>
      <c r="DO38" s="72" t="str">
        <f t="shared" si="308"/>
        <v/>
      </c>
      <c r="DP38" s="72" t="str">
        <f t="shared" si="309"/>
        <v/>
      </c>
      <c r="DQ38" s="72" t="str">
        <f t="shared" si="310"/>
        <v/>
      </c>
      <c r="DR38" s="72" t="str">
        <f t="shared" si="311"/>
        <v/>
      </c>
      <c r="DS38" s="72" t="str">
        <f t="shared" si="312"/>
        <v/>
      </c>
      <c r="DT38" s="72" t="str">
        <f t="shared" si="313"/>
        <v>|n暴击+4%</v>
      </c>
      <c r="DU38" s="72" t="str">
        <f t="shared" si="314"/>
        <v/>
      </c>
      <c r="DV38" s="72" t="str">
        <f t="shared" si="315"/>
        <v/>
      </c>
      <c r="DW38" s="72" t="str">
        <f t="shared" si="316"/>
        <v/>
      </c>
      <c r="DX38" s="72" t="str">
        <f t="shared" si="317"/>
        <v/>
      </c>
      <c r="DY38" s="72" t="str">
        <f t="shared" si="318"/>
        <v/>
      </c>
      <c r="DZ38" s="72" t="str">
        <f t="shared" si="319"/>
        <v/>
      </c>
      <c r="EA38" s="72" t="str">
        <f t="shared" si="320"/>
        <v/>
      </c>
      <c r="EB38" s="72" t="str">
        <f t="shared" si="321"/>
        <v/>
      </c>
      <c r="EC38" s="72" t="str">
        <f t="shared" si="322"/>
        <v/>
      </c>
      <c r="ED38" s="72" t="str">
        <f t="shared" si="323"/>
        <v/>
      </c>
      <c r="EE38" s="72" t="str">
        <f t="shared" si="324"/>
        <v/>
      </c>
      <c r="EF38" s="72" t="str">
        <f t="shared" si="325"/>
        <v/>
      </c>
      <c r="EG38" s="72" t="str">
        <f t="shared" si="326"/>
        <v/>
      </c>
      <c r="EH38" s="72" t="str">
        <f t="shared" si="327"/>
        <v/>
      </c>
      <c r="EI38" s="72" t="str">
        <f t="shared" si="328"/>
        <v/>
      </c>
      <c r="EJ38" s="72" t="str">
        <f t="shared" si="329"/>
        <v/>
      </c>
      <c r="EK38" s="72" t="str">
        <f t="shared" si="330"/>
        <v/>
      </c>
      <c r="EL38" s="72" t="str">
        <f t="shared" si="331"/>
        <v/>
      </c>
      <c r="EM38" s="72" t="str">
        <f t="shared" si="332"/>
        <v/>
      </c>
      <c r="EN38" s="72" t="str">
        <f t="shared" si="333"/>
        <v/>
      </c>
      <c r="EO38" s="72" t="str">
        <f t="shared" si="334"/>
        <v/>
      </c>
      <c r="EP38" s="72" t="str">
        <f t="shared" si="335"/>
        <v/>
      </c>
      <c r="EQ38" s="72" t="str">
        <f t="shared" si="336"/>
        <v/>
      </c>
      <c r="ER38" s="72" t="str">
        <f t="shared" si="337"/>
        <v/>
      </c>
      <c r="ES38" s="72" t="str">
        <f t="shared" si="338"/>
        <v/>
      </c>
      <c r="ET38" s="72" t="str">
        <f t="shared" si="339"/>
        <v/>
      </c>
      <c r="EU38" s="72" t="str">
        <f t="shared" si="340"/>
        <v/>
      </c>
      <c r="EV38" s="72" t="str">
        <f t="shared" si="341"/>
        <v/>
      </c>
      <c r="EW38" s="72" t="str">
        <f t="shared" si="342"/>
        <v/>
      </c>
      <c r="EX38" s="72" t="str">
        <f t="shared" si="343"/>
        <v/>
      </c>
      <c r="EY38" s="72" t="str">
        <f t="shared" si="344"/>
        <v/>
      </c>
      <c r="EZ38" s="72" t="str">
        <f t="shared" si="345"/>
        <v/>
      </c>
      <c r="FA38" s="72" t="str">
        <f t="shared" si="346"/>
        <v/>
      </c>
      <c r="FB38" s="72" t="str">
        <f t="shared" si="347"/>
        <v/>
      </c>
      <c r="FC38" s="72" t="str">
        <f t="shared" si="348"/>
        <v/>
      </c>
      <c r="FD38" s="72" t="str">
        <f t="shared" si="349"/>
        <v/>
      </c>
      <c r="FE38" s="72" t="str">
        <f t="shared" si="350"/>
        <v/>
      </c>
      <c r="FF38" s="72" t="str">
        <f t="shared" si="351"/>
        <v/>
      </c>
      <c r="FG38" s="72" t="str">
        <f t="shared" si="352"/>
        <v/>
      </c>
      <c r="FH38" s="72" t="str">
        <f t="shared" si="353"/>
        <v/>
      </c>
      <c r="FI38" s="72" t="str">
        <f t="shared" si="354"/>
        <v/>
      </c>
      <c r="FJ38" s="72" t="str">
        <f t="shared" si="355"/>
        <v/>
      </c>
      <c r="FK38" s="72" t="str">
        <f t="shared" si="356"/>
        <v/>
      </c>
      <c r="FL38" s="72" t="str">
        <f t="shared" si="357"/>
        <v/>
      </c>
      <c r="FM38" s="72" t="str">
        <f t="shared" si="358"/>
        <v/>
      </c>
      <c r="FN38" s="72" t="str">
        <f t="shared" si="359"/>
        <v/>
      </c>
      <c r="FO38" s="72" t="str">
        <f t="shared" si="360"/>
        <v/>
      </c>
      <c r="FP38" s="72" t="str">
        <f t="shared" si="361"/>
        <v/>
      </c>
      <c r="FQ38" s="72" t="str">
        <f t="shared" si="362"/>
        <v/>
      </c>
      <c r="FR38" s="72" t="str">
        <f t="shared" si="363"/>
        <v/>
      </c>
      <c r="FS38" s="72" t="str">
        <f t="shared" si="364"/>
        <v/>
      </c>
    </row>
    <row r="39" spans="1:175" s="61" customFormat="1" ht="16.5">
      <c r="A39" s="73"/>
      <c r="B39" s="74" t="s">
        <v>267</v>
      </c>
      <c r="C39" s="81" t="s">
        <v>268</v>
      </c>
      <c r="D39" s="12">
        <v>250</v>
      </c>
      <c r="E39" s="76"/>
      <c r="F39" s="77"/>
      <c r="G39" s="12">
        <v>50</v>
      </c>
      <c r="H39" s="78"/>
      <c r="I39" s="78" t="str">
        <f t="shared" si="365"/>
        <v>E108</v>
      </c>
      <c r="J39" s="78"/>
      <c r="K39" s="78"/>
      <c r="L39" s="78"/>
      <c r="M39" s="78"/>
      <c r="N39" s="78"/>
      <c r="O39" s="78"/>
      <c r="P39" s="85"/>
      <c r="Q39" s="85"/>
      <c r="R39" s="85"/>
      <c r="S39" s="85"/>
      <c r="T39" s="90" t="str">
        <f t="shared" si="366"/>
        <v>|n|Cff00ff7f击杀250只怪有50%概率升级|r</v>
      </c>
      <c r="U39" s="88" t="s">
        <v>266</v>
      </c>
      <c r="V39" s="89">
        <v>2500</v>
      </c>
      <c r="W39" s="89">
        <v>10000</v>
      </c>
      <c r="X39" s="89"/>
      <c r="Y39" s="89"/>
      <c r="Z39" s="89">
        <v>50000</v>
      </c>
      <c r="AA39" s="89"/>
      <c r="AB39" s="89"/>
      <c r="AC39" s="89"/>
      <c r="AD39" s="89"/>
      <c r="AE39" s="89"/>
      <c r="AF39" s="89"/>
      <c r="AG39" s="91"/>
      <c r="AH39" s="89"/>
      <c r="AI39" s="89"/>
      <c r="AJ39" s="89"/>
      <c r="AK39" s="89"/>
      <c r="AL39" s="91"/>
      <c r="AM39" s="89"/>
      <c r="AN39" s="71">
        <v>4</v>
      </c>
      <c r="AO39" s="89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81"/>
      <c r="BD39" s="81"/>
      <c r="BE39" s="81"/>
      <c r="BF39" s="81"/>
      <c r="BG39" s="81"/>
      <c r="BH39" s="81"/>
      <c r="BI39" s="81"/>
      <c r="BJ39" s="81"/>
      <c r="BK39" s="81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"/>
        <v>InitUnitState('E107',2500,10000,,,50000,,,,,)</v>
      </c>
      <c r="CO39" s="96" t="str">
        <f t="shared" si="3"/>
        <v>InitUnitNormal('E107',,,,,,,,,4,)</v>
      </c>
      <c r="CP39" s="96" t="str">
        <f t="shared" si="4"/>
        <v>InitUnitMagic('E107',,,,,,,,,,)</v>
      </c>
      <c r="CQ39" s="96" t="str">
        <f t="shared" si="5"/>
        <v>InitUnitAdd('E107',,,,,,,,,,)</v>
      </c>
      <c r="CR39" s="96" t="str">
        <f t="shared" si="6"/>
        <v>InitEquipData('E107',250,"",,E108,,50,'','','','','','',"ReplaceableTextures\\CommandButtons\\BTNZ07.blp")</v>
      </c>
      <c r="CS39" s="96"/>
      <c r="CT39" s="96"/>
      <c r="CU39" s="98" t="str">
        <f t="shared" si="78"/>
        <v>|n攻击+2500|n业力+10000|n生命值+50000|n暴击+4%|n</v>
      </c>
      <c r="CV39" s="71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2" t="str">
        <f t="shared" si="295"/>
        <v>|n攻击+2500</v>
      </c>
      <c r="DC39" s="72" t="str">
        <f t="shared" si="296"/>
        <v>|n业力+10000</v>
      </c>
      <c r="DD39" s="72" t="str">
        <f t="shared" si="297"/>
        <v/>
      </c>
      <c r="DE39" s="72" t="str">
        <f t="shared" si="298"/>
        <v/>
      </c>
      <c r="DF39" s="72" t="str">
        <f t="shared" si="299"/>
        <v>|n生命值+50000</v>
      </c>
      <c r="DG39" s="72" t="str">
        <f t="shared" si="300"/>
        <v/>
      </c>
      <c r="DH39" s="72" t="str">
        <f t="shared" si="301"/>
        <v/>
      </c>
      <c r="DI39" s="72" t="str">
        <f t="shared" si="302"/>
        <v/>
      </c>
      <c r="DJ39" s="72" t="str">
        <f t="shared" si="303"/>
        <v/>
      </c>
      <c r="DK39" s="72" t="str">
        <f t="shared" si="304"/>
        <v/>
      </c>
      <c r="DL39" s="72" t="str">
        <f t="shared" si="305"/>
        <v/>
      </c>
      <c r="DM39" s="72" t="str">
        <f t="shared" si="306"/>
        <v/>
      </c>
      <c r="DN39" s="72" t="str">
        <f t="shared" si="307"/>
        <v/>
      </c>
      <c r="DO39" s="72" t="str">
        <f t="shared" si="308"/>
        <v/>
      </c>
      <c r="DP39" s="72" t="str">
        <f t="shared" si="309"/>
        <v/>
      </c>
      <c r="DQ39" s="72" t="str">
        <f t="shared" si="310"/>
        <v/>
      </c>
      <c r="DR39" s="72" t="str">
        <f t="shared" si="311"/>
        <v/>
      </c>
      <c r="DS39" s="72" t="str">
        <f t="shared" si="312"/>
        <v/>
      </c>
      <c r="DT39" s="72" t="str">
        <f t="shared" si="313"/>
        <v>|n暴击+4%</v>
      </c>
      <c r="DU39" s="72" t="str">
        <f t="shared" si="314"/>
        <v/>
      </c>
      <c r="DV39" s="72" t="str">
        <f t="shared" si="315"/>
        <v/>
      </c>
      <c r="DW39" s="72" t="str">
        <f t="shared" si="316"/>
        <v/>
      </c>
      <c r="DX39" s="72" t="str">
        <f t="shared" si="317"/>
        <v/>
      </c>
      <c r="DY39" s="72" t="str">
        <f t="shared" si="318"/>
        <v/>
      </c>
      <c r="DZ39" s="72" t="str">
        <f t="shared" si="319"/>
        <v/>
      </c>
      <c r="EA39" s="72" t="str">
        <f t="shared" si="320"/>
        <v/>
      </c>
      <c r="EB39" s="72" t="str">
        <f t="shared" si="321"/>
        <v/>
      </c>
      <c r="EC39" s="72" t="str">
        <f t="shared" si="322"/>
        <v/>
      </c>
      <c r="ED39" s="72" t="str">
        <f t="shared" si="323"/>
        <v/>
      </c>
      <c r="EE39" s="72" t="str">
        <f t="shared" si="324"/>
        <v/>
      </c>
      <c r="EF39" s="72" t="str">
        <f t="shared" si="325"/>
        <v/>
      </c>
      <c r="EG39" s="72" t="str">
        <f t="shared" si="326"/>
        <v/>
      </c>
      <c r="EH39" s="72" t="str">
        <f t="shared" si="327"/>
        <v/>
      </c>
      <c r="EI39" s="72" t="str">
        <f t="shared" si="328"/>
        <v/>
      </c>
      <c r="EJ39" s="72" t="str">
        <f t="shared" si="329"/>
        <v/>
      </c>
      <c r="EK39" s="72" t="str">
        <f t="shared" si="330"/>
        <v/>
      </c>
      <c r="EL39" s="72" t="str">
        <f t="shared" si="331"/>
        <v/>
      </c>
      <c r="EM39" s="72" t="str">
        <f t="shared" si="332"/>
        <v/>
      </c>
      <c r="EN39" s="72" t="str">
        <f t="shared" si="333"/>
        <v/>
      </c>
      <c r="EO39" s="72" t="str">
        <f t="shared" si="334"/>
        <v/>
      </c>
      <c r="EP39" s="72" t="str">
        <f t="shared" si="335"/>
        <v/>
      </c>
      <c r="EQ39" s="72" t="str">
        <f t="shared" si="336"/>
        <v/>
      </c>
      <c r="ER39" s="72" t="str">
        <f t="shared" si="337"/>
        <v/>
      </c>
      <c r="ES39" s="72" t="str">
        <f t="shared" si="338"/>
        <v/>
      </c>
      <c r="ET39" s="72" t="str">
        <f t="shared" si="339"/>
        <v/>
      </c>
      <c r="EU39" s="72" t="str">
        <f t="shared" si="340"/>
        <v/>
      </c>
      <c r="EV39" s="72" t="str">
        <f t="shared" si="341"/>
        <v/>
      </c>
      <c r="EW39" s="72" t="str">
        <f t="shared" si="342"/>
        <v/>
      </c>
      <c r="EX39" s="72" t="str">
        <f t="shared" si="343"/>
        <v/>
      </c>
      <c r="EY39" s="72" t="str">
        <f t="shared" si="344"/>
        <v/>
      </c>
      <c r="EZ39" s="72" t="str">
        <f t="shared" si="345"/>
        <v/>
      </c>
      <c r="FA39" s="72" t="str">
        <f t="shared" si="346"/>
        <v/>
      </c>
      <c r="FB39" s="72" t="str">
        <f t="shared" si="347"/>
        <v/>
      </c>
      <c r="FC39" s="72" t="str">
        <f t="shared" si="348"/>
        <v/>
      </c>
      <c r="FD39" s="72" t="str">
        <f t="shared" si="349"/>
        <v/>
      </c>
      <c r="FE39" s="72" t="str">
        <f t="shared" si="350"/>
        <v/>
      </c>
      <c r="FF39" s="72" t="str">
        <f t="shared" si="351"/>
        <v/>
      </c>
      <c r="FG39" s="72" t="str">
        <f t="shared" si="352"/>
        <v/>
      </c>
      <c r="FH39" s="72" t="str">
        <f t="shared" si="353"/>
        <v/>
      </c>
      <c r="FI39" s="72" t="str">
        <f t="shared" si="354"/>
        <v/>
      </c>
      <c r="FJ39" s="72" t="str">
        <f t="shared" si="355"/>
        <v/>
      </c>
      <c r="FK39" s="72" t="str">
        <f t="shared" si="356"/>
        <v/>
      </c>
      <c r="FL39" s="72" t="str">
        <f t="shared" si="357"/>
        <v/>
      </c>
      <c r="FM39" s="72" t="str">
        <f t="shared" si="358"/>
        <v/>
      </c>
      <c r="FN39" s="72" t="str">
        <f t="shared" si="359"/>
        <v/>
      </c>
      <c r="FO39" s="72" t="str">
        <f t="shared" si="360"/>
        <v/>
      </c>
      <c r="FP39" s="72" t="str">
        <f t="shared" si="361"/>
        <v/>
      </c>
      <c r="FQ39" s="72" t="str">
        <f t="shared" si="362"/>
        <v/>
      </c>
      <c r="FR39" s="72" t="str">
        <f t="shared" si="363"/>
        <v/>
      </c>
      <c r="FS39" s="72" t="str">
        <f t="shared" si="364"/>
        <v/>
      </c>
    </row>
    <row r="40" spans="1:175" s="61" customFormat="1" ht="16.5">
      <c r="A40" s="73"/>
      <c r="B40" s="74" t="s">
        <v>269</v>
      </c>
      <c r="C40" s="81" t="s">
        <v>270</v>
      </c>
      <c r="D40" s="12">
        <v>250</v>
      </c>
      <c r="E40" s="76"/>
      <c r="F40" s="77"/>
      <c r="G40" s="12">
        <v>50</v>
      </c>
      <c r="H40" s="78"/>
      <c r="I40" s="78" t="str">
        <f t="shared" si="365"/>
        <v>E109</v>
      </c>
      <c r="J40" s="78"/>
      <c r="K40" s="78"/>
      <c r="L40" s="78"/>
      <c r="M40" s="78"/>
      <c r="N40" s="78"/>
      <c r="O40" s="78"/>
      <c r="P40" s="85"/>
      <c r="Q40" s="85"/>
      <c r="R40" s="85"/>
      <c r="S40" s="85"/>
      <c r="T40" s="90" t="str">
        <f t="shared" si="366"/>
        <v>|n|Cff00ff7f击杀250只怪有50%概率升级|r</v>
      </c>
      <c r="U40" s="88" t="s">
        <v>266</v>
      </c>
      <c r="V40" s="89">
        <v>3000</v>
      </c>
      <c r="W40" s="89">
        <v>12000</v>
      </c>
      <c r="X40" s="89"/>
      <c r="Y40" s="89"/>
      <c r="Z40" s="89">
        <v>60000</v>
      </c>
      <c r="AA40" s="89"/>
      <c r="AB40" s="89"/>
      <c r="AC40" s="89"/>
      <c r="AD40" s="89"/>
      <c r="AE40" s="89"/>
      <c r="AF40" s="89"/>
      <c r="AG40" s="91"/>
      <c r="AH40" s="89"/>
      <c r="AI40" s="89"/>
      <c r="AJ40" s="89"/>
      <c r="AK40" s="89"/>
      <c r="AL40" s="91"/>
      <c r="AM40" s="89"/>
      <c r="AN40" s="71">
        <v>4</v>
      </c>
      <c r="AO40" s="89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81"/>
      <c r="BD40" s="81"/>
      <c r="BE40" s="81"/>
      <c r="BF40" s="81"/>
      <c r="BG40" s="81"/>
      <c r="BH40" s="81"/>
      <c r="BI40" s="81"/>
      <c r="BJ40" s="81"/>
      <c r="BK40" s="81"/>
      <c r="BL40" s="81"/>
      <c r="BM40" s="81"/>
      <c r="BN40" s="81"/>
      <c r="BO40" s="81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A40" s="81"/>
      <c r="CB40" s="81"/>
      <c r="CC40" s="81"/>
      <c r="CD40" s="81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6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6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6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6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6"/>
      <c r="CT40" s="96"/>
      <c r="CU40" s="98" t="str">
        <f t="shared" si="78"/>
        <v>|n攻击+3000|n业力+12000|n生命值+60000|n暴击+4%|n</v>
      </c>
      <c r="CV40" s="71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2" t="str">
        <f t="shared" si="295"/>
        <v>|n攻击+3000</v>
      </c>
      <c r="DC40" s="72" t="str">
        <f t="shared" si="296"/>
        <v>|n业力+12000</v>
      </c>
      <c r="DD40" s="72" t="str">
        <f t="shared" si="297"/>
        <v/>
      </c>
      <c r="DE40" s="72" t="str">
        <f t="shared" si="298"/>
        <v/>
      </c>
      <c r="DF40" s="72" t="str">
        <f t="shared" si="299"/>
        <v>|n生命值+60000</v>
      </c>
      <c r="DG40" s="72" t="str">
        <f t="shared" si="300"/>
        <v/>
      </c>
      <c r="DH40" s="72" t="str">
        <f t="shared" si="301"/>
        <v/>
      </c>
      <c r="DI40" s="72" t="str">
        <f t="shared" si="302"/>
        <v/>
      </c>
      <c r="DJ40" s="72" t="str">
        <f t="shared" si="303"/>
        <v/>
      </c>
      <c r="DK40" s="72" t="str">
        <f t="shared" si="304"/>
        <v/>
      </c>
      <c r="DL40" s="72" t="str">
        <f t="shared" si="305"/>
        <v/>
      </c>
      <c r="DM40" s="72" t="str">
        <f t="shared" si="306"/>
        <v/>
      </c>
      <c r="DN40" s="72" t="str">
        <f t="shared" si="307"/>
        <v/>
      </c>
      <c r="DO40" s="72" t="str">
        <f t="shared" si="308"/>
        <v/>
      </c>
      <c r="DP40" s="72" t="str">
        <f t="shared" si="309"/>
        <v/>
      </c>
      <c r="DQ40" s="72" t="str">
        <f t="shared" si="310"/>
        <v/>
      </c>
      <c r="DR40" s="72" t="str">
        <f t="shared" si="311"/>
        <v/>
      </c>
      <c r="DS40" s="72" t="str">
        <f t="shared" si="312"/>
        <v/>
      </c>
      <c r="DT40" s="72" t="str">
        <f t="shared" si="313"/>
        <v>|n暴击+4%</v>
      </c>
      <c r="DU40" s="72" t="str">
        <f t="shared" si="314"/>
        <v/>
      </c>
      <c r="DV40" s="72" t="str">
        <f t="shared" si="315"/>
        <v/>
      </c>
      <c r="DW40" s="72" t="str">
        <f t="shared" si="316"/>
        <v/>
      </c>
      <c r="DX40" s="72" t="str">
        <f t="shared" si="317"/>
        <v/>
      </c>
      <c r="DY40" s="72" t="str">
        <f t="shared" si="318"/>
        <v/>
      </c>
      <c r="DZ40" s="72" t="str">
        <f t="shared" si="319"/>
        <v/>
      </c>
      <c r="EA40" s="72" t="str">
        <f t="shared" si="320"/>
        <v/>
      </c>
      <c r="EB40" s="72" t="str">
        <f t="shared" si="321"/>
        <v/>
      </c>
      <c r="EC40" s="72" t="str">
        <f t="shared" si="322"/>
        <v/>
      </c>
      <c r="ED40" s="72" t="str">
        <f t="shared" si="323"/>
        <v/>
      </c>
      <c r="EE40" s="72" t="str">
        <f t="shared" si="324"/>
        <v/>
      </c>
      <c r="EF40" s="72" t="str">
        <f t="shared" si="325"/>
        <v/>
      </c>
      <c r="EG40" s="72" t="str">
        <f t="shared" si="326"/>
        <v/>
      </c>
      <c r="EH40" s="72" t="str">
        <f t="shared" si="327"/>
        <v/>
      </c>
      <c r="EI40" s="72" t="str">
        <f t="shared" si="328"/>
        <v/>
      </c>
      <c r="EJ40" s="72" t="str">
        <f t="shared" si="329"/>
        <v/>
      </c>
      <c r="EK40" s="72" t="str">
        <f t="shared" si="330"/>
        <v/>
      </c>
      <c r="EL40" s="72" t="str">
        <f t="shared" si="331"/>
        <v/>
      </c>
      <c r="EM40" s="72" t="str">
        <f t="shared" si="332"/>
        <v/>
      </c>
      <c r="EN40" s="72" t="str">
        <f t="shared" si="333"/>
        <v/>
      </c>
      <c r="EO40" s="72" t="str">
        <f t="shared" si="334"/>
        <v/>
      </c>
      <c r="EP40" s="72" t="str">
        <f t="shared" si="335"/>
        <v/>
      </c>
      <c r="EQ40" s="72" t="str">
        <f t="shared" si="336"/>
        <v/>
      </c>
      <c r="ER40" s="72" t="str">
        <f t="shared" si="337"/>
        <v/>
      </c>
      <c r="ES40" s="72" t="str">
        <f t="shared" si="338"/>
        <v/>
      </c>
      <c r="ET40" s="72" t="str">
        <f t="shared" si="339"/>
        <v/>
      </c>
      <c r="EU40" s="72" t="str">
        <f t="shared" si="340"/>
        <v/>
      </c>
      <c r="EV40" s="72" t="str">
        <f t="shared" si="341"/>
        <v/>
      </c>
      <c r="EW40" s="72" t="str">
        <f t="shared" si="342"/>
        <v/>
      </c>
      <c r="EX40" s="72" t="str">
        <f t="shared" si="343"/>
        <v/>
      </c>
      <c r="EY40" s="72" t="str">
        <f t="shared" si="344"/>
        <v/>
      </c>
      <c r="EZ40" s="72" t="str">
        <f t="shared" si="345"/>
        <v/>
      </c>
      <c r="FA40" s="72" t="str">
        <f t="shared" si="346"/>
        <v/>
      </c>
      <c r="FB40" s="72" t="str">
        <f t="shared" si="347"/>
        <v/>
      </c>
      <c r="FC40" s="72" t="str">
        <f t="shared" si="348"/>
        <v/>
      </c>
      <c r="FD40" s="72" t="str">
        <f t="shared" si="349"/>
        <v/>
      </c>
      <c r="FE40" s="72" t="str">
        <f t="shared" si="350"/>
        <v/>
      </c>
      <c r="FF40" s="72" t="str">
        <f t="shared" si="351"/>
        <v/>
      </c>
      <c r="FG40" s="72" t="str">
        <f t="shared" si="352"/>
        <v/>
      </c>
      <c r="FH40" s="72" t="str">
        <f t="shared" si="353"/>
        <v/>
      </c>
      <c r="FI40" s="72" t="str">
        <f t="shared" si="354"/>
        <v/>
      </c>
      <c r="FJ40" s="72" t="str">
        <f t="shared" si="355"/>
        <v/>
      </c>
      <c r="FK40" s="72" t="str">
        <f t="shared" si="356"/>
        <v/>
      </c>
      <c r="FL40" s="72" t="str">
        <f t="shared" si="357"/>
        <v/>
      </c>
      <c r="FM40" s="72" t="str">
        <f t="shared" si="358"/>
        <v/>
      </c>
      <c r="FN40" s="72" t="str">
        <f t="shared" si="359"/>
        <v/>
      </c>
      <c r="FO40" s="72" t="str">
        <f t="shared" si="360"/>
        <v/>
      </c>
      <c r="FP40" s="72" t="str">
        <f t="shared" si="361"/>
        <v/>
      </c>
      <c r="FQ40" s="72" t="str">
        <f t="shared" si="362"/>
        <v/>
      </c>
      <c r="FR40" s="72" t="str">
        <f t="shared" si="363"/>
        <v/>
      </c>
      <c r="FS40" s="72" t="str">
        <f t="shared" si="364"/>
        <v/>
      </c>
    </row>
    <row r="41" spans="1:175" s="61" customFormat="1" ht="16.5">
      <c r="A41" s="73"/>
      <c r="B41" s="74" t="s">
        <v>271</v>
      </c>
      <c r="C41" s="81" t="s">
        <v>272</v>
      </c>
      <c r="D41" s="12">
        <v>250</v>
      </c>
      <c r="E41" s="76"/>
      <c r="F41" s="77"/>
      <c r="G41" s="12">
        <v>50</v>
      </c>
      <c r="H41" s="78"/>
      <c r="I41" s="78" t="str">
        <f t="shared" si="365"/>
        <v>E110</v>
      </c>
      <c r="J41" s="78"/>
      <c r="K41" s="78"/>
      <c r="L41" s="78"/>
      <c r="M41" s="78"/>
      <c r="N41" s="78"/>
      <c r="O41" s="78"/>
      <c r="P41" s="85"/>
      <c r="Q41" s="85"/>
      <c r="R41" s="85"/>
      <c r="S41" s="85"/>
      <c r="T41" s="90" t="str">
        <f t="shared" si="366"/>
        <v>|n|Cff00ff7f击杀250只怪有50%概率升级|r</v>
      </c>
      <c r="U41" s="88" t="s">
        <v>266</v>
      </c>
      <c r="V41" s="89">
        <v>3500</v>
      </c>
      <c r="W41" s="89">
        <v>14000</v>
      </c>
      <c r="X41" s="89"/>
      <c r="Y41" s="89"/>
      <c r="Z41" s="89">
        <v>70000</v>
      </c>
      <c r="AA41" s="89"/>
      <c r="AB41" s="89"/>
      <c r="AC41" s="89"/>
      <c r="AD41" s="89"/>
      <c r="AE41" s="89"/>
      <c r="AF41" s="89"/>
      <c r="AG41" s="91"/>
      <c r="AH41" s="89"/>
      <c r="AI41" s="89"/>
      <c r="AJ41" s="89"/>
      <c r="AK41" s="89"/>
      <c r="AL41" s="91"/>
      <c r="AM41" s="89"/>
      <c r="AN41" s="71">
        <v>4</v>
      </c>
      <c r="AO41" s="89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81"/>
      <c r="BD41" s="81"/>
      <c r="BE41" s="81"/>
      <c r="BF41" s="81"/>
      <c r="BG41" s="81"/>
      <c r="BH41" s="81"/>
      <c r="BI41" s="81"/>
      <c r="BJ41" s="81"/>
      <c r="BK41" s="81"/>
      <c r="BL41" s="81"/>
      <c r="BM41" s="81"/>
      <c r="BN41" s="81"/>
      <c r="BO41" s="81"/>
      <c r="BP41" s="81"/>
      <c r="BQ41" s="81"/>
      <c r="BR41" s="81"/>
      <c r="BS41" s="81"/>
      <c r="BT41" s="81"/>
      <c r="BU41" s="81"/>
      <c r="BV41" s="81"/>
      <c r="BW41" s="81"/>
      <c r="BX41" s="81"/>
      <c r="BY41" s="81"/>
      <c r="BZ41" s="81"/>
      <c r="CA41" s="81"/>
      <c r="CB41" s="81"/>
      <c r="CC41" s="81"/>
      <c r="CD41" s="81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367"/>
        <v>InitUnitState('E109',3500,14000,,,70000,,,,,)</v>
      </c>
      <c r="CO41" s="96" t="str">
        <f t="shared" si="368"/>
        <v>InitUnitNormal('E109',,,,,,,,,4,)</v>
      </c>
      <c r="CP41" s="96" t="str">
        <f t="shared" si="369"/>
        <v>InitUnitMagic('E109',,,,,,,,,,)</v>
      </c>
      <c r="CQ41" s="96" t="str">
        <f t="shared" si="370"/>
        <v>InitUnitAdd('E109',,,,,,,,,,)</v>
      </c>
      <c r="CR41" s="96" t="str">
        <f t="shared" si="371"/>
        <v>InitEquipData('E109',250,"",,E110,,50,'','','','','','',"ReplaceableTextures\\CommandButtons\\BTNZ07.blp")</v>
      </c>
      <c r="CS41" s="96"/>
      <c r="CT41" s="96"/>
      <c r="CU41" s="98" t="str">
        <f t="shared" si="78"/>
        <v>|n攻击+3500|n业力+14000|n生命值+70000|n暴击+4%|n</v>
      </c>
      <c r="CV41" s="71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2" t="str">
        <f t="shared" ref="DB41:DB62" si="372">IF(V41="","","|n"&amp;DB$2&amp;"+"&amp;V41&amp;DB$1)</f>
        <v>|n攻击+3500</v>
      </c>
      <c r="DC41" s="72" t="str">
        <f t="shared" ref="DC41:DC62" si="373">IF(W41="","","|n"&amp;DC$2&amp;"+"&amp;W41&amp;DC$1)</f>
        <v>|n业力+14000</v>
      </c>
      <c r="DD41" s="72" t="str">
        <f t="shared" ref="DD41:DD62" si="374">IF(X41="","","|n"&amp;DD$2&amp;"+"&amp;X41&amp;DD$1)</f>
        <v/>
      </c>
      <c r="DE41" s="72" t="str">
        <f t="shared" ref="DE41:DE62" si="375">IF(Y41="","","|n"&amp;DE$2&amp;"+"&amp;Y41&amp;DE$1)</f>
        <v/>
      </c>
      <c r="DF41" s="72" t="str">
        <f t="shared" ref="DF41:DF62" si="376">IF(Z41="","","|n"&amp;DF$2&amp;"+"&amp;Z41&amp;DF$1)</f>
        <v>|n生命值+70000</v>
      </c>
      <c r="DG41" s="72" t="str">
        <f t="shared" ref="DG41:DG62" si="377">IF(AA41="","","|n"&amp;DG$2&amp;"+"&amp;AA41&amp;DG$1)</f>
        <v/>
      </c>
      <c r="DH41" s="72" t="str">
        <f t="shared" ref="DH41:DH62" si="378">IF(AB41="","","|n"&amp;DH$2&amp;"+"&amp;AB41&amp;DH$1)</f>
        <v/>
      </c>
      <c r="DI41" s="72" t="str">
        <f t="shared" ref="DI41:DI62" si="379">IF(AC41="","","|n"&amp;DI$2&amp;"+"&amp;AC41&amp;DI$1)</f>
        <v/>
      </c>
      <c r="DJ41" s="72" t="str">
        <f t="shared" ref="DJ41:DJ62" si="380">IF(AD41="","","|n"&amp;DJ$2&amp;"+"&amp;AD41&amp;DJ$1)</f>
        <v/>
      </c>
      <c r="DK41" s="72" t="str">
        <f t="shared" ref="DK41:DK62" si="381">IF(AE41="","","|n"&amp;DK$2&amp;"+"&amp;AE41&amp;DK$1)</f>
        <v/>
      </c>
      <c r="DL41" s="72" t="str">
        <f t="shared" ref="DL41:DL62" si="382">IF(AF41="","","|n"&amp;DL$2&amp;"+"&amp;AF41&amp;DL$1)</f>
        <v/>
      </c>
      <c r="DM41" s="72" t="str">
        <f t="shared" ref="DM41:DM62" si="383">IF(AG41="","","|n"&amp;DM$2&amp;"+"&amp;AG41&amp;DM$1)</f>
        <v/>
      </c>
      <c r="DN41" s="72" t="str">
        <f t="shared" ref="DN41:DN62" si="384">IF(AH41="","","|n"&amp;DN$2&amp;"+"&amp;AH41&amp;DN$1)</f>
        <v/>
      </c>
      <c r="DO41" s="72" t="str">
        <f t="shared" ref="DO41:DO62" si="385">IF(AI41="","","|n"&amp;DO$2&amp;"+"&amp;AI41&amp;DO$1)</f>
        <v/>
      </c>
      <c r="DP41" s="72" t="str">
        <f t="shared" ref="DP41:DP62" si="386">IF(AJ41="","","|n"&amp;DP$2&amp;"+"&amp;AJ41&amp;DP$1)</f>
        <v/>
      </c>
      <c r="DQ41" s="72" t="str">
        <f t="shared" ref="DQ41:DQ62" si="387">IF(AK41="","","|n"&amp;DQ$2&amp;"+"&amp;AK41&amp;DQ$1)</f>
        <v/>
      </c>
      <c r="DR41" s="72" t="str">
        <f t="shared" ref="DR41:DR62" si="388">IF(AL41="","","|n"&amp;DR$2&amp;"+"&amp;AL41&amp;DR$1)</f>
        <v/>
      </c>
      <c r="DS41" s="72" t="str">
        <f t="shared" ref="DS41:DS62" si="389">IF(AM41="","","|n"&amp;DS$2&amp;"+"&amp;AM41&amp;DS$1)</f>
        <v/>
      </c>
      <c r="DT41" s="72" t="str">
        <f t="shared" ref="DT41:DT62" si="390">IF(AN41="","","|n"&amp;DT$2&amp;"+"&amp;AN41&amp;DT$1)</f>
        <v>|n暴击+4%</v>
      </c>
      <c r="DU41" s="72" t="str">
        <f t="shared" ref="DU41:DU62" si="391">IF(AO41="","","|n"&amp;DU$2&amp;"+"&amp;AO41&amp;DU$1)</f>
        <v/>
      </c>
      <c r="DV41" s="72" t="str">
        <f t="shared" ref="DV41:DV62" si="392">IF(AP41="","","|n"&amp;DV$2&amp;"+"&amp;AP41&amp;DV$1)</f>
        <v/>
      </c>
      <c r="DW41" s="72" t="str">
        <f t="shared" ref="DW41:DW62" si="393">IF(AQ41="","","|n"&amp;DW$2&amp;"+"&amp;AQ41&amp;DW$1)</f>
        <v/>
      </c>
      <c r="DX41" s="72" t="str">
        <f t="shared" ref="DX41:DX62" si="394">IF(AR41="","","|n"&amp;DX$2&amp;"+"&amp;AR41&amp;DX$1)</f>
        <v/>
      </c>
      <c r="DY41" s="72" t="str">
        <f t="shared" ref="DY41:DY62" si="395">IF(AS41="","","|n"&amp;DY$2&amp;"+"&amp;AS41&amp;DY$1)</f>
        <v/>
      </c>
      <c r="DZ41" s="72" t="str">
        <f t="shared" ref="DZ41:DZ62" si="396">IF(AT41="","","|n"&amp;DZ$2&amp;"+"&amp;AT41&amp;DZ$1)</f>
        <v/>
      </c>
      <c r="EA41" s="72" t="str">
        <f t="shared" ref="EA41:EA62" si="397">IF(AU41="","","|n"&amp;EA$2&amp;"+"&amp;AU41&amp;EA$1)</f>
        <v/>
      </c>
      <c r="EB41" s="72" t="str">
        <f t="shared" ref="EB41:EB62" si="398">IF(AV41="","","|n"&amp;EB$2&amp;"+"&amp;AV41&amp;EB$1)</f>
        <v/>
      </c>
      <c r="EC41" s="72" t="str">
        <f t="shared" ref="EC41:EC62" si="399">IF(AW41="","","|n"&amp;EC$2&amp;"+"&amp;AW41&amp;EC$1)</f>
        <v/>
      </c>
      <c r="ED41" s="72" t="str">
        <f t="shared" ref="ED41:ED62" si="400">IF(AX41="","","|n"&amp;ED$2&amp;"+"&amp;AX41&amp;ED$1)</f>
        <v/>
      </c>
      <c r="EE41" s="72" t="str">
        <f t="shared" ref="EE41:EE62" si="401">IF(AY41="","","|n"&amp;EE$2&amp;"+"&amp;AY41&amp;EE$1)</f>
        <v/>
      </c>
      <c r="EF41" s="72" t="str">
        <f t="shared" ref="EF41:EF62" si="402">IF(AZ41="","","|n"&amp;EF$2&amp;"+"&amp;AZ41&amp;EF$1)</f>
        <v/>
      </c>
      <c r="EG41" s="72" t="str">
        <f t="shared" ref="EG41:EG62" si="403">IF(BA41="","","|n"&amp;EG$2&amp;"+"&amp;BA41&amp;EG$1)</f>
        <v/>
      </c>
      <c r="EH41" s="72" t="str">
        <f t="shared" ref="EH41:EH62" si="404">IF(BB41="","","|n"&amp;EH$2&amp;"+"&amp;BB41&amp;EH$1)</f>
        <v/>
      </c>
      <c r="EI41" s="72" t="str">
        <f t="shared" ref="EI41:EI62" si="405">IF(BC41="","","|n"&amp;EI$2&amp;"+"&amp;BC41&amp;EI$1)</f>
        <v/>
      </c>
      <c r="EJ41" s="72" t="str">
        <f t="shared" ref="EJ41:EJ62" si="406">IF(BD41="","","|n"&amp;EJ$2&amp;"+"&amp;BD41&amp;EJ$1)</f>
        <v/>
      </c>
      <c r="EK41" s="72" t="str">
        <f t="shared" ref="EK41:EK62" si="407">IF(BE41="","","|n"&amp;EK$2&amp;"+"&amp;BE41&amp;EK$1)</f>
        <v/>
      </c>
      <c r="EL41" s="72" t="str">
        <f t="shared" ref="EL41:EL62" si="408">IF(BF41="","","|n"&amp;EL$2&amp;"+"&amp;BF41&amp;EL$1)</f>
        <v/>
      </c>
      <c r="EM41" s="72" t="str">
        <f t="shared" ref="EM41:EM62" si="409">IF(BG41="","","|n"&amp;EM$2&amp;"+"&amp;BG41&amp;EM$1)</f>
        <v/>
      </c>
      <c r="EN41" s="72" t="str">
        <f t="shared" ref="EN41:EN62" si="410">IF(BH41="","","|n"&amp;EN$2&amp;"+"&amp;BH41&amp;EN$1)</f>
        <v/>
      </c>
      <c r="EO41" s="72" t="str">
        <f t="shared" ref="EO41:EO62" si="411">IF(BI41="","","|n"&amp;EO$2&amp;"+"&amp;BI41&amp;EO$1)</f>
        <v/>
      </c>
      <c r="EP41" s="72" t="str">
        <f t="shared" ref="EP41:EP62" si="412">IF(BJ41="","","|n"&amp;EP$2&amp;"+"&amp;BJ41&amp;EP$1)</f>
        <v/>
      </c>
      <c r="EQ41" s="72" t="str">
        <f t="shared" ref="EQ41:EQ62" si="413">IF(BK41="","","|n"&amp;EQ$2&amp;"+"&amp;BK41&amp;EQ$1)</f>
        <v/>
      </c>
      <c r="ER41" s="72" t="str">
        <f t="shared" ref="ER41:ER62" si="414">IF(BL41="","","|n"&amp;ER$2&amp;"+"&amp;BL41&amp;ER$1)</f>
        <v/>
      </c>
      <c r="ES41" s="72" t="str">
        <f t="shared" ref="ES41:ES62" si="415">IF(BM41="","","|n"&amp;ES$2&amp;"+"&amp;BM41&amp;ES$1)</f>
        <v/>
      </c>
      <c r="ET41" s="72" t="str">
        <f t="shared" ref="ET41:ET62" si="416">IF(BN41="","","|n"&amp;ET$2&amp;"+"&amp;BN41&amp;ET$1)</f>
        <v/>
      </c>
      <c r="EU41" s="72" t="str">
        <f t="shared" ref="EU41:EU62" si="417">IF(BO41="","","|n"&amp;EU$2&amp;"+"&amp;BO41&amp;EU$1)</f>
        <v/>
      </c>
      <c r="EV41" s="72" t="str">
        <f t="shared" ref="EV41:EV62" si="418">IF(BP41="","","|n"&amp;EV$2&amp;"+"&amp;BP41&amp;EV$1)</f>
        <v/>
      </c>
      <c r="EW41" s="72" t="str">
        <f t="shared" ref="EW41:EW62" si="419">IF(BQ41="","","|n"&amp;EW$2&amp;"+"&amp;BQ41&amp;EW$1)</f>
        <v/>
      </c>
      <c r="EX41" s="72" t="str">
        <f t="shared" ref="EX41:EX62" si="420">IF(BR41="","","|n"&amp;EX$2&amp;"+"&amp;BR41&amp;EX$1)</f>
        <v/>
      </c>
      <c r="EY41" s="72" t="str">
        <f t="shared" ref="EY41:EY62" si="421">IF(BS41="","","|n"&amp;EY$2&amp;"+"&amp;BS41&amp;EY$1)</f>
        <v/>
      </c>
      <c r="EZ41" s="72" t="str">
        <f t="shared" ref="EZ41:EZ62" si="422">IF(BT41="","","|n"&amp;EZ$2&amp;"+"&amp;BT41&amp;EZ$1)</f>
        <v/>
      </c>
      <c r="FA41" s="72" t="str">
        <f t="shared" ref="FA41:FA62" si="423">IF(BU41="","","|n"&amp;FA$2&amp;"+"&amp;BU41&amp;FA$1)</f>
        <v/>
      </c>
      <c r="FB41" s="72" t="str">
        <f t="shared" ref="FB41:FB62" si="424">IF(BV41="","","|n"&amp;FB$2&amp;"+"&amp;BV41&amp;FB$1)</f>
        <v/>
      </c>
      <c r="FC41" s="72" t="str">
        <f t="shared" ref="FC41:FC62" si="425">IF(BW41="","","|n"&amp;FC$2&amp;"+"&amp;BW41&amp;FC$1)</f>
        <v/>
      </c>
      <c r="FD41" s="72" t="str">
        <f t="shared" ref="FD41:FD62" si="426">IF(BX41="","","|n"&amp;FD$2&amp;"+"&amp;BX41&amp;FD$1)</f>
        <v/>
      </c>
      <c r="FE41" s="72" t="str">
        <f t="shared" ref="FE41:FE62" si="427">IF(BY41="","","|n"&amp;FE$2&amp;"+"&amp;BY41&amp;FE$1)</f>
        <v/>
      </c>
      <c r="FF41" s="72" t="str">
        <f t="shared" ref="FF41:FF62" si="428">IF(BZ41="","","|n"&amp;FF$2&amp;"+"&amp;BZ41&amp;FF$1)</f>
        <v/>
      </c>
      <c r="FG41" s="72" t="str">
        <f t="shared" ref="FG41:FG62" si="429">IF(CA41="","","|n"&amp;FG$2&amp;"+"&amp;CA41&amp;FG$1)</f>
        <v/>
      </c>
      <c r="FH41" s="72" t="str">
        <f t="shared" ref="FH41:FH62" si="430">IF(CB41="","","|n"&amp;FH$2&amp;"+"&amp;CB41&amp;FH$1)</f>
        <v/>
      </c>
      <c r="FI41" s="72" t="str">
        <f t="shared" ref="FI41:FI62" si="431">IF(CC41="","","|n"&amp;FI$2&amp;"+"&amp;CC41&amp;FI$1)</f>
        <v/>
      </c>
      <c r="FJ41" s="72" t="str">
        <f t="shared" ref="FJ41:FJ62" si="432">IF(CD41="","","|n"&amp;FJ$2&amp;"+"&amp;CD41&amp;FJ$1)</f>
        <v/>
      </c>
      <c r="FK41" s="72" t="str">
        <f t="shared" ref="FK41:FK62" si="433">IF(CE41="","","|n"&amp;FK$2&amp;"+"&amp;CE41&amp;FK$1)</f>
        <v/>
      </c>
      <c r="FL41" s="72" t="str">
        <f t="shared" ref="FL41:FL62" si="434">IF(CF41="","","|n"&amp;FL$2&amp;"+"&amp;CF41&amp;FL$1)</f>
        <v/>
      </c>
      <c r="FM41" s="72" t="str">
        <f t="shared" ref="FM41:FM62" si="435">IF(CG41="","","|n"&amp;FM$2&amp;"+"&amp;CG41&amp;FM$1)</f>
        <v/>
      </c>
      <c r="FN41" s="72" t="str">
        <f t="shared" ref="FN41:FN62" si="436">IF(CH41="","","|n"&amp;FN$2&amp;"+"&amp;CH41&amp;FN$1)</f>
        <v/>
      </c>
      <c r="FO41" s="72" t="str">
        <f t="shared" ref="FO41:FO62" si="437">IF(CI41="","","|n"&amp;FO$2&amp;"+"&amp;CI41&amp;FO$1)</f>
        <v/>
      </c>
      <c r="FP41" s="72" t="str">
        <f t="shared" ref="FP41:FP62" si="438">IF(CJ41="","","|n"&amp;FP$2&amp;"+"&amp;CJ41&amp;FP$1)</f>
        <v/>
      </c>
      <c r="FQ41" s="72" t="str">
        <f t="shared" ref="FQ41:FQ62" si="439">IF(CK41="","","|n"&amp;FQ$2&amp;"+"&amp;CK41&amp;FQ$1)</f>
        <v/>
      </c>
      <c r="FR41" s="72" t="str">
        <f t="shared" ref="FR41:FR62" si="440">IF(CL41="","","|n"&amp;FR$2&amp;"+"&amp;CL41&amp;FR$1)</f>
        <v/>
      </c>
      <c r="FS41" s="72" t="str">
        <f t="shared" ref="FS41:FS62" si="441">IF(CM41="","","|n"&amp;FS$2&amp;"+"&amp;CM41&amp;FS$1)</f>
        <v/>
      </c>
    </row>
    <row r="42" spans="1:175" s="61" customFormat="1" ht="16.5">
      <c r="A42" s="73"/>
      <c r="B42" s="74" t="s">
        <v>273</v>
      </c>
      <c r="C42" s="81" t="s">
        <v>274</v>
      </c>
      <c r="D42" s="12">
        <v>400</v>
      </c>
      <c r="E42" s="76"/>
      <c r="F42" s="77"/>
      <c r="G42" s="12">
        <v>50</v>
      </c>
      <c r="H42" s="78"/>
      <c r="I42" s="78" t="str">
        <f t="shared" si="365"/>
        <v>E111</v>
      </c>
      <c r="J42" s="78"/>
      <c r="K42" s="78"/>
      <c r="L42" s="78"/>
      <c r="M42" s="78"/>
      <c r="N42" s="78"/>
      <c r="O42" s="78"/>
      <c r="P42" s="85"/>
      <c r="Q42" s="85"/>
      <c r="R42" s="85"/>
      <c r="S42" s="85"/>
      <c r="T42" s="90" t="str">
        <f t="shared" si="366"/>
        <v>|n|Cff00ff7f击杀400只怪有50%概率升级|r</v>
      </c>
      <c r="U42" s="88" t="s">
        <v>266</v>
      </c>
      <c r="V42" s="89">
        <v>4000</v>
      </c>
      <c r="W42" s="89">
        <v>16000</v>
      </c>
      <c r="X42" s="89"/>
      <c r="Y42" s="89"/>
      <c r="Z42" s="89">
        <v>80000</v>
      </c>
      <c r="AA42" s="89"/>
      <c r="AB42" s="89"/>
      <c r="AC42" s="89"/>
      <c r="AD42" s="89"/>
      <c r="AE42" s="89"/>
      <c r="AF42" s="89"/>
      <c r="AG42" s="91"/>
      <c r="AH42" s="89"/>
      <c r="AI42" s="89"/>
      <c r="AJ42" s="89"/>
      <c r="AK42" s="89"/>
      <c r="AL42" s="91"/>
      <c r="AM42" s="89"/>
      <c r="AN42" s="71">
        <v>4</v>
      </c>
      <c r="AO42" s="89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81"/>
      <c r="BD42" s="81"/>
      <c r="BE42" s="81"/>
      <c r="BF42" s="81"/>
      <c r="BG42" s="81"/>
      <c r="BH42" s="81"/>
      <c r="BI42" s="81"/>
      <c r="BJ42" s="81"/>
      <c r="BK42" s="81"/>
      <c r="BL42" s="81"/>
      <c r="BM42" s="81"/>
      <c r="BN42" s="81"/>
      <c r="BO42" s="81"/>
      <c r="BP42" s="81"/>
      <c r="BQ42" s="81"/>
      <c r="BR42" s="81"/>
      <c r="BS42" s="81"/>
      <c r="BT42" s="81"/>
      <c r="BU42" s="81"/>
      <c r="BV42" s="81"/>
      <c r="BW42" s="81"/>
      <c r="BX42" s="81"/>
      <c r="BY42" s="81"/>
      <c r="BZ42" s="81"/>
      <c r="CA42" s="81"/>
      <c r="CB42" s="81"/>
      <c r="CC42" s="81"/>
      <c r="CD42" s="81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367"/>
        <v>InitUnitState('E110',4000,16000,,,80000,,,,,)</v>
      </c>
      <c r="CO42" s="96" t="str">
        <f t="shared" si="368"/>
        <v>InitUnitNormal('E110',,,,,,,,,4,)</v>
      </c>
      <c r="CP42" s="96" t="str">
        <f t="shared" si="369"/>
        <v>InitUnitMagic('E110',,,,,,,,,,)</v>
      </c>
      <c r="CQ42" s="96" t="str">
        <f t="shared" si="370"/>
        <v>InitUnitAdd('E110',,,,,,,,,,)</v>
      </c>
      <c r="CR42" s="96" t="str">
        <f t="shared" si="371"/>
        <v>InitEquipData('E110',400,"",,E111,,50,'','','','','','',"ReplaceableTextures\\CommandButtons\\BTNZ08.blp")</v>
      </c>
      <c r="CS42" s="96"/>
      <c r="CT42" s="96"/>
      <c r="CU42" s="98" t="str">
        <f t="shared" si="78"/>
        <v>|n攻击+4000|n业力+16000|n生命值+80000|n暴击+4%|n</v>
      </c>
      <c r="CV42" s="71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2" t="str">
        <f t="shared" si="372"/>
        <v>|n攻击+4000</v>
      </c>
      <c r="DC42" s="72" t="str">
        <f t="shared" si="373"/>
        <v>|n业力+16000</v>
      </c>
      <c r="DD42" s="72" t="str">
        <f t="shared" si="374"/>
        <v/>
      </c>
      <c r="DE42" s="72" t="str">
        <f t="shared" si="375"/>
        <v/>
      </c>
      <c r="DF42" s="72" t="str">
        <f t="shared" si="376"/>
        <v>|n生命值+80000</v>
      </c>
      <c r="DG42" s="72" t="str">
        <f t="shared" si="377"/>
        <v/>
      </c>
      <c r="DH42" s="72" t="str">
        <f t="shared" si="378"/>
        <v/>
      </c>
      <c r="DI42" s="72" t="str">
        <f t="shared" si="379"/>
        <v/>
      </c>
      <c r="DJ42" s="72" t="str">
        <f t="shared" si="380"/>
        <v/>
      </c>
      <c r="DK42" s="72" t="str">
        <f t="shared" si="381"/>
        <v/>
      </c>
      <c r="DL42" s="72" t="str">
        <f t="shared" si="382"/>
        <v/>
      </c>
      <c r="DM42" s="72" t="str">
        <f t="shared" si="383"/>
        <v/>
      </c>
      <c r="DN42" s="72" t="str">
        <f t="shared" si="384"/>
        <v/>
      </c>
      <c r="DO42" s="72" t="str">
        <f t="shared" si="385"/>
        <v/>
      </c>
      <c r="DP42" s="72" t="str">
        <f t="shared" si="386"/>
        <v/>
      </c>
      <c r="DQ42" s="72" t="str">
        <f t="shared" si="387"/>
        <v/>
      </c>
      <c r="DR42" s="72" t="str">
        <f t="shared" si="388"/>
        <v/>
      </c>
      <c r="DS42" s="72" t="str">
        <f t="shared" si="389"/>
        <v/>
      </c>
      <c r="DT42" s="72" t="str">
        <f t="shared" si="390"/>
        <v>|n暴击+4%</v>
      </c>
      <c r="DU42" s="72" t="str">
        <f t="shared" si="391"/>
        <v/>
      </c>
      <c r="DV42" s="72" t="str">
        <f t="shared" si="392"/>
        <v/>
      </c>
      <c r="DW42" s="72" t="str">
        <f t="shared" si="393"/>
        <v/>
      </c>
      <c r="DX42" s="72" t="str">
        <f t="shared" si="394"/>
        <v/>
      </c>
      <c r="DY42" s="72" t="str">
        <f t="shared" si="395"/>
        <v/>
      </c>
      <c r="DZ42" s="72" t="str">
        <f t="shared" si="396"/>
        <v/>
      </c>
      <c r="EA42" s="72" t="str">
        <f t="shared" si="397"/>
        <v/>
      </c>
      <c r="EB42" s="72" t="str">
        <f t="shared" si="398"/>
        <v/>
      </c>
      <c r="EC42" s="72" t="str">
        <f t="shared" si="399"/>
        <v/>
      </c>
      <c r="ED42" s="72" t="str">
        <f t="shared" si="400"/>
        <v/>
      </c>
      <c r="EE42" s="72" t="str">
        <f t="shared" si="401"/>
        <v/>
      </c>
      <c r="EF42" s="72" t="str">
        <f t="shared" si="402"/>
        <v/>
      </c>
      <c r="EG42" s="72" t="str">
        <f t="shared" si="403"/>
        <v/>
      </c>
      <c r="EH42" s="72" t="str">
        <f t="shared" si="404"/>
        <v/>
      </c>
      <c r="EI42" s="72" t="str">
        <f t="shared" si="405"/>
        <v/>
      </c>
      <c r="EJ42" s="72" t="str">
        <f t="shared" si="406"/>
        <v/>
      </c>
      <c r="EK42" s="72" t="str">
        <f t="shared" si="407"/>
        <v/>
      </c>
      <c r="EL42" s="72" t="str">
        <f t="shared" si="408"/>
        <v/>
      </c>
      <c r="EM42" s="72" t="str">
        <f t="shared" si="409"/>
        <v/>
      </c>
      <c r="EN42" s="72" t="str">
        <f t="shared" si="410"/>
        <v/>
      </c>
      <c r="EO42" s="72" t="str">
        <f t="shared" si="411"/>
        <v/>
      </c>
      <c r="EP42" s="72" t="str">
        <f t="shared" si="412"/>
        <v/>
      </c>
      <c r="EQ42" s="72" t="str">
        <f t="shared" si="413"/>
        <v/>
      </c>
      <c r="ER42" s="72" t="str">
        <f t="shared" si="414"/>
        <v/>
      </c>
      <c r="ES42" s="72" t="str">
        <f t="shared" si="415"/>
        <v/>
      </c>
      <c r="ET42" s="72" t="str">
        <f t="shared" si="416"/>
        <v/>
      </c>
      <c r="EU42" s="72" t="str">
        <f t="shared" si="417"/>
        <v/>
      </c>
      <c r="EV42" s="72" t="str">
        <f t="shared" si="418"/>
        <v/>
      </c>
      <c r="EW42" s="72" t="str">
        <f t="shared" si="419"/>
        <v/>
      </c>
      <c r="EX42" s="72" t="str">
        <f t="shared" si="420"/>
        <v/>
      </c>
      <c r="EY42" s="72" t="str">
        <f t="shared" si="421"/>
        <v/>
      </c>
      <c r="EZ42" s="72" t="str">
        <f t="shared" si="422"/>
        <v/>
      </c>
      <c r="FA42" s="72" t="str">
        <f t="shared" si="423"/>
        <v/>
      </c>
      <c r="FB42" s="72" t="str">
        <f t="shared" si="424"/>
        <v/>
      </c>
      <c r="FC42" s="72" t="str">
        <f t="shared" si="425"/>
        <v/>
      </c>
      <c r="FD42" s="72" t="str">
        <f t="shared" si="426"/>
        <v/>
      </c>
      <c r="FE42" s="72" t="str">
        <f t="shared" si="427"/>
        <v/>
      </c>
      <c r="FF42" s="72" t="str">
        <f t="shared" si="428"/>
        <v/>
      </c>
      <c r="FG42" s="72" t="str">
        <f t="shared" si="429"/>
        <v/>
      </c>
      <c r="FH42" s="72" t="str">
        <f t="shared" si="430"/>
        <v/>
      </c>
      <c r="FI42" s="72" t="str">
        <f t="shared" si="431"/>
        <v/>
      </c>
      <c r="FJ42" s="72" t="str">
        <f t="shared" si="432"/>
        <v/>
      </c>
      <c r="FK42" s="72" t="str">
        <f t="shared" si="433"/>
        <v/>
      </c>
      <c r="FL42" s="72" t="str">
        <f t="shared" si="434"/>
        <v/>
      </c>
      <c r="FM42" s="72" t="str">
        <f t="shared" si="435"/>
        <v/>
      </c>
      <c r="FN42" s="72" t="str">
        <f t="shared" si="436"/>
        <v/>
      </c>
      <c r="FO42" s="72" t="str">
        <f t="shared" si="437"/>
        <v/>
      </c>
      <c r="FP42" s="72" t="str">
        <f t="shared" si="438"/>
        <v/>
      </c>
      <c r="FQ42" s="72" t="str">
        <f t="shared" si="439"/>
        <v/>
      </c>
      <c r="FR42" s="72" t="str">
        <f t="shared" si="440"/>
        <v/>
      </c>
      <c r="FS42" s="72" t="str">
        <f t="shared" si="441"/>
        <v/>
      </c>
    </row>
    <row r="43" spans="1:175" s="61" customFormat="1" ht="16.5">
      <c r="A43" s="73"/>
      <c r="B43" s="74" t="s">
        <v>275</v>
      </c>
      <c r="C43" s="81" t="s">
        <v>276</v>
      </c>
      <c r="D43" s="12">
        <v>350</v>
      </c>
      <c r="E43" s="76"/>
      <c r="F43" s="77"/>
      <c r="G43" s="12">
        <v>50</v>
      </c>
      <c r="H43" s="78"/>
      <c r="I43" s="78" t="str">
        <f t="shared" si="365"/>
        <v>E112</v>
      </c>
      <c r="J43" s="78"/>
      <c r="K43" s="78"/>
      <c r="L43" s="78"/>
      <c r="M43" s="78"/>
      <c r="N43" s="78"/>
      <c r="O43" s="78"/>
      <c r="P43" s="85"/>
      <c r="Q43" s="85"/>
      <c r="R43" s="85"/>
      <c r="S43" s="85"/>
      <c r="T43" s="90" t="str">
        <f t="shared" si="366"/>
        <v>|n|Cff00ff7f击杀350只怪有50%概率升级|r</v>
      </c>
      <c r="U43" s="88" t="s">
        <v>277</v>
      </c>
      <c r="V43" s="89">
        <v>6000</v>
      </c>
      <c r="W43" s="89">
        <v>24000</v>
      </c>
      <c r="X43" s="89"/>
      <c r="Y43" s="89"/>
      <c r="Z43" s="89">
        <v>120000</v>
      </c>
      <c r="AA43" s="89"/>
      <c r="AB43" s="89"/>
      <c r="AC43" s="89"/>
      <c r="AD43" s="89"/>
      <c r="AE43" s="89"/>
      <c r="AF43" s="89"/>
      <c r="AG43" s="91"/>
      <c r="AH43" s="89"/>
      <c r="AI43" s="89"/>
      <c r="AJ43" s="89"/>
      <c r="AK43" s="89"/>
      <c r="AL43" s="91"/>
      <c r="AM43" s="89"/>
      <c r="AN43" s="71">
        <v>6</v>
      </c>
      <c r="AO43" s="89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81"/>
      <c r="BD43" s="81"/>
      <c r="BE43" s="81"/>
      <c r="BF43" s="81"/>
      <c r="BG43" s="81"/>
      <c r="BH43" s="81"/>
      <c r="BI43" s="81"/>
      <c r="BJ43" s="81"/>
      <c r="BK43" s="81"/>
      <c r="BL43" s="81"/>
      <c r="BM43" s="81"/>
      <c r="BN43" s="81"/>
      <c r="BO43" s="81"/>
      <c r="BP43" s="81"/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367"/>
        <v>InitUnitState('E111',6000,24000,,,120000,,,,,)</v>
      </c>
      <c r="CO43" s="96" t="str">
        <f t="shared" si="368"/>
        <v>InitUnitNormal('E111',,,,,,,,,6,)</v>
      </c>
      <c r="CP43" s="96" t="str">
        <f t="shared" si="369"/>
        <v>InitUnitMagic('E111',,,,,,,,,,)</v>
      </c>
      <c r="CQ43" s="96" t="str">
        <f t="shared" si="370"/>
        <v>InitUnitAdd('E111',,,,,,,,,,)</v>
      </c>
      <c r="CR43" s="96" t="str">
        <f t="shared" si="371"/>
        <v>InitEquipData('E111',350,"",,E112,,50,'','','','','','',"ReplaceableTextures\\CommandButtons\\BTNZ08.blp")</v>
      </c>
      <c r="CS43" s="96"/>
      <c r="CT43" s="96"/>
      <c r="CU43" s="98" t="str">
        <f t="shared" si="78"/>
        <v>|n攻击+6000|n业力+24000|n生命值+120000|n暴击+6%|n</v>
      </c>
      <c r="CV43" s="71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2" t="str">
        <f t="shared" si="372"/>
        <v>|n攻击+6000</v>
      </c>
      <c r="DC43" s="72" t="str">
        <f t="shared" si="373"/>
        <v>|n业力+24000</v>
      </c>
      <c r="DD43" s="72" t="str">
        <f t="shared" si="374"/>
        <v/>
      </c>
      <c r="DE43" s="72" t="str">
        <f t="shared" si="375"/>
        <v/>
      </c>
      <c r="DF43" s="72" t="str">
        <f t="shared" si="376"/>
        <v>|n生命值+120000</v>
      </c>
      <c r="DG43" s="72" t="str">
        <f t="shared" si="377"/>
        <v/>
      </c>
      <c r="DH43" s="72" t="str">
        <f t="shared" si="378"/>
        <v/>
      </c>
      <c r="DI43" s="72" t="str">
        <f t="shared" si="379"/>
        <v/>
      </c>
      <c r="DJ43" s="72" t="str">
        <f t="shared" si="380"/>
        <v/>
      </c>
      <c r="DK43" s="72" t="str">
        <f t="shared" si="381"/>
        <v/>
      </c>
      <c r="DL43" s="72" t="str">
        <f t="shared" si="382"/>
        <v/>
      </c>
      <c r="DM43" s="72" t="str">
        <f t="shared" si="383"/>
        <v/>
      </c>
      <c r="DN43" s="72" t="str">
        <f t="shared" si="384"/>
        <v/>
      </c>
      <c r="DO43" s="72" t="str">
        <f t="shared" si="385"/>
        <v/>
      </c>
      <c r="DP43" s="72" t="str">
        <f t="shared" si="386"/>
        <v/>
      </c>
      <c r="DQ43" s="72" t="str">
        <f t="shared" si="387"/>
        <v/>
      </c>
      <c r="DR43" s="72" t="str">
        <f t="shared" si="388"/>
        <v/>
      </c>
      <c r="DS43" s="72" t="str">
        <f t="shared" si="389"/>
        <v/>
      </c>
      <c r="DT43" s="72" t="str">
        <f t="shared" si="390"/>
        <v>|n暴击+6%</v>
      </c>
      <c r="DU43" s="72" t="str">
        <f t="shared" si="391"/>
        <v/>
      </c>
      <c r="DV43" s="72" t="str">
        <f t="shared" si="392"/>
        <v/>
      </c>
      <c r="DW43" s="72" t="str">
        <f t="shared" si="393"/>
        <v/>
      </c>
      <c r="DX43" s="72" t="str">
        <f t="shared" si="394"/>
        <v/>
      </c>
      <c r="DY43" s="72" t="str">
        <f t="shared" si="395"/>
        <v/>
      </c>
      <c r="DZ43" s="72" t="str">
        <f t="shared" si="396"/>
        <v/>
      </c>
      <c r="EA43" s="72" t="str">
        <f t="shared" si="397"/>
        <v/>
      </c>
      <c r="EB43" s="72" t="str">
        <f t="shared" si="398"/>
        <v/>
      </c>
      <c r="EC43" s="72" t="str">
        <f t="shared" si="399"/>
        <v/>
      </c>
      <c r="ED43" s="72" t="str">
        <f t="shared" si="400"/>
        <v/>
      </c>
      <c r="EE43" s="72" t="str">
        <f t="shared" si="401"/>
        <v/>
      </c>
      <c r="EF43" s="72" t="str">
        <f t="shared" si="402"/>
        <v/>
      </c>
      <c r="EG43" s="72" t="str">
        <f t="shared" si="403"/>
        <v/>
      </c>
      <c r="EH43" s="72" t="str">
        <f t="shared" si="404"/>
        <v/>
      </c>
      <c r="EI43" s="72" t="str">
        <f t="shared" si="405"/>
        <v/>
      </c>
      <c r="EJ43" s="72" t="str">
        <f t="shared" si="406"/>
        <v/>
      </c>
      <c r="EK43" s="72" t="str">
        <f t="shared" si="407"/>
        <v/>
      </c>
      <c r="EL43" s="72" t="str">
        <f t="shared" si="408"/>
        <v/>
      </c>
      <c r="EM43" s="72" t="str">
        <f t="shared" si="409"/>
        <v/>
      </c>
      <c r="EN43" s="72" t="str">
        <f t="shared" si="410"/>
        <v/>
      </c>
      <c r="EO43" s="72" t="str">
        <f t="shared" si="411"/>
        <v/>
      </c>
      <c r="EP43" s="72" t="str">
        <f t="shared" si="412"/>
        <v/>
      </c>
      <c r="EQ43" s="72" t="str">
        <f t="shared" si="413"/>
        <v/>
      </c>
      <c r="ER43" s="72" t="str">
        <f t="shared" si="414"/>
        <v/>
      </c>
      <c r="ES43" s="72" t="str">
        <f t="shared" si="415"/>
        <v/>
      </c>
      <c r="ET43" s="72" t="str">
        <f t="shared" si="416"/>
        <v/>
      </c>
      <c r="EU43" s="72" t="str">
        <f t="shared" si="417"/>
        <v/>
      </c>
      <c r="EV43" s="72" t="str">
        <f t="shared" si="418"/>
        <v/>
      </c>
      <c r="EW43" s="72" t="str">
        <f t="shared" si="419"/>
        <v/>
      </c>
      <c r="EX43" s="72" t="str">
        <f t="shared" si="420"/>
        <v/>
      </c>
      <c r="EY43" s="72" t="str">
        <f t="shared" si="421"/>
        <v/>
      </c>
      <c r="EZ43" s="72" t="str">
        <f t="shared" si="422"/>
        <v/>
      </c>
      <c r="FA43" s="72" t="str">
        <f t="shared" si="423"/>
        <v/>
      </c>
      <c r="FB43" s="72" t="str">
        <f t="shared" si="424"/>
        <v/>
      </c>
      <c r="FC43" s="72" t="str">
        <f t="shared" si="425"/>
        <v/>
      </c>
      <c r="FD43" s="72" t="str">
        <f t="shared" si="426"/>
        <v/>
      </c>
      <c r="FE43" s="72" t="str">
        <f t="shared" si="427"/>
        <v/>
      </c>
      <c r="FF43" s="72" t="str">
        <f t="shared" si="428"/>
        <v/>
      </c>
      <c r="FG43" s="72" t="str">
        <f t="shared" si="429"/>
        <v/>
      </c>
      <c r="FH43" s="72" t="str">
        <f t="shared" si="430"/>
        <v/>
      </c>
      <c r="FI43" s="72" t="str">
        <f t="shared" si="431"/>
        <v/>
      </c>
      <c r="FJ43" s="72" t="str">
        <f t="shared" si="432"/>
        <v/>
      </c>
      <c r="FK43" s="72" t="str">
        <f t="shared" si="433"/>
        <v/>
      </c>
      <c r="FL43" s="72" t="str">
        <f t="shared" si="434"/>
        <v/>
      </c>
      <c r="FM43" s="72" t="str">
        <f t="shared" si="435"/>
        <v/>
      </c>
      <c r="FN43" s="72" t="str">
        <f t="shared" si="436"/>
        <v/>
      </c>
      <c r="FO43" s="72" t="str">
        <f t="shared" si="437"/>
        <v/>
      </c>
      <c r="FP43" s="72" t="str">
        <f t="shared" si="438"/>
        <v/>
      </c>
      <c r="FQ43" s="72" t="str">
        <f t="shared" si="439"/>
        <v/>
      </c>
      <c r="FR43" s="72" t="str">
        <f t="shared" si="440"/>
        <v/>
      </c>
      <c r="FS43" s="72" t="str">
        <f t="shared" si="441"/>
        <v/>
      </c>
    </row>
    <row r="44" spans="1:175" s="61" customFormat="1" ht="16.5">
      <c r="A44" s="73"/>
      <c r="B44" s="74" t="s">
        <v>278</v>
      </c>
      <c r="C44" s="81" t="s">
        <v>279</v>
      </c>
      <c r="D44" s="12">
        <v>350</v>
      </c>
      <c r="E44" s="76"/>
      <c r="F44" s="77"/>
      <c r="G44" s="12">
        <v>50</v>
      </c>
      <c r="H44" s="78"/>
      <c r="I44" s="78" t="str">
        <f t="shared" si="365"/>
        <v>E113</v>
      </c>
      <c r="J44" s="78"/>
      <c r="K44" s="78"/>
      <c r="L44" s="78"/>
      <c r="M44" s="78"/>
      <c r="N44" s="78"/>
      <c r="O44" s="78"/>
      <c r="P44" s="85"/>
      <c r="Q44" s="85"/>
      <c r="R44" s="85"/>
      <c r="S44" s="85"/>
      <c r="T44" s="90" t="str">
        <f t="shared" si="366"/>
        <v>|n|Cff00ff7f击杀350只怪有50%概率升级|r</v>
      </c>
      <c r="U44" s="88" t="s">
        <v>277</v>
      </c>
      <c r="V44" s="89">
        <v>7000</v>
      </c>
      <c r="W44" s="89">
        <v>28000</v>
      </c>
      <c r="X44" s="89"/>
      <c r="Y44" s="89"/>
      <c r="Z44" s="89">
        <v>140000</v>
      </c>
      <c r="AA44" s="89"/>
      <c r="AB44" s="89"/>
      <c r="AC44" s="89"/>
      <c r="AD44" s="89"/>
      <c r="AE44" s="89"/>
      <c r="AF44" s="89"/>
      <c r="AG44" s="91"/>
      <c r="AH44" s="89"/>
      <c r="AI44" s="89"/>
      <c r="AJ44" s="89"/>
      <c r="AK44" s="89"/>
      <c r="AL44" s="91"/>
      <c r="AM44" s="89"/>
      <c r="AN44" s="71">
        <v>6</v>
      </c>
      <c r="AO44" s="89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81"/>
      <c r="BD44" s="81"/>
      <c r="BE44" s="81"/>
      <c r="BF44" s="81"/>
      <c r="BG44" s="81"/>
      <c r="BH44" s="81"/>
      <c r="BI44" s="81"/>
      <c r="BJ44" s="81"/>
      <c r="BK44" s="81"/>
      <c r="BL44" s="81"/>
      <c r="BM44" s="81"/>
      <c r="BN44" s="81"/>
      <c r="BO44" s="81"/>
      <c r="BP44" s="81"/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367"/>
        <v>InitUnitState('E112',7000,28000,,,140000,,,,,)</v>
      </c>
      <c r="CO44" s="96" t="str">
        <f t="shared" si="368"/>
        <v>InitUnitNormal('E112',,,,,,,,,6,)</v>
      </c>
      <c r="CP44" s="96" t="str">
        <f t="shared" si="369"/>
        <v>InitUnitMagic('E112',,,,,,,,,,)</v>
      </c>
      <c r="CQ44" s="96" t="str">
        <f t="shared" si="370"/>
        <v>InitUnitAdd('E112',,,,,,,,,,)</v>
      </c>
      <c r="CR44" s="96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6"/>
      <c r="CT44" s="96"/>
      <c r="CU44" s="98" t="str">
        <f t="shared" si="78"/>
        <v>|n攻击+7000|n业力+28000|n生命值+140000|n暴击+6%|n</v>
      </c>
      <c r="CV44" s="71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2" t="str">
        <f t="shared" si="372"/>
        <v>|n攻击+7000</v>
      </c>
      <c r="DC44" s="72" t="str">
        <f t="shared" si="373"/>
        <v>|n业力+28000</v>
      </c>
      <c r="DD44" s="72" t="str">
        <f t="shared" si="374"/>
        <v/>
      </c>
      <c r="DE44" s="72" t="str">
        <f t="shared" si="375"/>
        <v/>
      </c>
      <c r="DF44" s="72" t="str">
        <f t="shared" si="376"/>
        <v>|n生命值+140000</v>
      </c>
      <c r="DG44" s="72" t="str">
        <f t="shared" si="377"/>
        <v/>
      </c>
      <c r="DH44" s="72" t="str">
        <f t="shared" si="378"/>
        <v/>
      </c>
      <c r="DI44" s="72" t="str">
        <f t="shared" si="379"/>
        <v/>
      </c>
      <c r="DJ44" s="72" t="str">
        <f t="shared" si="380"/>
        <v/>
      </c>
      <c r="DK44" s="72" t="str">
        <f t="shared" si="381"/>
        <v/>
      </c>
      <c r="DL44" s="72" t="str">
        <f t="shared" si="382"/>
        <v/>
      </c>
      <c r="DM44" s="72" t="str">
        <f t="shared" si="383"/>
        <v/>
      </c>
      <c r="DN44" s="72" t="str">
        <f t="shared" si="384"/>
        <v/>
      </c>
      <c r="DO44" s="72" t="str">
        <f t="shared" si="385"/>
        <v/>
      </c>
      <c r="DP44" s="72" t="str">
        <f t="shared" si="386"/>
        <v/>
      </c>
      <c r="DQ44" s="72" t="str">
        <f t="shared" si="387"/>
        <v/>
      </c>
      <c r="DR44" s="72" t="str">
        <f t="shared" si="388"/>
        <v/>
      </c>
      <c r="DS44" s="72" t="str">
        <f t="shared" si="389"/>
        <v/>
      </c>
      <c r="DT44" s="72" t="str">
        <f t="shared" si="390"/>
        <v>|n暴击+6%</v>
      </c>
      <c r="DU44" s="72" t="str">
        <f t="shared" si="391"/>
        <v/>
      </c>
      <c r="DV44" s="72" t="str">
        <f t="shared" si="392"/>
        <v/>
      </c>
      <c r="DW44" s="72" t="str">
        <f t="shared" si="393"/>
        <v/>
      </c>
      <c r="DX44" s="72" t="str">
        <f t="shared" si="394"/>
        <v/>
      </c>
      <c r="DY44" s="72" t="str">
        <f t="shared" si="395"/>
        <v/>
      </c>
      <c r="DZ44" s="72" t="str">
        <f t="shared" si="396"/>
        <v/>
      </c>
      <c r="EA44" s="72" t="str">
        <f t="shared" si="397"/>
        <v/>
      </c>
      <c r="EB44" s="72" t="str">
        <f t="shared" si="398"/>
        <v/>
      </c>
      <c r="EC44" s="72" t="str">
        <f t="shared" si="399"/>
        <v/>
      </c>
      <c r="ED44" s="72" t="str">
        <f t="shared" si="400"/>
        <v/>
      </c>
      <c r="EE44" s="72" t="str">
        <f t="shared" si="401"/>
        <v/>
      </c>
      <c r="EF44" s="72" t="str">
        <f t="shared" si="402"/>
        <v/>
      </c>
      <c r="EG44" s="72" t="str">
        <f t="shared" si="403"/>
        <v/>
      </c>
      <c r="EH44" s="72" t="str">
        <f t="shared" si="404"/>
        <v/>
      </c>
      <c r="EI44" s="72" t="str">
        <f t="shared" si="405"/>
        <v/>
      </c>
      <c r="EJ44" s="72" t="str">
        <f t="shared" si="406"/>
        <v/>
      </c>
      <c r="EK44" s="72" t="str">
        <f t="shared" si="407"/>
        <v/>
      </c>
      <c r="EL44" s="72" t="str">
        <f t="shared" si="408"/>
        <v/>
      </c>
      <c r="EM44" s="72" t="str">
        <f t="shared" si="409"/>
        <v/>
      </c>
      <c r="EN44" s="72" t="str">
        <f t="shared" si="410"/>
        <v/>
      </c>
      <c r="EO44" s="72" t="str">
        <f t="shared" si="411"/>
        <v/>
      </c>
      <c r="EP44" s="72" t="str">
        <f t="shared" si="412"/>
        <v/>
      </c>
      <c r="EQ44" s="72" t="str">
        <f t="shared" si="413"/>
        <v/>
      </c>
      <c r="ER44" s="72" t="str">
        <f t="shared" si="414"/>
        <v/>
      </c>
      <c r="ES44" s="72" t="str">
        <f t="shared" si="415"/>
        <v/>
      </c>
      <c r="ET44" s="72" t="str">
        <f t="shared" si="416"/>
        <v/>
      </c>
      <c r="EU44" s="72" t="str">
        <f t="shared" si="417"/>
        <v/>
      </c>
      <c r="EV44" s="72" t="str">
        <f t="shared" si="418"/>
        <v/>
      </c>
      <c r="EW44" s="72" t="str">
        <f t="shared" si="419"/>
        <v/>
      </c>
      <c r="EX44" s="72" t="str">
        <f t="shared" si="420"/>
        <v/>
      </c>
      <c r="EY44" s="72" t="str">
        <f t="shared" si="421"/>
        <v/>
      </c>
      <c r="EZ44" s="72" t="str">
        <f t="shared" si="422"/>
        <v/>
      </c>
      <c r="FA44" s="72" t="str">
        <f t="shared" si="423"/>
        <v/>
      </c>
      <c r="FB44" s="72" t="str">
        <f t="shared" si="424"/>
        <v/>
      </c>
      <c r="FC44" s="72" t="str">
        <f t="shared" si="425"/>
        <v/>
      </c>
      <c r="FD44" s="72" t="str">
        <f t="shared" si="426"/>
        <v/>
      </c>
      <c r="FE44" s="72" t="str">
        <f t="shared" si="427"/>
        <v/>
      </c>
      <c r="FF44" s="72" t="str">
        <f t="shared" si="428"/>
        <v/>
      </c>
      <c r="FG44" s="72" t="str">
        <f t="shared" si="429"/>
        <v/>
      </c>
      <c r="FH44" s="72" t="str">
        <f t="shared" si="430"/>
        <v/>
      </c>
      <c r="FI44" s="72" t="str">
        <f t="shared" si="431"/>
        <v/>
      </c>
      <c r="FJ44" s="72" t="str">
        <f t="shared" si="432"/>
        <v/>
      </c>
      <c r="FK44" s="72" t="str">
        <f t="shared" si="433"/>
        <v/>
      </c>
      <c r="FL44" s="72" t="str">
        <f t="shared" si="434"/>
        <v/>
      </c>
      <c r="FM44" s="72" t="str">
        <f t="shared" si="435"/>
        <v/>
      </c>
      <c r="FN44" s="72" t="str">
        <f t="shared" si="436"/>
        <v/>
      </c>
      <c r="FO44" s="72" t="str">
        <f t="shared" si="437"/>
        <v/>
      </c>
      <c r="FP44" s="72" t="str">
        <f t="shared" si="438"/>
        <v/>
      </c>
      <c r="FQ44" s="72" t="str">
        <f t="shared" si="439"/>
        <v/>
      </c>
      <c r="FR44" s="72" t="str">
        <f t="shared" si="440"/>
        <v/>
      </c>
      <c r="FS44" s="72" t="str">
        <f t="shared" si="441"/>
        <v/>
      </c>
    </row>
    <row r="45" spans="1:175" s="61" customFormat="1" ht="16.5">
      <c r="A45" s="73"/>
      <c r="B45" s="74" t="s">
        <v>280</v>
      </c>
      <c r="C45" s="81" t="s">
        <v>281</v>
      </c>
      <c r="D45" s="12">
        <v>350</v>
      </c>
      <c r="E45" s="76"/>
      <c r="F45" s="77"/>
      <c r="G45" s="12">
        <v>50</v>
      </c>
      <c r="H45" s="78"/>
      <c r="I45" s="78" t="str">
        <f t="shared" si="365"/>
        <v>E114</v>
      </c>
      <c r="J45" s="78"/>
      <c r="K45" s="78"/>
      <c r="L45" s="78"/>
      <c r="M45" s="78"/>
      <c r="N45" s="78"/>
      <c r="O45" s="78"/>
      <c r="P45" s="85"/>
      <c r="Q45" s="85"/>
      <c r="R45" s="85"/>
      <c r="S45" s="85"/>
      <c r="T45" s="90" t="str">
        <f t="shared" si="366"/>
        <v>|n|Cff00ff7f击杀350只怪有50%概率升级|r</v>
      </c>
      <c r="U45" s="88" t="s">
        <v>277</v>
      </c>
      <c r="V45" s="89">
        <v>8000</v>
      </c>
      <c r="W45" s="89">
        <v>32000</v>
      </c>
      <c r="X45" s="89"/>
      <c r="Y45" s="89"/>
      <c r="Z45" s="89">
        <v>160000</v>
      </c>
      <c r="AA45" s="89"/>
      <c r="AB45" s="89"/>
      <c r="AC45" s="89"/>
      <c r="AD45" s="89"/>
      <c r="AE45" s="89"/>
      <c r="AF45" s="89"/>
      <c r="AG45" s="91"/>
      <c r="AH45" s="89"/>
      <c r="AI45" s="89"/>
      <c r="AJ45" s="89"/>
      <c r="AK45" s="89"/>
      <c r="AL45" s="91"/>
      <c r="AM45" s="89"/>
      <c r="AN45" s="71">
        <v>6</v>
      </c>
      <c r="AO45" s="89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81"/>
      <c r="BD45" s="81"/>
      <c r="BE45" s="81"/>
      <c r="BF45" s="81"/>
      <c r="BG45" s="81"/>
      <c r="BH45" s="81"/>
      <c r="BI45" s="81"/>
      <c r="BJ45" s="81"/>
      <c r="BK45" s="81"/>
      <c r="BL45" s="81"/>
      <c r="BM45" s="81"/>
      <c r="BN45" s="81"/>
      <c r="BO45" s="81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367"/>
        <v>InitUnitState('E113',8000,32000,,,160000,,,,,)</v>
      </c>
      <c r="CO45" s="96" t="str">
        <f t="shared" si="368"/>
        <v>InitUnitNormal('E113',,,,,,,,,6,)</v>
      </c>
      <c r="CP45" s="96" t="str">
        <f t="shared" si="369"/>
        <v>InitUnitMagic('E113',,,,,,,,,,)</v>
      </c>
      <c r="CQ45" s="96" t="str">
        <f t="shared" si="370"/>
        <v>InitUnitAdd('E113',,,,,,,,,,)</v>
      </c>
      <c r="CR45" s="96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6"/>
      <c r="CT45" s="96"/>
      <c r="CU45" s="98" t="str">
        <f t="shared" si="78"/>
        <v>|n攻击+8000|n业力+32000|n生命值+160000|n暴击+6%|n</v>
      </c>
      <c r="CV45" s="71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2" t="str">
        <f t="shared" si="372"/>
        <v>|n攻击+8000</v>
      </c>
      <c r="DC45" s="72" t="str">
        <f t="shared" si="373"/>
        <v>|n业力+32000</v>
      </c>
      <c r="DD45" s="72" t="str">
        <f t="shared" si="374"/>
        <v/>
      </c>
      <c r="DE45" s="72" t="str">
        <f t="shared" si="375"/>
        <v/>
      </c>
      <c r="DF45" s="72" t="str">
        <f t="shared" si="376"/>
        <v>|n生命值+160000</v>
      </c>
      <c r="DG45" s="72" t="str">
        <f t="shared" si="377"/>
        <v/>
      </c>
      <c r="DH45" s="72" t="str">
        <f t="shared" si="378"/>
        <v/>
      </c>
      <c r="DI45" s="72" t="str">
        <f t="shared" si="379"/>
        <v/>
      </c>
      <c r="DJ45" s="72" t="str">
        <f t="shared" si="380"/>
        <v/>
      </c>
      <c r="DK45" s="72" t="str">
        <f t="shared" si="381"/>
        <v/>
      </c>
      <c r="DL45" s="72" t="str">
        <f t="shared" si="382"/>
        <v/>
      </c>
      <c r="DM45" s="72" t="str">
        <f t="shared" si="383"/>
        <v/>
      </c>
      <c r="DN45" s="72" t="str">
        <f t="shared" si="384"/>
        <v/>
      </c>
      <c r="DO45" s="72" t="str">
        <f t="shared" si="385"/>
        <v/>
      </c>
      <c r="DP45" s="72" t="str">
        <f t="shared" si="386"/>
        <v/>
      </c>
      <c r="DQ45" s="72" t="str">
        <f t="shared" si="387"/>
        <v/>
      </c>
      <c r="DR45" s="72" t="str">
        <f t="shared" si="388"/>
        <v/>
      </c>
      <c r="DS45" s="72" t="str">
        <f t="shared" si="389"/>
        <v/>
      </c>
      <c r="DT45" s="72" t="str">
        <f t="shared" si="390"/>
        <v>|n暴击+6%</v>
      </c>
      <c r="DU45" s="72" t="str">
        <f t="shared" si="391"/>
        <v/>
      </c>
      <c r="DV45" s="72" t="str">
        <f t="shared" si="392"/>
        <v/>
      </c>
      <c r="DW45" s="72" t="str">
        <f t="shared" si="393"/>
        <v/>
      </c>
      <c r="DX45" s="72" t="str">
        <f t="shared" si="394"/>
        <v/>
      </c>
      <c r="DY45" s="72" t="str">
        <f t="shared" si="395"/>
        <v/>
      </c>
      <c r="DZ45" s="72" t="str">
        <f t="shared" si="396"/>
        <v/>
      </c>
      <c r="EA45" s="72" t="str">
        <f t="shared" si="397"/>
        <v/>
      </c>
      <c r="EB45" s="72" t="str">
        <f t="shared" si="398"/>
        <v/>
      </c>
      <c r="EC45" s="72" t="str">
        <f t="shared" si="399"/>
        <v/>
      </c>
      <c r="ED45" s="72" t="str">
        <f t="shared" si="400"/>
        <v/>
      </c>
      <c r="EE45" s="72" t="str">
        <f t="shared" si="401"/>
        <v/>
      </c>
      <c r="EF45" s="72" t="str">
        <f t="shared" si="402"/>
        <v/>
      </c>
      <c r="EG45" s="72" t="str">
        <f t="shared" si="403"/>
        <v/>
      </c>
      <c r="EH45" s="72" t="str">
        <f t="shared" si="404"/>
        <v/>
      </c>
      <c r="EI45" s="72" t="str">
        <f t="shared" si="405"/>
        <v/>
      </c>
      <c r="EJ45" s="72" t="str">
        <f t="shared" si="406"/>
        <v/>
      </c>
      <c r="EK45" s="72" t="str">
        <f t="shared" si="407"/>
        <v/>
      </c>
      <c r="EL45" s="72" t="str">
        <f t="shared" si="408"/>
        <v/>
      </c>
      <c r="EM45" s="72" t="str">
        <f t="shared" si="409"/>
        <v/>
      </c>
      <c r="EN45" s="72" t="str">
        <f t="shared" si="410"/>
        <v/>
      </c>
      <c r="EO45" s="72" t="str">
        <f t="shared" si="411"/>
        <v/>
      </c>
      <c r="EP45" s="72" t="str">
        <f t="shared" si="412"/>
        <v/>
      </c>
      <c r="EQ45" s="72" t="str">
        <f t="shared" si="413"/>
        <v/>
      </c>
      <c r="ER45" s="72" t="str">
        <f t="shared" si="414"/>
        <v/>
      </c>
      <c r="ES45" s="72" t="str">
        <f t="shared" si="415"/>
        <v/>
      </c>
      <c r="ET45" s="72" t="str">
        <f t="shared" si="416"/>
        <v/>
      </c>
      <c r="EU45" s="72" t="str">
        <f t="shared" si="417"/>
        <v/>
      </c>
      <c r="EV45" s="72" t="str">
        <f t="shared" si="418"/>
        <v/>
      </c>
      <c r="EW45" s="72" t="str">
        <f t="shared" si="419"/>
        <v/>
      </c>
      <c r="EX45" s="72" t="str">
        <f t="shared" si="420"/>
        <v/>
      </c>
      <c r="EY45" s="72" t="str">
        <f t="shared" si="421"/>
        <v/>
      </c>
      <c r="EZ45" s="72" t="str">
        <f t="shared" si="422"/>
        <v/>
      </c>
      <c r="FA45" s="72" t="str">
        <f t="shared" si="423"/>
        <v/>
      </c>
      <c r="FB45" s="72" t="str">
        <f t="shared" si="424"/>
        <v/>
      </c>
      <c r="FC45" s="72" t="str">
        <f t="shared" si="425"/>
        <v/>
      </c>
      <c r="FD45" s="72" t="str">
        <f t="shared" si="426"/>
        <v/>
      </c>
      <c r="FE45" s="72" t="str">
        <f t="shared" si="427"/>
        <v/>
      </c>
      <c r="FF45" s="72" t="str">
        <f t="shared" si="428"/>
        <v/>
      </c>
      <c r="FG45" s="72" t="str">
        <f t="shared" si="429"/>
        <v/>
      </c>
      <c r="FH45" s="72" t="str">
        <f t="shared" si="430"/>
        <v/>
      </c>
      <c r="FI45" s="72" t="str">
        <f t="shared" si="431"/>
        <v/>
      </c>
      <c r="FJ45" s="72" t="str">
        <f t="shared" si="432"/>
        <v/>
      </c>
      <c r="FK45" s="72" t="str">
        <f t="shared" si="433"/>
        <v/>
      </c>
      <c r="FL45" s="72" t="str">
        <f t="shared" si="434"/>
        <v/>
      </c>
      <c r="FM45" s="72" t="str">
        <f t="shared" si="435"/>
        <v/>
      </c>
      <c r="FN45" s="72" t="str">
        <f t="shared" si="436"/>
        <v/>
      </c>
      <c r="FO45" s="72" t="str">
        <f t="shared" si="437"/>
        <v/>
      </c>
      <c r="FP45" s="72" t="str">
        <f t="shared" si="438"/>
        <v/>
      </c>
      <c r="FQ45" s="72" t="str">
        <f t="shared" si="439"/>
        <v/>
      </c>
      <c r="FR45" s="72" t="str">
        <f t="shared" si="440"/>
        <v/>
      </c>
      <c r="FS45" s="72" t="str">
        <f t="shared" si="441"/>
        <v/>
      </c>
    </row>
    <row r="46" spans="1:175" s="61" customFormat="1" ht="16.5">
      <c r="A46" s="73"/>
      <c r="B46" s="74" t="s">
        <v>282</v>
      </c>
      <c r="C46" s="81" t="s">
        <v>283</v>
      </c>
      <c r="D46" s="12">
        <v>350</v>
      </c>
      <c r="E46" s="76"/>
      <c r="F46" s="77"/>
      <c r="G46" s="12">
        <v>50</v>
      </c>
      <c r="H46" s="78"/>
      <c r="I46" s="78" t="str">
        <f t="shared" si="365"/>
        <v>E115</v>
      </c>
      <c r="J46" s="78"/>
      <c r="K46" s="78"/>
      <c r="L46" s="78"/>
      <c r="M46" s="78"/>
      <c r="N46" s="78"/>
      <c r="O46" s="78"/>
      <c r="P46" s="85"/>
      <c r="Q46" s="85"/>
      <c r="R46" s="85"/>
      <c r="S46" s="85"/>
      <c r="T46" s="90" t="str">
        <f t="shared" si="366"/>
        <v>|n|Cff00ff7f击杀350只怪有50%概率升级|r</v>
      </c>
      <c r="U46" s="88" t="s">
        <v>277</v>
      </c>
      <c r="V46" s="89">
        <v>10000</v>
      </c>
      <c r="W46" s="89">
        <v>40000</v>
      </c>
      <c r="X46" s="89"/>
      <c r="Y46" s="89"/>
      <c r="Z46" s="89">
        <v>200000</v>
      </c>
      <c r="AA46" s="89"/>
      <c r="AB46" s="89"/>
      <c r="AC46" s="89"/>
      <c r="AD46" s="89"/>
      <c r="AE46" s="89"/>
      <c r="AF46" s="89"/>
      <c r="AG46" s="91"/>
      <c r="AH46" s="89"/>
      <c r="AI46" s="89"/>
      <c r="AJ46" s="89"/>
      <c r="AK46" s="89"/>
      <c r="AL46" s="91"/>
      <c r="AM46" s="89"/>
      <c r="AN46" s="71">
        <v>6</v>
      </c>
      <c r="AO46" s="89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81"/>
      <c r="BD46" s="81"/>
      <c r="BE46" s="81"/>
      <c r="BF46" s="81"/>
      <c r="BG46" s="81"/>
      <c r="BH46" s="81"/>
      <c r="BI46" s="81"/>
      <c r="BJ46" s="81"/>
      <c r="BK46" s="81"/>
      <c r="BL46" s="81"/>
      <c r="BM46" s="81"/>
      <c r="BN46" s="81"/>
      <c r="BO46" s="81"/>
      <c r="BP46" s="81"/>
      <c r="BQ46" s="81"/>
      <c r="BR46" s="81"/>
      <c r="BS46" s="81"/>
      <c r="BT46" s="81"/>
      <c r="BU46" s="81"/>
      <c r="BV46" s="81"/>
      <c r="BW46" s="81"/>
      <c r="BX46" s="81"/>
      <c r="BY46" s="81"/>
      <c r="BZ46" s="81"/>
      <c r="CA46" s="81"/>
      <c r="CB46" s="81"/>
      <c r="CC46" s="81"/>
      <c r="CD46" s="81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367"/>
        <v>InitUnitState('E114',10000,40000,,,200000,,,,,)</v>
      </c>
      <c r="CO46" s="96" t="str">
        <f t="shared" si="368"/>
        <v>InitUnitNormal('E114',,,,,,,,,6,)</v>
      </c>
      <c r="CP46" s="96" t="str">
        <f t="shared" si="369"/>
        <v>InitUnitMagic('E114',,,,,,,,,,)</v>
      </c>
      <c r="CQ46" s="96" t="str">
        <f t="shared" si="370"/>
        <v>InitUnitAdd('E114',,,,,,,,,,)</v>
      </c>
      <c r="CR46" s="96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6"/>
      <c r="CT46" s="96"/>
      <c r="CU46" s="98" t="str">
        <f t="shared" si="78"/>
        <v>|n攻击+10000|n业力+40000|n生命值+200000|n暴击+6%|n</v>
      </c>
      <c r="CV46" s="71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2" t="str">
        <f t="shared" si="372"/>
        <v>|n攻击+10000</v>
      </c>
      <c r="DC46" s="72" t="str">
        <f t="shared" si="373"/>
        <v>|n业力+40000</v>
      </c>
      <c r="DD46" s="72" t="str">
        <f t="shared" si="374"/>
        <v/>
      </c>
      <c r="DE46" s="72" t="str">
        <f t="shared" si="375"/>
        <v/>
      </c>
      <c r="DF46" s="72" t="str">
        <f t="shared" si="376"/>
        <v>|n生命值+200000</v>
      </c>
      <c r="DG46" s="72" t="str">
        <f t="shared" si="377"/>
        <v/>
      </c>
      <c r="DH46" s="72" t="str">
        <f t="shared" si="378"/>
        <v/>
      </c>
      <c r="DI46" s="72" t="str">
        <f t="shared" si="379"/>
        <v/>
      </c>
      <c r="DJ46" s="72" t="str">
        <f t="shared" si="380"/>
        <v/>
      </c>
      <c r="DK46" s="72" t="str">
        <f t="shared" si="381"/>
        <v/>
      </c>
      <c r="DL46" s="72" t="str">
        <f t="shared" si="382"/>
        <v/>
      </c>
      <c r="DM46" s="72" t="str">
        <f t="shared" si="383"/>
        <v/>
      </c>
      <c r="DN46" s="72" t="str">
        <f t="shared" si="384"/>
        <v/>
      </c>
      <c r="DO46" s="72" t="str">
        <f t="shared" si="385"/>
        <v/>
      </c>
      <c r="DP46" s="72" t="str">
        <f t="shared" si="386"/>
        <v/>
      </c>
      <c r="DQ46" s="72" t="str">
        <f t="shared" si="387"/>
        <v/>
      </c>
      <c r="DR46" s="72" t="str">
        <f t="shared" si="388"/>
        <v/>
      </c>
      <c r="DS46" s="72" t="str">
        <f t="shared" si="389"/>
        <v/>
      </c>
      <c r="DT46" s="72" t="str">
        <f t="shared" si="390"/>
        <v>|n暴击+6%</v>
      </c>
      <c r="DU46" s="72" t="str">
        <f t="shared" si="391"/>
        <v/>
      </c>
      <c r="DV46" s="72" t="str">
        <f t="shared" si="392"/>
        <v/>
      </c>
      <c r="DW46" s="72" t="str">
        <f t="shared" si="393"/>
        <v/>
      </c>
      <c r="DX46" s="72" t="str">
        <f t="shared" si="394"/>
        <v/>
      </c>
      <c r="DY46" s="72" t="str">
        <f t="shared" si="395"/>
        <v/>
      </c>
      <c r="DZ46" s="72" t="str">
        <f t="shared" si="396"/>
        <v/>
      </c>
      <c r="EA46" s="72" t="str">
        <f t="shared" si="397"/>
        <v/>
      </c>
      <c r="EB46" s="72" t="str">
        <f t="shared" si="398"/>
        <v/>
      </c>
      <c r="EC46" s="72" t="str">
        <f t="shared" si="399"/>
        <v/>
      </c>
      <c r="ED46" s="72" t="str">
        <f t="shared" si="400"/>
        <v/>
      </c>
      <c r="EE46" s="72" t="str">
        <f t="shared" si="401"/>
        <v/>
      </c>
      <c r="EF46" s="72" t="str">
        <f t="shared" si="402"/>
        <v/>
      </c>
      <c r="EG46" s="72" t="str">
        <f t="shared" si="403"/>
        <v/>
      </c>
      <c r="EH46" s="72" t="str">
        <f t="shared" si="404"/>
        <v/>
      </c>
      <c r="EI46" s="72" t="str">
        <f t="shared" si="405"/>
        <v/>
      </c>
      <c r="EJ46" s="72" t="str">
        <f t="shared" si="406"/>
        <v/>
      </c>
      <c r="EK46" s="72" t="str">
        <f t="shared" si="407"/>
        <v/>
      </c>
      <c r="EL46" s="72" t="str">
        <f t="shared" si="408"/>
        <v/>
      </c>
      <c r="EM46" s="72" t="str">
        <f t="shared" si="409"/>
        <v/>
      </c>
      <c r="EN46" s="72" t="str">
        <f t="shared" si="410"/>
        <v/>
      </c>
      <c r="EO46" s="72" t="str">
        <f t="shared" si="411"/>
        <v/>
      </c>
      <c r="EP46" s="72" t="str">
        <f t="shared" si="412"/>
        <v/>
      </c>
      <c r="EQ46" s="72" t="str">
        <f t="shared" si="413"/>
        <v/>
      </c>
      <c r="ER46" s="72" t="str">
        <f t="shared" si="414"/>
        <v/>
      </c>
      <c r="ES46" s="72" t="str">
        <f t="shared" si="415"/>
        <v/>
      </c>
      <c r="ET46" s="72" t="str">
        <f t="shared" si="416"/>
        <v/>
      </c>
      <c r="EU46" s="72" t="str">
        <f t="shared" si="417"/>
        <v/>
      </c>
      <c r="EV46" s="72" t="str">
        <f t="shared" si="418"/>
        <v/>
      </c>
      <c r="EW46" s="72" t="str">
        <f t="shared" si="419"/>
        <v/>
      </c>
      <c r="EX46" s="72" t="str">
        <f t="shared" si="420"/>
        <v/>
      </c>
      <c r="EY46" s="72" t="str">
        <f t="shared" si="421"/>
        <v/>
      </c>
      <c r="EZ46" s="72" t="str">
        <f t="shared" si="422"/>
        <v/>
      </c>
      <c r="FA46" s="72" t="str">
        <f t="shared" si="423"/>
        <v/>
      </c>
      <c r="FB46" s="72" t="str">
        <f t="shared" si="424"/>
        <v/>
      </c>
      <c r="FC46" s="72" t="str">
        <f t="shared" si="425"/>
        <v/>
      </c>
      <c r="FD46" s="72" t="str">
        <f t="shared" si="426"/>
        <v/>
      </c>
      <c r="FE46" s="72" t="str">
        <f t="shared" si="427"/>
        <v/>
      </c>
      <c r="FF46" s="72" t="str">
        <f t="shared" si="428"/>
        <v/>
      </c>
      <c r="FG46" s="72" t="str">
        <f t="shared" si="429"/>
        <v/>
      </c>
      <c r="FH46" s="72" t="str">
        <f t="shared" si="430"/>
        <v/>
      </c>
      <c r="FI46" s="72" t="str">
        <f t="shared" si="431"/>
        <v/>
      </c>
      <c r="FJ46" s="72" t="str">
        <f t="shared" si="432"/>
        <v/>
      </c>
      <c r="FK46" s="72" t="str">
        <f t="shared" si="433"/>
        <v/>
      </c>
      <c r="FL46" s="72" t="str">
        <f t="shared" si="434"/>
        <v/>
      </c>
      <c r="FM46" s="72" t="str">
        <f t="shared" si="435"/>
        <v/>
      </c>
      <c r="FN46" s="72" t="str">
        <f t="shared" si="436"/>
        <v/>
      </c>
      <c r="FO46" s="72" t="str">
        <f t="shared" si="437"/>
        <v/>
      </c>
      <c r="FP46" s="72" t="str">
        <f t="shared" si="438"/>
        <v/>
      </c>
      <c r="FQ46" s="72" t="str">
        <f t="shared" si="439"/>
        <v/>
      </c>
      <c r="FR46" s="72" t="str">
        <f t="shared" si="440"/>
        <v/>
      </c>
      <c r="FS46" s="72" t="str">
        <f t="shared" si="441"/>
        <v/>
      </c>
    </row>
    <row r="47" spans="1:175" s="61" customFormat="1" ht="16.5">
      <c r="A47" s="73"/>
      <c r="B47" s="74" t="s">
        <v>284</v>
      </c>
      <c r="C47" s="81" t="s">
        <v>285</v>
      </c>
      <c r="D47" s="12">
        <v>600</v>
      </c>
      <c r="E47" s="76"/>
      <c r="F47" s="77"/>
      <c r="G47" s="12">
        <v>50</v>
      </c>
      <c r="H47" s="78"/>
      <c r="I47" s="78" t="str">
        <f t="shared" si="365"/>
        <v>E116</v>
      </c>
      <c r="J47" s="78"/>
      <c r="K47" s="78"/>
      <c r="L47" s="78"/>
      <c r="M47" s="78"/>
      <c r="N47" s="78"/>
      <c r="O47" s="78"/>
      <c r="P47" s="85"/>
      <c r="Q47" s="85"/>
      <c r="R47" s="85"/>
      <c r="S47" s="85"/>
      <c r="T47" s="90" t="str">
        <f t="shared" si="366"/>
        <v>|n|Cff00ff7f击杀600只怪有50%概率升级|r</v>
      </c>
      <c r="U47" s="88" t="s">
        <v>277</v>
      </c>
      <c r="V47" s="89">
        <v>12000</v>
      </c>
      <c r="W47" s="89">
        <v>48000</v>
      </c>
      <c r="X47" s="89"/>
      <c r="Y47" s="89"/>
      <c r="Z47" s="89">
        <v>240000</v>
      </c>
      <c r="AA47" s="89"/>
      <c r="AB47" s="89"/>
      <c r="AC47" s="89"/>
      <c r="AD47" s="89"/>
      <c r="AE47" s="89"/>
      <c r="AF47" s="89"/>
      <c r="AG47" s="91"/>
      <c r="AH47" s="89"/>
      <c r="AI47" s="89"/>
      <c r="AJ47" s="89"/>
      <c r="AK47" s="89"/>
      <c r="AL47" s="91"/>
      <c r="AM47" s="89"/>
      <c r="AN47" s="71">
        <v>6</v>
      </c>
      <c r="AO47" s="89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81"/>
      <c r="BD47" s="81"/>
      <c r="BE47" s="81"/>
      <c r="BF47" s="81"/>
      <c r="BG47" s="81"/>
      <c r="BH47" s="81"/>
      <c r="BI47" s="81"/>
      <c r="BJ47" s="81"/>
      <c r="BK47" s="81"/>
      <c r="BL47" s="81"/>
      <c r="BM47" s="81"/>
      <c r="BN47" s="81"/>
      <c r="BO47" s="81"/>
      <c r="BP47" s="81"/>
      <c r="BQ47" s="81"/>
      <c r="BR47" s="81"/>
      <c r="BS47" s="81"/>
      <c r="BT47" s="81"/>
      <c r="BU47" s="81"/>
      <c r="BV47" s="81"/>
      <c r="BW47" s="81"/>
      <c r="BX47" s="81"/>
      <c r="BY47" s="81"/>
      <c r="BZ47" s="81"/>
      <c r="CA47" s="81"/>
      <c r="CB47" s="81"/>
      <c r="CC47" s="81"/>
      <c r="CD47" s="81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367"/>
        <v>InitUnitState('E115',12000,48000,,,240000,,,,,)</v>
      </c>
      <c r="CO47" s="96" t="str">
        <f t="shared" si="368"/>
        <v>InitUnitNormal('E115',,,,,,,,,6,)</v>
      </c>
      <c r="CP47" s="96" t="str">
        <f t="shared" si="369"/>
        <v>InitUnitMagic('E115',,,,,,,,,,)</v>
      </c>
      <c r="CQ47" s="96" t="str">
        <f t="shared" si="370"/>
        <v>InitUnitAdd('E115',,,,,,,,,,)</v>
      </c>
      <c r="CR47" s="96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6"/>
      <c r="CT47" s="96"/>
      <c r="CU47" s="98" t="str">
        <f t="shared" si="78"/>
        <v>|n攻击+12000|n业力+48000|n生命值+240000|n暴击+6%|n</v>
      </c>
      <c r="CV47" s="71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2" t="str">
        <f t="shared" si="372"/>
        <v>|n攻击+12000</v>
      </c>
      <c r="DC47" s="72" t="str">
        <f t="shared" si="373"/>
        <v>|n业力+48000</v>
      </c>
      <c r="DD47" s="72" t="str">
        <f t="shared" si="374"/>
        <v/>
      </c>
      <c r="DE47" s="72" t="str">
        <f t="shared" si="375"/>
        <v/>
      </c>
      <c r="DF47" s="72" t="str">
        <f t="shared" si="376"/>
        <v>|n生命值+240000</v>
      </c>
      <c r="DG47" s="72" t="str">
        <f t="shared" si="377"/>
        <v/>
      </c>
      <c r="DH47" s="72" t="str">
        <f t="shared" si="378"/>
        <v/>
      </c>
      <c r="DI47" s="72" t="str">
        <f t="shared" si="379"/>
        <v/>
      </c>
      <c r="DJ47" s="72" t="str">
        <f t="shared" si="380"/>
        <v/>
      </c>
      <c r="DK47" s="72" t="str">
        <f t="shared" si="381"/>
        <v/>
      </c>
      <c r="DL47" s="72" t="str">
        <f t="shared" si="382"/>
        <v/>
      </c>
      <c r="DM47" s="72" t="str">
        <f t="shared" si="383"/>
        <v/>
      </c>
      <c r="DN47" s="72" t="str">
        <f t="shared" si="384"/>
        <v/>
      </c>
      <c r="DO47" s="72" t="str">
        <f t="shared" si="385"/>
        <v/>
      </c>
      <c r="DP47" s="72" t="str">
        <f t="shared" si="386"/>
        <v/>
      </c>
      <c r="DQ47" s="72" t="str">
        <f t="shared" si="387"/>
        <v/>
      </c>
      <c r="DR47" s="72" t="str">
        <f t="shared" si="388"/>
        <v/>
      </c>
      <c r="DS47" s="72" t="str">
        <f t="shared" si="389"/>
        <v/>
      </c>
      <c r="DT47" s="72" t="str">
        <f t="shared" si="390"/>
        <v>|n暴击+6%</v>
      </c>
      <c r="DU47" s="72" t="str">
        <f t="shared" si="391"/>
        <v/>
      </c>
      <c r="DV47" s="72" t="str">
        <f t="shared" si="392"/>
        <v/>
      </c>
      <c r="DW47" s="72" t="str">
        <f t="shared" si="393"/>
        <v/>
      </c>
      <c r="DX47" s="72" t="str">
        <f t="shared" si="394"/>
        <v/>
      </c>
      <c r="DY47" s="72" t="str">
        <f t="shared" si="395"/>
        <v/>
      </c>
      <c r="DZ47" s="72" t="str">
        <f t="shared" si="396"/>
        <v/>
      </c>
      <c r="EA47" s="72" t="str">
        <f t="shared" si="397"/>
        <v/>
      </c>
      <c r="EB47" s="72" t="str">
        <f t="shared" si="398"/>
        <v/>
      </c>
      <c r="EC47" s="72" t="str">
        <f t="shared" si="399"/>
        <v/>
      </c>
      <c r="ED47" s="72" t="str">
        <f t="shared" si="400"/>
        <v/>
      </c>
      <c r="EE47" s="72" t="str">
        <f t="shared" si="401"/>
        <v/>
      </c>
      <c r="EF47" s="72" t="str">
        <f t="shared" si="402"/>
        <v/>
      </c>
      <c r="EG47" s="72" t="str">
        <f t="shared" si="403"/>
        <v/>
      </c>
      <c r="EH47" s="72" t="str">
        <f t="shared" si="404"/>
        <v/>
      </c>
      <c r="EI47" s="72" t="str">
        <f t="shared" si="405"/>
        <v/>
      </c>
      <c r="EJ47" s="72" t="str">
        <f t="shared" si="406"/>
        <v/>
      </c>
      <c r="EK47" s="72" t="str">
        <f t="shared" si="407"/>
        <v/>
      </c>
      <c r="EL47" s="72" t="str">
        <f t="shared" si="408"/>
        <v/>
      </c>
      <c r="EM47" s="72" t="str">
        <f t="shared" si="409"/>
        <v/>
      </c>
      <c r="EN47" s="72" t="str">
        <f t="shared" si="410"/>
        <v/>
      </c>
      <c r="EO47" s="72" t="str">
        <f t="shared" si="411"/>
        <v/>
      </c>
      <c r="EP47" s="72" t="str">
        <f t="shared" si="412"/>
        <v/>
      </c>
      <c r="EQ47" s="72" t="str">
        <f t="shared" si="413"/>
        <v/>
      </c>
      <c r="ER47" s="72" t="str">
        <f t="shared" si="414"/>
        <v/>
      </c>
      <c r="ES47" s="72" t="str">
        <f t="shared" si="415"/>
        <v/>
      </c>
      <c r="ET47" s="72" t="str">
        <f t="shared" si="416"/>
        <v/>
      </c>
      <c r="EU47" s="72" t="str">
        <f t="shared" si="417"/>
        <v/>
      </c>
      <c r="EV47" s="72" t="str">
        <f t="shared" si="418"/>
        <v/>
      </c>
      <c r="EW47" s="72" t="str">
        <f t="shared" si="419"/>
        <v/>
      </c>
      <c r="EX47" s="72" t="str">
        <f t="shared" si="420"/>
        <v/>
      </c>
      <c r="EY47" s="72" t="str">
        <f t="shared" si="421"/>
        <v/>
      </c>
      <c r="EZ47" s="72" t="str">
        <f t="shared" si="422"/>
        <v/>
      </c>
      <c r="FA47" s="72" t="str">
        <f t="shared" si="423"/>
        <v/>
      </c>
      <c r="FB47" s="72" t="str">
        <f t="shared" si="424"/>
        <v/>
      </c>
      <c r="FC47" s="72" t="str">
        <f t="shared" si="425"/>
        <v/>
      </c>
      <c r="FD47" s="72" t="str">
        <f t="shared" si="426"/>
        <v/>
      </c>
      <c r="FE47" s="72" t="str">
        <f t="shared" si="427"/>
        <v/>
      </c>
      <c r="FF47" s="72" t="str">
        <f t="shared" si="428"/>
        <v/>
      </c>
      <c r="FG47" s="72" t="str">
        <f t="shared" si="429"/>
        <v/>
      </c>
      <c r="FH47" s="72" t="str">
        <f t="shared" si="430"/>
        <v/>
      </c>
      <c r="FI47" s="72" t="str">
        <f t="shared" si="431"/>
        <v/>
      </c>
      <c r="FJ47" s="72" t="str">
        <f t="shared" si="432"/>
        <v/>
      </c>
      <c r="FK47" s="72" t="str">
        <f t="shared" si="433"/>
        <v/>
      </c>
      <c r="FL47" s="72" t="str">
        <f t="shared" si="434"/>
        <v/>
      </c>
      <c r="FM47" s="72" t="str">
        <f t="shared" si="435"/>
        <v/>
      </c>
      <c r="FN47" s="72" t="str">
        <f t="shared" si="436"/>
        <v/>
      </c>
      <c r="FO47" s="72" t="str">
        <f t="shared" si="437"/>
        <v/>
      </c>
      <c r="FP47" s="72" t="str">
        <f t="shared" si="438"/>
        <v/>
      </c>
      <c r="FQ47" s="72" t="str">
        <f t="shared" si="439"/>
        <v/>
      </c>
      <c r="FR47" s="72" t="str">
        <f t="shared" si="440"/>
        <v/>
      </c>
      <c r="FS47" s="72" t="str">
        <f t="shared" si="441"/>
        <v/>
      </c>
    </row>
    <row r="48" spans="1:175" s="61" customFormat="1" ht="16.5">
      <c r="A48" s="73"/>
      <c r="B48" s="74" t="s">
        <v>286</v>
      </c>
      <c r="C48" s="83" t="s">
        <v>287</v>
      </c>
      <c r="D48" s="12">
        <v>500</v>
      </c>
      <c r="E48" s="76"/>
      <c r="F48" s="77"/>
      <c r="G48" s="12">
        <v>50</v>
      </c>
      <c r="H48" s="78"/>
      <c r="I48" s="78" t="str">
        <f t="shared" si="365"/>
        <v>E117</v>
      </c>
      <c r="J48" s="78"/>
      <c r="K48" s="78"/>
      <c r="L48" s="78"/>
      <c r="M48" s="78"/>
      <c r="N48" s="78"/>
      <c r="O48" s="78"/>
      <c r="P48" s="85"/>
      <c r="Q48" s="85"/>
      <c r="R48" s="85"/>
      <c r="S48" s="85"/>
      <c r="T48" s="90" t="str">
        <f t="shared" ref="T48:T52" si="442">"|n|Cff00ff7f击杀"&amp;D48&amp;"只怪有50%概率升级|r"</f>
        <v>|n|Cff00ff7f击杀500只怪有50%概率升级|r</v>
      </c>
      <c r="U48" s="88" t="s">
        <v>1022</v>
      </c>
      <c r="V48" s="89">
        <v>18000</v>
      </c>
      <c r="W48" s="89">
        <v>72000</v>
      </c>
      <c r="X48" s="89"/>
      <c r="Y48" s="89"/>
      <c r="Z48" s="89">
        <v>360000</v>
      </c>
      <c r="AA48" s="89"/>
      <c r="AB48" s="89"/>
      <c r="AC48" s="89"/>
      <c r="AD48" s="89"/>
      <c r="AE48" s="89"/>
      <c r="AF48" s="89"/>
      <c r="AG48" s="91"/>
      <c r="AH48" s="89"/>
      <c r="AI48" s="89"/>
      <c r="AJ48" s="89"/>
      <c r="AK48" s="89"/>
      <c r="AL48" s="91"/>
      <c r="AM48" s="89"/>
      <c r="AN48" s="71">
        <v>8</v>
      </c>
      <c r="AO48" s="89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81"/>
      <c r="BD48" s="81"/>
      <c r="BE48" s="81"/>
      <c r="BF48" s="81"/>
      <c r="BG48" s="81"/>
      <c r="BH48" s="81"/>
      <c r="BI48" s="81"/>
      <c r="BJ48" s="81"/>
      <c r="BK48" s="81"/>
      <c r="BL48" s="81"/>
      <c r="BM48" s="81"/>
      <c r="BN48" s="81"/>
      <c r="BO48" s="81"/>
      <c r="BP48" s="81"/>
      <c r="BQ48" s="81"/>
      <c r="BR48" s="81"/>
      <c r="BS48" s="81"/>
      <c r="BT48" s="81"/>
      <c r="BU48" s="81"/>
      <c r="BV48" s="81"/>
      <c r="BW48" s="81"/>
      <c r="BX48" s="81"/>
      <c r="BY48" s="81"/>
      <c r="BZ48" s="81"/>
      <c r="CA48" s="81"/>
      <c r="CB48" s="81"/>
      <c r="CC48" s="81"/>
      <c r="CD48" s="81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6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6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6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6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6"/>
      <c r="CT48" s="96"/>
      <c r="CU48" s="98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1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2" t="str">
        <f t="shared" ref="DB48:DB52" si="449">IF(V48="","","|n"&amp;DB$2&amp;"+"&amp;V48&amp;DB$1)</f>
        <v>|n攻击+18000</v>
      </c>
      <c r="DC48" s="72" t="str">
        <f t="shared" ref="DC48:DC52" si="450">IF(W48="","","|n"&amp;DC$2&amp;"+"&amp;W48&amp;DC$1)</f>
        <v>|n业力+72000</v>
      </c>
      <c r="DD48" s="72" t="str">
        <f t="shared" ref="DD48:DD52" si="451">IF(X48="","","|n"&amp;DD$2&amp;"+"&amp;X48&amp;DD$1)</f>
        <v/>
      </c>
      <c r="DE48" s="72" t="str">
        <f t="shared" ref="DE48:DE52" si="452">IF(Y48="","","|n"&amp;DE$2&amp;"+"&amp;Y48&amp;DE$1)</f>
        <v/>
      </c>
      <c r="DF48" s="72" t="str">
        <f t="shared" ref="DF48:DF52" si="453">IF(Z48="","","|n"&amp;DF$2&amp;"+"&amp;Z48&amp;DF$1)</f>
        <v>|n生命值+360000</v>
      </c>
      <c r="DG48" s="72" t="str">
        <f t="shared" ref="DG48:DG52" si="454">IF(AA48="","","|n"&amp;DG$2&amp;"+"&amp;AA48&amp;DG$1)</f>
        <v/>
      </c>
      <c r="DH48" s="72" t="str">
        <f t="shared" ref="DH48:DH52" si="455">IF(AB48="","","|n"&amp;DH$2&amp;"+"&amp;AB48&amp;DH$1)</f>
        <v/>
      </c>
      <c r="DI48" s="72" t="str">
        <f t="shared" ref="DI48:DI52" si="456">IF(AC48="","","|n"&amp;DI$2&amp;"+"&amp;AC48&amp;DI$1)</f>
        <v/>
      </c>
      <c r="DJ48" s="72" t="str">
        <f t="shared" ref="DJ48:DJ52" si="457">IF(AD48="","","|n"&amp;DJ$2&amp;"+"&amp;AD48&amp;DJ$1)</f>
        <v/>
      </c>
      <c r="DK48" s="72" t="str">
        <f t="shared" ref="DK48:DK52" si="458">IF(AE48="","","|n"&amp;DK$2&amp;"+"&amp;AE48&amp;DK$1)</f>
        <v/>
      </c>
      <c r="DL48" s="72" t="str">
        <f t="shared" ref="DL48:DL52" si="459">IF(AF48="","","|n"&amp;DL$2&amp;"+"&amp;AF48&amp;DL$1)</f>
        <v/>
      </c>
      <c r="DM48" s="72" t="str">
        <f t="shared" ref="DM48:DM52" si="460">IF(AG48="","","|n"&amp;DM$2&amp;"+"&amp;AG48&amp;DM$1)</f>
        <v/>
      </c>
      <c r="DN48" s="72" t="str">
        <f t="shared" ref="DN48:DN52" si="461">IF(AH48="","","|n"&amp;DN$2&amp;"+"&amp;AH48&amp;DN$1)</f>
        <v/>
      </c>
      <c r="DO48" s="72" t="str">
        <f t="shared" ref="DO48:DO52" si="462">IF(AI48="","","|n"&amp;DO$2&amp;"+"&amp;AI48&amp;DO$1)</f>
        <v/>
      </c>
      <c r="DP48" s="72" t="str">
        <f t="shared" ref="DP48:DP52" si="463">IF(AJ48="","","|n"&amp;DP$2&amp;"+"&amp;AJ48&amp;DP$1)</f>
        <v/>
      </c>
      <c r="DQ48" s="72" t="str">
        <f t="shared" ref="DQ48:DQ52" si="464">IF(AK48="","","|n"&amp;DQ$2&amp;"+"&amp;AK48&amp;DQ$1)</f>
        <v/>
      </c>
      <c r="DR48" s="72" t="str">
        <f t="shared" ref="DR48:DR52" si="465">IF(AL48="","","|n"&amp;DR$2&amp;"+"&amp;AL48&amp;DR$1)</f>
        <v/>
      </c>
      <c r="DS48" s="72" t="str">
        <f t="shared" ref="DS48:DS52" si="466">IF(AM48="","","|n"&amp;DS$2&amp;"+"&amp;AM48&amp;DS$1)</f>
        <v/>
      </c>
      <c r="DT48" s="72" t="str">
        <f t="shared" ref="DT48:DT52" si="467">IF(AN48="","","|n"&amp;DT$2&amp;"+"&amp;AN48&amp;DT$1)</f>
        <v>|n暴击+8%</v>
      </c>
      <c r="DU48" s="72" t="str">
        <f t="shared" ref="DU48:DU52" si="468">IF(AO48="","","|n"&amp;DU$2&amp;"+"&amp;AO48&amp;DU$1)</f>
        <v/>
      </c>
      <c r="DV48" s="72" t="str">
        <f t="shared" ref="DV48:DV52" si="469">IF(AP48="","","|n"&amp;DV$2&amp;"+"&amp;AP48&amp;DV$1)</f>
        <v/>
      </c>
      <c r="DW48" s="72" t="str">
        <f t="shared" ref="DW48:DW52" si="470">IF(AQ48="","","|n"&amp;DW$2&amp;"+"&amp;AQ48&amp;DW$1)</f>
        <v/>
      </c>
      <c r="DX48" s="72" t="str">
        <f t="shared" ref="DX48:DX52" si="471">IF(AR48="","","|n"&amp;DX$2&amp;"+"&amp;AR48&amp;DX$1)</f>
        <v/>
      </c>
      <c r="DY48" s="72" t="str">
        <f t="shared" ref="DY48:DY52" si="472">IF(AS48="","","|n"&amp;DY$2&amp;"+"&amp;AS48&amp;DY$1)</f>
        <v/>
      </c>
      <c r="DZ48" s="72" t="str">
        <f t="shared" ref="DZ48:DZ52" si="473">IF(AT48="","","|n"&amp;DZ$2&amp;"+"&amp;AT48&amp;DZ$1)</f>
        <v/>
      </c>
      <c r="EA48" s="72" t="str">
        <f t="shared" ref="EA48:EA52" si="474">IF(AU48="","","|n"&amp;EA$2&amp;"+"&amp;AU48&amp;EA$1)</f>
        <v/>
      </c>
      <c r="EB48" s="72" t="str">
        <f t="shared" ref="EB48:EB52" si="475">IF(AV48="","","|n"&amp;EB$2&amp;"+"&amp;AV48&amp;EB$1)</f>
        <v/>
      </c>
      <c r="EC48" s="72" t="str">
        <f t="shared" ref="EC48:EC52" si="476">IF(AW48="","","|n"&amp;EC$2&amp;"+"&amp;AW48&amp;EC$1)</f>
        <v/>
      </c>
      <c r="ED48" s="72" t="str">
        <f t="shared" ref="ED48:ED52" si="477">IF(AX48="","","|n"&amp;ED$2&amp;"+"&amp;AX48&amp;ED$1)</f>
        <v/>
      </c>
      <c r="EE48" s="72" t="str">
        <f t="shared" ref="EE48:EE52" si="478">IF(AY48="","","|n"&amp;EE$2&amp;"+"&amp;AY48&amp;EE$1)</f>
        <v/>
      </c>
      <c r="EF48" s="72" t="str">
        <f t="shared" ref="EF48:EF52" si="479">IF(AZ48="","","|n"&amp;EF$2&amp;"+"&amp;AZ48&amp;EF$1)</f>
        <v/>
      </c>
      <c r="EG48" s="72" t="str">
        <f t="shared" ref="EG48:EG52" si="480">IF(BA48="","","|n"&amp;EG$2&amp;"+"&amp;BA48&amp;EG$1)</f>
        <v/>
      </c>
      <c r="EH48" s="72" t="str">
        <f t="shared" ref="EH48:EH52" si="481">IF(BB48="","","|n"&amp;EH$2&amp;"+"&amp;BB48&amp;EH$1)</f>
        <v/>
      </c>
      <c r="EI48" s="72" t="str">
        <f t="shared" ref="EI48:EI52" si="482">IF(BC48="","","|n"&amp;EI$2&amp;"+"&amp;BC48&amp;EI$1)</f>
        <v/>
      </c>
      <c r="EJ48" s="72" t="str">
        <f t="shared" ref="EJ48:EJ52" si="483">IF(BD48="","","|n"&amp;EJ$2&amp;"+"&amp;BD48&amp;EJ$1)</f>
        <v/>
      </c>
      <c r="EK48" s="72" t="str">
        <f t="shared" ref="EK48:EK52" si="484">IF(BE48="","","|n"&amp;EK$2&amp;"+"&amp;BE48&amp;EK$1)</f>
        <v/>
      </c>
      <c r="EL48" s="72" t="str">
        <f t="shared" ref="EL48:EL52" si="485">IF(BF48="","","|n"&amp;EL$2&amp;"+"&amp;BF48&amp;EL$1)</f>
        <v/>
      </c>
      <c r="EM48" s="72" t="str">
        <f t="shared" ref="EM48:EM52" si="486">IF(BG48="","","|n"&amp;EM$2&amp;"+"&amp;BG48&amp;EM$1)</f>
        <v/>
      </c>
      <c r="EN48" s="72" t="str">
        <f t="shared" ref="EN48:EN52" si="487">IF(BH48="","","|n"&amp;EN$2&amp;"+"&amp;BH48&amp;EN$1)</f>
        <v/>
      </c>
      <c r="EO48" s="72" t="str">
        <f t="shared" ref="EO48:EO52" si="488">IF(BI48="","","|n"&amp;EO$2&amp;"+"&amp;BI48&amp;EO$1)</f>
        <v/>
      </c>
      <c r="EP48" s="72" t="str">
        <f t="shared" ref="EP48:EP52" si="489">IF(BJ48="","","|n"&amp;EP$2&amp;"+"&amp;BJ48&amp;EP$1)</f>
        <v/>
      </c>
      <c r="EQ48" s="72" t="str">
        <f t="shared" ref="EQ48:EQ52" si="490">IF(BK48="","","|n"&amp;EQ$2&amp;"+"&amp;BK48&amp;EQ$1)</f>
        <v/>
      </c>
      <c r="ER48" s="72" t="str">
        <f t="shared" ref="ER48:ER52" si="491">IF(BL48="","","|n"&amp;ER$2&amp;"+"&amp;BL48&amp;ER$1)</f>
        <v/>
      </c>
      <c r="ES48" s="72" t="str">
        <f t="shared" ref="ES48:ES52" si="492">IF(BM48="","","|n"&amp;ES$2&amp;"+"&amp;BM48&amp;ES$1)</f>
        <v/>
      </c>
      <c r="ET48" s="72" t="str">
        <f t="shared" ref="ET48:ET52" si="493">IF(BN48="","","|n"&amp;ET$2&amp;"+"&amp;BN48&amp;ET$1)</f>
        <v/>
      </c>
      <c r="EU48" s="72" t="str">
        <f t="shared" ref="EU48:EU52" si="494">IF(BO48="","","|n"&amp;EU$2&amp;"+"&amp;BO48&amp;EU$1)</f>
        <v/>
      </c>
      <c r="EV48" s="72" t="str">
        <f t="shared" ref="EV48:EV52" si="495">IF(BP48="","","|n"&amp;EV$2&amp;"+"&amp;BP48&amp;EV$1)</f>
        <v/>
      </c>
      <c r="EW48" s="72" t="str">
        <f t="shared" ref="EW48:EW52" si="496">IF(BQ48="","","|n"&amp;EW$2&amp;"+"&amp;BQ48&amp;EW$1)</f>
        <v/>
      </c>
      <c r="EX48" s="72" t="str">
        <f t="shared" ref="EX48:EX52" si="497">IF(BR48="","","|n"&amp;EX$2&amp;"+"&amp;BR48&amp;EX$1)</f>
        <v/>
      </c>
      <c r="EY48" s="72" t="str">
        <f t="shared" ref="EY48:EY52" si="498">IF(BS48="","","|n"&amp;EY$2&amp;"+"&amp;BS48&amp;EY$1)</f>
        <v/>
      </c>
      <c r="EZ48" s="72" t="str">
        <f t="shared" ref="EZ48:EZ52" si="499">IF(BT48="","","|n"&amp;EZ$2&amp;"+"&amp;BT48&amp;EZ$1)</f>
        <v/>
      </c>
      <c r="FA48" s="72" t="str">
        <f t="shared" ref="FA48:FA52" si="500">IF(BU48="","","|n"&amp;FA$2&amp;"+"&amp;BU48&amp;FA$1)</f>
        <v/>
      </c>
      <c r="FB48" s="72" t="str">
        <f t="shared" ref="FB48:FB52" si="501">IF(BV48="","","|n"&amp;FB$2&amp;"+"&amp;BV48&amp;FB$1)</f>
        <v/>
      </c>
      <c r="FC48" s="72" t="str">
        <f t="shared" ref="FC48:FC52" si="502">IF(BW48="","","|n"&amp;FC$2&amp;"+"&amp;BW48&amp;FC$1)</f>
        <v/>
      </c>
      <c r="FD48" s="72" t="str">
        <f t="shared" ref="FD48:FD52" si="503">IF(BX48="","","|n"&amp;FD$2&amp;"+"&amp;BX48&amp;FD$1)</f>
        <v/>
      </c>
      <c r="FE48" s="72" t="str">
        <f t="shared" ref="FE48:FE52" si="504">IF(BY48="","","|n"&amp;FE$2&amp;"+"&amp;BY48&amp;FE$1)</f>
        <v/>
      </c>
      <c r="FF48" s="72" t="str">
        <f t="shared" ref="FF48:FF52" si="505">IF(BZ48="","","|n"&amp;FF$2&amp;"+"&amp;BZ48&amp;FF$1)</f>
        <v/>
      </c>
      <c r="FG48" s="72" t="str">
        <f t="shared" ref="FG48:FG52" si="506">IF(CA48="","","|n"&amp;FG$2&amp;"+"&amp;CA48&amp;FG$1)</f>
        <v/>
      </c>
      <c r="FH48" s="72" t="str">
        <f t="shared" ref="FH48:FH52" si="507">IF(CB48="","","|n"&amp;FH$2&amp;"+"&amp;CB48&amp;FH$1)</f>
        <v/>
      </c>
      <c r="FI48" s="72" t="str">
        <f t="shared" ref="FI48:FI52" si="508">IF(CC48="","","|n"&amp;FI$2&amp;"+"&amp;CC48&amp;FI$1)</f>
        <v/>
      </c>
      <c r="FJ48" s="72" t="str">
        <f t="shared" ref="FJ48:FJ52" si="509">IF(CD48="","","|n"&amp;FJ$2&amp;"+"&amp;CD48&amp;FJ$1)</f>
        <v/>
      </c>
      <c r="FK48" s="72" t="str">
        <f t="shared" ref="FK48:FK52" si="510">IF(CE48="","","|n"&amp;FK$2&amp;"+"&amp;CE48&amp;FK$1)</f>
        <v/>
      </c>
      <c r="FL48" s="72" t="str">
        <f t="shared" ref="FL48:FL52" si="511">IF(CF48="","","|n"&amp;FL$2&amp;"+"&amp;CF48&amp;FL$1)</f>
        <v/>
      </c>
      <c r="FM48" s="72" t="str">
        <f t="shared" ref="FM48:FM52" si="512">IF(CG48="","","|n"&amp;FM$2&amp;"+"&amp;CG48&amp;FM$1)</f>
        <v/>
      </c>
      <c r="FN48" s="72" t="str">
        <f t="shared" ref="FN48:FN52" si="513">IF(CH48="","","|n"&amp;FN$2&amp;"+"&amp;CH48&amp;FN$1)</f>
        <v/>
      </c>
      <c r="FO48" s="72" t="str">
        <f t="shared" ref="FO48:FO52" si="514">IF(CI48="","","|n"&amp;FO$2&amp;"+"&amp;CI48&amp;FO$1)</f>
        <v/>
      </c>
      <c r="FP48" s="72" t="str">
        <f t="shared" ref="FP48:FP52" si="515">IF(CJ48="","","|n"&amp;FP$2&amp;"+"&amp;CJ48&amp;FP$1)</f>
        <v/>
      </c>
      <c r="FQ48" s="72" t="str">
        <f t="shared" ref="FQ48:FQ52" si="516">IF(CK48="","","|n"&amp;FQ$2&amp;"+"&amp;CK48&amp;FQ$1)</f>
        <v/>
      </c>
      <c r="FR48" s="72" t="str">
        <f t="shared" ref="FR48:FR52" si="517">IF(CL48="","","|n"&amp;FR$2&amp;"+"&amp;CL48&amp;FR$1)</f>
        <v/>
      </c>
      <c r="FS48" s="72" t="str">
        <f t="shared" ref="FS48:FS52" si="518">IF(CM48="","","|n"&amp;FS$2&amp;"+"&amp;CM48&amp;FS$1)</f>
        <v/>
      </c>
    </row>
    <row r="49" spans="1:175" s="61" customFormat="1" ht="16.5">
      <c r="A49" s="73"/>
      <c r="B49" s="74" t="s">
        <v>288</v>
      </c>
      <c r="C49" s="83" t="s">
        <v>289</v>
      </c>
      <c r="D49" s="12">
        <v>500</v>
      </c>
      <c r="E49" s="76"/>
      <c r="F49" s="77"/>
      <c r="G49" s="12">
        <v>50</v>
      </c>
      <c r="H49" s="78"/>
      <c r="I49" s="78" t="str">
        <f t="shared" si="365"/>
        <v>E118</v>
      </c>
      <c r="J49" s="78"/>
      <c r="K49" s="78"/>
      <c r="L49" s="78"/>
      <c r="M49" s="78"/>
      <c r="N49" s="78"/>
      <c r="O49" s="78"/>
      <c r="P49" s="85"/>
      <c r="Q49" s="85"/>
      <c r="R49" s="85"/>
      <c r="S49" s="85"/>
      <c r="T49" s="90" t="str">
        <f t="shared" si="442"/>
        <v>|n|Cff00ff7f击杀500只怪有50%概率升级|r</v>
      </c>
      <c r="U49" s="88" t="s">
        <v>1022</v>
      </c>
      <c r="V49" s="89">
        <v>21000</v>
      </c>
      <c r="W49" s="89">
        <v>84000</v>
      </c>
      <c r="X49" s="89"/>
      <c r="Y49" s="89"/>
      <c r="Z49" s="89">
        <v>420000</v>
      </c>
      <c r="AA49" s="89"/>
      <c r="AB49" s="89"/>
      <c r="AC49" s="89"/>
      <c r="AD49" s="89"/>
      <c r="AE49" s="89"/>
      <c r="AF49" s="89"/>
      <c r="AG49" s="91"/>
      <c r="AH49" s="89"/>
      <c r="AI49" s="89"/>
      <c r="AJ49" s="89"/>
      <c r="AK49" s="89"/>
      <c r="AL49" s="91"/>
      <c r="AM49" s="89"/>
      <c r="AN49" s="71">
        <v>8</v>
      </c>
      <c r="AO49" s="89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81"/>
      <c r="BD49" s="81"/>
      <c r="BE49" s="81"/>
      <c r="BF49" s="81"/>
      <c r="BG49" s="81"/>
      <c r="BH49" s="81"/>
      <c r="BI49" s="81"/>
      <c r="BJ49" s="81"/>
      <c r="BK49" s="81"/>
      <c r="BL49" s="81"/>
      <c r="BM49" s="81"/>
      <c r="BN49" s="81"/>
      <c r="BO49" s="81"/>
      <c r="BP49" s="81"/>
      <c r="BQ49" s="81"/>
      <c r="BR49" s="81"/>
      <c r="BS49" s="81"/>
      <c r="BT49" s="81"/>
      <c r="BU49" s="81"/>
      <c r="BV49" s="81"/>
      <c r="BW49" s="81"/>
      <c r="BX49" s="81"/>
      <c r="BY49" s="81"/>
      <c r="BZ49" s="81"/>
      <c r="CA49" s="81"/>
      <c r="CB49" s="81"/>
      <c r="CC49" s="81"/>
      <c r="CD49" s="81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443"/>
        <v>InitUnitState('E117',21000,84000,,,420000,,,,,)</v>
      </c>
      <c r="CO49" s="96" t="str">
        <f t="shared" si="444"/>
        <v>InitUnitNormal('E117',,,,,,,,,8,)</v>
      </c>
      <c r="CP49" s="96" t="str">
        <f t="shared" si="445"/>
        <v>InitUnitMagic('E117',,,,,,,,,,)</v>
      </c>
      <c r="CQ49" s="96" t="str">
        <f t="shared" si="446"/>
        <v>InitUnitAdd('E117',,,,,,,,,,)</v>
      </c>
      <c r="CR49" s="96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6"/>
      <c r="CT49" s="96"/>
      <c r="CU49" s="98" t="str">
        <f t="shared" si="448"/>
        <v>|n攻击+21000|n业力+84000|n生命值+420000|n暴击+8%|n</v>
      </c>
      <c r="CV49" s="71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2" t="str">
        <f t="shared" si="449"/>
        <v>|n攻击+21000</v>
      </c>
      <c r="DC49" s="72" t="str">
        <f t="shared" si="450"/>
        <v>|n业力+84000</v>
      </c>
      <c r="DD49" s="72" t="str">
        <f t="shared" si="451"/>
        <v/>
      </c>
      <c r="DE49" s="72" t="str">
        <f t="shared" si="452"/>
        <v/>
      </c>
      <c r="DF49" s="72" t="str">
        <f t="shared" si="453"/>
        <v>|n生命值+420000</v>
      </c>
      <c r="DG49" s="72" t="str">
        <f t="shared" si="454"/>
        <v/>
      </c>
      <c r="DH49" s="72" t="str">
        <f t="shared" si="455"/>
        <v/>
      </c>
      <c r="DI49" s="72" t="str">
        <f t="shared" si="456"/>
        <v/>
      </c>
      <c r="DJ49" s="72" t="str">
        <f t="shared" si="457"/>
        <v/>
      </c>
      <c r="DK49" s="72" t="str">
        <f t="shared" si="458"/>
        <v/>
      </c>
      <c r="DL49" s="72" t="str">
        <f t="shared" si="459"/>
        <v/>
      </c>
      <c r="DM49" s="72" t="str">
        <f t="shared" si="460"/>
        <v/>
      </c>
      <c r="DN49" s="72" t="str">
        <f t="shared" si="461"/>
        <v/>
      </c>
      <c r="DO49" s="72" t="str">
        <f t="shared" si="462"/>
        <v/>
      </c>
      <c r="DP49" s="72" t="str">
        <f t="shared" si="463"/>
        <v/>
      </c>
      <c r="DQ49" s="72" t="str">
        <f t="shared" si="464"/>
        <v/>
      </c>
      <c r="DR49" s="72" t="str">
        <f t="shared" si="465"/>
        <v/>
      </c>
      <c r="DS49" s="72" t="str">
        <f t="shared" si="466"/>
        <v/>
      </c>
      <c r="DT49" s="72" t="str">
        <f t="shared" si="467"/>
        <v>|n暴击+8%</v>
      </c>
      <c r="DU49" s="72" t="str">
        <f t="shared" si="468"/>
        <v/>
      </c>
      <c r="DV49" s="72" t="str">
        <f t="shared" si="469"/>
        <v/>
      </c>
      <c r="DW49" s="72" t="str">
        <f t="shared" si="470"/>
        <v/>
      </c>
      <c r="DX49" s="72" t="str">
        <f t="shared" si="471"/>
        <v/>
      </c>
      <c r="DY49" s="72" t="str">
        <f t="shared" si="472"/>
        <v/>
      </c>
      <c r="DZ49" s="72" t="str">
        <f t="shared" si="473"/>
        <v/>
      </c>
      <c r="EA49" s="72" t="str">
        <f t="shared" si="474"/>
        <v/>
      </c>
      <c r="EB49" s="72" t="str">
        <f t="shared" si="475"/>
        <v/>
      </c>
      <c r="EC49" s="72" t="str">
        <f t="shared" si="476"/>
        <v/>
      </c>
      <c r="ED49" s="72" t="str">
        <f t="shared" si="477"/>
        <v/>
      </c>
      <c r="EE49" s="72" t="str">
        <f t="shared" si="478"/>
        <v/>
      </c>
      <c r="EF49" s="72" t="str">
        <f t="shared" si="479"/>
        <v/>
      </c>
      <c r="EG49" s="72" t="str">
        <f t="shared" si="480"/>
        <v/>
      </c>
      <c r="EH49" s="72" t="str">
        <f t="shared" si="481"/>
        <v/>
      </c>
      <c r="EI49" s="72" t="str">
        <f t="shared" si="482"/>
        <v/>
      </c>
      <c r="EJ49" s="72" t="str">
        <f t="shared" si="483"/>
        <v/>
      </c>
      <c r="EK49" s="72" t="str">
        <f t="shared" si="484"/>
        <v/>
      </c>
      <c r="EL49" s="72" t="str">
        <f t="shared" si="485"/>
        <v/>
      </c>
      <c r="EM49" s="72" t="str">
        <f t="shared" si="486"/>
        <v/>
      </c>
      <c r="EN49" s="72" t="str">
        <f t="shared" si="487"/>
        <v/>
      </c>
      <c r="EO49" s="72" t="str">
        <f t="shared" si="488"/>
        <v/>
      </c>
      <c r="EP49" s="72" t="str">
        <f t="shared" si="489"/>
        <v/>
      </c>
      <c r="EQ49" s="72" t="str">
        <f t="shared" si="490"/>
        <v/>
      </c>
      <c r="ER49" s="72" t="str">
        <f t="shared" si="491"/>
        <v/>
      </c>
      <c r="ES49" s="72" t="str">
        <f t="shared" si="492"/>
        <v/>
      </c>
      <c r="ET49" s="72" t="str">
        <f t="shared" si="493"/>
        <v/>
      </c>
      <c r="EU49" s="72" t="str">
        <f t="shared" si="494"/>
        <v/>
      </c>
      <c r="EV49" s="72" t="str">
        <f t="shared" si="495"/>
        <v/>
      </c>
      <c r="EW49" s="72" t="str">
        <f t="shared" si="496"/>
        <v/>
      </c>
      <c r="EX49" s="72" t="str">
        <f t="shared" si="497"/>
        <v/>
      </c>
      <c r="EY49" s="72" t="str">
        <f t="shared" si="498"/>
        <v/>
      </c>
      <c r="EZ49" s="72" t="str">
        <f t="shared" si="499"/>
        <v/>
      </c>
      <c r="FA49" s="72" t="str">
        <f t="shared" si="500"/>
        <v/>
      </c>
      <c r="FB49" s="72" t="str">
        <f t="shared" si="501"/>
        <v/>
      </c>
      <c r="FC49" s="72" t="str">
        <f t="shared" si="502"/>
        <v/>
      </c>
      <c r="FD49" s="72" t="str">
        <f t="shared" si="503"/>
        <v/>
      </c>
      <c r="FE49" s="72" t="str">
        <f t="shared" si="504"/>
        <v/>
      </c>
      <c r="FF49" s="72" t="str">
        <f t="shared" si="505"/>
        <v/>
      </c>
      <c r="FG49" s="72" t="str">
        <f t="shared" si="506"/>
        <v/>
      </c>
      <c r="FH49" s="72" t="str">
        <f t="shared" si="507"/>
        <v/>
      </c>
      <c r="FI49" s="72" t="str">
        <f t="shared" si="508"/>
        <v/>
      </c>
      <c r="FJ49" s="72" t="str">
        <f t="shared" si="509"/>
        <v/>
      </c>
      <c r="FK49" s="72" t="str">
        <f t="shared" si="510"/>
        <v/>
      </c>
      <c r="FL49" s="72" t="str">
        <f t="shared" si="511"/>
        <v/>
      </c>
      <c r="FM49" s="72" t="str">
        <f t="shared" si="512"/>
        <v/>
      </c>
      <c r="FN49" s="72" t="str">
        <f t="shared" si="513"/>
        <v/>
      </c>
      <c r="FO49" s="72" t="str">
        <f t="shared" si="514"/>
        <v/>
      </c>
      <c r="FP49" s="72" t="str">
        <f t="shared" si="515"/>
        <v/>
      </c>
      <c r="FQ49" s="72" t="str">
        <f t="shared" si="516"/>
        <v/>
      </c>
      <c r="FR49" s="72" t="str">
        <f t="shared" si="517"/>
        <v/>
      </c>
      <c r="FS49" s="72" t="str">
        <f t="shared" si="518"/>
        <v/>
      </c>
    </row>
    <row r="50" spans="1:175" s="61" customFormat="1" ht="16.5">
      <c r="A50" s="73"/>
      <c r="B50" s="74" t="s">
        <v>290</v>
      </c>
      <c r="C50" s="83" t="s">
        <v>291</v>
      </c>
      <c r="D50" s="12">
        <v>500</v>
      </c>
      <c r="E50" s="76"/>
      <c r="F50" s="77"/>
      <c r="G50" s="12">
        <v>50</v>
      </c>
      <c r="H50" s="78"/>
      <c r="I50" s="78" t="str">
        <f t="shared" si="365"/>
        <v>E119</v>
      </c>
      <c r="J50" s="78"/>
      <c r="K50" s="78"/>
      <c r="L50" s="78"/>
      <c r="M50" s="78"/>
      <c r="N50" s="78"/>
      <c r="O50" s="78"/>
      <c r="P50" s="85"/>
      <c r="Q50" s="85"/>
      <c r="R50" s="85"/>
      <c r="S50" s="85"/>
      <c r="T50" s="90" t="str">
        <f t="shared" si="442"/>
        <v>|n|Cff00ff7f击杀500只怪有50%概率升级|r</v>
      </c>
      <c r="U50" s="88" t="s">
        <v>1022</v>
      </c>
      <c r="V50" s="89">
        <v>24000</v>
      </c>
      <c r="W50" s="89">
        <v>96000</v>
      </c>
      <c r="X50" s="89"/>
      <c r="Y50" s="89"/>
      <c r="Z50" s="89">
        <v>480000</v>
      </c>
      <c r="AA50" s="89"/>
      <c r="AB50" s="89"/>
      <c r="AC50" s="89"/>
      <c r="AD50" s="89"/>
      <c r="AE50" s="89"/>
      <c r="AF50" s="89"/>
      <c r="AG50" s="91"/>
      <c r="AH50" s="89"/>
      <c r="AI50" s="89"/>
      <c r="AJ50" s="89"/>
      <c r="AK50" s="89"/>
      <c r="AL50" s="91"/>
      <c r="AM50" s="89"/>
      <c r="AN50" s="71">
        <v>8</v>
      </c>
      <c r="AO50" s="89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81"/>
      <c r="BD50" s="81"/>
      <c r="BE50" s="81"/>
      <c r="BF50" s="81"/>
      <c r="BG50" s="81"/>
      <c r="BH50" s="81"/>
      <c r="BI50" s="81"/>
      <c r="BJ50" s="81"/>
      <c r="BK50" s="81"/>
      <c r="BL50" s="81"/>
      <c r="BM50" s="81"/>
      <c r="BN50" s="81"/>
      <c r="BO50" s="81"/>
      <c r="BP50" s="81"/>
      <c r="BQ50" s="81"/>
      <c r="BR50" s="81"/>
      <c r="BS50" s="81"/>
      <c r="BT50" s="81"/>
      <c r="BU50" s="81"/>
      <c r="BV50" s="81"/>
      <c r="BW50" s="81"/>
      <c r="BX50" s="81"/>
      <c r="BY50" s="81"/>
      <c r="BZ50" s="81"/>
      <c r="CA50" s="81"/>
      <c r="CB50" s="81"/>
      <c r="CC50" s="81"/>
      <c r="CD50" s="81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443"/>
        <v>InitUnitState('E118',24000,96000,,,480000,,,,,)</v>
      </c>
      <c r="CO50" s="96" t="str">
        <f t="shared" si="444"/>
        <v>InitUnitNormal('E118',,,,,,,,,8,)</v>
      </c>
      <c r="CP50" s="96" t="str">
        <f t="shared" si="445"/>
        <v>InitUnitMagic('E118',,,,,,,,,,)</v>
      </c>
      <c r="CQ50" s="96" t="str">
        <f t="shared" si="446"/>
        <v>InitUnitAdd('E118',,,,,,,,,,)</v>
      </c>
      <c r="CR50" s="96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6"/>
      <c r="CT50" s="96"/>
      <c r="CU50" s="98" t="str">
        <f t="shared" si="448"/>
        <v>|n攻击+24000|n业力+96000|n生命值+480000|n暴击+8%|n</v>
      </c>
      <c r="CV50" s="71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2" t="str">
        <f t="shared" si="449"/>
        <v>|n攻击+24000</v>
      </c>
      <c r="DC50" s="72" t="str">
        <f t="shared" si="450"/>
        <v>|n业力+96000</v>
      </c>
      <c r="DD50" s="72" t="str">
        <f t="shared" si="451"/>
        <v/>
      </c>
      <c r="DE50" s="72" t="str">
        <f t="shared" si="452"/>
        <v/>
      </c>
      <c r="DF50" s="72" t="str">
        <f t="shared" si="453"/>
        <v>|n生命值+480000</v>
      </c>
      <c r="DG50" s="72" t="str">
        <f t="shared" si="454"/>
        <v/>
      </c>
      <c r="DH50" s="72" t="str">
        <f t="shared" si="455"/>
        <v/>
      </c>
      <c r="DI50" s="72" t="str">
        <f t="shared" si="456"/>
        <v/>
      </c>
      <c r="DJ50" s="72" t="str">
        <f t="shared" si="457"/>
        <v/>
      </c>
      <c r="DK50" s="72" t="str">
        <f t="shared" si="458"/>
        <v/>
      </c>
      <c r="DL50" s="72" t="str">
        <f t="shared" si="459"/>
        <v/>
      </c>
      <c r="DM50" s="72" t="str">
        <f t="shared" si="460"/>
        <v/>
      </c>
      <c r="DN50" s="72" t="str">
        <f t="shared" si="461"/>
        <v/>
      </c>
      <c r="DO50" s="72" t="str">
        <f t="shared" si="462"/>
        <v/>
      </c>
      <c r="DP50" s="72" t="str">
        <f t="shared" si="463"/>
        <v/>
      </c>
      <c r="DQ50" s="72" t="str">
        <f t="shared" si="464"/>
        <v/>
      </c>
      <c r="DR50" s="72" t="str">
        <f t="shared" si="465"/>
        <v/>
      </c>
      <c r="DS50" s="72" t="str">
        <f t="shared" si="466"/>
        <v/>
      </c>
      <c r="DT50" s="72" t="str">
        <f t="shared" si="467"/>
        <v>|n暴击+8%</v>
      </c>
      <c r="DU50" s="72" t="str">
        <f t="shared" si="468"/>
        <v/>
      </c>
      <c r="DV50" s="72" t="str">
        <f t="shared" si="469"/>
        <v/>
      </c>
      <c r="DW50" s="72" t="str">
        <f t="shared" si="470"/>
        <v/>
      </c>
      <c r="DX50" s="72" t="str">
        <f t="shared" si="471"/>
        <v/>
      </c>
      <c r="DY50" s="72" t="str">
        <f t="shared" si="472"/>
        <v/>
      </c>
      <c r="DZ50" s="72" t="str">
        <f t="shared" si="473"/>
        <v/>
      </c>
      <c r="EA50" s="72" t="str">
        <f t="shared" si="474"/>
        <v/>
      </c>
      <c r="EB50" s="72" t="str">
        <f t="shared" si="475"/>
        <v/>
      </c>
      <c r="EC50" s="72" t="str">
        <f t="shared" si="476"/>
        <v/>
      </c>
      <c r="ED50" s="72" t="str">
        <f t="shared" si="477"/>
        <v/>
      </c>
      <c r="EE50" s="72" t="str">
        <f t="shared" si="478"/>
        <v/>
      </c>
      <c r="EF50" s="72" t="str">
        <f t="shared" si="479"/>
        <v/>
      </c>
      <c r="EG50" s="72" t="str">
        <f t="shared" si="480"/>
        <v/>
      </c>
      <c r="EH50" s="72" t="str">
        <f t="shared" si="481"/>
        <v/>
      </c>
      <c r="EI50" s="72" t="str">
        <f t="shared" si="482"/>
        <v/>
      </c>
      <c r="EJ50" s="72" t="str">
        <f t="shared" si="483"/>
        <v/>
      </c>
      <c r="EK50" s="72" t="str">
        <f t="shared" si="484"/>
        <v/>
      </c>
      <c r="EL50" s="72" t="str">
        <f t="shared" si="485"/>
        <v/>
      </c>
      <c r="EM50" s="72" t="str">
        <f t="shared" si="486"/>
        <v/>
      </c>
      <c r="EN50" s="72" t="str">
        <f t="shared" si="487"/>
        <v/>
      </c>
      <c r="EO50" s="72" t="str">
        <f t="shared" si="488"/>
        <v/>
      </c>
      <c r="EP50" s="72" t="str">
        <f t="shared" si="489"/>
        <v/>
      </c>
      <c r="EQ50" s="72" t="str">
        <f t="shared" si="490"/>
        <v/>
      </c>
      <c r="ER50" s="72" t="str">
        <f t="shared" si="491"/>
        <v/>
      </c>
      <c r="ES50" s="72" t="str">
        <f t="shared" si="492"/>
        <v/>
      </c>
      <c r="ET50" s="72" t="str">
        <f t="shared" si="493"/>
        <v/>
      </c>
      <c r="EU50" s="72" t="str">
        <f t="shared" si="494"/>
        <v/>
      </c>
      <c r="EV50" s="72" t="str">
        <f t="shared" si="495"/>
        <v/>
      </c>
      <c r="EW50" s="72" t="str">
        <f t="shared" si="496"/>
        <v/>
      </c>
      <c r="EX50" s="72" t="str">
        <f t="shared" si="497"/>
        <v/>
      </c>
      <c r="EY50" s="72" t="str">
        <f t="shared" si="498"/>
        <v/>
      </c>
      <c r="EZ50" s="72" t="str">
        <f t="shared" si="499"/>
        <v/>
      </c>
      <c r="FA50" s="72" t="str">
        <f t="shared" si="500"/>
        <v/>
      </c>
      <c r="FB50" s="72" t="str">
        <f t="shared" si="501"/>
        <v/>
      </c>
      <c r="FC50" s="72" t="str">
        <f t="shared" si="502"/>
        <v/>
      </c>
      <c r="FD50" s="72" t="str">
        <f t="shared" si="503"/>
        <v/>
      </c>
      <c r="FE50" s="72" t="str">
        <f t="shared" si="504"/>
        <v/>
      </c>
      <c r="FF50" s="72" t="str">
        <f t="shared" si="505"/>
        <v/>
      </c>
      <c r="FG50" s="72" t="str">
        <f t="shared" si="506"/>
        <v/>
      </c>
      <c r="FH50" s="72" t="str">
        <f t="shared" si="507"/>
        <v/>
      </c>
      <c r="FI50" s="72" t="str">
        <f t="shared" si="508"/>
        <v/>
      </c>
      <c r="FJ50" s="72" t="str">
        <f t="shared" si="509"/>
        <v/>
      </c>
      <c r="FK50" s="72" t="str">
        <f t="shared" si="510"/>
        <v/>
      </c>
      <c r="FL50" s="72" t="str">
        <f t="shared" si="511"/>
        <v/>
      </c>
      <c r="FM50" s="72" t="str">
        <f t="shared" si="512"/>
        <v/>
      </c>
      <c r="FN50" s="72" t="str">
        <f t="shared" si="513"/>
        <v/>
      </c>
      <c r="FO50" s="72" t="str">
        <f t="shared" si="514"/>
        <v/>
      </c>
      <c r="FP50" s="72" t="str">
        <f t="shared" si="515"/>
        <v/>
      </c>
      <c r="FQ50" s="72" t="str">
        <f t="shared" si="516"/>
        <v/>
      </c>
      <c r="FR50" s="72" t="str">
        <f t="shared" si="517"/>
        <v/>
      </c>
      <c r="FS50" s="72" t="str">
        <f t="shared" si="518"/>
        <v/>
      </c>
    </row>
    <row r="51" spans="1:175" s="61" customFormat="1" ht="16.5">
      <c r="A51" s="73"/>
      <c r="B51" s="74" t="s">
        <v>292</v>
      </c>
      <c r="C51" s="83" t="s">
        <v>293</v>
      </c>
      <c r="D51" s="12">
        <v>500</v>
      </c>
      <c r="E51" s="76"/>
      <c r="F51" s="77"/>
      <c r="G51" s="12">
        <v>50</v>
      </c>
      <c r="H51" s="78"/>
      <c r="I51" s="78" t="str">
        <f t="shared" si="365"/>
        <v>E120</v>
      </c>
      <c r="J51" s="78"/>
      <c r="K51" s="78"/>
      <c r="L51" s="78"/>
      <c r="M51" s="78"/>
      <c r="N51" s="78"/>
      <c r="O51" s="78"/>
      <c r="P51" s="85"/>
      <c r="Q51" s="85"/>
      <c r="R51" s="85"/>
      <c r="S51" s="85"/>
      <c r="T51" s="90" t="str">
        <f t="shared" si="442"/>
        <v>|n|Cff00ff7f击杀500只怪有50%概率升级|r</v>
      </c>
      <c r="U51" s="88" t="s">
        <v>1022</v>
      </c>
      <c r="V51" s="89">
        <v>27000</v>
      </c>
      <c r="W51" s="89">
        <v>108000</v>
      </c>
      <c r="X51" s="89"/>
      <c r="Y51" s="89"/>
      <c r="Z51" s="89">
        <v>540000</v>
      </c>
      <c r="AA51" s="89"/>
      <c r="AB51" s="89"/>
      <c r="AC51" s="89"/>
      <c r="AD51" s="89"/>
      <c r="AE51" s="89"/>
      <c r="AF51" s="89"/>
      <c r="AG51" s="91"/>
      <c r="AH51" s="89"/>
      <c r="AI51" s="89"/>
      <c r="AJ51" s="89"/>
      <c r="AK51" s="89"/>
      <c r="AL51" s="91"/>
      <c r="AM51" s="89"/>
      <c r="AN51" s="71">
        <v>8</v>
      </c>
      <c r="AO51" s="89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81"/>
      <c r="BD51" s="81"/>
      <c r="BE51" s="81"/>
      <c r="BF51" s="81"/>
      <c r="BG51" s="81"/>
      <c r="BH51" s="81"/>
      <c r="BI51" s="81"/>
      <c r="BJ51" s="81"/>
      <c r="BK51" s="81"/>
      <c r="BL51" s="81"/>
      <c r="BM51" s="81"/>
      <c r="BN51" s="81"/>
      <c r="BO51" s="81"/>
      <c r="BP51" s="81"/>
      <c r="BQ51" s="81"/>
      <c r="BR51" s="81"/>
      <c r="BS51" s="81"/>
      <c r="BT51" s="81"/>
      <c r="BU51" s="81"/>
      <c r="BV51" s="81"/>
      <c r="BW51" s="81"/>
      <c r="BX51" s="81"/>
      <c r="BY51" s="81"/>
      <c r="BZ51" s="81"/>
      <c r="CA51" s="81"/>
      <c r="CB51" s="81"/>
      <c r="CC51" s="81"/>
      <c r="CD51" s="81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443"/>
        <v>InitUnitState('E119',27000,108000,,,540000,,,,,)</v>
      </c>
      <c r="CO51" s="96" t="str">
        <f t="shared" si="444"/>
        <v>InitUnitNormal('E119',,,,,,,,,8,)</v>
      </c>
      <c r="CP51" s="96" t="str">
        <f t="shared" si="445"/>
        <v>InitUnitMagic('E119',,,,,,,,,,)</v>
      </c>
      <c r="CQ51" s="96" t="str">
        <f t="shared" si="446"/>
        <v>InitUnitAdd('E119',,,,,,,,,,)</v>
      </c>
      <c r="CR51" s="96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6"/>
      <c r="CT51" s="96"/>
      <c r="CU51" s="98" t="str">
        <f t="shared" si="448"/>
        <v>|n攻击+27000|n业力+108000|n生命值+540000|n暴击+8%|n</v>
      </c>
      <c r="CV51" s="71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2" t="str">
        <f t="shared" si="449"/>
        <v>|n攻击+27000</v>
      </c>
      <c r="DC51" s="72" t="str">
        <f t="shared" si="450"/>
        <v>|n业力+108000</v>
      </c>
      <c r="DD51" s="72" t="str">
        <f t="shared" si="451"/>
        <v/>
      </c>
      <c r="DE51" s="72" t="str">
        <f t="shared" si="452"/>
        <v/>
      </c>
      <c r="DF51" s="72" t="str">
        <f t="shared" si="453"/>
        <v>|n生命值+540000</v>
      </c>
      <c r="DG51" s="72" t="str">
        <f t="shared" si="454"/>
        <v/>
      </c>
      <c r="DH51" s="72" t="str">
        <f t="shared" si="455"/>
        <v/>
      </c>
      <c r="DI51" s="72" t="str">
        <f t="shared" si="456"/>
        <v/>
      </c>
      <c r="DJ51" s="72" t="str">
        <f t="shared" si="457"/>
        <v/>
      </c>
      <c r="DK51" s="72" t="str">
        <f t="shared" si="458"/>
        <v/>
      </c>
      <c r="DL51" s="72" t="str">
        <f t="shared" si="459"/>
        <v/>
      </c>
      <c r="DM51" s="72" t="str">
        <f t="shared" si="460"/>
        <v/>
      </c>
      <c r="DN51" s="72" t="str">
        <f t="shared" si="461"/>
        <v/>
      </c>
      <c r="DO51" s="72" t="str">
        <f t="shared" si="462"/>
        <v/>
      </c>
      <c r="DP51" s="72" t="str">
        <f t="shared" si="463"/>
        <v/>
      </c>
      <c r="DQ51" s="72" t="str">
        <f t="shared" si="464"/>
        <v/>
      </c>
      <c r="DR51" s="72" t="str">
        <f t="shared" si="465"/>
        <v/>
      </c>
      <c r="DS51" s="72" t="str">
        <f t="shared" si="466"/>
        <v/>
      </c>
      <c r="DT51" s="72" t="str">
        <f t="shared" si="467"/>
        <v>|n暴击+8%</v>
      </c>
      <c r="DU51" s="72" t="str">
        <f t="shared" si="468"/>
        <v/>
      </c>
      <c r="DV51" s="72" t="str">
        <f t="shared" si="469"/>
        <v/>
      </c>
      <c r="DW51" s="72" t="str">
        <f t="shared" si="470"/>
        <v/>
      </c>
      <c r="DX51" s="72" t="str">
        <f t="shared" si="471"/>
        <v/>
      </c>
      <c r="DY51" s="72" t="str">
        <f t="shared" si="472"/>
        <v/>
      </c>
      <c r="DZ51" s="72" t="str">
        <f t="shared" si="473"/>
        <v/>
      </c>
      <c r="EA51" s="72" t="str">
        <f t="shared" si="474"/>
        <v/>
      </c>
      <c r="EB51" s="72" t="str">
        <f t="shared" si="475"/>
        <v/>
      </c>
      <c r="EC51" s="72" t="str">
        <f t="shared" si="476"/>
        <v/>
      </c>
      <c r="ED51" s="72" t="str">
        <f t="shared" si="477"/>
        <v/>
      </c>
      <c r="EE51" s="72" t="str">
        <f t="shared" si="478"/>
        <v/>
      </c>
      <c r="EF51" s="72" t="str">
        <f t="shared" si="479"/>
        <v/>
      </c>
      <c r="EG51" s="72" t="str">
        <f t="shared" si="480"/>
        <v/>
      </c>
      <c r="EH51" s="72" t="str">
        <f t="shared" si="481"/>
        <v/>
      </c>
      <c r="EI51" s="72" t="str">
        <f t="shared" si="482"/>
        <v/>
      </c>
      <c r="EJ51" s="72" t="str">
        <f t="shared" si="483"/>
        <v/>
      </c>
      <c r="EK51" s="72" t="str">
        <f t="shared" si="484"/>
        <v/>
      </c>
      <c r="EL51" s="72" t="str">
        <f t="shared" si="485"/>
        <v/>
      </c>
      <c r="EM51" s="72" t="str">
        <f t="shared" si="486"/>
        <v/>
      </c>
      <c r="EN51" s="72" t="str">
        <f t="shared" si="487"/>
        <v/>
      </c>
      <c r="EO51" s="72" t="str">
        <f t="shared" si="488"/>
        <v/>
      </c>
      <c r="EP51" s="72" t="str">
        <f t="shared" si="489"/>
        <v/>
      </c>
      <c r="EQ51" s="72" t="str">
        <f t="shared" si="490"/>
        <v/>
      </c>
      <c r="ER51" s="72" t="str">
        <f t="shared" si="491"/>
        <v/>
      </c>
      <c r="ES51" s="72" t="str">
        <f t="shared" si="492"/>
        <v/>
      </c>
      <c r="ET51" s="72" t="str">
        <f t="shared" si="493"/>
        <v/>
      </c>
      <c r="EU51" s="72" t="str">
        <f t="shared" si="494"/>
        <v/>
      </c>
      <c r="EV51" s="72" t="str">
        <f t="shared" si="495"/>
        <v/>
      </c>
      <c r="EW51" s="72" t="str">
        <f t="shared" si="496"/>
        <v/>
      </c>
      <c r="EX51" s="72" t="str">
        <f t="shared" si="497"/>
        <v/>
      </c>
      <c r="EY51" s="72" t="str">
        <f t="shared" si="498"/>
        <v/>
      </c>
      <c r="EZ51" s="72" t="str">
        <f t="shared" si="499"/>
        <v/>
      </c>
      <c r="FA51" s="72" t="str">
        <f t="shared" si="500"/>
        <v/>
      </c>
      <c r="FB51" s="72" t="str">
        <f t="shared" si="501"/>
        <v/>
      </c>
      <c r="FC51" s="72" t="str">
        <f t="shared" si="502"/>
        <v/>
      </c>
      <c r="FD51" s="72" t="str">
        <f t="shared" si="503"/>
        <v/>
      </c>
      <c r="FE51" s="72" t="str">
        <f t="shared" si="504"/>
        <v/>
      </c>
      <c r="FF51" s="72" t="str">
        <f t="shared" si="505"/>
        <v/>
      </c>
      <c r="FG51" s="72" t="str">
        <f t="shared" si="506"/>
        <v/>
      </c>
      <c r="FH51" s="72" t="str">
        <f t="shared" si="507"/>
        <v/>
      </c>
      <c r="FI51" s="72" t="str">
        <f t="shared" si="508"/>
        <v/>
      </c>
      <c r="FJ51" s="72" t="str">
        <f t="shared" si="509"/>
        <v/>
      </c>
      <c r="FK51" s="72" t="str">
        <f t="shared" si="510"/>
        <v/>
      </c>
      <c r="FL51" s="72" t="str">
        <f t="shared" si="511"/>
        <v/>
      </c>
      <c r="FM51" s="72" t="str">
        <f t="shared" si="512"/>
        <v/>
      </c>
      <c r="FN51" s="72" t="str">
        <f t="shared" si="513"/>
        <v/>
      </c>
      <c r="FO51" s="72" t="str">
        <f t="shared" si="514"/>
        <v/>
      </c>
      <c r="FP51" s="72" t="str">
        <f t="shared" si="515"/>
        <v/>
      </c>
      <c r="FQ51" s="72" t="str">
        <f t="shared" si="516"/>
        <v/>
      </c>
      <c r="FR51" s="72" t="str">
        <f t="shared" si="517"/>
        <v/>
      </c>
      <c r="FS51" s="72" t="str">
        <f t="shared" si="518"/>
        <v/>
      </c>
    </row>
    <row r="52" spans="1:175" s="61" customFormat="1" ht="16.5">
      <c r="A52" s="73"/>
      <c r="B52" s="74" t="s">
        <v>294</v>
      </c>
      <c r="C52" s="83" t="s">
        <v>295</v>
      </c>
      <c r="D52" s="12">
        <v>800</v>
      </c>
      <c r="E52" s="76"/>
      <c r="F52" s="77"/>
      <c r="G52" s="12">
        <v>40</v>
      </c>
      <c r="H52" s="78"/>
      <c r="I52" s="78" t="str">
        <f t="shared" si="365"/>
        <v>E121</v>
      </c>
      <c r="J52" s="78"/>
      <c r="K52" s="78"/>
      <c r="L52" s="78"/>
      <c r="M52" s="78"/>
      <c r="N52" s="78"/>
      <c r="O52" s="78"/>
      <c r="P52" s="85"/>
      <c r="Q52" s="85"/>
      <c r="R52" s="85"/>
      <c r="S52" s="85"/>
      <c r="T52" s="90" t="str">
        <f t="shared" si="442"/>
        <v>|n|Cff00ff7f击杀800只怪有50%概率升级|r</v>
      </c>
      <c r="U52" s="88" t="s">
        <v>1022</v>
      </c>
      <c r="V52" s="89">
        <v>30000</v>
      </c>
      <c r="W52" s="89">
        <v>120000</v>
      </c>
      <c r="X52" s="89"/>
      <c r="Y52" s="89"/>
      <c r="Z52" s="89">
        <v>600000</v>
      </c>
      <c r="AA52" s="89"/>
      <c r="AB52" s="89"/>
      <c r="AC52" s="89"/>
      <c r="AD52" s="89"/>
      <c r="AE52" s="89"/>
      <c r="AF52" s="89"/>
      <c r="AG52" s="91"/>
      <c r="AH52" s="89"/>
      <c r="AI52" s="89"/>
      <c r="AJ52" s="89"/>
      <c r="AK52" s="89"/>
      <c r="AL52" s="91"/>
      <c r="AM52" s="89"/>
      <c r="AN52" s="71">
        <v>8</v>
      </c>
      <c r="AO52" s="89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81"/>
      <c r="BD52" s="81"/>
      <c r="BE52" s="81"/>
      <c r="BF52" s="81"/>
      <c r="BG52" s="81"/>
      <c r="BH52" s="81"/>
      <c r="BI52" s="81"/>
      <c r="BJ52" s="81"/>
      <c r="BK52" s="81"/>
      <c r="BL52" s="81"/>
      <c r="BM52" s="81"/>
      <c r="BN52" s="81"/>
      <c r="BO52" s="81"/>
      <c r="BP52" s="81"/>
      <c r="BQ52" s="81"/>
      <c r="BR52" s="81"/>
      <c r="BS52" s="81"/>
      <c r="BT52" s="81"/>
      <c r="BU52" s="81"/>
      <c r="BV52" s="81"/>
      <c r="BW52" s="81"/>
      <c r="BX52" s="81"/>
      <c r="BY52" s="81"/>
      <c r="BZ52" s="81"/>
      <c r="CA52" s="81"/>
      <c r="CB52" s="81"/>
      <c r="CC52" s="81"/>
      <c r="CD52" s="81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443"/>
        <v>InitUnitState('E120',30000,120000,,,600000,,,,,)</v>
      </c>
      <c r="CO52" s="96" t="str">
        <f t="shared" si="444"/>
        <v>InitUnitNormal('E120',,,,,,,,,8,)</v>
      </c>
      <c r="CP52" s="96" t="str">
        <f t="shared" si="445"/>
        <v>InitUnitMagic('E120',,,,,,,,,,)</v>
      </c>
      <c r="CQ52" s="96" t="str">
        <f t="shared" si="446"/>
        <v>InitUnitAdd('E120',,,,,,,,,,)</v>
      </c>
      <c r="CR52" s="96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6"/>
      <c r="CT52" s="96"/>
      <c r="CU52" s="98" t="str">
        <f t="shared" si="448"/>
        <v>|n攻击+30000|n业力+120000|n生命值+600000|n暴击+8%|n</v>
      </c>
      <c r="CV52" s="71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2" t="str">
        <f t="shared" si="449"/>
        <v>|n攻击+30000</v>
      </c>
      <c r="DC52" s="72" t="str">
        <f t="shared" si="450"/>
        <v>|n业力+120000</v>
      </c>
      <c r="DD52" s="72" t="str">
        <f t="shared" si="451"/>
        <v/>
      </c>
      <c r="DE52" s="72" t="str">
        <f t="shared" si="452"/>
        <v/>
      </c>
      <c r="DF52" s="72" t="str">
        <f t="shared" si="453"/>
        <v>|n生命值+600000</v>
      </c>
      <c r="DG52" s="72" t="str">
        <f t="shared" si="454"/>
        <v/>
      </c>
      <c r="DH52" s="72" t="str">
        <f t="shared" si="455"/>
        <v/>
      </c>
      <c r="DI52" s="72" t="str">
        <f t="shared" si="456"/>
        <v/>
      </c>
      <c r="DJ52" s="72" t="str">
        <f t="shared" si="457"/>
        <v/>
      </c>
      <c r="DK52" s="72" t="str">
        <f t="shared" si="458"/>
        <v/>
      </c>
      <c r="DL52" s="72" t="str">
        <f t="shared" si="459"/>
        <v/>
      </c>
      <c r="DM52" s="72" t="str">
        <f t="shared" si="460"/>
        <v/>
      </c>
      <c r="DN52" s="72" t="str">
        <f t="shared" si="461"/>
        <v/>
      </c>
      <c r="DO52" s="72" t="str">
        <f t="shared" si="462"/>
        <v/>
      </c>
      <c r="DP52" s="72" t="str">
        <f t="shared" si="463"/>
        <v/>
      </c>
      <c r="DQ52" s="72" t="str">
        <f t="shared" si="464"/>
        <v/>
      </c>
      <c r="DR52" s="72" t="str">
        <f t="shared" si="465"/>
        <v/>
      </c>
      <c r="DS52" s="72" t="str">
        <f t="shared" si="466"/>
        <v/>
      </c>
      <c r="DT52" s="72" t="str">
        <f t="shared" si="467"/>
        <v>|n暴击+8%</v>
      </c>
      <c r="DU52" s="72" t="str">
        <f t="shared" si="468"/>
        <v/>
      </c>
      <c r="DV52" s="72" t="str">
        <f t="shared" si="469"/>
        <v/>
      </c>
      <c r="DW52" s="72" t="str">
        <f t="shared" si="470"/>
        <v/>
      </c>
      <c r="DX52" s="72" t="str">
        <f t="shared" si="471"/>
        <v/>
      </c>
      <c r="DY52" s="72" t="str">
        <f t="shared" si="472"/>
        <v/>
      </c>
      <c r="DZ52" s="72" t="str">
        <f t="shared" si="473"/>
        <v/>
      </c>
      <c r="EA52" s="72" t="str">
        <f t="shared" si="474"/>
        <v/>
      </c>
      <c r="EB52" s="72" t="str">
        <f t="shared" si="475"/>
        <v/>
      </c>
      <c r="EC52" s="72" t="str">
        <f t="shared" si="476"/>
        <v/>
      </c>
      <c r="ED52" s="72" t="str">
        <f t="shared" si="477"/>
        <v/>
      </c>
      <c r="EE52" s="72" t="str">
        <f t="shared" si="478"/>
        <v/>
      </c>
      <c r="EF52" s="72" t="str">
        <f t="shared" si="479"/>
        <v/>
      </c>
      <c r="EG52" s="72" t="str">
        <f t="shared" si="480"/>
        <v/>
      </c>
      <c r="EH52" s="72" t="str">
        <f t="shared" si="481"/>
        <v/>
      </c>
      <c r="EI52" s="72" t="str">
        <f t="shared" si="482"/>
        <v/>
      </c>
      <c r="EJ52" s="72" t="str">
        <f t="shared" si="483"/>
        <v/>
      </c>
      <c r="EK52" s="72" t="str">
        <f t="shared" si="484"/>
        <v/>
      </c>
      <c r="EL52" s="72" t="str">
        <f t="shared" si="485"/>
        <v/>
      </c>
      <c r="EM52" s="72" t="str">
        <f t="shared" si="486"/>
        <v/>
      </c>
      <c r="EN52" s="72" t="str">
        <f t="shared" si="487"/>
        <v/>
      </c>
      <c r="EO52" s="72" t="str">
        <f t="shared" si="488"/>
        <v/>
      </c>
      <c r="EP52" s="72" t="str">
        <f t="shared" si="489"/>
        <v/>
      </c>
      <c r="EQ52" s="72" t="str">
        <f t="shared" si="490"/>
        <v/>
      </c>
      <c r="ER52" s="72" t="str">
        <f t="shared" si="491"/>
        <v/>
      </c>
      <c r="ES52" s="72" t="str">
        <f t="shared" si="492"/>
        <v/>
      </c>
      <c r="ET52" s="72" t="str">
        <f t="shared" si="493"/>
        <v/>
      </c>
      <c r="EU52" s="72" t="str">
        <f t="shared" si="494"/>
        <v/>
      </c>
      <c r="EV52" s="72" t="str">
        <f t="shared" si="495"/>
        <v/>
      </c>
      <c r="EW52" s="72" t="str">
        <f t="shared" si="496"/>
        <v/>
      </c>
      <c r="EX52" s="72" t="str">
        <f t="shared" si="497"/>
        <v/>
      </c>
      <c r="EY52" s="72" t="str">
        <f t="shared" si="498"/>
        <v/>
      </c>
      <c r="EZ52" s="72" t="str">
        <f t="shared" si="499"/>
        <v/>
      </c>
      <c r="FA52" s="72" t="str">
        <f t="shared" si="500"/>
        <v/>
      </c>
      <c r="FB52" s="72" t="str">
        <f t="shared" si="501"/>
        <v/>
      </c>
      <c r="FC52" s="72" t="str">
        <f t="shared" si="502"/>
        <v/>
      </c>
      <c r="FD52" s="72" t="str">
        <f t="shared" si="503"/>
        <v/>
      </c>
      <c r="FE52" s="72" t="str">
        <f t="shared" si="504"/>
        <v/>
      </c>
      <c r="FF52" s="72" t="str">
        <f t="shared" si="505"/>
        <v/>
      </c>
      <c r="FG52" s="72" t="str">
        <f t="shared" si="506"/>
        <v/>
      </c>
      <c r="FH52" s="72" t="str">
        <f t="shared" si="507"/>
        <v/>
      </c>
      <c r="FI52" s="72" t="str">
        <f t="shared" si="508"/>
        <v/>
      </c>
      <c r="FJ52" s="72" t="str">
        <f t="shared" si="509"/>
        <v/>
      </c>
      <c r="FK52" s="72" t="str">
        <f t="shared" si="510"/>
        <v/>
      </c>
      <c r="FL52" s="72" t="str">
        <f t="shared" si="511"/>
        <v/>
      </c>
      <c r="FM52" s="72" t="str">
        <f t="shared" si="512"/>
        <v/>
      </c>
      <c r="FN52" s="72" t="str">
        <f t="shared" si="513"/>
        <v/>
      </c>
      <c r="FO52" s="72" t="str">
        <f t="shared" si="514"/>
        <v/>
      </c>
      <c r="FP52" s="72" t="str">
        <f t="shared" si="515"/>
        <v/>
      </c>
      <c r="FQ52" s="72" t="str">
        <f t="shared" si="516"/>
        <v/>
      </c>
      <c r="FR52" s="72" t="str">
        <f t="shared" si="517"/>
        <v/>
      </c>
      <c r="FS52" s="72" t="str">
        <f t="shared" si="518"/>
        <v/>
      </c>
    </row>
    <row r="53" spans="1:175" s="61" customFormat="1" ht="16.5">
      <c r="A53" s="73"/>
      <c r="B53" s="74" t="s">
        <v>296</v>
      </c>
      <c r="C53" s="81" t="s">
        <v>297</v>
      </c>
      <c r="D53" s="12">
        <v>800</v>
      </c>
      <c r="E53" s="76"/>
      <c r="F53" s="77"/>
      <c r="G53" s="12">
        <v>50</v>
      </c>
      <c r="H53" s="78"/>
      <c r="I53" s="78" t="str">
        <f t="shared" si="365"/>
        <v>E122</v>
      </c>
      <c r="J53" s="78"/>
      <c r="K53" s="78"/>
      <c r="L53" s="78"/>
      <c r="M53" s="78"/>
      <c r="N53" s="78"/>
      <c r="O53" s="78"/>
      <c r="P53" s="85"/>
      <c r="Q53" s="85"/>
      <c r="R53" s="85"/>
      <c r="S53" s="85"/>
      <c r="T53" s="90" t="str">
        <f t="shared" si="366"/>
        <v>|n|Cff00ff7f击杀800只怪有50%概率升级|r</v>
      </c>
      <c r="U53" s="88" t="s">
        <v>298</v>
      </c>
      <c r="V53" s="89">
        <v>40000</v>
      </c>
      <c r="W53" s="89">
        <v>160000</v>
      </c>
      <c r="X53" s="89"/>
      <c r="Y53" s="89"/>
      <c r="Z53" s="89">
        <v>800000</v>
      </c>
      <c r="AA53" s="89"/>
      <c r="AB53" s="89"/>
      <c r="AC53" s="89"/>
      <c r="AD53" s="89"/>
      <c r="AE53" s="89"/>
      <c r="AF53" s="89"/>
      <c r="AG53" s="91"/>
      <c r="AH53" s="89"/>
      <c r="AI53" s="89"/>
      <c r="AJ53" s="89"/>
      <c r="AK53" s="89"/>
      <c r="AL53" s="91"/>
      <c r="AM53" s="89"/>
      <c r="AN53" s="71">
        <v>10</v>
      </c>
      <c r="AO53" s="89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81"/>
      <c r="BD53" s="81"/>
      <c r="BE53" s="81"/>
      <c r="BF53" s="81"/>
      <c r="BG53" s="81"/>
      <c r="BH53" s="81"/>
      <c r="BI53" s="81"/>
      <c r="BJ53" s="81"/>
      <c r="BK53" s="81"/>
      <c r="BL53" s="81"/>
      <c r="BM53" s="81"/>
      <c r="BN53" s="81"/>
      <c r="BO53" s="81"/>
      <c r="BP53" s="81"/>
      <c r="BQ53" s="81"/>
      <c r="BR53" s="81"/>
      <c r="BS53" s="81"/>
      <c r="BT53" s="81"/>
      <c r="BU53" s="81"/>
      <c r="BV53" s="81"/>
      <c r="BW53" s="81"/>
      <c r="BX53" s="81"/>
      <c r="BY53" s="81"/>
      <c r="BZ53" s="81"/>
      <c r="CA53" s="81"/>
      <c r="CB53" s="81"/>
      <c r="CC53" s="81"/>
      <c r="CD53" s="81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367"/>
        <v>InitUnitState('E121',40000,160000,,,800000,,,,,)</v>
      </c>
      <c r="CO53" s="96" t="str">
        <f t="shared" si="368"/>
        <v>InitUnitNormal('E121',,,,,,,,,10,)</v>
      </c>
      <c r="CP53" s="96" t="str">
        <f t="shared" si="369"/>
        <v>InitUnitMagic('E121',,,,,,,,,,)</v>
      </c>
      <c r="CQ53" s="96" t="str">
        <f t="shared" si="370"/>
        <v>InitUnitAdd('E121',,,,,,,,,,)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6"/>
      <c r="CT53" s="96"/>
      <c r="CU53" s="98" t="str">
        <f t="shared" si="78"/>
        <v>|n攻击+40000|n业力+160000|n生命值+800000|n暴击+10%|n</v>
      </c>
      <c r="CV53" s="71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2" t="str">
        <f t="shared" si="372"/>
        <v>|n攻击+40000</v>
      </c>
      <c r="DC53" s="72" t="str">
        <f t="shared" si="373"/>
        <v>|n业力+160000</v>
      </c>
      <c r="DD53" s="72" t="str">
        <f t="shared" si="374"/>
        <v/>
      </c>
      <c r="DE53" s="72" t="str">
        <f t="shared" si="375"/>
        <v/>
      </c>
      <c r="DF53" s="72" t="str">
        <f t="shared" si="376"/>
        <v>|n生命值+800000</v>
      </c>
      <c r="DG53" s="72" t="str">
        <f t="shared" si="377"/>
        <v/>
      </c>
      <c r="DH53" s="72" t="str">
        <f t="shared" si="378"/>
        <v/>
      </c>
      <c r="DI53" s="72" t="str">
        <f t="shared" si="379"/>
        <v/>
      </c>
      <c r="DJ53" s="72" t="str">
        <f t="shared" si="380"/>
        <v/>
      </c>
      <c r="DK53" s="72" t="str">
        <f t="shared" si="381"/>
        <v/>
      </c>
      <c r="DL53" s="72" t="str">
        <f t="shared" si="382"/>
        <v/>
      </c>
      <c r="DM53" s="72" t="str">
        <f t="shared" si="383"/>
        <v/>
      </c>
      <c r="DN53" s="72" t="str">
        <f t="shared" si="384"/>
        <v/>
      </c>
      <c r="DO53" s="72" t="str">
        <f t="shared" si="385"/>
        <v/>
      </c>
      <c r="DP53" s="72" t="str">
        <f t="shared" si="386"/>
        <v/>
      </c>
      <c r="DQ53" s="72" t="str">
        <f t="shared" si="387"/>
        <v/>
      </c>
      <c r="DR53" s="72" t="str">
        <f t="shared" si="388"/>
        <v/>
      </c>
      <c r="DS53" s="72" t="str">
        <f t="shared" si="389"/>
        <v/>
      </c>
      <c r="DT53" s="72" t="str">
        <f t="shared" si="390"/>
        <v>|n暴击+10%</v>
      </c>
      <c r="DU53" s="72" t="str">
        <f t="shared" si="391"/>
        <v/>
      </c>
      <c r="DV53" s="72" t="str">
        <f t="shared" si="392"/>
        <v/>
      </c>
      <c r="DW53" s="72" t="str">
        <f t="shared" si="393"/>
        <v/>
      </c>
      <c r="DX53" s="72" t="str">
        <f t="shared" si="394"/>
        <v/>
      </c>
      <c r="DY53" s="72" t="str">
        <f t="shared" si="395"/>
        <v/>
      </c>
      <c r="DZ53" s="72" t="str">
        <f t="shared" si="396"/>
        <v/>
      </c>
      <c r="EA53" s="72" t="str">
        <f t="shared" si="397"/>
        <v/>
      </c>
      <c r="EB53" s="72" t="str">
        <f t="shared" si="398"/>
        <v/>
      </c>
      <c r="EC53" s="72" t="str">
        <f t="shared" si="399"/>
        <v/>
      </c>
      <c r="ED53" s="72" t="str">
        <f t="shared" si="400"/>
        <v/>
      </c>
      <c r="EE53" s="72" t="str">
        <f t="shared" si="401"/>
        <v/>
      </c>
      <c r="EF53" s="72" t="str">
        <f t="shared" si="402"/>
        <v/>
      </c>
      <c r="EG53" s="72" t="str">
        <f t="shared" si="403"/>
        <v/>
      </c>
      <c r="EH53" s="72" t="str">
        <f t="shared" si="404"/>
        <v/>
      </c>
      <c r="EI53" s="72" t="str">
        <f t="shared" si="405"/>
        <v/>
      </c>
      <c r="EJ53" s="72" t="str">
        <f t="shared" si="406"/>
        <v/>
      </c>
      <c r="EK53" s="72" t="str">
        <f t="shared" si="407"/>
        <v/>
      </c>
      <c r="EL53" s="72" t="str">
        <f t="shared" si="408"/>
        <v/>
      </c>
      <c r="EM53" s="72" t="str">
        <f t="shared" si="409"/>
        <v/>
      </c>
      <c r="EN53" s="72" t="str">
        <f t="shared" si="410"/>
        <v/>
      </c>
      <c r="EO53" s="72" t="str">
        <f t="shared" si="411"/>
        <v/>
      </c>
      <c r="EP53" s="72" t="str">
        <f t="shared" si="412"/>
        <v/>
      </c>
      <c r="EQ53" s="72" t="str">
        <f t="shared" si="413"/>
        <v/>
      </c>
      <c r="ER53" s="72" t="str">
        <f t="shared" si="414"/>
        <v/>
      </c>
      <c r="ES53" s="72" t="str">
        <f t="shared" si="415"/>
        <v/>
      </c>
      <c r="ET53" s="72" t="str">
        <f t="shared" si="416"/>
        <v/>
      </c>
      <c r="EU53" s="72" t="str">
        <f t="shared" si="417"/>
        <v/>
      </c>
      <c r="EV53" s="72" t="str">
        <f t="shared" si="418"/>
        <v/>
      </c>
      <c r="EW53" s="72" t="str">
        <f t="shared" si="419"/>
        <v/>
      </c>
      <c r="EX53" s="72" t="str">
        <f t="shared" si="420"/>
        <v/>
      </c>
      <c r="EY53" s="72" t="str">
        <f t="shared" si="421"/>
        <v/>
      </c>
      <c r="EZ53" s="72" t="str">
        <f t="shared" si="422"/>
        <v/>
      </c>
      <c r="FA53" s="72" t="str">
        <f t="shared" si="423"/>
        <v/>
      </c>
      <c r="FB53" s="72" t="str">
        <f t="shared" si="424"/>
        <v/>
      </c>
      <c r="FC53" s="72" t="str">
        <f t="shared" si="425"/>
        <v/>
      </c>
      <c r="FD53" s="72" t="str">
        <f t="shared" si="426"/>
        <v/>
      </c>
      <c r="FE53" s="72" t="str">
        <f t="shared" si="427"/>
        <v/>
      </c>
      <c r="FF53" s="72" t="str">
        <f t="shared" si="428"/>
        <v/>
      </c>
      <c r="FG53" s="72" t="str">
        <f t="shared" si="429"/>
        <v/>
      </c>
      <c r="FH53" s="72" t="str">
        <f t="shared" si="430"/>
        <v/>
      </c>
      <c r="FI53" s="72" t="str">
        <f t="shared" si="431"/>
        <v/>
      </c>
      <c r="FJ53" s="72" t="str">
        <f t="shared" si="432"/>
        <v/>
      </c>
      <c r="FK53" s="72" t="str">
        <f t="shared" si="433"/>
        <v/>
      </c>
      <c r="FL53" s="72" t="str">
        <f t="shared" si="434"/>
        <v/>
      </c>
      <c r="FM53" s="72" t="str">
        <f t="shared" si="435"/>
        <v/>
      </c>
      <c r="FN53" s="72" t="str">
        <f t="shared" si="436"/>
        <v/>
      </c>
      <c r="FO53" s="72" t="str">
        <f t="shared" si="437"/>
        <v/>
      </c>
      <c r="FP53" s="72" t="str">
        <f t="shared" si="438"/>
        <v/>
      </c>
      <c r="FQ53" s="72" t="str">
        <f t="shared" si="439"/>
        <v/>
      </c>
      <c r="FR53" s="72" t="str">
        <f t="shared" si="440"/>
        <v/>
      </c>
      <c r="FS53" s="72" t="str">
        <f t="shared" si="441"/>
        <v/>
      </c>
    </row>
    <row r="54" spans="1:175" s="61" customFormat="1" ht="16.5">
      <c r="A54" s="73"/>
      <c r="B54" s="74" t="s">
        <v>299</v>
      </c>
      <c r="C54" s="81" t="s">
        <v>300</v>
      </c>
      <c r="D54" s="12">
        <v>800</v>
      </c>
      <c r="E54" s="76"/>
      <c r="F54" s="77"/>
      <c r="G54" s="12">
        <v>50</v>
      </c>
      <c r="H54" s="78"/>
      <c r="I54" s="78" t="str">
        <f t="shared" si="365"/>
        <v>E123</v>
      </c>
      <c r="J54" s="78"/>
      <c r="K54" s="78"/>
      <c r="L54" s="78"/>
      <c r="M54" s="78"/>
      <c r="N54" s="78"/>
      <c r="O54" s="78"/>
      <c r="P54" s="85"/>
      <c r="Q54" s="85"/>
      <c r="R54" s="85"/>
      <c r="S54" s="85"/>
      <c r="T54" s="90" t="str">
        <f t="shared" si="366"/>
        <v>|n|Cff00ff7f击杀800只怪有50%概率升级|r</v>
      </c>
      <c r="U54" s="88" t="s">
        <v>298</v>
      </c>
      <c r="V54" s="89">
        <v>45000</v>
      </c>
      <c r="W54" s="89">
        <v>180000</v>
      </c>
      <c r="X54" s="89"/>
      <c r="Y54" s="89"/>
      <c r="Z54" s="89">
        <v>900000</v>
      </c>
      <c r="AA54" s="89"/>
      <c r="AB54" s="89"/>
      <c r="AC54" s="89"/>
      <c r="AD54" s="89"/>
      <c r="AE54" s="89"/>
      <c r="AF54" s="89"/>
      <c r="AG54" s="91"/>
      <c r="AH54" s="89"/>
      <c r="AI54" s="89"/>
      <c r="AJ54" s="89"/>
      <c r="AK54" s="89"/>
      <c r="AL54" s="91"/>
      <c r="AM54" s="89"/>
      <c r="AN54" s="71">
        <v>10</v>
      </c>
      <c r="AO54" s="89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81"/>
      <c r="BD54" s="81"/>
      <c r="BE54" s="81"/>
      <c r="BF54" s="81"/>
      <c r="BG54" s="81"/>
      <c r="BH54" s="81"/>
      <c r="BI54" s="81"/>
      <c r="BJ54" s="81"/>
      <c r="BK54" s="81"/>
      <c r="BL54" s="81"/>
      <c r="BM54" s="81"/>
      <c r="BN54" s="81"/>
      <c r="BO54" s="81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81"/>
      <c r="CD54" s="81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367"/>
        <v>InitUnitState('E122',45000,180000,,,900000,,,,,)</v>
      </c>
      <c r="CO54" s="96" t="str">
        <f t="shared" si="368"/>
        <v>InitUnitNormal('E122',,,,,,,,,10,)</v>
      </c>
      <c r="CP54" s="96" t="str">
        <f t="shared" si="369"/>
        <v>InitUnitMagic('E122',,,,,,,,,,)</v>
      </c>
      <c r="CQ54" s="96" t="str">
        <f t="shared" si="370"/>
        <v>InitUnitAdd('E122',,,,,,,,,,)</v>
      </c>
      <c r="CR54" s="96" t="str">
        <f t="shared" si="371"/>
        <v>InitEquipData('E122',800,"",,E123,,50,'','','','','','',"ReplaceableTextures\\CommandButtons\\BTNZ09.blp")</v>
      </c>
      <c r="CS54" s="96"/>
      <c r="CT54" s="96"/>
      <c r="CU54" s="98" t="str">
        <f t="shared" si="78"/>
        <v>|n攻击+45000|n业力+180000|n生命值+900000|n暴击+10%|n</v>
      </c>
      <c r="CV54" s="71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2" t="str">
        <f t="shared" si="372"/>
        <v>|n攻击+45000</v>
      </c>
      <c r="DC54" s="72" t="str">
        <f t="shared" si="373"/>
        <v>|n业力+180000</v>
      </c>
      <c r="DD54" s="72" t="str">
        <f t="shared" si="374"/>
        <v/>
      </c>
      <c r="DE54" s="72" t="str">
        <f t="shared" si="375"/>
        <v/>
      </c>
      <c r="DF54" s="72" t="str">
        <f t="shared" si="376"/>
        <v>|n生命值+900000</v>
      </c>
      <c r="DG54" s="72" t="str">
        <f t="shared" si="377"/>
        <v/>
      </c>
      <c r="DH54" s="72" t="str">
        <f t="shared" si="378"/>
        <v/>
      </c>
      <c r="DI54" s="72" t="str">
        <f t="shared" si="379"/>
        <v/>
      </c>
      <c r="DJ54" s="72" t="str">
        <f t="shared" si="380"/>
        <v/>
      </c>
      <c r="DK54" s="72" t="str">
        <f t="shared" si="381"/>
        <v/>
      </c>
      <c r="DL54" s="72" t="str">
        <f t="shared" si="382"/>
        <v/>
      </c>
      <c r="DM54" s="72" t="str">
        <f t="shared" si="383"/>
        <v/>
      </c>
      <c r="DN54" s="72" t="str">
        <f t="shared" si="384"/>
        <v/>
      </c>
      <c r="DO54" s="72" t="str">
        <f t="shared" si="385"/>
        <v/>
      </c>
      <c r="DP54" s="72" t="str">
        <f t="shared" si="386"/>
        <v/>
      </c>
      <c r="DQ54" s="72" t="str">
        <f t="shared" si="387"/>
        <v/>
      </c>
      <c r="DR54" s="72" t="str">
        <f t="shared" si="388"/>
        <v/>
      </c>
      <c r="DS54" s="72" t="str">
        <f t="shared" si="389"/>
        <v/>
      </c>
      <c r="DT54" s="72" t="str">
        <f t="shared" si="390"/>
        <v>|n暴击+10%</v>
      </c>
      <c r="DU54" s="72" t="str">
        <f t="shared" si="391"/>
        <v/>
      </c>
      <c r="DV54" s="72" t="str">
        <f t="shared" si="392"/>
        <v/>
      </c>
      <c r="DW54" s="72" t="str">
        <f t="shared" si="393"/>
        <v/>
      </c>
      <c r="DX54" s="72" t="str">
        <f t="shared" si="394"/>
        <v/>
      </c>
      <c r="DY54" s="72" t="str">
        <f t="shared" si="395"/>
        <v/>
      </c>
      <c r="DZ54" s="72" t="str">
        <f t="shared" si="396"/>
        <v/>
      </c>
      <c r="EA54" s="72" t="str">
        <f t="shared" si="397"/>
        <v/>
      </c>
      <c r="EB54" s="72" t="str">
        <f t="shared" si="398"/>
        <v/>
      </c>
      <c r="EC54" s="72" t="str">
        <f t="shared" si="399"/>
        <v/>
      </c>
      <c r="ED54" s="72" t="str">
        <f t="shared" si="400"/>
        <v/>
      </c>
      <c r="EE54" s="72" t="str">
        <f t="shared" si="401"/>
        <v/>
      </c>
      <c r="EF54" s="72" t="str">
        <f t="shared" si="402"/>
        <v/>
      </c>
      <c r="EG54" s="72" t="str">
        <f t="shared" si="403"/>
        <v/>
      </c>
      <c r="EH54" s="72" t="str">
        <f t="shared" si="404"/>
        <v/>
      </c>
      <c r="EI54" s="72" t="str">
        <f t="shared" si="405"/>
        <v/>
      </c>
      <c r="EJ54" s="72" t="str">
        <f t="shared" si="406"/>
        <v/>
      </c>
      <c r="EK54" s="72" t="str">
        <f t="shared" si="407"/>
        <v/>
      </c>
      <c r="EL54" s="72" t="str">
        <f t="shared" si="408"/>
        <v/>
      </c>
      <c r="EM54" s="72" t="str">
        <f t="shared" si="409"/>
        <v/>
      </c>
      <c r="EN54" s="72" t="str">
        <f t="shared" si="410"/>
        <v/>
      </c>
      <c r="EO54" s="72" t="str">
        <f t="shared" si="411"/>
        <v/>
      </c>
      <c r="EP54" s="72" t="str">
        <f t="shared" si="412"/>
        <v/>
      </c>
      <c r="EQ54" s="72" t="str">
        <f t="shared" si="413"/>
        <v/>
      </c>
      <c r="ER54" s="72" t="str">
        <f t="shared" si="414"/>
        <v/>
      </c>
      <c r="ES54" s="72" t="str">
        <f t="shared" si="415"/>
        <v/>
      </c>
      <c r="ET54" s="72" t="str">
        <f t="shared" si="416"/>
        <v/>
      </c>
      <c r="EU54" s="72" t="str">
        <f t="shared" si="417"/>
        <v/>
      </c>
      <c r="EV54" s="72" t="str">
        <f t="shared" si="418"/>
        <v/>
      </c>
      <c r="EW54" s="72" t="str">
        <f t="shared" si="419"/>
        <v/>
      </c>
      <c r="EX54" s="72" t="str">
        <f t="shared" si="420"/>
        <v/>
      </c>
      <c r="EY54" s="72" t="str">
        <f t="shared" si="421"/>
        <v/>
      </c>
      <c r="EZ54" s="72" t="str">
        <f t="shared" si="422"/>
        <v/>
      </c>
      <c r="FA54" s="72" t="str">
        <f t="shared" si="423"/>
        <v/>
      </c>
      <c r="FB54" s="72" t="str">
        <f t="shared" si="424"/>
        <v/>
      </c>
      <c r="FC54" s="72" t="str">
        <f t="shared" si="425"/>
        <v/>
      </c>
      <c r="FD54" s="72" t="str">
        <f t="shared" si="426"/>
        <v/>
      </c>
      <c r="FE54" s="72" t="str">
        <f t="shared" si="427"/>
        <v/>
      </c>
      <c r="FF54" s="72" t="str">
        <f t="shared" si="428"/>
        <v/>
      </c>
      <c r="FG54" s="72" t="str">
        <f t="shared" si="429"/>
        <v/>
      </c>
      <c r="FH54" s="72" t="str">
        <f t="shared" si="430"/>
        <v/>
      </c>
      <c r="FI54" s="72" t="str">
        <f t="shared" si="431"/>
        <v/>
      </c>
      <c r="FJ54" s="72" t="str">
        <f t="shared" si="432"/>
        <v/>
      </c>
      <c r="FK54" s="72" t="str">
        <f t="shared" si="433"/>
        <v/>
      </c>
      <c r="FL54" s="72" t="str">
        <f t="shared" si="434"/>
        <v/>
      </c>
      <c r="FM54" s="72" t="str">
        <f t="shared" si="435"/>
        <v/>
      </c>
      <c r="FN54" s="72" t="str">
        <f t="shared" si="436"/>
        <v/>
      </c>
      <c r="FO54" s="72" t="str">
        <f t="shared" si="437"/>
        <v/>
      </c>
      <c r="FP54" s="72" t="str">
        <f t="shared" si="438"/>
        <v/>
      </c>
      <c r="FQ54" s="72" t="str">
        <f t="shared" si="439"/>
        <v/>
      </c>
      <c r="FR54" s="72" t="str">
        <f t="shared" si="440"/>
        <v/>
      </c>
      <c r="FS54" s="72" t="str">
        <f t="shared" si="441"/>
        <v/>
      </c>
    </row>
    <row r="55" spans="1:175" s="61" customFormat="1" ht="16.5">
      <c r="A55" s="73"/>
      <c r="B55" s="74" t="s">
        <v>301</v>
      </c>
      <c r="C55" s="81" t="s">
        <v>302</v>
      </c>
      <c r="D55" s="12">
        <v>800</v>
      </c>
      <c r="E55" s="76"/>
      <c r="F55" s="77"/>
      <c r="G55" s="12">
        <v>50</v>
      </c>
      <c r="H55" s="78"/>
      <c r="I55" s="78" t="str">
        <f t="shared" si="365"/>
        <v>E124</v>
      </c>
      <c r="J55" s="78"/>
      <c r="K55" s="78"/>
      <c r="L55" s="78"/>
      <c r="M55" s="78"/>
      <c r="N55" s="78"/>
      <c r="O55" s="78"/>
      <c r="P55" s="85"/>
      <c r="Q55" s="85"/>
      <c r="R55" s="85"/>
      <c r="S55" s="85"/>
      <c r="T55" s="90" t="str">
        <f t="shared" si="366"/>
        <v>|n|Cff00ff7f击杀800只怪有50%概率升级|r</v>
      </c>
      <c r="U55" s="88" t="s">
        <v>298</v>
      </c>
      <c r="V55" s="89">
        <v>50000</v>
      </c>
      <c r="W55" s="89">
        <v>200000</v>
      </c>
      <c r="X55" s="89"/>
      <c r="Y55" s="89"/>
      <c r="Z55" s="89">
        <v>1000000</v>
      </c>
      <c r="AA55" s="89"/>
      <c r="AB55" s="89"/>
      <c r="AC55" s="89"/>
      <c r="AD55" s="89"/>
      <c r="AE55" s="89"/>
      <c r="AF55" s="89"/>
      <c r="AG55" s="91"/>
      <c r="AH55" s="89"/>
      <c r="AI55" s="89"/>
      <c r="AJ55" s="89"/>
      <c r="AK55" s="89"/>
      <c r="AL55" s="91"/>
      <c r="AM55" s="89"/>
      <c r="AN55" s="71">
        <v>10</v>
      </c>
      <c r="AO55" s="89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81"/>
      <c r="BD55" s="81"/>
      <c r="BE55" s="81"/>
      <c r="BF55" s="81"/>
      <c r="BG55" s="81"/>
      <c r="BH55" s="81"/>
      <c r="BI55" s="81"/>
      <c r="BJ55" s="81"/>
      <c r="BK55" s="81"/>
      <c r="BL55" s="81"/>
      <c r="BM55" s="81"/>
      <c r="BN55" s="81"/>
      <c r="BO55" s="81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367"/>
        <v>InitUnitState('E123',50000,200000,,,1000000,,,,,)</v>
      </c>
      <c r="CO55" s="96" t="str">
        <f t="shared" si="368"/>
        <v>InitUnitNormal('E123',,,,,,,,,10,)</v>
      </c>
      <c r="CP55" s="96" t="str">
        <f t="shared" si="369"/>
        <v>InitUnitMagic('E123',,,,,,,,,,)</v>
      </c>
      <c r="CQ55" s="96" t="str">
        <f t="shared" si="370"/>
        <v>InitUnitAdd('E123',,,,,,,,,,)</v>
      </c>
      <c r="CR55" s="96" t="str">
        <f t="shared" si="371"/>
        <v>InitEquipData('E123',800,"",,E124,,50,'','','','','','',"ReplaceableTextures\\CommandButtons\\BTNZ09.blp")</v>
      </c>
      <c r="CS55" s="96"/>
      <c r="CT55" s="96"/>
      <c r="CU55" s="98" t="str">
        <f t="shared" si="78"/>
        <v>|n攻击+50000|n业力+200000|n生命值+1000000|n暴击+10%|n</v>
      </c>
      <c r="CV55" s="71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2" t="str">
        <f t="shared" si="372"/>
        <v>|n攻击+50000</v>
      </c>
      <c r="DC55" s="72" t="str">
        <f t="shared" si="373"/>
        <v>|n业力+200000</v>
      </c>
      <c r="DD55" s="72" t="str">
        <f t="shared" si="374"/>
        <v/>
      </c>
      <c r="DE55" s="72" t="str">
        <f t="shared" si="375"/>
        <v/>
      </c>
      <c r="DF55" s="72" t="str">
        <f t="shared" si="376"/>
        <v>|n生命值+1000000</v>
      </c>
      <c r="DG55" s="72" t="str">
        <f t="shared" si="377"/>
        <v/>
      </c>
      <c r="DH55" s="72" t="str">
        <f t="shared" si="378"/>
        <v/>
      </c>
      <c r="DI55" s="72" t="str">
        <f t="shared" si="379"/>
        <v/>
      </c>
      <c r="DJ55" s="72" t="str">
        <f t="shared" si="380"/>
        <v/>
      </c>
      <c r="DK55" s="72" t="str">
        <f t="shared" si="381"/>
        <v/>
      </c>
      <c r="DL55" s="72" t="str">
        <f t="shared" si="382"/>
        <v/>
      </c>
      <c r="DM55" s="72" t="str">
        <f t="shared" si="383"/>
        <v/>
      </c>
      <c r="DN55" s="72" t="str">
        <f t="shared" si="384"/>
        <v/>
      </c>
      <c r="DO55" s="72" t="str">
        <f t="shared" si="385"/>
        <v/>
      </c>
      <c r="DP55" s="72" t="str">
        <f t="shared" si="386"/>
        <v/>
      </c>
      <c r="DQ55" s="72" t="str">
        <f t="shared" si="387"/>
        <v/>
      </c>
      <c r="DR55" s="72" t="str">
        <f t="shared" si="388"/>
        <v/>
      </c>
      <c r="DS55" s="72" t="str">
        <f t="shared" si="389"/>
        <v/>
      </c>
      <c r="DT55" s="72" t="str">
        <f t="shared" si="390"/>
        <v>|n暴击+10%</v>
      </c>
      <c r="DU55" s="72" t="str">
        <f t="shared" si="391"/>
        <v/>
      </c>
      <c r="DV55" s="72" t="str">
        <f t="shared" si="392"/>
        <v/>
      </c>
      <c r="DW55" s="72" t="str">
        <f t="shared" si="393"/>
        <v/>
      </c>
      <c r="DX55" s="72" t="str">
        <f t="shared" si="394"/>
        <v/>
      </c>
      <c r="DY55" s="72" t="str">
        <f t="shared" si="395"/>
        <v/>
      </c>
      <c r="DZ55" s="72" t="str">
        <f t="shared" si="396"/>
        <v/>
      </c>
      <c r="EA55" s="72" t="str">
        <f t="shared" si="397"/>
        <v/>
      </c>
      <c r="EB55" s="72" t="str">
        <f t="shared" si="398"/>
        <v/>
      </c>
      <c r="EC55" s="72" t="str">
        <f t="shared" si="399"/>
        <v/>
      </c>
      <c r="ED55" s="72" t="str">
        <f t="shared" si="400"/>
        <v/>
      </c>
      <c r="EE55" s="72" t="str">
        <f t="shared" si="401"/>
        <v/>
      </c>
      <c r="EF55" s="72" t="str">
        <f t="shared" si="402"/>
        <v/>
      </c>
      <c r="EG55" s="72" t="str">
        <f t="shared" si="403"/>
        <v/>
      </c>
      <c r="EH55" s="72" t="str">
        <f t="shared" si="404"/>
        <v/>
      </c>
      <c r="EI55" s="72" t="str">
        <f t="shared" si="405"/>
        <v/>
      </c>
      <c r="EJ55" s="72" t="str">
        <f t="shared" si="406"/>
        <v/>
      </c>
      <c r="EK55" s="72" t="str">
        <f t="shared" si="407"/>
        <v/>
      </c>
      <c r="EL55" s="72" t="str">
        <f t="shared" si="408"/>
        <v/>
      </c>
      <c r="EM55" s="72" t="str">
        <f t="shared" si="409"/>
        <v/>
      </c>
      <c r="EN55" s="72" t="str">
        <f t="shared" si="410"/>
        <v/>
      </c>
      <c r="EO55" s="72" t="str">
        <f t="shared" si="411"/>
        <v/>
      </c>
      <c r="EP55" s="72" t="str">
        <f t="shared" si="412"/>
        <v/>
      </c>
      <c r="EQ55" s="72" t="str">
        <f t="shared" si="413"/>
        <v/>
      </c>
      <c r="ER55" s="72" t="str">
        <f t="shared" si="414"/>
        <v/>
      </c>
      <c r="ES55" s="72" t="str">
        <f t="shared" si="415"/>
        <v/>
      </c>
      <c r="ET55" s="72" t="str">
        <f t="shared" si="416"/>
        <v/>
      </c>
      <c r="EU55" s="72" t="str">
        <f t="shared" si="417"/>
        <v/>
      </c>
      <c r="EV55" s="72" t="str">
        <f t="shared" si="418"/>
        <v/>
      </c>
      <c r="EW55" s="72" t="str">
        <f t="shared" si="419"/>
        <v/>
      </c>
      <c r="EX55" s="72" t="str">
        <f t="shared" si="420"/>
        <v/>
      </c>
      <c r="EY55" s="72" t="str">
        <f t="shared" si="421"/>
        <v/>
      </c>
      <c r="EZ55" s="72" t="str">
        <f t="shared" si="422"/>
        <v/>
      </c>
      <c r="FA55" s="72" t="str">
        <f t="shared" si="423"/>
        <v/>
      </c>
      <c r="FB55" s="72" t="str">
        <f t="shared" si="424"/>
        <v/>
      </c>
      <c r="FC55" s="72" t="str">
        <f t="shared" si="425"/>
        <v/>
      </c>
      <c r="FD55" s="72" t="str">
        <f t="shared" si="426"/>
        <v/>
      </c>
      <c r="FE55" s="72" t="str">
        <f t="shared" si="427"/>
        <v/>
      </c>
      <c r="FF55" s="72" t="str">
        <f t="shared" si="428"/>
        <v/>
      </c>
      <c r="FG55" s="72" t="str">
        <f t="shared" si="429"/>
        <v/>
      </c>
      <c r="FH55" s="72" t="str">
        <f t="shared" si="430"/>
        <v/>
      </c>
      <c r="FI55" s="72" t="str">
        <f t="shared" si="431"/>
        <v/>
      </c>
      <c r="FJ55" s="72" t="str">
        <f t="shared" si="432"/>
        <v/>
      </c>
      <c r="FK55" s="72" t="str">
        <f t="shared" si="433"/>
        <v/>
      </c>
      <c r="FL55" s="72" t="str">
        <f t="shared" si="434"/>
        <v/>
      </c>
      <c r="FM55" s="72" t="str">
        <f t="shared" si="435"/>
        <v/>
      </c>
      <c r="FN55" s="72" t="str">
        <f t="shared" si="436"/>
        <v/>
      </c>
      <c r="FO55" s="72" t="str">
        <f t="shared" si="437"/>
        <v/>
      </c>
      <c r="FP55" s="72" t="str">
        <f t="shared" si="438"/>
        <v/>
      </c>
      <c r="FQ55" s="72" t="str">
        <f t="shared" si="439"/>
        <v/>
      </c>
      <c r="FR55" s="72" t="str">
        <f t="shared" si="440"/>
        <v/>
      </c>
      <c r="FS55" s="72" t="str">
        <f t="shared" si="441"/>
        <v/>
      </c>
    </row>
    <row r="56" spans="1:175" s="61" customFormat="1" ht="16.5">
      <c r="A56" s="73"/>
      <c r="B56" s="74" t="s">
        <v>303</v>
      </c>
      <c r="C56" s="81" t="s">
        <v>304</v>
      </c>
      <c r="D56" s="12">
        <v>800</v>
      </c>
      <c r="E56" s="76"/>
      <c r="F56" s="77"/>
      <c r="G56" s="12">
        <v>50</v>
      </c>
      <c r="H56" s="78"/>
      <c r="I56" s="78" t="str">
        <f t="shared" si="365"/>
        <v>E125</v>
      </c>
      <c r="J56" s="78"/>
      <c r="K56" s="78"/>
      <c r="L56" s="78"/>
      <c r="M56" s="78"/>
      <c r="N56" s="78"/>
      <c r="O56" s="78"/>
      <c r="P56" s="85"/>
      <c r="Q56" s="85"/>
      <c r="R56" s="85"/>
      <c r="S56" s="85"/>
      <c r="T56" s="90" t="str">
        <f t="shared" si="366"/>
        <v>|n|Cff00ff7f击杀800只怪有50%概率升级|r</v>
      </c>
      <c r="U56" s="88" t="s">
        <v>298</v>
      </c>
      <c r="V56" s="89">
        <v>55000</v>
      </c>
      <c r="W56" s="89">
        <v>220000</v>
      </c>
      <c r="X56" s="89"/>
      <c r="Y56" s="89"/>
      <c r="Z56" s="89">
        <v>1100000</v>
      </c>
      <c r="AA56" s="89"/>
      <c r="AB56" s="89"/>
      <c r="AC56" s="89"/>
      <c r="AD56" s="89"/>
      <c r="AE56" s="89"/>
      <c r="AF56" s="89"/>
      <c r="AG56" s="91"/>
      <c r="AH56" s="89"/>
      <c r="AI56" s="89"/>
      <c r="AJ56" s="89"/>
      <c r="AK56" s="89"/>
      <c r="AL56" s="91"/>
      <c r="AM56" s="89"/>
      <c r="AN56" s="71">
        <v>10</v>
      </c>
      <c r="AO56" s="89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367"/>
        <v>InitUnitState('E124',55000,220000,,,1100000,,,,,)</v>
      </c>
      <c r="CO56" s="96" t="str">
        <f t="shared" si="368"/>
        <v>InitUnitNormal('E124',,,,,,,,,10,)</v>
      </c>
      <c r="CP56" s="96" t="str">
        <f t="shared" si="369"/>
        <v>InitUnitMagic('E124',,,,,,,,,,)</v>
      </c>
      <c r="CQ56" s="96" t="str">
        <f t="shared" si="370"/>
        <v>InitUnitAdd('E124',,,,,,,,,,)</v>
      </c>
      <c r="CR56" s="96" t="str">
        <f t="shared" si="371"/>
        <v>InitEquipData('E124',800,"",,E125,,50,'','','','','','',"ReplaceableTextures\\CommandButtons\\BTNZ09.blp")</v>
      </c>
      <c r="CS56" s="96"/>
      <c r="CT56" s="96"/>
      <c r="CU56" s="98" t="str">
        <f t="shared" si="78"/>
        <v>|n攻击+55000|n业力+220000|n生命值+1100000|n暴击+10%|n</v>
      </c>
      <c r="CV56" s="71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2" t="str">
        <f t="shared" si="372"/>
        <v>|n攻击+55000</v>
      </c>
      <c r="DC56" s="72" t="str">
        <f t="shared" si="373"/>
        <v>|n业力+220000</v>
      </c>
      <c r="DD56" s="72" t="str">
        <f t="shared" si="374"/>
        <v/>
      </c>
      <c r="DE56" s="72" t="str">
        <f t="shared" si="375"/>
        <v/>
      </c>
      <c r="DF56" s="72" t="str">
        <f t="shared" si="376"/>
        <v>|n生命值+1100000</v>
      </c>
      <c r="DG56" s="72" t="str">
        <f t="shared" si="377"/>
        <v/>
      </c>
      <c r="DH56" s="72" t="str">
        <f t="shared" si="378"/>
        <v/>
      </c>
      <c r="DI56" s="72" t="str">
        <f t="shared" si="379"/>
        <v/>
      </c>
      <c r="DJ56" s="72" t="str">
        <f t="shared" si="380"/>
        <v/>
      </c>
      <c r="DK56" s="72" t="str">
        <f t="shared" si="381"/>
        <v/>
      </c>
      <c r="DL56" s="72" t="str">
        <f t="shared" si="382"/>
        <v/>
      </c>
      <c r="DM56" s="72" t="str">
        <f t="shared" si="383"/>
        <v/>
      </c>
      <c r="DN56" s="72" t="str">
        <f t="shared" si="384"/>
        <v/>
      </c>
      <c r="DO56" s="72" t="str">
        <f t="shared" si="385"/>
        <v/>
      </c>
      <c r="DP56" s="72" t="str">
        <f t="shared" si="386"/>
        <v/>
      </c>
      <c r="DQ56" s="72" t="str">
        <f t="shared" si="387"/>
        <v/>
      </c>
      <c r="DR56" s="72" t="str">
        <f t="shared" si="388"/>
        <v/>
      </c>
      <c r="DS56" s="72" t="str">
        <f t="shared" si="389"/>
        <v/>
      </c>
      <c r="DT56" s="72" t="str">
        <f t="shared" si="390"/>
        <v>|n暴击+10%</v>
      </c>
      <c r="DU56" s="72" t="str">
        <f t="shared" si="391"/>
        <v/>
      </c>
      <c r="DV56" s="72" t="str">
        <f t="shared" si="392"/>
        <v/>
      </c>
      <c r="DW56" s="72" t="str">
        <f t="shared" si="393"/>
        <v/>
      </c>
      <c r="DX56" s="72" t="str">
        <f t="shared" si="394"/>
        <v/>
      </c>
      <c r="DY56" s="72" t="str">
        <f t="shared" si="395"/>
        <v/>
      </c>
      <c r="DZ56" s="72" t="str">
        <f t="shared" si="396"/>
        <v/>
      </c>
      <c r="EA56" s="72" t="str">
        <f t="shared" si="397"/>
        <v/>
      </c>
      <c r="EB56" s="72" t="str">
        <f t="shared" si="398"/>
        <v/>
      </c>
      <c r="EC56" s="72" t="str">
        <f t="shared" si="399"/>
        <v/>
      </c>
      <c r="ED56" s="72" t="str">
        <f t="shared" si="400"/>
        <v/>
      </c>
      <c r="EE56" s="72" t="str">
        <f t="shared" si="401"/>
        <v/>
      </c>
      <c r="EF56" s="72" t="str">
        <f t="shared" si="402"/>
        <v/>
      </c>
      <c r="EG56" s="72" t="str">
        <f t="shared" si="403"/>
        <v/>
      </c>
      <c r="EH56" s="72" t="str">
        <f t="shared" si="404"/>
        <v/>
      </c>
      <c r="EI56" s="72" t="str">
        <f t="shared" si="405"/>
        <v/>
      </c>
      <c r="EJ56" s="72" t="str">
        <f t="shared" si="406"/>
        <v/>
      </c>
      <c r="EK56" s="72" t="str">
        <f t="shared" si="407"/>
        <v/>
      </c>
      <c r="EL56" s="72" t="str">
        <f t="shared" si="408"/>
        <v/>
      </c>
      <c r="EM56" s="72" t="str">
        <f t="shared" si="409"/>
        <v/>
      </c>
      <c r="EN56" s="72" t="str">
        <f t="shared" si="410"/>
        <v/>
      </c>
      <c r="EO56" s="72" t="str">
        <f t="shared" si="411"/>
        <v/>
      </c>
      <c r="EP56" s="72" t="str">
        <f t="shared" si="412"/>
        <v/>
      </c>
      <c r="EQ56" s="72" t="str">
        <f t="shared" si="413"/>
        <v/>
      </c>
      <c r="ER56" s="72" t="str">
        <f t="shared" si="414"/>
        <v/>
      </c>
      <c r="ES56" s="72" t="str">
        <f t="shared" si="415"/>
        <v/>
      </c>
      <c r="ET56" s="72" t="str">
        <f t="shared" si="416"/>
        <v/>
      </c>
      <c r="EU56" s="72" t="str">
        <f t="shared" si="417"/>
        <v/>
      </c>
      <c r="EV56" s="72" t="str">
        <f t="shared" si="418"/>
        <v/>
      </c>
      <c r="EW56" s="72" t="str">
        <f t="shared" si="419"/>
        <v/>
      </c>
      <c r="EX56" s="72" t="str">
        <f t="shared" si="420"/>
        <v/>
      </c>
      <c r="EY56" s="72" t="str">
        <f t="shared" si="421"/>
        <v/>
      </c>
      <c r="EZ56" s="72" t="str">
        <f t="shared" si="422"/>
        <v/>
      </c>
      <c r="FA56" s="72" t="str">
        <f t="shared" si="423"/>
        <v/>
      </c>
      <c r="FB56" s="72" t="str">
        <f t="shared" si="424"/>
        <v/>
      </c>
      <c r="FC56" s="72" t="str">
        <f t="shared" si="425"/>
        <v/>
      </c>
      <c r="FD56" s="72" t="str">
        <f t="shared" si="426"/>
        <v/>
      </c>
      <c r="FE56" s="72" t="str">
        <f t="shared" si="427"/>
        <v/>
      </c>
      <c r="FF56" s="72" t="str">
        <f t="shared" si="428"/>
        <v/>
      </c>
      <c r="FG56" s="72" t="str">
        <f t="shared" si="429"/>
        <v/>
      </c>
      <c r="FH56" s="72" t="str">
        <f t="shared" si="430"/>
        <v/>
      </c>
      <c r="FI56" s="72" t="str">
        <f t="shared" si="431"/>
        <v/>
      </c>
      <c r="FJ56" s="72" t="str">
        <f t="shared" si="432"/>
        <v/>
      </c>
      <c r="FK56" s="72" t="str">
        <f t="shared" si="433"/>
        <v/>
      </c>
      <c r="FL56" s="72" t="str">
        <f t="shared" si="434"/>
        <v/>
      </c>
      <c r="FM56" s="72" t="str">
        <f t="shared" si="435"/>
        <v/>
      </c>
      <c r="FN56" s="72" t="str">
        <f t="shared" si="436"/>
        <v/>
      </c>
      <c r="FO56" s="72" t="str">
        <f t="shared" si="437"/>
        <v/>
      </c>
      <c r="FP56" s="72" t="str">
        <f t="shared" si="438"/>
        <v/>
      </c>
      <c r="FQ56" s="72" t="str">
        <f t="shared" si="439"/>
        <v/>
      </c>
      <c r="FR56" s="72" t="str">
        <f t="shared" si="440"/>
        <v/>
      </c>
      <c r="FS56" s="72" t="str">
        <f t="shared" si="441"/>
        <v/>
      </c>
    </row>
    <row r="57" spans="1:175" s="61" customFormat="1" ht="16.5">
      <c r="A57" s="73"/>
      <c r="B57" s="74" t="s">
        <v>305</v>
      </c>
      <c r="C57" s="81" t="s">
        <v>306</v>
      </c>
      <c r="D57" s="12">
        <v>1200</v>
      </c>
      <c r="E57" s="76"/>
      <c r="F57" s="77"/>
      <c r="G57" s="12">
        <v>40</v>
      </c>
      <c r="H57" s="78"/>
      <c r="I57" s="78" t="str">
        <f t="shared" si="365"/>
        <v>E126</v>
      </c>
      <c r="J57" s="78"/>
      <c r="K57" s="78"/>
      <c r="L57" s="78"/>
      <c r="M57" s="78"/>
      <c r="N57" s="78"/>
      <c r="O57" s="78"/>
      <c r="P57" s="85"/>
      <c r="Q57" s="85"/>
      <c r="R57" s="85"/>
      <c r="S57" s="85"/>
      <c r="T57" s="90" t="str">
        <f t="shared" si="366"/>
        <v>|n|Cff00ff7f击杀1200只怪有50%概率升级|r</v>
      </c>
      <c r="U57" s="88" t="s">
        <v>298</v>
      </c>
      <c r="V57" s="89">
        <v>60000</v>
      </c>
      <c r="W57" s="89">
        <v>240000</v>
      </c>
      <c r="X57" s="89"/>
      <c r="Y57" s="89"/>
      <c r="Z57" s="89">
        <v>1200000</v>
      </c>
      <c r="AA57" s="89"/>
      <c r="AB57" s="89"/>
      <c r="AC57" s="89"/>
      <c r="AD57" s="89"/>
      <c r="AE57" s="89"/>
      <c r="AF57" s="89"/>
      <c r="AG57" s="91"/>
      <c r="AH57" s="89"/>
      <c r="AI57" s="89"/>
      <c r="AJ57" s="89"/>
      <c r="AK57" s="89"/>
      <c r="AL57" s="91"/>
      <c r="AM57" s="89"/>
      <c r="AN57" s="71">
        <v>10</v>
      </c>
      <c r="AO57" s="89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81"/>
      <c r="BD57" s="81"/>
      <c r="BE57" s="81"/>
      <c r="BF57" s="81"/>
      <c r="BG57" s="81"/>
      <c r="BH57" s="81"/>
      <c r="BI57" s="81"/>
      <c r="BJ57" s="81"/>
      <c r="BK57" s="81"/>
      <c r="BL57" s="81"/>
      <c r="BM57" s="81"/>
      <c r="BN57" s="81"/>
      <c r="BO57" s="81"/>
      <c r="BP57" s="81"/>
      <c r="BQ57" s="81"/>
      <c r="BR57" s="81"/>
      <c r="BS57" s="81"/>
      <c r="BT57" s="81"/>
      <c r="BU57" s="81"/>
      <c r="BV57" s="81"/>
      <c r="BW57" s="81"/>
      <c r="BX57" s="81"/>
      <c r="BY57" s="81"/>
      <c r="BZ57" s="81"/>
      <c r="CA57" s="81"/>
      <c r="CB57" s="81"/>
      <c r="CC57" s="81"/>
      <c r="CD57" s="81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367"/>
        <v>InitUnitState('E125',60000,240000,,,1200000,,,,,)</v>
      </c>
      <c r="CO57" s="96" t="str">
        <f t="shared" si="368"/>
        <v>InitUnitNormal('E125',,,,,,,,,10,)</v>
      </c>
      <c r="CP57" s="96" t="str">
        <f t="shared" si="369"/>
        <v>InitUnitMagic('E125',,,,,,,,,,)</v>
      </c>
      <c r="CQ57" s="96" t="str">
        <f t="shared" si="370"/>
        <v>InitUnitAdd('E125',,,,,,,,,,)</v>
      </c>
      <c r="CR57" s="96" t="str">
        <f t="shared" si="371"/>
        <v>InitEquipData('E125',1200,"",,E126,,40,'','','','','','',"ReplaceableTextures\\CommandButtons\\BTNZ10.blp")</v>
      </c>
      <c r="CS57" s="96"/>
      <c r="CT57" s="96"/>
      <c r="CU57" s="98" t="str">
        <f t="shared" si="78"/>
        <v>|n攻击+60000|n业力+240000|n生命值+1200000|n暴击+10%|n</v>
      </c>
      <c r="CV57" s="71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2" t="str">
        <f t="shared" si="372"/>
        <v>|n攻击+60000</v>
      </c>
      <c r="DC57" s="72" t="str">
        <f t="shared" si="373"/>
        <v>|n业力+240000</v>
      </c>
      <c r="DD57" s="72" t="str">
        <f t="shared" si="374"/>
        <v/>
      </c>
      <c r="DE57" s="72" t="str">
        <f t="shared" si="375"/>
        <v/>
      </c>
      <c r="DF57" s="72" t="str">
        <f t="shared" si="376"/>
        <v>|n生命值+1200000</v>
      </c>
      <c r="DG57" s="72" t="str">
        <f t="shared" si="377"/>
        <v/>
      </c>
      <c r="DH57" s="72" t="str">
        <f t="shared" si="378"/>
        <v/>
      </c>
      <c r="DI57" s="72" t="str">
        <f t="shared" si="379"/>
        <v/>
      </c>
      <c r="DJ57" s="72" t="str">
        <f t="shared" si="380"/>
        <v/>
      </c>
      <c r="DK57" s="72" t="str">
        <f t="shared" si="381"/>
        <v/>
      </c>
      <c r="DL57" s="72" t="str">
        <f t="shared" si="382"/>
        <v/>
      </c>
      <c r="DM57" s="72" t="str">
        <f t="shared" si="383"/>
        <v/>
      </c>
      <c r="DN57" s="72" t="str">
        <f t="shared" si="384"/>
        <v/>
      </c>
      <c r="DO57" s="72" t="str">
        <f t="shared" si="385"/>
        <v/>
      </c>
      <c r="DP57" s="72" t="str">
        <f t="shared" si="386"/>
        <v/>
      </c>
      <c r="DQ57" s="72" t="str">
        <f t="shared" si="387"/>
        <v/>
      </c>
      <c r="DR57" s="72" t="str">
        <f t="shared" si="388"/>
        <v/>
      </c>
      <c r="DS57" s="72" t="str">
        <f t="shared" si="389"/>
        <v/>
      </c>
      <c r="DT57" s="72" t="str">
        <f t="shared" si="390"/>
        <v>|n暴击+10%</v>
      </c>
      <c r="DU57" s="72" t="str">
        <f t="shared" si="391"/>
        <v/>
      </c>
      <c r="DV57" s="72" t="str">
        <f t="shared" si="392"/>
        <v/>
      </c>
      <c r="DW57" s="72" t="str">
        <f t="shared" si="393"/>
        <v/>
      </c>
      <c r="DX57" s="72" t="str">
        <f t="shared" si="394"/>
        <v/>
      </c>
      <c r="DY57" s="72" t="str">
        <f t="shared" si="395"/>
        <v/>
      </c>
      <c r="DZ57" s="72" t="str">
        <f t="shared" si="396"/>
        <v/>
      </c>
      <c r="EA57" s="72" t="str">
        <f t="shared" si="397"/>
        <v/>
      </c>
      <c r="EB57" s="72" t="str">
        <f t="shared" si="398"/>
        <v/>
      </c>
      <c r="EC57" s="72" t="str">
        <f t="shared" si="399"/>
        <v/>
      </c>
      <c r="ED57" s="72" t="str">
        <f t="shared" si="400"/>
        <v/>
      </c>
      <c r="EE57" s="72" t="str">
        <f t="shared" si="401"/>
        <v/>
      </c>
      <c r="EF57" s="72" t="str">
        <f t="shared" si="402"/>
        <v/>
      </c>
      <c r="EG57" s="72" t="str">
        <f t="shared" si="403"/>
        <v/>
      </c>
      <c r="EH57" s="72" t="str">
        <f t="shared" si="404"/>
        <v/>
      </c>
      <c r="EI57" s="72" t="str">
        <f t="shared" si="405"/>
        <v/>
      </c>
      <c r="EJ57" s="72" t="str">
        <f t="shared" si="406"/>
        <v/>
      </c>
      <c r="EK57" s="72" t="str">
        <f t="shared" si="407"/>
        <v/>
      </c>
      <c r="EL57" s="72" t="str">
        <f t="shared" si="408"/>
        <v/>
      </c>
      <c r="EM57" s="72" t="str">
        <f t="shared" si="409"/>
        <v/>
      </c>
      <c r="EN57" s="72" t="str">
        <f t="shared" si="410"/>
        <v/>
      </c>
      <c r="EO57" s="72" t="str">
        <f t="shared" si="411"/>
        <v/>
      </c>
      <c r="EP57" s="72" t="str">
        <f t="shared" si="412"/>
        <v/>
      </c>
      <c r="EQ57" s="72" t="str">
        <f t="shared" si="413"/>
        <v/>
      </c>
      <c r="ER57" s="72" t="str">
        <f t="shared" si="414"/>
        <v/>
      </c>
      <c r="ES57" s="72" t="str">
        <f t="shared" si="415"/>
        <v/>
      </c>
      <c r="ET57" s="72" t="str">
        <f t="shared" si="416"/>
        <v/>
      </c>
      <c r="EU57" s="72" t="str">
        <f t="shared" si="417"/>
        <v/>
      </c>
      <c r="EV57" s="72" t="str">
        <f t="shared" si="418"/>
        <v/>
      </c>
      <c r="EW57" s="72" t="str">
        <f t="shared" si="419"/>
        <v/>
      </c>
      <c r="EX57" s="72" t="str">
        <f t="shared" si="420"/>
        <v/>
      </c>
      <c r="EY57" s="72" t="str">
        <f t="shared" si="421"/>
        <v/>
      </c>
      <c r="EZ57" s="72" t="str">
        <f t="shared" si="422"/>
        <v/>
      </c>
      <c r="FA57" s="72" t="str">
        <f t="shared" si="423"/>
        <v/>
      </c>
      <c r="FB57" s="72" t="str">
        <f t="shared" si="424"/>
        <v/>
      </c>
      <c r="FC57" s="72" t="str">
        <f t="shared" si="425"/>
        <v/>
      </c>
      <c r="FD57" s="72" t="str">
        <f t="shared" si="426"/>
        <v/>
      </c>
      <c r="FE57" s="72" t="str">
        <f t="shared" si="427"/>
        <v/>
      </c>
      <c r="FF57" s="72" t="str">
        <f t="shared" si="428"/>
        <v/>
      </c>
      <c r="FG57" s="72" t="str">
        <f t="shared" si="429"/>
        <v/>
      </c>
      <c r="FH57" s="72" t="str">
        <f t="shared" si="430"/>
        <v/>
      </c>
      <c r="FI57" s="72" t="str">
        <f t="shared" si="431"/>
        <v/>
      </c>
      <c r="FJ57" s="72" t="str">
        <f t="shared" si="432"/>
        <v/>
      </c>
      <c r="FK57" s="72" t="str">
        <f t="shared" si="433"/>
        <v/>
      </c>
      <c r="FL57" s="72" t="str">
        <f t="shared" si="434"/>
        <v/>
      </c>
      <c r="FM57" s="72" t="str">
        <f t="shared" si="435"/>
        <v/>
      </c>
      <c r="FN57" s="72" t="str">
        <f t="shared" si="436"/>
        <v/>
      </c>
      <c r="FO57" s="72" t="str">
        <f t="shared" si="437"/>
        <v/>
      </c>
      <c r="FP57" s="72" t="str">
        <f t="shared" si="438"/>
        <v/>
      </c>
      <c r="FQ57" s="72" t="str">
        <f t="shared" si="439"/>
        <v/>
      </c>
      <c r="FR57" s="72" t="str">
        <f t="shared" si="440"/>
        <v/>
      </c>
      <c r="FS57" s="72" t="str">
        <f t="shared" si="441"/>
        <v/>
      </c>
    </row>
    <row r="58" spans="1:175" s="61" customFormat="1" ht="16.5">
      <c r="A58" s="73"/>
      <c r="B58" s="74" t="s">
        <v>307</v>
      </c>
      <c r="C58" s="81" t="s">
        <v>308</v>
      </c>
      <c r="D58" s="12">
        <v>1200</v>
      </c>
      <c r="E58" s="76"/>
      <c r="F58" s="77"/>
      <c r="G58" s="12">
        <v>50</v>
      </c>
      <c r="H58" s="78"/>
      <c r="I58" s="78" t="str">
        <f t="shared" si="365"/>
        <v>E127</v>
      </c>
      <c r="J58" s="78"/>
      <c r="K58" s="78"/>
      <c r="L58" s="78"/>
      <c r="M58" s="78"/>
      <c r="N58" s="78"/>
      <c r="O58" s="78"/>
      <c r="P58" s="85"/>
      <c r="Q58" s="85"/>
      <c r="R58" s="85"/>
      <c r="S58" s="85"/>
      <c r="T58" s="90" t="str">
        <f t="shared" si="366"/>
        <v>|n|Cff00ff7f击杀1200只怪有50%概率升级|r</v>
      </c>
      <c r="U58" s="88" t="s">
        <v>309</v>
      </c>
      <c r="V58" s="89">
        <v>90000</v>
      </c>
      <c r="W58" s="89">
        <v>360000</v>
      </c>
      <c r="X58" s="89"/>
      <c r="Y58" s="89"/>
      <c r="Z58" s="89">
        <v>1800000</v>
      </c>
      <c r="AA58" s="89"/>
      <c r="AB58" s="89"/>
      <c r="AC58" s="89"/>
      <c r="AD58" s="89"/>
      <c r="AE58" s="89"/>
      <c r="AF58" s="89"/>
      <c r="AG58" s="91"/>
      <c r="AH58" s="89"/>
      <c r="AI58" s="89"/>
      <c r="AJ58" s="89"/>
      <c r="AK58" s="89"/>
      <c r="AL58" s="91"/>
      <c r="AM58" s="89"/>
      <c r="AN58" s="71">
        <v>12</v>
      </c>
      <c r="AO58" s="89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81"/>
      <c r="BD58" s="81"/>
      <c r="BE58" s="81"/>
      <c r="BF58" s="81"/>
      <c r="BG58" s="81"/>
      <c r="BH58" s="81"/>
      <c r="BI58" s="81"/>
      <c r="BJ58" s="81"/>
      <c r="BK58" s="81"/>
      <c r="BL58" s="81"/>
      <c r="BM58" s="81"/>
      <c r="BN58" s="81"/>
      <c r="BO58" s="81"/>
      <c r="BP58" s="81"/>
      <c r="BQ58" s="81"/>
      <c r="BR58" s="81"/>
      <c r="BS58" s="81"/>
      <c r="BT58" s="81"/>
      <c r="BU58" s="81"/>
      <c r="BV58" s="81"/>
      <c r="BW58" s="81"/>
      <c r="BX58" s="81"/>
      <c r="BY58" s="81"/>
      <c r="BZ58" s="81"/>
      <c r="CA58" s="81"/>
      <c r="CB58" s="81"/>
      <c r="CC58" s="81"/>
      <c r="CD58" s="81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367"/>
        <v>InitUnitState('E126',90000,360000,,,1800000,,,,,)</v>
      </c>
      <c r="CO58" s="96" t="str">
        <f t="shared" si="368"/>
        <v>InitUnitNormal('E126',,,,,,,,,12,)</v>
      </c>
      <c r="CP58" s="96" t="str">
        <f t="shared" si="369"/>
        <v>InitUnitMagic('E126',,,,,,,,,,)</v>
      </c>
      <c r="CQ58" s="96" t="str">
        <f t="shared" si="370"/>
        <v>InitUnitAdd('E126',,,,,,,,,,)</v>
      </c>
      <c r="CR58" s="96" t="str">
        <f t="shared" si="371"/>
        <v>InitEquipData('E126',1200,"",,E127,,50,'','','','','','',"ReplaceableTextures\\CommandButtons\\BTNZ10.blp")</v>
      </c>
      <c r="CS58" s="96"/>
      <c r="CT58" s="96"/>
      <c r="CU58" s="98" t="str">
        <f t="shared" si="78"/>
        <v>|n攻击+90000|n业力+360000|n生命值+1800000|n暴击+12%|n</v>
      </c>
      <c r="CV58" s="71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2" t="str">
        <f t="shared" si="372"/>
        <v>|n攻击+90000</v>
      </c>
      <c r="DC58" s="72" t="str">
        <f t="shared" si="373"/>
        <v>|n业力+360000</v>
      </c>
      <c r="DD58" s="72" t="str">
        <f t="shared" si="374"/>
        <v/>
      </c>
      <c r="DE58" s="72" t="str">
        <f t="shared" si="375"/>
        <v/>
      </c>
      <c r="DF58" s="72" t="str">
        <f t="shared" si="376"/>
        <v>|n生命值+1800000</v>
      </c>
      <c r="DG58" s="72" t="str">
        <f t="shared" si="377"/>
        <v/>
      </c>
      <c r="DH58" s="72" t="str">
        <f t="shared" si="378"/>
        <v/>
      </c>
      <c r="DI58" s="72" t="str">
        <f t="shared" si="379"/>
        <v/>
      </c>
      <c r="DJ58" s="72" t="str">
        <f t="shared" si="380"/>
        <v/>
      </c>
      <c r="DK58" s="72" t="str">
        <f t="shared" si="381"/>
        <v/>
      </c>
      <c r="DL58" s="72" t="str">
        <f t="shared" si="382"/>
        <v/>
      </c>
      <c r="DM58" s="72" t="str">
        <f t="shared" si="383"/>
        <v/>
      </c>
      <c r="DN58" s="72" t="str">
        <f t="shared" si="384"/>
        <v/>
      </c>
      <c r="DO58" s="72" t="str">
        <f t="shared" si="385"/>
        <v/>
      </c>
      <c r="DP58" s="72" t="str">
        <f t="shared" si="386"/>
        <v/>
      </c>
      <c r="DQ58" s="72" t="str">
        <f t="shared" si="387"/>
        <v/>
      </c>
      <c r="DR58" s="72" t="str">
        <f t="shared" si="388"/>
        <v/>
      </c>
      <c r="DS58" s="72" t="str">
        <f t="shared" si="389"/>
        <v/>
      </c>
      <c r="DT58" s="72" t="str">
        <f t="shared" si="390"/>
        <v>|n暴击+12%</v>
      </c>
      <c r="DU58" s="72" t="str">
        <f t="shared" si="391"/>
        <v/>
      </c>
      <c r="DV58" s="72" t="str">
        <f t="shared" si="392"/>
        <v/>
      </c>
      <c r="DW58" s="72" t="str">
        <f t="shared" si="393"/>
        <v/>
      </c>
      <c r="DX58" s="72" t="str">
        <f t="shared" si="394"/>
        <v/>
      </c>
      <c r="DY58" s="72" t="str">
        <f t="shared" si="395"/>
        <v/>
      </c>
      <c r="DZ58" s="72" t="str">
        <f t="shared" si="396"/>
        <v/>
      </c>
      <c r="EA58" s="72" t="str">
        <f t="shared" si="397"/>
        <v/>
      </c>
      <c r="EB58" s="72" t="str">
        <f t="shared" si="398"/>
        <v/>
      </c>
      <c r="EC58" s="72" t="str">
        <f t="shared" si="399"/>
        <v/>
      </c>
      <c r="ED58" s="72" t="str">
        <f t="shared" si="400"/>
        <v/>
      </c>
      <c r="EE58" s="72" t="str">
        <f t="shared" si="401"/>
        <v/>
      </c>
      <c r="EF58" s="72" t="str">
        <f t="shared" si="402"/>
        <v/>
      </c>
      <c r="EG58" s="72" t="str">
        <f t="shared" si="403"/>
        <v/>
      </c>
      <c r="EH58" s="72" t="str">
        <f t="shared" si="404"/>
        <v/>
      </c>
      <c r="EI58" s="72" t="str">
        <f t="shared" si="405"/>
        <v/>
      </c>
      <c r="EJ58" s="72" t="str">
        <f t="shared" si="406"/>
        <v/>
      </c>
      <c r="EK58" s="72" t="str">
        <f t="shared" si="407"/>
        <v/>
      </c>
      <c r="EL58" s="72" t="str">
        <f t="shared" si="408"/>
        <v/>
      </c>
      <c r="EM58" s="72" t="str">
        <f t="shared" si="409"/>
        <v/>
      </c>
      <c r="EN58" s="72" t="str">
        <f t="shared" si="410"/>
        <v/>
      </c>
      <c r="EO58" s="72" t="str">
        <f t="shared" si="411"/>
        <v/>
      </c>
      <c r="EP58" s="72" t="str">
        <f t="shared" si="412"/>
        <v/>
      </c>
      <c r="EQ58" s="72" t="str">
        <f t="shared" si="413"/>
        <v/>
      </c>
      <c r="ER58" s="72" t="str">
        <f t="shared" si="414"/>
        <v/>
      </c>
      <c r="ES58" s="72" t="str">
        <f t="shared" si="415"/>
        <v/>
      </c>
      <c r="ET58" s="72" t="str">
        <f t="shared" si="416"/>
        <v/>
      </c>
      <c r="EU58" s="72" t="str">
        <f t="shared" si="417"/>
        <v/>
      </c>
      <c r="EV58" s="72" t="str">
        <f t="shared" si="418"/>
        <v/>
      </c>
      <c r="EW58" s="72" t="str">
        <f t="shared" si="419"/>
        <v/>
      </c>
      <c r="EX58" s="72" t="str">
        <f t="shared" si="420"/>
        <v/>
      </c>
      <c r="EY58" s="72" t="str">
        <f t="shared" si="421"/>
        <v/>
      </c>
      <c r="EZ58" s="72" t="str">
        <f t="shared" si="422"/>
        <v/>
      </c>
      <c r="FA58" s="72" t="str">
        <f t="shared" si="423"/>
        <v/>
      </c>
      <c r="FB58" s="72" t="str">
        <f t="shared" si="424"/>
        <v/>
      </c>
      <c r="FC58" s="72" t="str">
        <f t="shared" si="425"/>
        <v/>
      </c>
      <c r="FD58" s="72" t="str">
        <f t="shared" si="426"/>
        <v/>
      </c>
      <c r="FE58" s="72" t="str">
        <f t="shared" si="427"/>
        <v/>
      </c>
      <c r="FF58" s="72" t="str">
        <f t="shared" si="428"/>
        <v/>
      </c>
      <c r="FG58" s="72" t="str">
        <f t="shared" si="429"/>
        <v/>
      </c>
      <c r="FH58" s="72" t="str">
        <f t="shared" si="430"/>
        <v/>
      </c>
      <c r="FI58" s="72" t="str">
        <f t="shared" si="431"/>
        <v/>
      </c>
      <c r="FJ58" s="72" t="str">
        <f t="shared" si="432"/>
        <v/>
      </c>
      <c r="FK58" s="72" t="str">
        <f t="shared" si="433"/>
        <v/>
      </c>
      <c r="FL58" s="72" t="str">
        <f t="shared" si="434"/>
        <v/>
      </c>
      <c r="FM58" s="72" t="str">
        <f t="shared" si="435"/>
        <v/>
      </c>
      <c r="FN58" s="72" t="str">
        <f t="shared" si="436"/>
        <v/>
      </c>
      <c r="FO58" s="72" t="str">
        <f t="shared" si="437"/>
        <v/>
      </c>
      <c r="FP58" s="72" t="str">
        <f t="shared" si="438"/>
        <v/>
      </c>
      <c r="FQ58" s="72" t="str">
        <f t="shared" si="439"/>
        <v/>
      </c>
      <c r="FR58" s="72" t="str">
        <f t="shared" si="440"/>
        <v/>
      </c>
      <c r="FS58" s="72" t="str">
        <f t="shared" si="441"/>
        <v/>
      </c>
    </row>
    <row r="59" spans="1:175" s="61" customFormat="1" ht="16.5">
      <c r="A59" s="73"/>
      <c r="B59" s="74" t="s">
        <v>310</v>
      </c>
      <c r="C59" s="81" t="s">
        <v>311</v>
      </c>
      <c r="D59" s="12">
        <v>1200</v>
      </c>
      <c r="E59" s="76"/>
      <c r="F59" s="77"/>
      <c r="G59" s="12">
        <v>50</v>
      </c>
      <c r="H59" s="78"/>
      <c r="I59" s="78" t="str">
        <f t="shared" si="365"/>
        <v>E128</v>
      </c>
      <c r="J59" s="78"/>
      <c r="K59" s="78"/>
      <c r="L59" s="78"/>
      <c r="M59" s="78"/>
      <c r="N59" s="78"/>
      <c r="O59" s="78"/>
      <c r="P59" s="85"/>
      <c r="Q59" s="85"/>
      <c r="R59" s="85"/>
      <c r="S59" s="85"/>
      <c r="T59" s="90" t="str">
        <f t="shared" si="366"/>
        <v>|n|Cff00ff7f击杀1200只怪有50%概率升级|r</v>
      </c>
      <c r="U59" s="88" t="s">
        <v>309</v>
      </c>
      <c r="V59" s="89">
        <v>105000</v>
      </c>
      <c r="W59" s="89">
        <v>420000</v>
      </c>
      <c r="X59" s="89"/>
      <c r="Y59" s="89"/>
      <c r="Z59" s="89">
        <v>2100000</v>
      </c>
      <c r="AA59" s="89"/>
      <c r="AB59" s="89"/>
      <c r="AC59" s="89"/>
      <c r="AD59" s="89"/>
      <c r="AE59" s="89"/>
      <c r="AF59" s="89"/>
      <c r="AG59" s="91"/>
      <c r="AH59" s="89"/>
      <c r="AI59" s="89"/>
      <c r="AJ59" s="89"/>
      <c r="AK59" s="89"/>
      <c r="AL59" s="91"/>
      <c r="AM59" s="89"/>
      <c r="AN59" s="71">
        <v>12</v>
      </c>
      <c r="AO59" s="89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81"/>
      <c r="BD59" s="81"/>
      <c r="BE59" s="81"/>
      <c r="BF59" s="81"/>
      <c r="BG59" s="81"/>
      <c r="BH59" s="81"/>
      <c r="BI59" s="81"/>
      <c r="BJ59" s="81"/>
      <c r="BK59" s="81"/>
      <c r="BL59" s="81"/>
      <c r="BM59" s="81"/>
      <c r="BN59" s="81"/>
      <c r="BO59" s="81"/>
      <c r="BP59" s="81"/>
      <c r="BQ59" s="81"/>
      <c r="BR59" s="81"/>
      <c r="BS59" s="81"/>
      <c r="BT59" s="81"/>
      <c r="BU59" s="81"/>
      <c r="BV59" s="81"/>
      <c r="BW59" s="81"/>
      <c r="BX59" s="81"/>
      <c r="BY59" s="81"/>
      <c r="BZ59" s="81"/>
      <c r="CA59" s="81"/>
      <c r="CB59" s="81"/>
      <c r="CC59" s="81"/>
      <c r="CD59" s="81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367"/>
        <v>InitUnitState('E127',105000,420000,,,2100000,,,,,)</v>
      </c>
      <c r="CO59" s="96" t="str">
        <f t="shared" si="368"/>
        <v>InitUnitNormal('E127',,,,,,,,,12,)</v>
      </c>
      <c r="CP59" s="96" t="str">
        <f t="shared" si="369"/>
        <v>InitUnitMagic('E127',,,,,,,,,,)</v>
      </c>
      <c r="CQ59" s="96" t="str">
        <f t="shared" si="370"/>
        <v>InitUnitAdd('E127',,,,,,,,,,)</v>
      </c>
      <c r="CR59" s="96" t="str">
        <f t="shared" si="371"/>
        <v>InitEquipData('E127',1200,"",,E128,,50,'','','','','','',"ReplaceableTextures\\CommandButtons\\BTNZ10.blp")</v>
      </c>
      <c r="CS59" s="96"/>
      <c r="CT59" s="96"/>
      <c r="CU59" s="98" t="str">
        <f t="shared" si="78"/>
        <v>|n攻击+105000|n业力+420000|n生命值+2100000|n暴击+12%|n</v>
      </c>
      <c r="CV59" s="71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2" t="str">
        <f t="shared" si="372"/>
        <v>|n攻击+105000</v>
      </c>
      <c r="DC59" s="72" t="str">
        <f t="shared" si="373"/>
        <v>|n业力+420000</v>
      </c>
      <c r="DD59" s="72" t="str">
        <f t="shared" si="374"/>
        <v/>
      </c>
      <c r="DE59" s="72" t="str">
        <f t="shared" si="375"/>
        <v/>
      </c>
      <c r="DF59" s="72" t="str">
        <f t="shared" si="376"/>
        <v>|n生命值+2100000</v>
      </c>
      <c r="DG59" s="72" t="str">
        <f t="shared" si="377"/>
        <v/>
      </c>
      <c r="DH59" s="72" t="str">
        <f t="shared" si="378"/>
        <v/>
      </c>
      <c r="DI59" s="72" t="str">
        <f t="shared" si="379"/>
        <v/>
      </c>
      <c r="DJ59" s="72" t="str">
        <f t="shared" si="380"/>
        <v/>
      </c>
      <c r="DK59" s="72" t="str">
        <f t="shared" si="381"/>
        <v/>
      </c>
      <c r="DL59" s="72" t="str">
        <f t="shared" si="382"/>
        <v/>
      </c>
      <c r="DM59" s="72" t="str">
        <f t="shared" si="383"/>
        <v/>
      </c>
      <c r="DN59" s="72" t="str">
        <f t="shared" si="384"/>
        <v/>
      </c>
      <c r="DO59" s="72" t="str">
        <f t="shared" si="385"/>
        <v/>
      </c>
      <c r="DP59" s="72" t="str">
        <f t="shared" si="386"/>
        <v/>
      </c>
      <c r="DQ59" s="72" t="str">
        <f t="shared" si="387"/>
        <v/>
      </c>
      <c r="DR59" s="72" t="str">
        <f t="shared" si="388"/>
        <v/>
      </c>
      <c r="DS59" s="72" t="str">
        <f t="shared" si="389"/>
        <v/>
      </c>
      <c r="DT59" s="72" t="str">
        <f t="shared" si="390"/>
        <v>|n暴击+12%</v>
      </c>
      <c r="DU59" s="72" t="str">
        <f t="shared" si="391"/>
        <v/>
      </c>
      <c r="DV59" s="72" t="str">
        <f t="shared" si="392"/>
        <v/>
      </c>
      <c r="DW59" s="72" t="str">
        <f t="shared" si="393"/>
        <v/>
      </c>
      <c r="DX59" s="72" t="str">
        <f t="shared" si="394"/>
        <v/>
      </c>
      <c r="DY59" s="72" t="str">
        <f t="shared" si="395"/>
        <v/>
      </c>
      <c r="DZ59" s="72" t="str">
        <f t="shared" si="396"/>
        <v/>
      </c>
      <c r="EA59" s="72" t="str">
        <f t="shared" si="397"/>
        <v/>
      </c>
      <c r="EB59" s="72" t="str">
        <f t="shared" si="398"/>
        <v/>
      </c>
      <c r="EC59" s="72" t="str">
        <f t="shared" si="399"/>
        <v/>
      </c>
      <c r="ED59" s="72" t="str">
        <f t="shared" si="400"/>
        <v/>
      </c>
      <c r="EE59" s="72" t="str">
        <f t="shared" si="401"/>
        <v/>
      </c>
      <c r="EF59" s="72" t="str">
        <f t="shared" si="402"/>
        <v/>
      </c>
      <c r="EG59" s="72" t="str">
        <f t="shared" si="403"/>
        <v/>
      </c>
      <c r="EH59" s="72" t="str">
        <f t="shared" si="404"/>
        <v/>
      </c>
      <c r="EI59" s="72" t="str">
        <f t="shared" si="405"/>
        <v/>
      </c>
      <c r="EJ59" s="72" t="str">
        <f t="shared" si="406"/>
        <v/>
      </c>
      <c r="EK59" s="72" t="str">
        <f t="shared" si="407"/>
        <v/>
      </c>
      <c r="EL59" s="72" t="str">
        <f t="shared" si="408"/>
        <v/>
      </c>
      <c r="EM59" s="72" t="str">
        <f t="shared" si="409"/>
        <v/>
      </c>
      <c r="EN59" s="72" t="str">
        <f t="shared" si="410"/>
        <v/>
      </c>
      <c r="EO59" s="72" t="str">
        <f t="shared" si="411"/>
        <v/>
      </c>
      <c r="EP59" s="72" t="str">
        <f t="shared" si="412"/>
        <v/>
      </c>
      <c r="EQ59" s="72" t="str">
        <f t="shared" si="413"/>
        <v/>
      </c>
      <c r="ER59" s="72" t="str">
        <f t="shared" si="414"/>
        <v/>
      </c>
      <c r="ES59" s="72" t="str">
        <f t="shared" si="415"/>
        <v/>
      </c>
      <c r="ET59" s="72" t="str">
        <f t="shared" si="416"/>
        <v/>
      </c>
      <c r="EU59" s="72" t="str">
        <f t="shared" si="417"/>
        <v/>
      </c>
      <c r="EV59" s="72" t="str">
        <f t="shared" si="418"/>
        <v/>
      </c>
      <c r="EW59" s="72" t="str">
        <f t="shared" si="419"/>
        <v/>
      </c>
      <c r="EX59" s="72" t="str">
        <f t="shared" si="420"/>
        <v/>
      </c>
      <c r="EY59" s="72" t="str">
        <f t="shared" si="421"/>
        <v/>
      </c>
      <c r="EZ59" s="72" t="str">
        <f t="shared" si="422"/>
        <v/>
      </c>
      <c r="FA59" s="72" t="str">
        <f t="shared" si="423"/>
        <v/>
      </c>
      <c r="FB59" s="72" t="str">
        <f t="shared" si="424"/>
        <v/>
      </c>
      <c r="FC59" s="72" t="str">
        <f t="shared" si="425"/>
        <v/>
      </c>
      <c r="FD59" s="72" t="str">
        <f t="shared" si="426"/>
        <v/>
      </c>
      <c r="FE59" s="72" t="str">
        <f t="shared" si="427"/>
        <v/>
      </c>
      <c r="FF59" s="72" t="str">
        <f t="shared" si="428"/>
        <v/>
      </c>
      <c r="FG59" s="72" t="str">
        <f t="shared" si="429"/>
        <v/>
      </c>
      <c r="FH59" s="72" t="str">
        <f t="shared" si="430"/>
        <v/>
      </c>
      <c r="FI59" s="72" t="str">
        <f t="shared" si="431"/>
        <v/>
      </c>
      <c r="FJ59" s="72" t="str">
        <f t="shared" si="432"/>
        <v/>
      </c>
      <c r="FK59" s="72" t="str">
        <f t="shared" si="433"/>
        <v/>
      </c>
      <c r="FL59" s="72" t="str">
        <f t="shared" si="434"/>
        <v/>
      </c>
      <c r="FM59" s="72" t="str">
        <f t="shared" si="435"/>
        <v/>
      </c>
      <c r="FN59" s="72" t="str">
        <f t="shared" si="436"/>
        <v/>
      </c>
      <c r="FO59" s="72" t="str">
        <f t="shared" si="437"/>
        <v/>
      </c>
      <c r="FP59" s="72" t="str">
        <f t="shared" si="438"/>
        <v/>
      </c>
      <c r="FQ59" s="72" t="str">
        <f t="shared" si="439"/>
        <v/>
      </c>
      <c r="FR59" s="72" t="str">
        <f t="shared" si="440"/>
        <v/>
      </c>
      <c r="FS59" s="72" t="str">
        <f t="shared" si="441"/>
        <v/>
      </c>
    </row>
    <row r="60" spans="1:175" s="61" customFormat="1" ht="16.5">
      <c r="A60" s="73"/>
      <c r="B60" s="74" t="s">
        <v>312</v>
      </c>
      <c r="C60" s="81" t="s">
        <v>313</v>
      </c>
      <c r="D60" s="12">
        <v>1200</v>
      </c>
      <c r="E60" s="76"/>
      <c r="F60" s="77"/>
      <c r="G60" s="12">
        <v>50</v>
      </c>
      <c r="H60" s="78"/>
      <c r="I60" s="78" t="str">
        <f t="shared" si="365"/>
        <v>E129</v>
      </c>
      <c r="J60" s="78"/>
      <c r="K60" s="78"/>
      <c r="L60" s="78"/>
      <c r="M60" s="78"/>
      <c r="N60" s="78"/>
      <c r="O60" s="78"/>
      <c r="P60" s="85"/>
      <c r="Q60" s="85"/>
      <c r="R60" s="85"/>
      <c r="S60" s="85"/>
      <c r="T60" s="90" t="str">
        <f t="shared" si="366"/>
        <v>|n|Cff00ff7f击杀1200只怪有50%概率升级|r</v>
      </c>
      <c r="U60" s="88" t="s">
        <v>309</v>
      </c>
      <c r="V60" s="89">
        <v>120000</v>
      </c>
      <c r="W60" s="89">
        <v>480000</v>
      </c>
      <c r="X60" s="89"/>
      <c r="Y60" s="89"/>
      <c r="Z60" s="89">
        <v>2400000</v>
      </c>
      <c r="AA60" s="89"/>
      <c r="AB60" s="89"/>
      <c r="AC60" s="89"/>
      <c r="AD60" s="89"/>
      <c r="AE60" s="89"/>
      <c r="AF60" s="89"/>
      <c r="AG60" s="91"/>
      <c r="AH60" s="89"/>
      <c r="AI60" s="89"/>
      <c r="AJ60" s="89"/>
      <c r="AK60" s="89"/>
      <c r="AL60" s="91"/>
      <c r="AM60" s="89"/>
      <c r="AN60" s="71">
        <v>12</v>
      </c>
      <c r="AO60" s="89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81"/>
      <c r="BD60" s="81"/>
      <c r="BE60" s="81"/>
      <c r="BF60" s="81"/>
      <c r="BG60" s="81"/>
      <c r="BH60" s="81"/>
      <c r="BI60" s="81"/>
      <c r="BJ60" s="81"/>
      <c r="BK60" s="81"/>
      <c r="BL60" s="81"/>
      <c r="BM60" s="81"/>
      <c r="BN60" s="81"/>
      <c r="BO60" s="81"/>
      <c r="BP60" s="81"/>
      <c r="BQ60" s="81"/>
      <c r="BR60" s="81"/>
      <c r="BS60" s="81"/>
      <c r="BT60" s="81"/>
      <c r="BU60" s="81"/>
      <c r="BV60" s="81"/>
      <c r="BW60" s="81"/>
      <c r="BX60" s="81"/>
      <c r="BY60" s="81"/>
      <c r="BZ60" s="81"/>
      <c r="CA60" s="81"/>
      <c r="CB60" s="81"/>
      <c r="CC60" s="81"/>
      <c r="CD60" s="81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367"/>
        <v>InitUnitState('E128',120000,480000,,,2400000,,,,,)</v>
      </c>
      <c r="CO60" s="96" t="str">
        <f t="shared" si="368"/>
        <v>InitUnitNormal('E128',,,,,,,,,12,)</v>
      </c>
      <c r="CP60" s="96" t="str">
        <f t="shared" si="369"/>
        <v>InitUnitMagic('E128',,,,,,,,,,)</v>
      </c>
      <c r="CQ60" s="96" t="str">
        <f t="shared" si="370"/>
        <v>InitUnitAdd('E128',,,,,,,,,,)</v>
      </c>
      <c r="CR60" s="96" t="str">
        <f t="shared" si="371"/>
        <v>InitEquipData('E128',1200,"",,E129,,50,'','','','','','',"ReplaceableTextures\\CommandButtons\\BTNZ10.blp")</v>
      </c>
      <c r="CS60" s="96"/>
      <c r="CT60" s="96"/>
      <c r="CU60" s="98" t="str">
        <f t="shared" si="78"/>
        <v>|n攻击+120000|n业力+480000|n生命值+2400000|n暴击+12%|n</v>
      </c>
      <c r="CV60" s="71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2" t="str">
        <f t="shared" si="372"/>
        <v>|n攻击+120000</v>
      </c>
      <c r="DC60" s="72" t="str">
        <f t="shared" si="373"/>
        <v>|n业力+480000</v>
      </c>
      <c r="DD60" s="72" t="str">
        <f t="shared" si="374"/>
        <v/>
      </c>
      <c r="DE60" s="72" t="str">
        <f t="shared" si="375"/>
        <v/>
      </c>
      <c r="DF60" s="72" t="str">
        <f t="shared" si="376"/>
        <v>|n生命值+2400000</v>
      </c>
      <c r="DG60" s="72" t="str">
        <f t="shared" si="377"/>
        <v/>
      </c>
      <c r="DH60" s="72" t="str">
        <f t="shared" si="378"/>
        <v/>
      </c>
      <c r="DI60" s="72" t="str">
        <f t="shared" si="379"/>
        <v/>
      </c>
      <c r="DJ60" s="72" t="str">
        <f t="shared" si="380"/>
        <v/>
      </c>
      <c r="DK60" s="72" t="str">
        <f t="shared" si="381"/>
        <v/>
      </c>
      <c r="DL60" s="72" t="str">
        <f t="shared" si="382"/>
        <v/>
      </c>
      <c r="DM60" s="72" t="str">
        <f t="shared" si="383"/>
        <v/>
      </c>
      <c r="DN60" s="72" t="str">
        <f t="shared" si="384"/>
        <v/>
      </c>
      <c r="DO60" s="72" t="str">
        <f t="shared" si="385"/>
        <v/>
      </c>
      <c r="DP60" s="72" t="str">
        <f t="shared" si="386"/>
        <v/>
      </c>
      <c r="DQ60" s="72" t="str">
        <f t="shared" si="387"/>
        <v/>
      </c>
      <c r="DR60" s="72" t="str">
        <f t="shared" si="388"/>
        <v/>
      </c>
      <c r="DS60" s="72" t="str">
        <f t="shared" si="389"/>
        <v/>
      </c>
      <c r="DT60" s="72" t="str">
        <f t="shared" si="390"/>
        <v>|n暴击+12%</v>
      </c>
      <c r="DU60" s="72" t="str">
        <f t="shared" si="391"/>
        <v/>
      </c>
      <c r="DV60" s="72" t="str">
        <f t="shared" si="392"/>
        <v/>
      </c>
      <c r="DW60" s="72" t="str">
        <f t="shared" si="393"/>
        <v/>
      </c>
      <c r="DX60" s="72" t="str">
        <f t="shared" si="394"/>
        <v/>
      </c>
      <c r="DY60" s="72" t="str">
        <f t="shared" si="395"/>
        <v/>
      </c>
      <c r="DZ60" s="72" t="str">
        <f t="shared" si="396"/>
        <v/>
      </c>
      <c r="EA60" s="72" t="str">
        <f t="shared" si="397"/>
        <v/>
      </c>
      <c r="EB60" s="72" t="str">
        <f t="shared" si="398"/>
        <v/>
      </c>
      <c r="EC60" s="72" t="str">
        <f t="shared" si="399"/>
        <v/>
      </c>
      <c r="ED60" s="72" t="str">
        <f t="shared" si="400"/>
        <v/>
      </c>
      <c r="EE60" s="72" t="str">
        <f t="shared" si="401"/>
        <v/>
      </c>
      <c r="EF60" s="72" t="str">
        <f t="shared" si="402"/>
        <v/>
      </c>
      <c r="EG60" s="72" t="str">
        <f t="shared" si="403"/>
        <v/>
      </c>
      <c r="EH60" s="72" t="str">
        <f t="shared" si="404"/>
        <v/>
      </c>
      <c r="EI60" s="72" t="str">
        <f t="shared" si="405"/>
        <v/>
      </c>
      <c r="EJ60" s="72" t="str">
        <f t="shared" si="406"/>
        <v/>
      </c>
      <c r="EK60" s="72" t="str">
        <f t="shared" si="407"/>
        <v/>
      </c>
      <c r="EL60" s="72" t="str">
        <f t="shared" si="408"/>
        <v/>
      </c>
      <c r="EM60" s="72" t="str">
        <f t="shared" si="409"/>
        <v/>
      </c>
      <c r="EN60" s="72" t="str">
        <f t="shared" si="410"/>
        <v/>
      </c>
      <c r="EO60" s="72" t="str">
        <f t="shared" si="411"/>
        <v/>
      </c>
      <c r="EP60" s="72" t="str">
        <f t="shared" si="412"/>
        <v/>
      </c>
      <c r="EQ60" s="72" t="str">
        <f t="shared" si="413"/>
        <v/>
      </c>
      <c r="ER60" s="72" t="str">
        <f t="shared" si="414"/>
        <v/>
      </c>
      <c r="ES60" s="72" t="str">
        <f t="shared" si="415"/>
        <v/>
      </c>
      <c r="ET60" s="72" t="str">
        <f t="shared" si="416"/>
        <v/>
      </c>
      <c r="EU60" s="72" t="str">
        <f t="shared" si="417"/>
        <v/>
      </c>
      <c r="EV60" s="72" t="str">
        <f t="shared" si="418"/>
        <v/>
      </c>
      <c r="EW60" s="72" t="str">
        <f t="shared" si="419"/>
        <v/>
      </c>
      <c r="EX60" s="72" t="str">
        <f t="shared" si="420"/>
        <v/>
      </c>
      <c r="EY60" s="72" t="str">
        <f t="shared" si="421"/>
        <v/>
      </c>
      <c r="EZ60" s="72" t="str">
        <f t="shared" si="422"/>
        <v/>
      </c>
      <c r="FA60" s="72" t="str">
        <f t="shared" si="423"/>
        <v/>
      </c>
      <c r="FB60" s="72" t="str">
        <f t="shared" si="424"/>
        <v/>
      </c>
      <c r="FC60" s="72" t="str">
        <f t="shared" si="425"/>
        <v/>
      </c>
      <c r="FD60" s="72" t="str">
        <f t="shared" si="426"/>
        <v/>
      </c>
      <c r="FE60" s="72" t="str">
        <f t="shared" si="427"/>
        <v/>
      </c>
      <c r="FF60" s="72" t="str">
        <f t="shared" si="428"/>
        <v/>
      </c>
      <c r="FG60" s="72" t="str">
        <f t="shared" si="429"/>
        <v/>
      </c>
      <c r="FH60" s="72" t="str">
        <f t="shared" si="430"/>
        <v/>
      </c>
      <c r="FI60" s="72" t="str">
        <f t="shared" si="431"/>
        <v/>
      </c>
      <c r="FJ60" s="72" t="str">
        <f t="shared" si="432"/>
        <v/>
      </c>
      <c r="FK60" s="72" t="str">
        <f t="shared" si="433"/>
        <v/>
      </c>
      <c r="FL60" s="72" t="str">
        <f t="shared" si="434"/>
        <v/>
      </c>
      <c r="FM60" s="72" t="str">
        <f t="shared" si="435"/>
        <v/>
      </c>
      <c r="FN60" s="72" t="str">
        <f t="shared" si="436"/>
        <v/>
      </c>
      <c r="FO60" s="72" t="str">
        <f t="shared" si="437"/>
        <v/>
      </c>
      <c r="FP60" s="72" t="str">
        <f t="shared" si="438"/>
        <v/>
      </c>
      <c r="FQ60" s="72" t="str">
        <f t="shared" si="439"/>
        <v/>
      </c>
      <c r="FR60" s="72" t="str">
        <f t="shared" si="440"/>
        <v/>
      </c>
      <c r="FS60" s="72" t="str">
        <f t="shared" si="441"/>
        <v/>
      </c>
    </row>
    <row r="61" spans="1:175" s="61" customFormat="1" ht="16.5">
      <c r="A61" s="73"/>
      <c r="B61" s="74" t="s">
        <v>314</v>
      </c>
      <c r="C61" s="81" t="s">
        <v>315</v>
      </c>
      <c r="D61" s="12">
        <v>1200</v>
      </c>
      <c r="E61" s="76"/>
      <c r="F61" s="77"/>
      <c r="G61" s="12">
        <v>50</v>
      </c>
      <c r="H61" s="78"/>
      <c r="I61" s="78" t="str">
        <f t="shared" si="365"/>
        <v>E130</v>
      </c>
      <c r="J61" s="78"/>
      <c r="K61" s="78"/>
      <c r="L61" s="78"/>
      <c r="M61" s="78"/>
      <c r="N61" s="78"/>
      <c r="O61" s="78"/>
      <c r="P61" s="85"/>
      <c r="Q61" s="85"/>
      <c r="R61" s="85"/>
      <c r="S61" s="85"/>
      <c r="T61" s="90" t="str">
        <f t="shared" si="366"/>
        <v>|n|Cff00ff7f击杀1200只怪有50%概率升级|r</v>
      </c>
      <c r="U61" s="88" t="s">
        <v>309</v>
      </c>
      <c r="V61" s="89">
        <v>135000</v>
      </c>
      <c r="W61" s="89">
        <v>540000</v>
      </c>
      <c r="X61" s="89"/>
      <c r="Y61" s="89"/>
      <c r="Z61" s="89">
        <v>2700000</v>
      </c>
      <c r="AA61" s="89"/>
      <c r="AB61" s="89"/>
      <c r="AC61" s="89"/>
      <c r="AD61" s="89"/>
      <c r="AE61" s="89"/>
      <c r="AF61" s="89"/>
      <c r="AG61" s="91"/>
      <c r="AH61" s="89"/>
      <c r="AI61" s="89"/>
      <c r="AJ61" s="89"/>
      <c r="AK61" s="89"/>
      <c r="AL61" s="91"/>
      <c r="AM61" s="89"/>
      <c r="AN61" s="71">
        <v>12</v>
      </c>
      <c r="AO61" s="89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81"/>
      <c r="BD61" s="81"/>
      <c r="BE61" s="81"/>
      <c r="BF61" s="81"/>
      <c r="BG61" s="81"/>
      <c r="BH61" s="81"/>
      <c r="BI61" s="81"/>
      <c r="BJ61" s="81"/>
      <c r="BK61" s="81"/>
      <c r="BL61" s="81"/>
      <c r="BM61" s="81"/>
      <c r="BN61" s="81"/>
      <c r="BO61" s="81"/>
      <c r="BP61" s="81"/>
      <c r="BQ61" s="81"/>
      <c r="BR61" s="81"/>
      <c r="BS61" s="81"/>
      <c r="BT61" s="81"/>
      <c r="BU61" s="81"/>
      <c r="BV61" s="81"/>
      <c r="BW61" s="81"/>
      <c r="BX61" s="81"/>
      <c r="BY61" s="81"/>
      <c r="BZ61" s="81"/>
      <c r="CA61" s="81"/>
      <c r="CB61" s="81"/>
      <c r="CC61" s="81"/>
      <c r="CD61" s="81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367"/>
        <v>InitUnitState('E129',135000,540000,,,2700000,,,,,)</v>
      </c>
      <c r="CO61" s="96" t="str">
        <f t="shared" si="368"/>
        <v>InitUnitNormal('E129',,,,,,,,,12,)</v>
      </c>
      <c r="CP61" s="96" t="str">
        <f t="shared" si="369"/>
        <v>InitUnitMagic('E129',,,,,,,,,,)</v>
      </c>
      <c r="CQ61" s="96" t="str">
        <f t="shared" si="370"/>
        <v>InitUnitAdd('E129',,,,,,,,,,)</v>
      </c>
      <c r="CR61" s="96" t="str">
        <f t="shared" si="371"/>
        <v>InitEquipData('E129',1200,"",,E130,,50,'','','','','','',"ReplaceableTextures\\CommandButtons\\BTNZ10.blp")</v>
      </c>
      <c r="CS61" s="96"/>
      <c r="CT61" s="96"/>
      <c r="CU61" s="98" t="str">
        <f t="shared" si="78"/>
        <v>|n攻击+135000|n业力+540000|n生命值+2700000|n暴击+12%|n</v>
      </c>
      <c r="CV61" s="71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2" t="str">
        <f t="shared" si="372"/>
        <v>|n攻击+135000</v>
      </c>
      <c r="DC61" s="72" t="str">
        <f t="shared" si="373"/>
        <v>|n业力+540000</v>
      </c>
      <c r="DD61" s="72" t="str">
        <f t="shared" si="374"/>
        <v/>
      </c>
      <c r="DE61" s="72" t="str">
        <f t="shared" si="375"/>
        <v/>
      </c>
      <c r="DF61" s="72" t="str">
        <f t="shared" si="376"/>
        <v>|n生命值+2700000</v>
      </c>
      <c r="DG61" s="72" t="str">
        <f t="shared" si="377"/>
        <v/>
      </c>
      <c r="DH61" s="72" t="str">
        <f t="shared" si="378"/>
        <v/>
      </c>
      <c r="DI61" s="72" t="str">
        <f t="shared" si="379"/>
        <v/>
      </c>
      <c r="DJ61" s="72" t="str">
        <f t="shared" si="380"/>
        <v/>
      </c>
      <c r="DK61" s="72" t="str">
        <f t="shared" si="381"/>
        <v/>
      </c>
      <c r="DL61" s="72" t="str">
        <f t="shared" si="382"/>
        <v/>
      </c>
      <c r="DM61" s="72" t="str">
        <f t="shared" si="383"/>
        <v/>
      </c>
      <c r="DN61" s="72" t="str">
        <f t="shared" si="384"/>
        <v/>
      </c>
      <c r="DO61" s="72" t="str">
        <f t="shared" si="385"/>
        <v/>
      </c>
      <c r="DP61" s="72" t="str">
        <f t="shared" si="386"/>
        <v/>
      </c>
      <c r="DQ61" s="72" t="str">
        <f t="shared" si="387"/>
        <v/>
      </c>
      <c r="DR61" s="72" t="str">
        <f t="shared" si="388"/>
        <v/>
      </c>
      <c r="DS61" s="72" t="str">
        <f t="shared" si="389"/>
        <v/>
      </c>
      <c r="DT61" s="72" t="str">
        <f t="shared" si="390"/>
        <v>|n暴击+12%</v>
      </c>
      <c r="DU61" s="72" t="str">
        <f t="shared" si="391"/>
        <v/>
      </c>
      <c r="DV61" s="72" t="str">
        <f t="shared" si="392"/>
        <v/>
      </c>
      <c r="DW61" s="72" t="str">
        <f t="shared" si="393"/>
        <v/>
      </c>
      <c r="DX61" s="72" t="str">
        <f t="shared" si="394"/>
        <v/>
      </c>
      <c r="DY61" s="72" t="str">
        <f t="shared" si="395"/>
        <v/>
      </c>
      <c r="DZ61" s="72" t="str">
        <f t="shared" si="396"/>
        <v/>
      </c>
      <c r="EA61" s="72" t="str">
        <f t="shared" si="397"/>
        <v/>
      </c>
      <c r="EB61" s="72" t="str">
        <f t="shared" si="398"/>
        <v/>
      </c>
      <c r="EC61" s="72" t="str">
        <f t="shared" si="399"/>
        <v/>
      </c>
      <c r="ED61" s="72" t="str">
        <f t="shared" si="400"/>
        <v/>
      </c>
      <c r="EE61" s="72" t="str">
        <f t="shared" si="401"/>
        <v/>
      </c>
      <c r="EF61" s="72" t="str">
        <f t="shared" si="402"/>
        <v/>
      </c>
      <c r="EG61" s="72" t="str">
        <f t="shared" si="403"/>
        <v/>
      </c>
      <c r="EH61" s="72" t="str">
        <f t="shared" si="404"/>
        <v/>
      </c>
      <c r="EI61" s="72" t="str">
        <f t="shared" si="405"/>
        <v/>
      </c>
      <c r="EJ61" s="72" t="str">
        <f t="shared" si="406"/>
        <v/>
      </c>
      <c r="EK61" s="72" t="str">
        <f t="shared" si="407"/>
        <v/>
      </c>
      <c r="EL61" s="72" t="str">
        <f t="shared" si="408"/>
        <v/>
      </c>
      <c r="EM61" s="72" t="str">
        <f t="shared" si="409"/>
        <v/>
      </c>
      <c r="EN61" s="72" t="str">
        <f t="shared" si="410"/>
        <v/>
      </c>
      <c r="EO61" s="72" t="str">
        <f t="shared" si="411"/>
        <v/>
      </c>
      <c r="EP61" s="72" t="str">
        <f t="shared" si="412"/>
        <v/>
      </c>
      <c r="EQ61" s="72" t="str">
        <f t="shared" si="413"/>
        <v/>
      </c>
      <c r="ER61" s="72" t="str">
        <f t="shared" si="414"/>
        <v/>
      </c>
      <c r="ES61" s="72" t="str">
        <f t="shared" si="415"/>
        <v/>
      </c>
      <c r="ET61" s="72" t="str">
        <f t="shared" si="416"/>
        <v/>
      </c>
      <c r="EU61" s="72" t="str">
        <f t="shared" si="417"/>
        <v/>
      </c>
      <c r="EV61" s="72" t="str">
        <f t="shared" si="418"/>
        <v/>
      </c>
      <c r="EW61" s="72" t="str">
        <f t="shared" si="419"/>
        <v/>
      </c>
      <c r="EX61" s="72" t="str">
        <f t="shared" si="420"/>
        <v/>
      </c>
      <c r="EY61" s="72" t="str">
        <f t="shared" si="421"/>
        <v/>
      </c>
      <c r="EZ61" s="72" t="str">
        <f t="shared" si="422"/>
        <v/>
      </c>
      <c r="FA61" s="72" t="str">
        <f t="shared" si="423"/>
        <v/>
      </c>
      <c r="FB61" s="72" t="str">
        <f t="shared" si="424"/>
        <v/>
      </c>
      <c r="FC61" s="72" t="str">
        <f t="shared" si="425"/>
        <v/>
      </c>
      <c r="FD61" s="72" t="str">
        <f t="shared" si="426"/>
        <v/>
      </c>
      <c r="FE61" s="72" t="str">
        <f t="shared" si="427"/>
        <v/>
      </c>
      <c r="FF61" s="72" t="str">
        <f t="shared" si="428"/>
        <v/>
      </c>
      <c r="FG61" s="72" t="str">
        <f t="shared" si="429"/>
        <v/>
      </c>
      <c r="FH61" s="72" t="str">
        <f t="shared" si="430"/>
        <v/>
      </c>
      <c r="FI61" s="72" t="str">
        <f t="shared" si="431"/>
        <v/>
      </c>
      <c r="FJ61" s="72" t="str">
        <f t="shared" si="432"/>
        <v/>
      </c>
      <c r="FK61" s="72" t="str">
        <f t="shared" si="433"/>
        <v/>
      </c>
      <c r="FL61" s="72" t="str">
        <f t="shared" si="434"/>
        <v/>
      </c>
      <c r="FM61" s="72" t="str">
        <f t="shared" si="435"/>
        <v/>
      </c>
      <c r="FN61" s="72" t="str">
        <f t="shared" si="436"/>
        <v/>
      </c>
      <c r="FO61" s="72" t="str">
        <f t="shared" si="437"/>
        <v/>
      </c>
      <c r="FP61" s="72" t="str">
        <f t="shared" si="438"/>
        <v/>
      </c>
      <c r="FQ61" s="72" t="str">
        <f t="shared" si="439"/>
        <v/>
      </c>
      <c r="FR61" s="72" t="str">
        <f t="shared" si="440"/>
        <v/>
      </c>
      <c r="FS61" s="72" t="str">
        <f t="shared" si="441"/>
        <v/>
      </c>
    </row>
    <row r="62" spans="1:175" s="61" customFormat="1" ht="16.5">
      <c r="A62" s="73"/>
      <c r="B62" s="74" t="s">
        <v>316</v>
      </c>
      <c r="C62" s="81" t="s">
        <v>317</v>
      </c>
      <c r="D62" s="82"/>
      <c r="E62" s="76"/>
      <c r="F62" s="77"/>
      <c r="G62" s="78"/>
      <c r="H62" s="78"/>
      <c r="I62" s="78"/>
      <c r="J62" s="78"/>
      <c r="K62" s="78"/>
      <c r="L62" s="78"/>
      <c r="M62" s="78"/>
      <c r="N62" s="78"/>
      <c r="O62" s="78"/>
      <c r="P62" s="85"/>
      <c r="Q62" s="85"/>
      <c r="R62" s="85"/>
      <c r="S62" s="85"/>
      <c r="T62" s="90"/>
      <c r="U62" s="88" t="s">
        <v>309</v>
      </c>
      <c r="V62" s="89">
        <v>150000</v>
      </c>
      <c r="W62" s="89">
        <v>600000</v>
      </c>
      <c r="X62" s="89"/>
      <c r="Y62" s="89"/>
      <c r="Z62" s="89">
        <v>3000000</v>
      </c>
      <c r="AA62" s="89"/>
      <c r="AB62" s="89"/>
      <c r="AC62" s="89"/>
      <c r="AD62" s="89"/>
      <c r="AE62" s="89"/>
      <c r="AF62" s="89"/>
      <c r="AG62" s="91"/>
      <c r="AH62" s="89"/>
      <c r="AI62" s="89"/>
      <c r="AJ62" s="89"/>
      <c r="AK62" s="89"/>
      <c r="AL62" s="91"/>
      <c r="AM62" s="89"/>
      <c r="AN62" s="71">
        <v>12</v>
      </c>
      <c r="AO62" s="89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81"/>
      <c r="BD62" s="81"/>
      <c r="BE62" s="81"/>
      <c r="BF62" s="81"/>
      <c r="BG62" s="81"/>
      <c r="BH62" s="81"/>
      <c r="BI62" s="81"/>
      <c r="BJ62" s="81"/>
      <c r="BK62" s="81"/>
      <c r="BL62" s="81"/>
      <c r="BM62" s="81"/>
      <c r="BN62" s="81"/>
      <c r="BO62" s="81"/>
      <c r="BP62" s="81"/>
      <c r="BQ62" s="81"/>
      <c r="BR62" s="81"/>
      <c r="BS62" s="81"/>
      <c r="BT62" s="81"/>
      <c r="BU62" s="81"/>
      <c r="BV62" s="81"/>
      <c r="BW62" s="81"/>
      <c r="BX62" s="81"/>
      <c r="BY62" s="81"/>
      <c r="BZ62" s="81"/>
      <c r="CA62" s="81"/>
      <c r="CB62" s="81"/>
      <c r="CC62" s="81"/>
      <c r="CD62" s="81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367"/>
        <v>InitUnitState('E130',150000,600000,,,3000000,,,,,)</v>
      </c>
      <c r="CO62" s="96" t="str">
        <f t="shared" si="368"/>
        <v>InitUnitNormal('E130',,,,,,,,,12,)</v>
      </c>
      <c r="CP62" s="96" t="str">
        <f t="shared" si="369"/>
        <v>InitUnitMagic('E130',,,,,,,,,,)</v>
      </c>
      <c r="CQ62" s="96" t="str">
        <f t="shared" si="370"/>
        <v>InitUnitAdd('E130',,,,,,,,,,)</v>
      </c>
      <c r="CR62" s="96" t="str">
        <f t="shared" si="371"/>
        <v>InitEquipData('E130',,"",,,,,'','','','','','',"ReplaceableTextures\\CommandButtons\\BTNZ11.blp")</v>
      </c>
      <c r="CS62" s="96"/>
      <c r="CT62" s="96"/>
      <c r="CU62" s="98" t="str">
        <f t="shared" si="78"/>
        <v>|n攻击+150000|n业力+600000|n生命值+3000000|n暴击+12%|n</v>
      </c>
      <c r="CV62" s="71" t="str">
        <f>"|Cffbbbbbb属性：|r"&amp;CU62&amp;VLOOKUP(A62,合成公式!A:P,16,FALSE)&amp;T62</f>
        <v>|Cffbbbbbb属性：|r|n攻击+150000|n业力+600000|n生命值+3000000|n暴击+12%|n</v>
      </c>
      <c r="DB62" s="72" t="str">
        <f t="shared" si="372"/>
        <v>|n攻击+150000</v>
      </c>
      <c r="DC62" s="72" t="str">
        <f t="shared" si="373"/>
        <v>|n业力+600000</v>
      </c>
      <c r="DD62" s="72" t="str">
        <f t="shared" si="374"/>
        <v/>
      </c>
      <c r="DE62" s="72" t="str">
        <f t="shared" si="375"/>
        <v/>
      </c>
      <c r="DF62" s="72" t="str">
        <f t="shared" si="376"/>
        <v>|n生命值+3000000</v>
      </c>
      <c r="DG62" s="72" t="str">
        <f t="shared" si="377"/>
        <v/>
      </c>
      <c r="DH62" s="72" t="str">
        <f t="shared" si="378"/>
        <v/>
      </c>
      <c r="DI62" s="72" t="str">
        <f t="shared" si="379"/>
        <v/>
      </c>
      <c r="DJ62" s="72" t="str">
        <f t="shared" si="380"/>
        <v/>
      </c>
      <c r="DK62" s="72" t="str">
        <f t="shared" si="381"/>
        <v/>
      </c>
      <c r="DL62" s="72" t="str">
        <f t="shared" si="382"/>
        <v/>
      </c>
      <c r="DM62" s="72" t="str">
        <f t="shared" si="383"/>
        <v/>
      </c>
      <c r="DN62" s="72" t="str">
        <f t="shared" si="384"/>
        <v/>
      </c>
      <c r="DO62" s="72" t="str">
        <f t="shared" si="385"/>
        <v/>
      </c>
      <c r="DP62" s="72" t="str">
        <f t="shared" si="386"/>
        <v/>
      </c>
      <c r="DQ62" s="72" t="str">
        <f t="shared" si="387"/>
        <v/>
      </c>
      <c r="DR62" s="72" t="str">
        <f t="shared" si="388"/>
        <v/>
      </c>
      <c r="DS62" s="72" t="str">
        <f t="shared" si="389"/>
        <v/>
      </c>
      <c r="DT62" s="72" t="str">
        <f t="shared" si="390"/>
        <v>|n暴击+12%</v>
      </c>
      <c r="DU62" s="72" t="str">
        <f t="shared" si="391"/>
        <v/>
      </c>
      <c r="DV62" s="72" t="str">
        <f t="shared" si="392"/>
        <v/>
      </c>
      <c r="DW62" s="72" t="str">
        <f t="shared" si="393"/>
        <v/>
      </c>
      <c r="DX62" s="72" t="str">
        <f t="shared" si="394"/>
        <v/>
      </c>
      <c r="DY62" s="72" t="str">
        <f t="shared" si="395"/>
        <v/>
      </c>
      <c r="DZ62" s="72" t="str">
        <f t="shared" si="396"/>
        <v/>
      </c>
      <c r="EA62" s="72" t="str">
        <f t="shared" si="397"/>
        <v/>
      </c>
      <c r="EB62" s="72" t="str">
        <f t="shared" si="398"/>
        <v/>
      </c>
      <c r="EC62" s="72" t="str">
        <f t="shared" si="399"/>
        <v/>
      </c>
      <c r="ED62" s="72" t="str">
        <f t="shared" si="400"/>
        <v/>
      </c>
      <c r="EE62" s="72" t="str">
        <f t="shared" si="401"/>
        <v/>
      </c>
      <c r="EF62" s="72" t="str">
        <f t="shared" si="402"/>
        <v/>
      </c>
      <c r="EG62" s="72" t="str">
        <f t="shared" si="403"/>
        <v/>
      </c>
      <c r="EH62" s="72" t="str">
        <f t="shared" si="404"/>
        <v/>
      </c>
      <c r="EI62" s="72" t="str">
        <f t="shared" si="405"/>
        <v/>
      </c>
      <c r="EJ62" s="72" t="str">
        <f t="shared" si="406"/>
        <v/>
      </c>
      <c r="EK62" s="72" t="str">
        <f t="shared" si="407"/>
        <v/>
      </c>
      <c r="EL62" s="72" t="str">
        <f t="shared" si="408"/>
        <v/>
      </c>
      <c r="EM62" s="72" t="str">
        <f t="shared" si="409"/>
        <v/>
      </c>
      <c r="EN62" s="72" t="str">
        <f t="shared" si="410"/>
        <v/>
      </c>
      <c r="EO62" s="72" t="str">
        <f t="shared" si="411"/>
        <v/>
      </c>
      <c r="EP62" s="72" t="str">
        <f t="shared" si="412"/>
        <v/>
      </c>
      <c r="EQ62" s="72" t="str">
        <f t="shared" si="413"/>
        <v/>
      </c>
      <c r="ER62" s="72" t="str">
        <f t="shared" si="414"/>
        <v/>
      </c>
      <c r="ES62" s="72" t="str">
        <f t="shared" si="415"/>
        <v/>
      </c>
      <c r="ET62" s="72" t="str">
        <f t="shared" si="416"/>
        <v/>
      </c>
      <c r="EU62" s="72" t="str">
        <f t="shared" si="417"/>
        <v/>
      </c>
      <c r="EV62" s="72" t="str">
        <f t="shared" si="418"/>
        <v/>
      </c>
      <c r="EW62" s="72" t="str">
        <f t="shared" si="419"/>
        <v/>
      </c>
      <c r="EX62" s="72" t="str">
        <f t="shared" si="420"/>
        <v/>
      </c>
      <c r="EY62" s="72" t="str">
        <f t="shared" si="421"/>
        <v/>
      </c>
      <c r="EZ62" s="72" t="str">
        <f t="shared" si="422"/>
        <v/>
      </c>
      <c r="FA62" s="72" t="str">
        <f t="shared" si="423"/>
        <v/>
      </c>
      <c r="FB62" s="72" t="str">
        <f t="shared" si="424"/>
        <v/>
      </c>
      <c r="FC62" s="72" t="str">
        <f t="shared" si="425"/>
        <v/>
      </c>
      <c r="FD62" s="72" t="str">
        <f t="shared" si="426"/>
        <v/>
      </c>
      <c r="FE62" s="72" t="str">
        <f t="shared" si="427"/>
        <v/>
      </c>
      <c r="FF62" s="72" t="str">
        <f t="shared" si="428"/>
        <v/>
      </c>
      <c r="FG62" s="72" t="str">
        <f t="shared" si="429"/>
        <v/>
      </c>
      <c r="FH62" s="72" t="str">
        <f t="shared" si="430"/>
        <v/>
      </c>
      <c r="FI62" s="72" t="str">
        <f t="shared" si="431"/>
        <v/>
      </c>
      <c r="FJ62" s="72" t="str">
        <f t="shared" si="432"/>
        <v/>
      </c>
      <c r="FK62" s="72" t="str">
        <f t="shared" si="433"/>
        <v/>
      </c>
      <c r="FL62" s="72" t="str">
        <f t="shared" si="434"/>
        <v/>
      </c>
      <c r="FM62" s="72" t="str">
        <f t="shared" si="435"/>
        <v/>
      </c>
      <c r="FN62" s="72" t="str">
        <f t="shared" si="436"/>
        <v/>
      </c>
      <c r="FO62" s="72" t="str">
        <f t="shared" si="437"/>
        <v/>
      </c>
      <c r="FP62" s="72" t="str">
        <f t="shared" si="438"/>
        <v/>
      </c>
      <c r="FQ62" s="72" t="str">
        <f t="shared" si="439"/>
        <v/>
      </c>
      <c r="FR62" s="72" t="str">
        <f t="shared" si="440"/>
        <v/>
      </c>
      <c r="FS62" s="72" t="str">
        <f t="shared" si="441"/>
        <v/>
      </c>
    </row>
    <row r="63" spans="1:175" s="61" customFormat="1" ht="16.5">
      <c r="A63" s="73"/>
      <c r="B63" s="74" t="s">
        <v>318</v>
      </c>
      <c r="C63" s="73" t="s">
        <v>319</v>
      </c>
      <c r="D63" s="75"/>
      <c r="E63" s="76"/>
      <c r="F63" s="77">
        <v>800</v>
      </c>
      <c r="G63" s="78">
        <v>100</v>
      </c>
      <c r="H63" s="78"/>
      <c r="I63" s="78" t="str">
        <f>B64</f>
        <v>E202</v>
      </c>
      <c r="J63" s="78"/>
      <c r="K63" s="78"/>
      <c r="L63" s="78"/>
      <c r="M63" s="78"/>
      <c r="N63" s="78"/>
      <c r="O63" s="78"/>
      <c r="P63" s="85"/>
      <c r="Q63" s="85"/>
      <c r="R63" s="85"/>
      <c r="S63" s="85"/>
      <c r="T63" s="90"/>
      <c r="U63" s="88" t="s">
        <v>320</v>
      </c>
      <c r="V63" s="89"/>
      <c r="W63" s="89"/>
      <c r="X63" s="89"/>
      <c r="Y63" s="89"/>
      <c r="Z63" s="89">
        <v>20000</v>
      </c>
      <c r="AA63" s="89"/>
      <c r="AB63" s="89">
        <v>500</v>
      </c>
      <c r="AC63" s="89"/>
      <c r="AD63" s="89"/>
      <c r="AE63" s="89"/>
      <c r="AF63" s="89"/>
      <c r="AG63" s="91"/>
      <c r="AH63" s="89"/>
      <c r="AI63" s="89"/>
      <c r="AJ63" s="89"/>
      <c r="AK63" s="89"/>
      <c r="AL63" s="91"/>
      <c r="AM63" s="89"/>
      <c r="AN63" s="89"/>
      <c r="AO63" s="89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81"/>
      <c r="BD63" s="81"/>
      <c r="BE63" s="81"/>
      <c r="BF63" s="81"/>
      <c r="BG63" s="81"/>
      <c r="BH63" s="81"/>
      <c r="BI63" s="81"/>
      <c r="BJ63" s="81"/>
      <c r="BK63" s="81"/>
      <c r="BL63" s="81"/>
      <c r="BM63" s="81"/>
      <c r="BN63" s="81"/>
      <c r="BO63" s="81"/>
      <c r="BP63" s="81"/>
      <c r="BQ63" s="81"/>
      <c r="BR63" s="81"/>
      <c r="BS63" s="81"/>
      <c r="BT63" s="81"/>
      <c r="BU63" s="81"/>
      <c r="BV63" s="81"/>
      <c r="BW63" s="81"/>
      <c r="BX63" s="81"/>
      <c r="BY63" s="81"/>
      <c r="BZ63" s="81"/>
      <c r="CA63" s="81"/>
      <c r="CB63" s="81"/>
      <c r="CC63" s="81"/>
      <c r="CD63" s="81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367"/>
        <v>InitUnitState('E201',,,,,20000,,500,,,)</v>
      </c>
      <c r="CO63" s="96" t="str">
        <f t="shared" si="368"/>
        <v>InitUnitNormal('E201',,,,,,,,,,)</v>
      </c>
      <c r="CP63" s="96" t="str">
        <f t="shared" si="369"/>
        <v>InitUnitMagic('E201',,,,,,,,,,)</v>
      </c>
      <c r="CQ63" s="96" t="str">
        <f t="shared" si="370"/>
        <v>InitUnitAdd('E201',,,,,,,,,,)</v>
      </c>
      <c r="CR63" s="96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6"/>
      <c r="CT63" s="96"/>
      <c r="CU63" s="98" t="str">
        <f t="shared" si="78"/>
        <v>|n生命值+20000|n生命回复+500|n</v>
      </c>
      <c r="CV63" s="71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2" t="str">
        <f t="shared" ref="DB63:DB64" si="519">IF(V63="","","|n"&amp;DB$2&amp;"+"&amp;V63&amp;DB$1)</f>
        <v/>
      </c>
      <c r="DC63" s="72" t="str">
        <f t="shared" ref="DC63:DC64" si="520">IF(W63="","","|n"&amp;DC$2&amp;"+"&amp;W63&amp;DC$1)</f>
        <v/>
      </c>
      <c r="DD63" s="72" t="str">
        <f t="shared" ref="DD63:DD64" si="521">IF(X63="","","|n"&amp;DD$2&amp;"+"&amp;X63&amp;DD$1)</f>
        <v/>
      </c>
      <c r="DE63" s="72" t="str">
        <f t="shared" ref="DE63:DE64" si="522">IF(Y63="","","|n"&amp;DE$2&amp;"+"&amp;Y63&amp;DE$1)</f>
        <v/>
      </c>
      <c r="DF63" s="72" t="str">
        <f t="shared" ref="DF63:DF64" si="523">IF(Z63="","","|n"&amp;DF$2&amp;"+"&amp;Z63&amp;DF$1)</f>
        <v>|n生命值+20000</v>
      </c>
      <c r="DG63" s="72" t="str">
        <f t="shared" ref="DG63:DG64" si="524">IF(AA63="","","|n"&amp;DG$2&amp;"+"&amp;AA63&amp;DG$1)</f>
        <v/>
      </c>
      <c r="DH63" s="72" t="str">
        <f t="shared" ref="DH63:DH64" si="525">IF(AB63="","","|n"&amp;DH$2&amp;"+"&amp;AB63&amp;DH$1)</f>
        <v>|n生命回复+500</v>
      </c>
      <c r="DI63" s="72" t="str">
        <f t="shared" ref="DI63:DI64" si="526">IF(AC63="","","|n"&amp;DI$2&amp;"+"&amp;AC63&amp;DI$1)</f>
        <v/>
      </c>
      <c r="DJ63" s="72" t="str">
        <f t="shared" ref="DJ63:DJ64" si="527">IF(AD63="","","|n"&amp;DJ$2&amp;"+"&amp;AD63&amp;DJ$1)</f>
        <v/>
      </c>
      <c r="DK63" s="72" t="str">
        <f t="shared" ref="DK63:DK64" si="528">IF(AE63="","","|n"&amp;DK$2&amp;"+"&amp;AE63&amp;DK$1)</f>
        <v/>
      </c>
      <c r="DL63" s="72" t="str">
        <f t="shared" ref="DL63:DL64" si="529">IF(AF63="","","|n"&amp;DL$2&amp;"+"&amp;AF63&amp;DL$1)</f>
        <v/>
      </c>
      <c r="DM63" s="72" t="str">
        <f t="shared" ref="DM63:DM64" si="530">IF(AG63="","","|n"&amp;DM$2&amp;"+"&amp;AG63&amp;DM$1)</f>
        <v/>
      </c>
      <c r="DN63" s="72" t="str">
        <f t="shared" ref="DN63:DN64" si="531">IF(AH63="","","|n"&amp;DN$2&amp;"+"&amp;AH63&amp;DN$1)</f>
        <v/>
      </c>
      <c r="DO63" s="72" t="str">
        <f t="shared" ref="DO63:DO64" si="532">IF(AI63="","","|n"&amp;DO$2&amp;"+"&amp;AI63&amp;DO$1)</f>
        <v/>
      </c>
      <c r="DP63" s="72" t="str">
        <f t="shared" ref="DP63:DP64" si="533">IF(AJ63="","","|n"&amp;DP$2&amp;"+"&amp;AJ63&amp;DP$1)</f>
        <v/>
      </c>
      <c r="DQ63" s="72" t="str">
        <f t="shared" ref="DQ63:DQ64" si="534">IF(AK63="","","|n"&amp;DQ$2&amp;"+"&amp;AK63&amp;DQ$1)</f>
        <v/>
      </c>
      <c r="DR63" s="72" t="str">
        <f t="shared" ref="DR63:DR64" si="535">IF(AL63="","","|n"&amp;DR$2&amp;"+"&amp;AL63&amp;DR$1)</f>
        <v/>
      </c>
      <c r="DS63" s="72" t="str">
        <f t="shared" ref="DS63:DS64" si="536">IF(AM63="","","|n"&amp;DS$2&amp;"+"&amp;AM63&amp;DS$1)</f>
        <v/>
      </c>
      <c r="DT63" s="72" t="str">
        <f t="shared" ref="DT63:DT64" si="537">IF(AN63="","","|n"&amp;DT$2&amp;"+"&amp;AN63&amp;DT$1)</f>
        <v/>
      </c>
      <c r="DU63" s="72" t="str">
        <f t="shared" ref="DU63:DU64" si="538">IF(AO63="","","|n"&amp;DU$2&amp;"+"&amp;AO63&amp;DU$1)</f>
        <v/>
      </c>
      <c r="DV63" s="72" t="str">
        <f t="shared" ref="DV63:DV64" si="539">IF(AP63="","","|n"&amp;DV$2&amp;"+"&amp;AP63&amp;DV$1)</f>
        <v/>
      </c>
      <c r="DW63" s="72" t="str">
        <f t="shared" ref="DW63:DW64" si="540">IF(AQ63="","","|n"&amp;DW$2&amp;"+"&amp;AQ63&amp;DW$1)</f>
        <v/>
      </c>
      <c r="DX63" s="72" t="str">
        <f t="shared" ref="DX63:DX64" si="541">IF(AR63="","","|n"&amp;DX$2&amp;"+"&amp;AR63&amp;DX$1)</f>
        <v/>
      </c>
      <c r="DY63" s="72" t="str">
        <f t="shared" ref="DY63:DY64" si="542">IF(AS63="","","|n"&amp;DY$2&amp;"+"&amp;AS63&amp;DY$1)</f>
        <v/>
      </c>
      <c r="DZ63" s="72" t="str">
        <f t="shared" ref="DZ63:DZ64" si="543">IF(AT63="","","|n"&amp;DZ$2&amp;"+"&amp;AT63&amp;DZ$1)</f>
        <v/>
      </c>
      <c r="EA63" s="72" t="str">
        <f t="shared" ref="EA63:EA64" si="544">IF(AU63="","","|n"&amp;EA$2&amp;"+"&amp;AU63&amp;EA$1)</f>
        <v/>
      </c>
      <c r="EB63" s="72" t="str">
        <f t="shared" ref="EB63:EB64" si="545">IF(AV63="","","|n"&amp;EB$2&amp;"+"&amp;AV63&amp;EB$1)</f>
        <v/>
      </c>
      <c r="EC63" s="72" t="str">
        <f t="shared" ref="EC63:EC64" si="546">IF(AW63="","","|n"&amp;EC$2&amp;"+"&amp;AW63&amp;EC$1)</f>
        <v/>
      </c>
      <c r="ED63" s="72" t="str">
        <f t="shared" ref="ED63:ED64" si="547">IF(AX63="","","|n"&amp;ED$2&amp;"+"&amp;AX63&amp;ED$1)</f>
        <v/>
      </c>
      <c r="EE63" s="72" t="str">
        <f t="shared" ref="EE63:EE64" si="548">IF(AY63="","","|n"&amp;EE$2&amp;"+"&amp;AY63&amp;EE$1)</f>
        <v/>
      </c>
      <c r="EF63" s="72" t="str">
        <f t="shared" ref="EF63:EF64" si="549">IF(AZ63="","","|n"&amp;EF$2&amp;"+"&amp;AZ63&amp;EF$1)</f>
        <v/>
      </c>
      <c r="EG63" s="72" t="str">
        <f t="shared" ref="EG63:EG64" si="550">IF(BA63="","","|n"&amp;EG$2&amp;"+"&amp;BA63&amp;EG$1)</f>
        <v/>
      </c>
      <c r="EH63" s="72" t="str">
        <f t="shared" ref="EH63:EH64" si="551">IF(BB63="","","|n"&amp;EH$2&amp;"+"&amp;BB63&amp;EH$1)</f>
        <v/>
      </c>
      <c r="EI63" s="72" t="str">
        <f t="shared" ref="EI63:EI64" si="552">IF(BC63="","","|n"&amp;EI$2&amp;"+"&amp;BC63&amp;EI$1)</f>
        <v/>
      </c>
      <c r="EJ63" s="72" t="str">
        <f t="shared" ref="EJ63:EJ64" si="553">IF(BD63="","","|n"&amp;EJ$2&amp;"+"&amp;BD63&amp;EJ$1)</f>
        <v/>
      </c>
      <c r="EK63" s="72" t="str">
        <f t="shared" ref="EK63:EK64" si="554">IF(BE63="","","|n"&amp;EK$2&amp;"+"&amp;BE63&amp;EK$1)</f>
        <v/>
      </c>
      <c r="EL63" s="72" t="str">
        <f t="shared" ref="EL63:EL64" si="555">IF(BF63="","","|n"&amp;EL$2&amp;"+"&amp;BF63&amp;EL$1)</f>
        <v/>
      </c>
      <c r="EM63" s="72" t="str">
        <f t="shared" ref="EM63:EM64" si="556">IF(BG63="","","|n"&amp;EM$2&amp;"+"&amp;BG63&amp;EM$1)</f>
        <v/>
      </c>
      <c r="EN63" s="72" t="str">
        <f t="shared" ref="EN63:EN64" si="557">IF(BH63="","","|n"&amp;EN$2&amp;"+"&amp;BH63&amp;EN$1)</f>
        <v/>
      </c>
      <c r="EO63" s="72" t="str">
        <f t="shared" ref="EO63:EO64" si="558">IF(BI63="","","|n"&amp;EO$2&amp;"+"&amp;BI63&amp;EO$1)</f>
        <v/>
      </c>
      <c r="EP63" s="72" t="str">
        <f t="shared" ref="EP63:EP64" si="559">IF(BJ63="","","|n"&amp;EP$2&amp;"+"&amp;BJ63&amp;EP$1)</f>
        <v/>
      </c>
      <c r="EQ63" s="72" t="str">
        <f t="shared" ref="EQ63:EQ64" si="560">IF(BK63="","","|n"&amp;EQ$2&amp;"+"&amp;BK63&amp;EQ$1)</f>
        <v/>
      </c>
      <c r="ER63" s="72" t="str">
        <f t="shared" ref="ER63:ER64" si="561">IF(BL63="","","|n"&amp;ER$2&amp;"+"&amp;BL63&amp;ER$1)</f>
        <v/>
      </c>
      <c r="ES63" s="72" t="str">
        <f t="shared" ref="ES63:ES64" si="562">IF(BM63="","","|n"&amp;ES$2&amp;"+"&amp;BM63&amp;ES$1)</f>
        <v/>
      </c>
      <c r="ET63" s="72" t="str">
        <f t="shared" ref="ET63:ET64" si="563">IF(BN63="","","|n"&amp;ET$2&amp;"+"&amp;BN63&amp;ET$1)</f>
        <v/>
      </c>
      <c r="EU63" s="72" t="str">
        <f t="shared" ref="EU63:EU64" si="564">IF(BO63="","","|n"&amp;EU$2&amp;"+"&amp;BO63&amp;EU$1)</f>
        <v/>
      </c>
      <c r="EV63" s="72" t="str">
        <f t="shared" ref="EV63:EV64" si="565">IF(BP63="","","|n"&amp;EV$2&amp;"+"&amp;BP63&amp;EV$1)</f>
        <v/>
      </c>
      <c r="EW63" s="72" t="str">
        <f t="shared" ref="EW63:EW64" si="566">IF(BQ63="","","|n"&amp;EW$2&amp;"+"&amp;BQ63&amp;EW$1)</f>
        <v/>
      </c>
      <c r="EX63" s="72" t="str">
        <f t="shared" ref="EX63:EX64" si="567">IF(BR63="","","|n"&amp;EX$2&amp;"+"&amp;BR63&amp;EX$1)</f>
        <v/>
      </c>
      <c r="EY63" s="72" t="str">
        <f t="shared" ref="EY63:EY64" si="568">IF(BS63="","","|n"&amp;EY$2&amp;"+"&amp;BS63&amp;EY$1)</f>
        <v/>
      </c>
      <c r="EZ63" s="72" t="str">
        <f t="shared" ref="EZ63:EZ64" si="569">IF(BT63="","","|n"&amp;EZ$2&amp;"+"&amp;BT63&amp;EZ$1)</f>
        <v/>
      </c>
      <c r="FA63" s="72" t="str">
        <f t="shared" ref="FA63:FA64" si="570">IF(BU63="","","|n"&amp;FA$2&amp;"+"&amp;BU63&amp;FA$1)</f>
        <v/>
      </c>
      <c r="FB63" s="72" t="str">
        <f t="shared" ref="FB63:FB64" si="571">IF(BV63="","","|n"&amp;FB$2&amp;"+"&amp;BV63&amp;FB$1)</f>
        <v/>
      </c>
      <c r="FC63" s="72" t="str">
        <f t="shared" ref="FC63:FC64" si="572">IF(BW63="","","|n"&amp;FC$2&amp;"+"&amp;BW63&amp;FC$1)</f>
        <v/>
      </c>
      <c r="FD63" s="72" t="str">
        <f t="shared" ref="FD63:FD64" si="573">IF(BX63="","","|n"&amp;FD$2&amp;"+"&amp;BX63&amp;FD$1)</f>
        <v/>
      </c>
      <c r="FE63" s="72" t="str">
        <f t="shared" ref="FE63:FE64" si="574">IF(BY63="","","|n"&amp;FE$2&amp;"+"&amp;BY63&amp;FE$1)</f>
        <v/>
      </c>
      <c r="FF63" s="72" t="str">
        <f t="shared" ref="FF63:FF64" si="575">IF(BZ63="","","|n"&amp;FF$2&amp;"+"&amp;BZ63&amp;FF$1)</f>
        <v/>
      </c>
      <c r="FG63" s="72" t="str">
        <f t="shared" ref="FG63:FG64" si="576">IF(CA63="","","|n"&amp;FG$2&amp;"+"&amp;CA63&amp;FG$1)</f>
        <v/>
      </c>
      <c r="FH63" s="72" t="str">
        <f t="shared" ref="FH63:FH64" si="577">IF(CB63="","","|n"&amp;FH$2&amp;"+"&amp;CB63&amp;FH$1)</f>
        <v/>
      </c>
      <c r="FI63" s="72" t="str">
        <f t="shared" ref="FI63:FI64" si="578">IF(CC63="","","|n"&amp;FI$2&amp;"+"&amp;CC63&amp;FI$1)</f>
        <v/>
      </c>
      <c r="FJ63" s="72" t="str">
        <f t="shared" ref="FJ63:FJ64" si="579">IF(CD63="","","|n"&amp;FJ$2&amp;"+"&amp;CD63&amp;FJ$1)</f>
        <v/>
      </c>
      <c r="FK63" s="72" t="str">
        <f t="shared" ref="FK63:FK64" si="580">IF(CE63="","","|n"&amp;FK$2&amp;"+"&amp;CE63&amp;FK$1)</f>
        <v/>
      </c>
      <c r="FL63" s="72" t="str">
        <f t="shared" ref="FL63:FL64" si="581">IF(CF63="","","|n"&amp;FL$2&amp;"+"&amp;CF63&amp;FL$1)</f>
        <v/>
      </c>
      <c r="FM63" s="72" t="str">
        <f t="shared" ref="FM63:FM64" si="582">IF(CG63="","","|n"&amp;FM$2&amp;"+"&amp;CG63&amp;FM$1)</f>
        <v/>
      </c>
      <c r="FN63" s="72" t="str">
        <f t="shared" ref="FN63:FN64" si="583">IF(CH63="","","|n"&amp;FN$2&amp;"+"&amp;CH63&amp;FN$1)</f>
        <v/>
      </c>
      <c r="FO63" s="72" t="str">
        <f t="shared" ref="FO63:FO64" si="584">IF(CI63="","","|n"&amp;FO$2&amp;"+"&amp;CI63&amp;FO$1)</f>
        <v/>
      </c>
      <c r="FP63" s="72" t="str">
        <f t="shared" ref="FP63:FP64" si="585">IF(CJ63="","","|n"&amp;FP$2&amp;"+"&amp;CJ63&amp;FP$1)</f>
        <v/>
      </c>
      <c r="FQ63" s="72" t="str">
        <f t="shared" ref="FQ63:FQ64" si="586">IF(CK63="","","|n"&amp;FQ$2&amp;"+"&amp;CK63&amp;FQ$1)</f>
        <v/>
      </c>
      <c r="FR63" s="72" t="str">
        <f t="shared" ref="FR63:FR64" si="587">IF(CL63="","","|n"&amp;FR$2&amp;"+"&amp;CL63&amp;FR$1)</f>
        <v/>
      </c>
      <c r="FS63" s="72" t="str">
        <f t="shared" ref="FS63:FS64" si="588">IF(CM63="","","|n"&amp;FS$2&amp;"+"&amp;CM63&amp;FS$1)</f>
        <v/>
      </c>
    </row>
    <row r="64" spans="1:175" s="61" customFormat="1" ht="16.5">
      <c r="A64" s="73"/>
      <c r="B64" s="74" t="s">
        <v>321</v>
      </c>
      <c r="C64" s="73" t="s">
        <v>322</v>
      </c>
      <c r="D64" s="75"/>
      <c r="E64" s="76"/>
      <c r="F64" s="77">
        <v>800</v>
      </c>
      <c r="G64" s="78">
        <v>100</v>
      </c>
      <c r="H64" s="78"/>
      <c r="I64" s="78" t="str">
        <f t="shared" ref="I64:I91" si="589">B65</f>
        <v>E203</v>
      </c>
      <c r="J64" s="78"/>
      <c r="K64" s="78"/>
      <c r="L64" s="78"/>
      <c r="M64" s="78"/>
      <c r="N64" s="78"/>
      <c r="O64" s="78"/>
      <c r="P64" s="85"/>
      <c r="Q64" s="85"/>
      <c r="R64" s="85"/>
      <c r="S64" s="85"/>
      <c r="T64" s="90"/>
      <c r="U64" s="88" t="s">
        <v>320</v>
      </c>
      <c r="V64" s="89"/>
      <c r="W64" s="89"/>
      <c r="X64" s="89"/>
      <c r="Y64" s="89"/>
      <c r="Z64" s="89">
        <v>40000</v>
      </c>
      <c r="AA64" s="89"/>
      <c r="AB64" s="89">
        <v>1000</v>
      </c>
      <c r="AC64" s="89"/>
      <c r="AD64" s="89"/>
      <c r="AE64" s="89"/>
      <c r="AF64" s="89"/>
      <c r="AG64" s="91"/>
      <c r="AH64" s="89"/>
      <c r="AI64" s="89"/>
      <c r="AJ64" s="89"/>
      <c r="AK64" s="89"/>
      <c r="AL64" s="91"/>
      <c r="AM64" s="89"/>
      <c r="AN64" s="89"/>
      <c r="AO64" s="89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81"/>
      <c r="BD64" s="81"/>
      <c r="BE64" s="81"/>
      <c r="BF64" s="81"/>
      <c r="BG64" s="81"/>
      <c r="BH64" s="81"/>
      <c r="BI64" s="81"/>
      <c r="BJ64" s="81"/>
      <c r="BK64" s="81"/>
      <c r="BL64" s="81"/>
      <c r="BM64" s="81"/>
      <c r="BN64" s="81"/>
      <c r="BO64" s="81"/>
      <c r="BP64" s="81"/>
      <c r="BQ64" s="81"/>
      <c r="BR64" s="81"/>
      <c r="BS64" s="81"/>
      <c r="BT64" s="81"/>
      <c r="BU64" s="81"/>
      <c r="BV64" s="81"/>
      <c r="BW64" s="81"/>
      <c r="BX64" s="81"/>
      <c r="BY64" s="81"/>
      <c r="BZ64" s="81"/>
      <c r="CA64" s="81"/>
      <c r="CB64" s="81"/>
      <c r="CC64" s="81"/>
      <c r="CD64" s="81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367"/>
        <v>InitUnitState('E202',,,,,40000,,1000,,,)</v>
      </c>
      <c r="CO64" s="96" t="str">
        <f t="shared" si="368"/>
        <v>InitUnitNormal('E202',,,,,,,,,,)</v>
      </c>
      <c r="CP64" s="96" t="str">
        <f t="shared" si="369"/>
        <v>InitUnitMagic('E202',,,,,,,,,,)</v>
      </c>
      <c r="CQ64" s="96" t="str">
        <f t="shared" si="370"/>
        <v>InitUnitAdd('E202',,,,,,,,,,)</v>
      </c>
      <c r="CR64" s="96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6"/>
      <c r="CT64" s="96"/>
      <c r="CU64" s="98" t="str">
        <f t="shared" si="78"/>
        <v>|n生命值+40000|n生命回复+1000|n</v>
      </c>
      <c r="CV64" s="71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2" t="str">
        <f t="shared" si="519"/>
        <v/>
      </c>
      <c r="DC64" s="72" t="str">
        <f t="shared" si="520"/>
        <v/>
      </c>
      <c r="DD64" s="72" t="str">
        <f t="shared" si="521"/>
        <v/>
      </c>
      <c r="DE64" s="72" t="str">
        <f t="shared" si="522"/>
        <v/>
      </c>
      <c r="DF64" s="72" t="str">
        <f t="shared" si="523"/>
        <v>|n生命值+40000</v>
      </c>
      <c r="DG64" s="72" t="str">
        <f t="shared" si="524"/>
        <v/>
      </c>
      <c r="DH64" s="72" t="str">
        <f t="shared" si="525"/>
        <v>|n生命回复+1000</v>
      </c>
      <c r="DI64" s="72" t="str">
        <f t="shared" si="526"/>
        <v/>
      </c>
      <c r="DJ64" s="72" t="str">
        <f t="shared" si="527"/>
        <v/>
      </c>
      <c r="DK64" s="72" t="str">
        <f t="shared" si="528"/>
        <v/>
      </c>
      <c r="DL64" s="72" t="str">
        <f t="shared" si="529"/>
        <v/>
      </c>
      <c r="DM64" s="72" t="str">
        <f t="shared" si="530"/>
        <v/>
      </c>
      <c r="DN64" s="72" t="str">
        <f t="shared" si="531"/>
        <v/>
      </c>
      <c r="DO64" s="72" t="str">
        <f t="shared" si="532"/>
        <v/>
      </c>
      <c r="DP64" s="72" t="str">
        <f t="shared" si="533"/>
        <v/>
      </c>
      <c r="DQ64" s="72" t="str">
        <f t="shared" si="534"/>
        <v/>
      </c>
      <c r="DR64" s="72" t="str">
        <f t="shared" si="535"/>
        <v/>
      </c>
      <c r="DS64" s="72" t="str">
        <f t="shared" si="536"/>
        <v/>
      </c>
      <c r="DT64" s="72" t="str">
        <f t="shared" si="537"/>
        <v/>
      </c>
      <c r="DU64" s="72" t="str">
        <f t="shared" si="538"/>
        <v/>
      </c>
      <c r="DV64" s="72" t="str">
        <f t="shared" si="539"/>
        <v/>
      </c>
      <c r="DW64" s="72" t="str">
        <f t="shared" si="540"/>
        <v/>
      </c>
      <c r="DX64" s="72" t="str">
        <f t="shared" si="541"/>
        <v/>
      </c>
      <c r="DY64" s="72" t="str">
        <f t="shared" si="542"/>
        <v/>
      </c>
      <c r="DZ64" s="72" t="str">
        <f t="shared" si="543"/>
        <v/>
      </c>
      <c r="EA64" s="72" t="str">
        <f t="shared" si="544"/>
        <v/>
      </c>
      <c r="EB64" s="72" t="str">
        <f t="shared" si="545"/>
        <v/>
      </c>
      <c r="EC64" s="72" t="str">
        <f t="shared" si="546"/>
        <v/>
      </c>
      <c r="ED64" s="72" t="str">
        <f t="shared" si="547"/>
        <v/>
      </c>
      <c r="EE64" s="72" t="str">
        <f t="shared" si="548"/>
        <v/>
      </c>
      <c r="EF64" s="72" t="str">
        <f t="shared" si="549"/>
        <v/>
      </c>
      <c r="EG64" s="72" t="str">
        <f t="shared" si="550"/>
        <v/>
      </c>
      <c r="EH64" s="72" t="str">
        <f t="shared" si="551"/>
        <v/>
      </c>
      <c r="EI64" s="72" t="str">
        <f t="shared" si="552"/>
        <v/>
      </c>
      <c r="EJ64" s="72" t="str">
        <f t="shared" si="553"/>
        <v/>
      </c>
      <c r="EK64" s="72" t="str">
        <f t="shared" si="554"/>
        <v/>
      </c>
      <c r="EL64" s="72" t="str">
        <f t="shared" si="555"/>
        <v/>
      </c>
      <c r="EM64" s="72" t="str">
        <f t="shared" si="556"/>
        <v/>
      </c>
      <c r="EN64" s="72" t="str">
        <f t="shared" si="557"/>
        <v/>
      </c>
      <c r="EO64" s="72" t="str">
        <f t="shared" si="558"/>
        <v/>
      </c>
      <c r="EP64" s="72" t="str">
        <f t="shared" si="559"/>
        <v/>
      </c>
      <c r="EQ64" s="72" t="str">
        <f t="shared" si="560"/>
        <v/>
      </c>
      <c r="ER64" s="72" t="str">
        <f t="shared" si="561"/>
        <v/>
      </c>
      <c r="ES64" s="72" t="str">
        <f t="shared" si="562"/>
        <v/>
      </c>
      <c r="ET64" s="72" t="str">
        <f t="shared" si="563"/>
        <v/>
      </c>
      <c r="EU64" s="72" t="str">
        <f t="shared" si="564"/>
        <v/>
      </c>
      <c r="EV64" s="72" t="str">
        <f t="shared" si="565"/>
        <v/>
      </c>
      <c r="EW64" s="72" t="str">
        <f t="shared" si="566"/>
        <v/>
      </c>
      <c r="EX64" s="72" t="str">
        <f t="shared" si="567"/>
        <v/>
      </c>
      <c r="EY64" s="72" t="str">
        <f t="shared" si="568"/>
        <v/>
      </c>
      <c r="EZ64" s="72" t="str">
        <f t="shared" si="569"/>
        <v/>
      </c>
      <c r="FA64" s="72" t="str">
        <f t="shared" si="570"/>
        <v/>
      </c>
      <c r="FB64" s="72" t="str">
        <f t="shared" si="571"/>
        <v/>
      </c>
      <c r="FC64" s="72" t="str">
        <f t="shared" si="572"/>
        <v/>
      </c>
      <c r="FD64" s="72" t="str">
        <f t="shared" si="573"/>
        <v/>
      </c>
      <c r="FE64" s="72" t="str">
        <f t="shared" si="574"/>
        <v/>
      </c>
      <c r="FF64" s="72" t="str">
        <f t="shared" si="575"/>
        <v/>
      </c>
      <c r="FG64" s="72" t="str">
        <f t="shared" si="576"/>
        <v/>
      </c>
      <c r="FH64" s="72" t="str">
        <f t="shared" si="577"/>
        <v/>
      </c>
      <c r="FI64" s="72" t="str">
        <f t="shared" si="578"/>
        <v/>
      </c>
      <c r="FJ64" s="72" t="str">
        <f t="shared" si="579"/>
        <v/>
      </c>
      <c r="FK64" s="72" t="str">
        <f t="shared" si="580"/>
        <v/>
      </c>
      <c r="FL64" s="72" t="str">
        <f t="shared" si="581"/>
        <v/>
      </c>
      <c r="FM64" s="72" t="str">
        <f t="shared" si="582"/>
        <v/>
      </c>
      <c r="FN64" s="72" t="str">
        <f t="shared" si="583"/>
        <v/>
      </c>
      <c r="FO64" s="72" t="str">
        <f t="shared" si="584"/>
        <v/>
      </c>
      <c r="FP64" s="72" t="str">
        <f t="shared" si="585"/>
        <v/>
      </c>
      <c r="FQ64" s="72" t="str">
        <f t="shared" si="586"/>
        <v/>
      </c>
      <c r="FR64" s="72" t="str">
        <f t="shared" si="587"/>
        <v/>
      </c>
      <c r="FS64" s="72" t="str">
        <f t="shared" si="588"/>
        <v/>
      </c>
    </row>
    <row r="65" spans="1:175" s="61" customFormat="1" ht="16.5">
      <c r="A65" s="73"/>
      <c r="B65" s="74" t="s">
        <v>323</v>
      </c>
      <c r="C65" s="73" t="s">
        <v>324</v>
      </c>
      <c r="D65" s="75"/>
      <c r="E65" s="76"/>
      <c r="F65" s="77">
        <v>800</v>
      </c>
      <c r="G65" s="78">
        <v>100</v>
      </c>
      <c r="H65" s="78"/>
      <c r="I65" s="78" t="str">
        <f t="shared" si="589"/>
        <v>E204</v>
      </c>
      <c r="J65" s="78"/>
      <c r="K65" s="78"/>
      <c r="L65" s="78"/>
      <c r="M65" s="78"/>
      <c r="N65" s="78"/>
      <c r="O65" s="78"/>
      <c r="P65" s="85"/>
      <c r="Q65" s="85"/>
      <c r="R65" s="85"/>
      <c r="S65" s="85"/>
      <c r="T65" s="90"/>
      <c r="U65" s="88" t="s">
        <v>320</v>
      </c>
      <c r="V65" s="89"/>
      <c r="W65" s="89"/>
      <c r="X65" s="89"/>
      <c r="Y65" s="89"/>
      <c r="Z65" s="89">
        <v>60000</v>
      </c>
      <c r="AA65" s="89"/>
      <c r="AB65" s="89">
        <v>1500</v>
      </c>
      <c r="AC65" s="89"/>
      <c r="AD65" s="89"/>
      <c r="AE65" s="89"/>
      <c r="AF65" s="89"/>
      <c r="AG65" s="91"/>
      <c r="AH65" s="89"/>
      <c r="AI65" s="89"/>
      <c r="AJ65" s="89"/>
      <c r="AK65" s="89"/>
      <c r="AL65" s="91"/>
      <c r="AM65" s="89"/>
      <c r="AN65" s="89"/>
      <c r="AO65" s="89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81"/>
      <c r="BD65" s="81"/>
      <c r="BE65" s="81"/>
      <c r="BF65" s="81"/>
      <c r="BG65" s="81"/>
      <c r="BH65" s="81"/>
      <c r="BI65" s="81"/>
      <c r="BJ65" s="81"/>
      <c r="BK65" s="81"/>
      <c r="BL65" s="81"/>
      <c r="BM65" s="81"/>
      <c r="BN65" s="81"/>
      <c r="BO65" s="81"/>
      <c r="BP65" s="81"/>
      <c r="BQ65" s="81"/>
      <c r="BR65" s="81"/>
      <c r="BS65" s="81"/>
      <c r="BT65" s="81"/>
      <c r="BU65" s="81"/>
      <c r="BV65" s="81"/>
      <c r="BW65" s="81"/>
      <c r="BX65" s="81"/>
      <c r="BY65" s="81"/>
      <c r="BZ65" s="81"/>
      <c r="CA65" s="81"/>
      <c r="CB65" s="81"/>
      <c r="CC65" s="81"/>
      <c r="CD65" s="81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367"/>
        <v>InitUnitState('E203',,,,,60000,,1500,,,)</v>
      </c>
      <c r="CO65" s="96" t="str">
        <f t="shared" si="368"/>
        <v>InitUnitNormal('E203',,,,,,,,,,)</v>
      </c>
      <c r="CP65" s="96" t="str">
        <f t="shared" si="369"/>
        <v>InitUnitMagic('E203',,,,,,,,,,)</v>
      </c>
      <c r="CQ65" s="96" t="str">
        <f t="shared" si="370"/>
        <v>InitUnitAdd('E203',,,,,,,,,,)</v>
      </c>
      <c r="CR65" s="96" t="str">
        <f t="shared" si="590"/>
        <v>InitEquipData('E203',,"",,E204,800,100,'','','','','','',"ReplaceableTextures\\CommandButtons\\BTNZ13.blp")</v>
      </c>
      <c r="CS65" s="96"/>
      <c r="CT65" s="96"/>
      <c r="CU65" s="98" t="str">
        <f t="shared" si="78"/>
        <v>|n生命值+60000|n生命回复+1500|n</v>
      </c>
      <c r="CV65" s="71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2" t="str">
        <f t="shared" ref="DB65:DB66" si="591">IF(V65="","","|n"&amp;DB$2&amp;"+"&amp;V65&amp;DB$1)</f>
        <v/>
      </c>
      <c r="DC65" s="72" t="str">
        <f t="shared" ref="DC65:DC66" si="592">IF(W65="","","|n"&amp;DC$2&amp;"+"&amp;W65&amp;DC$1)</f>
        <v/>
      </c>
      <c r="DD65" s="72" t="str">
        <f t="shared" ref="DD65:DD66" si="593">IF(X65="","","|n"&amp;DD$2&amp;"+"&amp;X65&amp;DD$1)</f>
        <v/>
      </c>
      <c r="DE65" s="72" t="str">
        <f t="shared" ref="DE65:DE66" si="594">IF(Y65="","","|n"&amp;DE$2&amp;"+"&amp;Y65&amp;DE$1)</f>
        <v/>
      </c>
      <c r="DF65" s="72" t="str">
        <f t="shared" ref="DF65:DF66" si="595">IF(Z65="","","|n"&amp;DF$2&amp;"+"&amp;Z65&amp;DF$1)</f>
        <v>|n生命值+60000</v>
      </c>
      <c r="DG65" s="72" t="str">
        <f t="shared" ref="DG65:DG66" si="596">IF(AA65="","","|n"&amp;DG$2&amp;"+"&amp;AA65&amp;DG$1)</f>
        <v/>
      </c>
      <c r="DH65" s="72" t="str">
        <f t="shared" ref="DH65:DH66" si="597">IF(AB65="","","|n"&amp;DH$2&amp;"+"&amp;AB65&amp;DH$1)</f>
        <v>|n生命回复+1500</v>
      </c>
      <c r="DI65" s="72" t="str">
        <f t="shared" ref="DI65:DI66" si="598">IF(AC65="","","|n"&amp;DI$2&amp;"+"&amp;AC65&amp;DI$1)</f>
        <v/>
      </c>
      <c r="DJ65" s="72" t="str">
        <f t="shared" ref="DJ65:DJ66" si="599">IF(AD65="","","|n"&amp;DJ$2&amp;"+"&amp;AD65&amp;DJ$1)</f>
        <v/>
      </c>
      <c r="DK65" s="72" t="str">
        <f t="shared" ref="DK65:DK66" si="600">IF(AE65="","","|n"&amp;DK$2&amp;"+"&amp;AE65&amp;DK$1)</f>
        <v/>
      </c>
      <c r="DL65" s="72" t="str">
        <f t="shared" ref="DL65:DL66" si="601">IF(AF65="","","|n"&amp;DL$2&amp;"+"&amp;AF65&amp;DL$1)</f>
        <v/>
      </c>
      <c r="DM65" s="72" t="str">
        <f t="shared" ref="DM65:DM66" si="602">IF(AG65="","","|n"&amp;DM$2&amp;"+"&amp;AG65&amp;DM$1)</f>
        <v/>
      </c>
      <c r="DN65" s="72" t="str">
        <f t="shared" ref="DN65:DN66" si="603">IF(AH65="","","|n"&amp;DN$2&amp;"+"&amp;AH65&amp;DN$1)</f>
        <v/>
      </c>
      <c r="DO65" s="72" t="str">
        <f t="shared" ref="DO65:DO66" si="604">IF(AI65="","","|n"&amp;DO$2&amp;"+"&amp;AI65&amp;DO$1)</f>
        <v/>
      </c>
      <c r="DP65" s="72" t="str">
        <f t="shared" ref="DP65:DP66" si="605">IF(AJ65="","","|n"&amp;DP$2&amp;"+"&amp;AJ65&amp;DP$1)</f>
        <v/>
      </c>
      <c r="DQ65" s="72" t="str">
        <f t="shared" ref="DQ65:DQ66" si="606">IF(AK65="","","|n"&amp;DQ$2&amp;"+"&amp;AK65&amp;DQ$1)</f>
        <v/>
      </c>
      <c r="DR65" s="72" t="str">
        <f t="shared" ref="DR65:DR66" si="607">IF(AL65="","","|n"&amp;DR$2&amp;"+"&amp;AL65&amp;DR$1)</f>
        <v/>
      </c>
      <c r="DS65" s="72" t="str">
        <f t="shared" ref="DS65:DS66" si="608">IF(AM65="","","|n"&amp;DS$2&amp;"+"&amp;AM65&amp;DS$1)</f>
        <v/>
      </c>
      <c r="DT65" s="72" t="str">
        <f t="shared" ref="DT65:DT66" si="609">IF(AN65="","","|n"&amp;DT$2&amp;"+"&amp;AN65&amp;DT$1)</f>
        <v/>
      </c>
      <c r="DU65" s="72" t="str">
        <f t="shared" ref="DU65:DU66" si="610">IF(AO65="","","|n"&amp;DU$2&amp;"+"&amp;AO65&amp;DU$1)</f>
        <v/>
      </c>
      <c r="DV65" s="72" t="str">
        <f t="shared" ref="DV65:DV66" si="611">IF(AP65="","","|n"&amp;DV$2&amp;"+"&amp;AP65&amp;DV$1)</f>
        <v/>
      </c>
      <c r="DW65" s="72" t="str">
        <f t="shared" ref="DW65:DW66" si="612">IF(AQ65="","","|n"&amp;DW$2&amp;"+"&amp;AQ65&amp;DW$1)</f>
        <v/>
      </c>
      <c r="DX65" s="72" t="str">
        <f t="shared" ref="DX65:DX66" si="613">IF(AR65="","","|n"&amp;DX$2&amp;"+"&amp;AR65&amp;DX$1)</f>
        <v/>
      </c>
      <c r="DY65" s="72" t="str">
        <f t="shared" ref="DY65:DY66" si="614">IF(AS65="","","|n"&amp;DY$2&amp;"+"&amp;AS65&amp;DY$1)</f>
        <v/>
      </c>
      <c r="DZ65" s="72" t="str">
        <f t="shared" ref="DZ65:DZ66" si="615">IF(AT65="","","|n"&amp;DZ$2&amp;"+"&amp;AT65&amp;DZ$1)</f>
        <v/>
      </c>
      <c r="EA65" s="72" t="str">
        <f t="shared" ref="EA65:EA66" si="616">IF(AU65="","","|n"&amp;EA$2&amp;"+"&amp;AU65&amp;EA$1)</f>
        <v/>
      </c>
      <c r="EB65" s="72" t="str">
        <f t="shared" ref="EB65:EB66" si="617">IF(AV65="","","|n"&amp;EB$2&amp;"+"&amp;AV65&amp;EB$1)</f>
        <v/>
      </c>
      <c r="EC65" s="72" t="str">
        <f t="shared" ref="EC65:EC66" si="618">IF(AW65="","","|n"&amp;EC$2&amp;"+"&amp;AW65&amp;EC$1)</f>
        <v/>
      </c>
      <c r="ED65" s="72" t="str">
        <f t="shared" ref="ED65:ED66" si="619">IF(AX65="","","|n"&amp;ED$2&amp;"+"&amp;AX65&amp;ED$1)</f>
        <v/>
      </c>
      <c r="EE65" s="72" t="str">
        <f t="shared" ref="EE65:EE66" si="620">IF(AY65="","","|n"&amp;EE$2&amp;"+"&amp;AY65&amp;EE$1)</f>
        <v/>
      </c>
      <c r="EF65" s="72" t="str">
        <f t="shared" ref="EF65:EF66" si="621">IF(AZ65="","","|n"&amp;EF$2&amp;"+"&amp;AZ65&amp;EF$1)</f>
        <v/>
      </c>
      <c r="EG65" s="72" t="str">
        <f t="shared" ref="EG65:EG66" si="622">IF(BA65="","","|n"&amp;EG$2&amp;"+"&amp;BA65&amp;EG$1)</f>
        <v/>
      </c>
      <c r="EH65" s="72" t="str">
        <f t="shared" ref="EH65:EH66" si="623">IF(BB65="","","|n"&amp;EH$2&amp;"+"&amp;BB65&amp;EH$1)</f>
        <v/>
      </c>
      <c r="EI65" s="72" t="str">
        <f t="shared" ref="EI65:EI66" si="624">IF(BC65="","","|n"&amp;EI$2&amp;"+"&amp;BC65&amp;EI$1)</f>
        <v/>
      </c>
      <c r="EJ65" s="72" t="str">
        <f t="shared" ref="EJ65:EJ66" si="625">IF(BD65="","","|n"&amp;EJ$2&amp;"+"&amp;BD65&amp;EJ$1)</f>
        <v/>
      </c>
      <c r="EK65" s="72" t="str">
        <f t="shared" ref="EK65:EK66" si="626">IF(BE65="","","|n"&amp;EK$2&amp;"+"&amp;BE65&amp;EK$1)</f>
        <v/>
      </c>
      <c r="EL65" s="72" t="str">
        <f t="shared" ref="EL65:EL66" si="627">IF(BF65="","","|n"&amp;EL$2&amp;"+"&amp;BF65&amp;EL$1)</f>
        <v/>
      </c>
      <c r="EM65" s="72" t="str">
        <f t="shared" ref="EM65:EM66" si="628">IF(BG65="","","|n"&amp;EM$2&amp;"+"&amp;BG65&amp;EM$1)</f>
        <v/>
      </c>
      <c r="EN65" s="72" t="str">
        <f t="shared" ref="EN65:EN66" si="629">IF(BH65="","","|n"&amp;EN$2&amp;"+"&amp;BH65&amp;EN$1)</f>
        <v/>
      </c>
      <c r="EO65" s="72" t="str">
        <f t="shared" ref="EO65:EO66" si="630">IF(BI65="","","|n"&amp;EO$2&amp;"+"&amp;BI65&amp;EO$1)</f>
        <v/>
      </c>
      <c r="EP65" s="72" t="str">
        <f t="shared" ref="EP65:EP66" si="631">IF(BJ65="","","|n"&amp;EP$2&amp;"+"&amp;BJ65&amp;EP$1)</f>
        <v/>
      </c>
      <c r="EQ65" s="72" t="str">
        <f t="shared" ref="EQ65:EQ66" si="632">IF(BK65="","","|n"&amp;EQ$2&amp;"+"&amp;BK65&amp;EQ$1)</f>
        <v/>
      </c>
      <c r="ER65" s="72" t="str">
        <f t="shared" ref="ER65:ER66" si="633">IF(BL65="","","|n"&amp;ER$2&amp;"+"&amp;BL65&amp;ER$1)</f>
        <v/>
      </c>
      <c r="ES65" s="72" t="str">
        <f t="shared" ref="ES65:ES66" si="634">IF(BM65="","","|n"&amp;ES$2&amp;"+"&amp;BM65&amp;ES$1)</f>
        <v/>
      </c>
      <c r="ET65" s="72" t="str">
        <f t="shared" ref="ET65:ET66" si="635">IF(BN65="","","|n"&amp;ET$2&amp;"+"&amp;BN65&amp;ET$1)</f>
        <v/>
      </c>
      <c r="EU65" s="72" t="str">
        <f t="shared" ref="EU65:EU66" si="636">IF(BO65="","","|n"&amp;EU$2&amp;"+"&amp;BO65&amp;EU$1)</f>
        <v/>
      </c>
      <c r="EV65" s="72" t="str">
        <f t="shared" ref="EV65:EV66" si="637">IF(BP65="","","|n"&amp;EV$2&amp;"+"&amp;BP65&amp;EV$1)</f>
        <v/>
      </c>
      <c r="EW65" s="72" t="str">
        <f t="shared" ref="EW65:EW66" si="638">IF(BQ65="","","|n"&amp;EW$2&amp;"+"&amp;BQ65&amp;EW$1)</f>
        <v/>
      </c>
      <c r="EX65" s="72" t="str">
        <f t="shared" ref="EX65:EX66" si="639">IF(BR65="","","|n"&amp;EX$2&amp;"+"&amp;BR65&amp;EX$1)</f>
        <v/>
      </c>
      <c r="EY65" s="72" t="str">
        <f t="shared" ref="EY65:EY66" si="640">IF(BS65="","","|n"&amp;EY$2&amp;"+"&amp;BS65&amp;EY$1)</f>
        <v/>
      </c>
      <c r="EZ65" s="72" t="str">
        <f t="shared" ref="EZ65:EZ66" si="641">IF(BT65="","","|n"&amp;EZ$2&amp;"+"&amp;BT65&amp;EZ$1)</f>
        <v/>
      </c>
      <c r="FA65" s="72" t="str">
        <f t="shared" ref="FA65:FA66" si="642">IF(BU65="","","|n"&amp;FA$2&amp;"+"&amp;BU65&amp;FA$1)</f>
        <v/>
      </c>
      <c r="FB65" s="72" t="str">
        <f t="shared" ref="FB65:FB66" si="643">IF(BV65="","","|n"&amp;FB$2&amp;"+"&amp;BV65&amp;FB$1)</f>
        <v/>
      </c>
      <c r="FC65" s="72" t="str">
        <f t="shared" ref="FC65:FC66" si="644">IF(BW65="","","|n"&amp;FC$2&amp;"+"&amp;BW65&amp;FC$1)</f>
        <v/>
      </c>
      <c r="FD65" s="72" t="str">
        <f t="shared" ref="FD65:FD66" si="645">IF(BX65="","","|n"&amp;FD$2&amp;"+"&amp;BX65&amp;FD$1)</f>
        <v/>
      </c>
      <c r="FE65" s="72" t="str">
        <f t="shared" ref="FE65:FE66" si="646">IF(BY65="","","|n"&amp;FE$2&amp;"+"&amp;BY65&amp;FE$1)</f>
        <v/>
      </c>
      <c r="FF65" s="72" t="str">
        <f t="shared" ref="FF65:FF66" si="647">IF(BZ65="","","|n"&amp;FF$2&amp;"+"&amp;BZ65&amp;FF$1)</f>
        <v/>
      </c>
      <c r="FG65" s="72" t="str">
        <f t="shared" ref="FG65:FG66" si="648">IF(CA65="","","|n"&amp;FG$2&amp;"+"&amp;CA65&amp;FG$1)</f>
        <v/>
      </c>
      <c r="FH65" s="72" t="str">
        <f t="shared" ref="FH65:FH66" si="649">IF(CB65="","","|n"&amp;FH$2&amp;"+"&amp;CB65&amp;FH$1)</f>
        <v/>
      </c>
      <c r="FI65" s="72" t="str">
        <f t="shared" ref="FI65:FI66" si="650">IF(CC65="","","|n"&amp;FI$2&amp;"+"&amp;CC65&amp;FI$1)</f>
        <v/>
      </c>
      <c r="FJ65" s="72" t="str">
        <f t="shared" ref="FJ65:FJ66" si="651">IF(CD65="","","|n"&amp;FJ$2&amp;"+"&amp;CD65&amp;FJ$1)</f>
        <v/>
      </c>
      <c r="FK65" s="72" t="str">
        <f t="shared" ref="FK65:FK66" si="652">IF(CE65="","","|n"&amp;FK$2&amp;"+"&amp;CE65&amp;FK$1)</f>
        <v/>
      </c>
      <c r="FL65" s="72" t="str">
        <f t="shared" ref="FL65:FL66" si="653">IF(CF65="","","|n"&amp;FL$2&amp;"+"&amp;CF65&amp;FL$1)</f>
        <v/>
      </c>
      <c r="FM65" s="72" t="str">
        <f t="shared" ref="FM65:FM66" si="654">IF(CG65="","","|n"&amp;FM$2&amp;"+"&amp;CG65&amp;FM$1)</f>
        <v/>
      </c>
      <c r="FN65" s="72" t="str">
        <f t="shared" ref="FN65:FN66" si="655">IF(CH65="","","|n"&amp;FN$2&amp;"+"&amp;CH65&amp;FN$1)</f>
        <v/>
      </c>
      <c r="FO65" s="72" t="str">
        <f t="shared" ref="FO65:FO66" si="656">IF(CI65="","","|n"&amp;FO$2&amp;"+"&amp;CI65&amp;FO$1)</f>
        <v/>
      </c>
      <c r="FP65" s="72" t="str">
        <f t="shared" ref="FP65:FP66" si="657">IF(CJ65="","","|n"&amp;FP$2&amp;"+"&amp;CJ65&amp;FP$1)</f>
        <v/>
      </c>
      <c r="FQ65" s="72" t="str">
        <f t="shared" ref="FQ65:FQ66" si="658">IF(CK65="","","|n"&amp;FQ$2&amp;"+"&amp;CK65&amp;FQ$1)</f>
        <v/>
      </c>
      <c r="FR65" s="72" t="str">
        <f t="shared" ref="FR65:FR66" si="659">IF(CL65="","","|n"&amp;FR$2&amp;"+"&amp;CL65&amp;FR$1)</f>
        <v/>
      </c>
      <c r="FS65" s="72" t="str">
        <f t="shared" ref="FS65:FS66" si="660">IF(CM65="","","|n"&amp;FS$2&amp;"+"&amp;CM65&amp;FS$1)</f>
        <v/>
      </c>
    </row>
    <row r="66" spans="1:175" s="61" customFormat="1" ht="16.5">
      <c r="A66" s="73"/>
      <c r="B66" s="74" t="s">
        <v>325</v>
      </c>
      <c r="C66" s="73" t="s">
        <v>326</v>
      </c>
      <c r="D66" s="75"/>
      <c r="E66" s="76"/>
      <c r="F66" s="77">
        <v>800</v>
      </c>
      <c r="G66" s="78">
        <v>100</v>
      </c>
      <c r="H66" s="78"/>
      <c r="I66" s="78" t="str">
        <f t="shared" si="589"/>
        <v>E205</v>
      </c>
      <c r="J66" s="78"/>
      <c r="K66" s="78"/>
      <c r="L66" s="78"/>
      <c r="M66" s="78"/>
      <c r="N66" s="78"/>
      <c r="O66" s="78"/>
      <c r="P66" s="85"/>
      <c r="Q66" s="85"/>
      <c r="R66" s="85"/>
      <c r="S66" s="85"/>
      <c r="T66" s="90"/>
      <c r="U66" s="88" t="s">
        <v>320</v>
      </c>
      <c r="V66" s="89"/>
      <c r="W66" s="89"/>
      <c r="X66" s="89"/>
      <c r="Y66" s="89"/>
      <c r="Z66" s="89">
        <v>80000</v>
      </c>
      <c r="AA66" s="89"/>
      <c r="AB66" s="89">
        <v>2000</v>
      </c>
      <c r="AC66" s="89"/>
      <c r="AD66" s="89"/>
      <c r="AE66" s="89"/>
      <c r="AF66" s="89"/>
      <c r="AG66" s="91"/>
      <c r="AH66" s="89"/>
      <c r="AI66" s="89"/>
      <c r="AJ66" s="89"/>
      <c r="AK66" s="89"/>
      <c r="AL66" s="91"/>
      <c r="AM66" s="89"/>
      <c r="AN66" s="89"/>
      <c r="AO66" s="89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81"/>
      <c r="BD66" s="81"/>
      <c r="BE66" s="81"/>
      <c r="BF66" s="81"/>
      <c r="BG66" s="81"/>
      <c r="BH66" s="81"/>
      <c r="BI66" s="81"/>
      <c r="BJ66" s="81"/>
      <c r="BK66" s="81"/>
      <c r="BL66" s="81"/>
      <c r="BM66" s="81"/>
      <c r="BN66" s="81"/>
      <c r="BO66" s="81"/>
      <c r="BP66" s="81"/>
      <c r="BQ66" s="81"/>
      <c r="BR66" s="81"/>
      <c r="BS66" s="81"/>
      <c r="BT66" s="81"/>
      <c r="BU66" s="81"/>
      <c r="BV66" s="81"/>
      <c r="BW66" s="81"/>
      <c r="BX66" s="81"/>
      <c r="BY66" s="81"/>
      <c r="BZ66" s="81"/>
      <c r="CA66" s="81"/>
      <c r="CB66" s="81"/>
      <c r="CC66" s="81"/>
      <c r="CD66" s="81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367"/>
        <v>InitUnitState('E204',,,,,80000,,2000,,,)</v>
      </c>
      <c r="CO66" s="96" t="str">
        <f t="shared" si="368"/>
        <v>InitUnitNormal('E204',,,,,,,,,,)</v>
      </c>
      <c r="CP66" s="96" t="str">
        <f t="shared" si="369"/>
        <v>InitUnitMagic('E204',,,,,,,,,,)</v>
      </c>
      <c r="CQ66" s="96" t="str">
        <f t="shared" si="370"/>
        <v>InitUnitAdd('E204',,,,,,,,,,)</v>
      </c>
      <c r="CR66" s="96" t="str">
        <f t="shared" si="590"/>
        <v>InitEquipData('E204',,"",,E205,800,100,'','','','','','',"ReplaceableTextures\\CommandButtons\\BTNZ13.blp")</v>
      </c>
      <c r="CS66" s="96"/>
      <c r="CT66" s="96"/>
      <c r="CU66" s="98" t="str">
        <f t="shared" si="78"/>
        <v>|n生命值+80000|n生命回复+2000|n</v>
      </c>
      <c r="CV66" s="71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2" t="str">
        <f t="shared" si="591"/>
        <v/>
      </c>
      <c r="DC66" s="72" t="str">
        <f t="shared" si="592"/>
        <v/>
      </c>
      <c r="DD66" s="72" t="str">
        <f t="shared" si="593"/>
        <v/>
      </c>
      <c r="DE66" s="72" t="str">
        <f t="shared" si="594"/>
        <v/>
      </c>
      <c r="DF66" s="72" t="str">
        <f t="shared" si="595"/>
        <v>|n生命值+80000</v>
      </c>
      <c r="DG66" s="72" t="str">
        <f t="shared" si="596"/>
        <v/>
      </c>
      <c r="DH66" s="72" t="str">
        <f t="shared" si="597"/>
        <v>|n生命回复+2000</v>
      </c>
      <c r="DI66" s="72" t="str">
        <f t="shared" si="598"/>
        <v/>
      </c>
      <c r="DJ66" s="72" t="str">
        <f t="shared" si="599"/>
        <v/>
      </c>
      <c r="DK66" s="72" t="str">
        <f t="shared" si="600"/>
        <v/>
      </c>
      <c r="DL66" s="72" t="str">
        <f t="shared" si="601"/>
        <v/>
      </c>
      <c r="DM66" s="72" t="str">
        <f t="shared" si="602"/>
        <v/>
      </c>
      <c r="DN66" s="72" t="str">
        <f t="shared" si="603"/>
        <v/>
      </c>
      <c r="DO66" s="72" t="str">
        <f t="shared" si="604"/>
        <v/>
      </c>
      <c r="DP66" s="72" t="str">
        <f t="shared" si="605"/>
        <v/>
      </c>
      <c r="DQ66" s="72" t="str">
        <f t="shared" si="606"/>
        <v/>
      </c>
      <c r="DR66" s="72" t="str">
        <f t="shared" si="607"/>
        <v/>
      </c>
      <c r="DS66" s="72" t="str">
        <f t="shared" si="608"/>
        <v/>
      </c>
      <c r="DT66" s="72" t="str">
        <f t="shared" si="609"/>
        <v/>
      </c>
      <c r="DU66" s="72" t="str">
        <f t="shared" si="610"/>
        <v/>
      </c>
      <c r="DV66" s="72" t="str">
        <f t="shared" si="611"/>
        <v/>
      </c>
      <c r="DW66" s="72" t="str">
        <f t="shared" si="612"/>
        <v/>
      </c>
      <c r="DX66" s="72" t="str">
        <f t="shared" si="613"/>
        <v/>
      </c>
      <c r="DY66" s="72" t="str">
        <f t="shared" si="614"/>
        <v/>
      </c>
      <c r="DZ66" s="72" t="str">
        <f t="shared" si="615"/>
        <v/>
      </c>
      <c r="EA66" s="72" t="str">
        <f t="shared" si="616"/>
        <v/>
      </c>
      <c r="EB66" s="72" t="str">
        <f t="shared" si="617"/>
        <v/>
      </c>
      <c r="EC66" s="72" t="str">
        <f t="shared" si="618"/>
        <v/>
      </c>
      <c r="ED66" s="72" t="str">
        <f t="shared" si="619"/>
        <v/>
      </c>
      <c r="EE66" s="72" t="str">
        <f t="shared" si="620"/>
        <v/>
      </c>
      <c r="EF66" s="72" t="str">
        <f t="shared" si="621"/>
        <v/>
      </c>
      <c r="EG66" s="72" t="str">
        <f t="shared" si="622"/>
        <v/>
      </c>
      <c r="EH66" s="72" t="str">
        <f t="shared" si="623"/>
        <v/>
      </c>
      <c r="EI66" s="72" t="str">
        <f t="shared" si="624"/>
        <v/>
      </c>
      <c r="EJ66" s="72" t="str">
        <f t="shared" si="625"/>
        <v/>
      </c>
      <c r="EK66" s="72" t="str">
        <f t="shared" si="626"/>
        <v/>
      </c>
      <c r="EL66" s="72" t="str">
        <f t="shared" si="627"/>
        <v/>
      </c>
      <c r="EM66" s="72" t="str">
        <f t="shared" si="628"/>
        <v/>
      </c>
      <c r="EN66" s="72" t="str">
        <f t="shared" si="629"/>
        <v/>
      </c>
      <c r="EO66" s="72" t="str">
        <f t="shared" si="630"/>
        <v/>
      </c>
      <c r="EP66" s="72" t="str">
        <f t="shared" si="631"/>
        <v/>
      </c>
      <c r="EQ66" s="72" t="str">
        <f t="shared" si="632"/>
        <v/>
      </c>
      <c r="ER66" s="72" t="str">
        <f t="shared" si="633"/>
        <v/>
      </c>
      <c r="ES66" s="72" t="str">
        <f t="shared" si="634"/>
        <v/>
      </c>
      <c r="ET66" s="72" t="str">
        <f t="shared" si="635"/>
        <v/>
      </c>
      <c r="EU66" s="72" t="str">
        <f t="shared" si="636"/>
        <v/>
      </c>
      <c r="EV66" s="72" t="str">
        <f t="shared" si="637"/>
        <v/>
      </c>
      <c r="EW66" s="72" t="str">
        <f t="shared" si="638"/>
        <v/>
      </c>
      <c r="EX66" s="72" t="str">
        <f t="shared" si="639"/>
        <v/>
      </c>
      <c r="EY66" s="72" t="str">
        <f t="shared" si="640"/>
        <v/>
      </c>
      <c r="EZ66" s="72" t="str">
        <f t="shared" si="641"/>
        <v/>
      </c>
      <c r="FA66" s="72" t="str">
        <f t="shared" si="642"/>
        <v/>
      </c>
      <c r="FB66" s="72" t="str">
        <f t="shared" si="643"/>
        <v/>
      </c>
      <c r="FC66" s="72" t="str">
        <f t="shared" si="644"/>
        <v/>
      </c>
      <c r="FD66" s="72" t="str">
        <f t="shared" si="645"/>
        <v/>
      </c>
      <c r="FE66" s="72" t="str">
        <f t="shared" si="646"/>
        <v/>
      </c>
      <c r="FF66" s="72" t="str">
        <f t="shared" si="647"/>
        <v/>
      </c>
      <c r="FG66" s="72" t="str">
        <f t="shared" si="648"/>
        <v/>
      </c>
      <c r="FH66" s="72" t="str">
        <f t="shared" si="649"/>
        <v/>
      </c>
      <c r="FI66" s="72" t="str">
        <f t="shared" si="650"/>
        <v/>
      </c>
      <c r="FJ66" s="72" t="str">
        <f t="shared" si="651"/>
        <v/>
      </c>
      <c r="FK66" s="72" t="str">
        <f t="shared" si="652"/>
        <v/>
      </c>
      <c r="FL66" s="72" t="str">
        <f t="shared" si="653"/>
        <v/>
      </c>
      <c r="FM66" s="72" t="str">
        <f t="shared" si="654"/>
        <v/>
      </c>
      <c r="FN66" s="72" t="str">
        <f t="shared" si="655"/>
        <v/>
      </c>
      <c r="FO66" s="72" t="str">
        <f t="shared" si="656"/>
        <v/>
      </c>
      <c r="FP66" s="72" t="str">
        <f t="shared" si="657"/>
        <v/>
      </c>
      <c r="FQ66" s="72" t="str">
        <f t="shared" si="658"/>
        <v/>
      </c>
      <c r="FR66" s="72" t="str">
        <f t="shared" si="659"/>
        <v/>
      </c>
      <c r="FS66" s="72" t="str">
        <f t="shared" si="660"/>
        <v/>
      </c>
    </row>
    <row r="67" spans="1:175" s="61" customFormat="1" ht="16.5">
      <c r="A67" s="73"/>
      <c r="B67" s="74" t="s">
        <v>327</v>
      </c>
      <c r="C67" s="73" t="s">
        <v>328</v>
      </c>
      <c r="D67" s="75"/>
      <c r="E67" s="76"/>
      <c r="F67" s="77">
        <v>2500</v>
      </c>
      <c r="G67" s="78">
        <v>100</v>
      </c>
      <c r="H67" s="79" t="s">
        <v>329</v>
      </c>
      <c r="I67" s="78" t="str">
        <f t="shared" si="589"/>
        <v>E206</v>
      </c>
      <c r="J67" s="78"/>
      <c r="K67" s="78"/>
      <c r="L67" s="78"/>
      <c r="M67" s="78"/>
      <c r="N67" s="78"/>
      <c r="O67" s="78"/>
      <c r="P67" s="85"/>
      <c r="Q67" s="85"/>
      <c r="R67" s="85"/>
      <c r="S67" s="85"/>
      <c r="T67" s="90"/>
      <c r="U67" s="88" t="s">
        <v>320</v>
      </c>
      <c r="V67" s="89"/>
      <c r="W67" s="89"/>
      <c r="X67" s="89"/>
      <c r="Y67" s="89"/>
      <c r="Z67" s="89">
        <v>100000</v>
      </c>
      <c r="AA67" s="89"/>
      <c r="AB67" s="89">
        <v>2500</v>
      </c>
      <c r="AC67" s="89"/>
      <c r="AD67" s="89"/>
      <c r="AE67" s="89"/>
      <c r="AF67" s="89"/>
      <c r="AG67" s="91"/>
      <c r="AH67" s="89"/>
      <c r="AI67" s="89"/>
      <c r="AJ67" s="89"/>
      <c r="AK67" s="89"/>
      <c r="AL67" s="91"/>
      <c r="AM67" s="89"/>
      <c r="AN67" s="89"/>
      <c r="AO67" s="89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81"/>
      <c r="BD67" s="81"/>
      <c r="BE67" s="81"/>
      <c r="BF67" s="81"/>
      <c r="BG67" s="81"/>
      <c r="BH67" s="81"/>
      <c r="BI67" s="81"/>
      <c r="BJ67" s="81"/>
      <c r="BK67" s="81"/>
      <c r="BL67" s="81"/>
      <c r="BM67" s="81"/>
      <c r="BN67" s="81"/>
      <c r="BO67" s="81"/>
      <c r="BP67" s="81"/>
      <c r="BQ67" s="81"/>
      <c r="BR67" s="81"/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81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si="367"/>
        <v>InitUnitState('E205',,,,,100000,,2500,,,)</v>
      </c>
      <c r="CO67" s="96" t="str">
        <f t="shared" si="368"/>
        <v>InitUnitNormal('E205',,,,,,,,,,)</v>
      </c>
      <c r="CP67" s="96" t="str">
        <f t="shared" si="369"/>
        <v>InitUnitMagic('E205',,,,,,,,,,)</v>
      </c>
      <c r="CQ67" s="96" t="str">
        <f t="shared" si="370"/>
        <v>InitUnitAdd('E205',,,,,,,,,,)</v>
      </c>
      <c r="CR67" s="96" t="str">
        <f t="shared" si="590"/>
        <v>InitEquipData('E205',,"",,E206,2500,100,'','','','','','',"ReplaceableTextures\\CommandButtons\\BTNZ13.blp")</v>
      </c>
      <c r="CS67" s="96"/>
      <c r="CT67" s="96"/>
      <c r="CU67" s="98" t="str">
        <f t="shared" si="78"/>
        <v>|n生命值+100000|n生命回复+2500|n</v>
      </c>
      <c r="CV67" s="71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2" t="str">
        <f t="shared" ref="DB67" si="661">IF(V67="","","|n"&amp;DB$2&amp;"+"&amp;V67&amp;DB$1)</f>
        <v/>
      </c>
      <c r="DC67" s="72" t="str">
        <f t="shared" ref="DC67" si="662">IF(W67="","","|n"&amp;DC$2&amp;"+"&amp;W67&amp;DC$1)</f>
        <v/>
      </c>
      <c r="DD67" s="72" t="str">
        <f t="shared" ref="DD67" si="663">IF(X67="","","|n"&amp;DD$2&amp;"+"&amp;X67&amp;DD$1)</f>
        <v/>
      </c>
      <c r="DE67" s="72" t="str">
        <f t="shared" ref="DE67" si="664">IF(Y67="","","|n"&amp;DE$2&amp;"+"&amp;Y67&amp;DE$1)</f>
        <v/>
      </c>
      <c r="DF67" s="72" t="str">
        <f t="shared" ref="DF67" si="665">IF(Z67="","","|n"&amp;DF$2&amp;"+"&amp;Z67&amp;DF$1)</f>
        <v>|n生命值+100000</v>
      </c>
      <c r="DG67" s="72" t="str">
        <f t="shared" ref="DG67" si="666">IF(AA67="","","|n"&amp;DG$2&amp;"+"&amp;AA67&amp;DG$1)</f>
        <v/>
      </c>
      <c r="DH67" s="72" t="str">
        <f t="shared" ref="DH67" si="667">IF(AB67="","","|n"&amp;DH$2&amp;"+"&amp;AB67&amp;DH$1)</f>
        <v>|n生命回复+2500</v>
      </c>
      <c r="DI67" s="72" t="str">
        <f t="shared" ref="DI67" si="668">IF(AC67="","","|n"&amp;DI$2&amp;"+"&amp;AC67&amp;DI$1)</f>
        <v/>
      </c>
      <c r="DJ67" s="72" t="str">
        <f t="shared" ref="DJ67" si="669">IF(AD67="","","|n"&amp;DJ$2&amp;"+"&amp;AD67&amp;DJ$1)</f>
        <v/>
      </c>
      <c r="DK67" s="72" t="str">
        <f t="shared" ref="DK67" si="670">IF(AE67="","","|n"&amp;DK$2&amp;"+"&amp;AE67&amp;DK$1)</f>
        <v/>
      </c>
      <c r="DL67" s="72" t="str">
        <f t="shared" ref="DL67" si="671">IF(AF67="","","|n"&amp;DL$2&amp;"+"&amp;AF67&amp;DL$1)</f>
        <v/>
      </c>
      <c r="DM67" s="72" t="str">
        <f t="shared" ref="DM67" si="672">IF(AG67="","","|n"&amp;DM$2&amp;"+"&amp;AG67&amp;DM$1)</f>
        <v/>
      </c>
      <c r="DN67" s="72" t="str">
        <f t="shared" ref="DN67" si="673">IF(AH67="","","|n"&amp;DN$2&amp;"+"&amp;AH67&amp;DN$1)</f>
        <v/>
      </c>
      <c r="DO67" s="72" t="str">
        <f t="shared" ref="DO67" si="674">IF(AI67="","","|n"&amp;DO$2&amp;"+"&amp;AI67&amp;DO$1)</f>
        <v/>
      </c>
      <c r="DP67" s="72" t="str">
        <f t="shared" ref="DP67" si="675">IF(AJ67="","","|n"&amp;DP$2&amp;"+"&amp;AJ67&amp;DP$1)</f>
        <v/>
      </c>
      <c r="DQ67" s="72" t="str">
        <f t="shared" ref="DQ67" si="676">IF(AK67="","","|n"&amp;DQ$2&amp;"+"&amp;AK67&amp;DQ$1)</f>
        <v/>
      </c>
      <c r="DR67" s="72" t="str">
        <f t="shared" ref="DR67" si="677">IF(AL67="","","|n"&amp;DR$2&amp;"+"&amp;AL67&amp;DR$1)</f>
        <v/>
      </c>
      <c r="DS67" s="72" t="str">
        <f t="shared" ref="DS67" si="678">IF(AM67="","","|n"&amp;DS$2&amp;"+"&amp;AM67&amp;DS$1)</f>
        <v/>
      </c>
      <c r="DT67" s="72" t="str">
        <f t="shared" ref="DT67" si="679">IF(AN67="","","|n"&amp;DT$2&amp;"+"&amp;AN67&amp;DT$1)</f>
        <v/>
      </c>
      <c r="DU67" s="72" t="str">
        <f t="shared" ref="DU67" si="680">IF(AO67="","","|n"&amp;DU$2&amp;"+"&amp;AO67&amp;DU$1)</f>
        <v/>
      </c>
      <c r="DV67" s="72" t="str">
        <f t="shared" ref="DV67" si="681">IF(AP67="","","|n"&amp;DV$2&amp;"+"&amp;AP67&amp;DV$1)</f>
        <v/>
      </c>
      <c r="DW67" s="72" t="str">
        <f t="shared" ref="DW67" si="682">IF(AQ67="","","|n"&amp;DW$2&amp;"+"&amp;AQ67&amp;DW$1)</f>
        <v/>
      </c>
      <c r="DX67" s="72" t="str">
        <f t="shared" ref="DX67" si="683">IF(AR67="","","|n"&amp;DX$2&amp;"+"&amp;AR67&amp;DX$1)</f>
        <v/>
      </c>
      <c r="DY67" s="72" t="str">
        <f t="shared" ref="DY67" si="684">IF(AS67="","","|n"&amp;DY$2&amp;"+"&amp;AS67&amp;DY$1)</f>
        <v/>
      </c>
      <c r="DZ67" s="72" t="str">
        <f t="shared" ref="DZ67" si="685">IF(AT67="","","|n"&amp;DZ$2&amp;"+"&amp;AT67&amp;DZ$1)</f>
        <v/>
      </c>
      <c r="EA67" s="72" t="str">
        <f t="shared" ref="EA67" si="686">IF(AU67="","","|n"&amp;EA$2&amp;"+"&amp;AU67&amp;EA$1)</f>
        <v/>
      </c>
      <c r="EB67" s="72" t="str">
        <f t="shared" ref="EB67" si="687">IF(AV67="","","|n"&amp;EB$2&amp;"+"&amp;AV67&amp;EB$1)</f>
        <v/>
      </c>
      <c r="EC67" s="72" t="str">
        <f t="shared" ref="EC67" si="688">IF(AW67="","","|n"&amp;EC$2&amp;"+"&amp;AW67&amp;EC$1)</f>
        <v/>
      </c>
      <c r="ED67" s="72" t="str">
        <f t="shared" ref="ED67" si="689">IF(AX67="","","|n"&amp;ED$2&amp;"+"&amp;AX67&amp;ED$1)</f>
        <v/>
      </c>
      <c r="EE67" s="72" t="str">
        <f t="shared" ref="EE67" si="690">IF(AY67="","","|n"&amp;EE$2&amp;"+"&amp;AY67&amp;EE$1)</f>
        <v/>
      </c>
      <c r="EF67" s="72" t="str">
        <f t="shared" ref="EF67" si="691">IF(AZ67="","","|n"&amp;EF$2&amp;"+"&amp;AZ67&amp;EF$1)</f>
        <v/>
      </c>
      <c r="EG67" s="72" t="str">
        <f t="shared" ref="EG67" si="692">IF(BA67="","","|n"&amp;EG$2&amp;"+"&amp;BA67&amp;EG$1)</f>
        <v/>
      </c>
      <c r="EH67" s="72" t="str">
        <f t="shared" ref="EH67" si="693">IF(BB67="","","|n"&amp;EH$2&amp;"+"&amp;BB67&amp;EH$1)</f>
        <v/>
      </c>
      <c r="EI67" s="72" t="str">
        <f t="shared" ref="EI67" si="694">IF(BC67="","","|n"&amp;EI$2&amp;"+"&amp;BC67&amp;EI$1)</f>
        <v/>
      </c>
      <c r="EJ67" s="72" t="str">
        <f t="shared" ref="EJ67" si="695">IF(BD67="","","|n"&amp;EJ$2&amp;"+"&amp;BD67&amp;EJ$1)</f>
        <v/>
      </c>
      <c r="EK67" s="72" t="str">
        <f t="shared" ref="EK67" si="696">IF(BE67="","","|n"&amp;EK$2&amp;"+"&amp;BE67&amp;EK$1)</f>
        <v/>
      </c>
      <c r="EL67" s="72" t="str">
        <f t="shared" ref="EL67" si="697">IF(BF67="","","|n"&amp;EL$2&amp;"+"&amp;BF67&amp;EL$1)</f>
        <v/>
      </c>
      <c r="EM67" s="72" t="str">
        <f t="shared" ref="EM67" si="698">IF(BG67="","","|n"&amp;EM$2&amp;"+"&amp;BG67&amp;EM$1)</f>
        <v/>
      </c>
      <c r="EN67" s="72" t="str">
        <f t="shared" ref="EN67" si="699">IF(BH67="","","|n"&amp;EN$2&amp;"+"&amp;BH67&amp;EN$1)</f>
        <v/>
      </c>
      <c r="EO67" s="72" t="str">
        <f t="shared" ref="EO67" si="700">IF(BI67="","","|n"&amp;EO$2&amp;"+"&amp;BI67&amp;EO$1)</f>
        <v/>
      </c>
      <c r="EP67" s="72" t="str">
        <f t="shared" ref="EP67" si="701">IF(BJ67="","","|n"&amp;EP$2&amp;"+"&amp;BJ67&amp;EP$1)</f>
        <v/>
      </c>
      <c r="EQ67" s="72" t="str">
        <f t="shared" ref="EQ67" si="702">IF(BK67="","","|n"&amp;EQ$2&amp;"+"&amp;BK67&amp;EQ$1)</f>
        <v/>
      </c>
      <c r="ER67" s="72" t="str">
        <f t="shared" ref="ER67" si="703">IF(BL67="","","|n"&amp;ER$2&amp;"+"&amp;BL67&amp;ER$1)</f>
        <v/>
      </c>
      <c r="ES67" s="72" t="str">
        <f t="shared" ref="ES67" si="704">IF(BM67="","","|n"&amp;ES$2&amp;"+"&amp;BM67&amp;ES$1)</f>
        <v/>
      </c>
      <c r="ET67" s="72" t="str">
        <f t="shared" ref="ET67" si="705">IF(BN67="","","|n"&amp;ET$2&amp;"+"&amp;BN67&amp;ET$1)</f>
        <v/>
      </c>
      <c r="EU67" s="72" t="str">
        <f t="shared" ref="EU67" si="706">IF(BO67="","","|n"&amp;EU$2&amp;"+"&amp;BO67&amp;EU$1)</f>
        <v/>
      </c>
      <c r="EV67" s="72" t="str">
        <f t="shared" ref="EV67" si="707">IF(BP67="","","|n"&amp;EV$2&amp;"+"&amp;BP67&amp;EV$1)</f>
        <v/>
      </c>
      <c r="EW67" s="72" t="str">
        <f t="shared" ref="EW67" si="708">IF(BQ67="","","|n"&amp;EW$2&amp;"+"&amp;BQ67&amp;EW$1)</f>
        <v/>
      </c>
      <c r="EX67" s="72" t="str">
        <f t="shared" ref="EX67" si="709">IF(BR67="","","|n"&amp;EX$2&amp;"+"&amp;BR67&amp;EX$1)</f>
        <v/>
      </c>
      <c r="EY67" s="72" t="str">
        <f t="shared" ref="EY67" si="710">IF(BS67="","","|n"&amp;EY$2&amp;"+"&amp;BS67&amp;EY$1)</f>
        <v/>
      </c>
      <c r="EZ67" s="72" t="str">
        <f t="shared" ref="EZ67" si="711">IF(BT67="","","|n"&amp;EZ$2&amp;"+"&amp;BT67&amp;EZ$1)</f>
        <v/>
      </c>
      <c r="FA67" s="72" t="str">
        <f t="shared" ref="FA67" si="712">IF(BU67="","","|n"&amp;FA$2&amp;"+"&amp;BU67&amp;FA$1)</f>
        <v/>
      </c>
      <c r="FB67" s="72" t="str">
        <f t="shared" ref="FB67" si="713">IF(BV67="","","|n"&amp;FB$2&amp;"+"&amp;BV67&amp;FB$1)</f>
        <v/>
      </c>
      <c r="FC67" s="72" t="str">
        <f t="shared" ref="FC67" si="714">IF(BW67="","","|n"&amp;FC$2&amp;"+"&amp;BW67&amp;FC$1)</f>
        <v/>
      </c>
      <c r="FD67" s="72" t="str">
        <f t="shared" ref="FD67" si="715">IF(BX67="","","|n"&amp;FD$2&amp;"+"&amp;BX67&amp;FD$1)</f>
        <v/>
      </c>
      <c r="FE67" s="72" t="str">
        <f t="shared" ref="FE67" si="716">IF(BY67="","","|n"&amp;FE$2&amp;"+"&amp;BY67&amp;FE$1)</f>
        <v/>
      </c>
      <c r="FF67" s="72" t="str">
        <f t="shared" ref="FF67" si="717">IF(BZ67="","","|n"&amp;FF$2&amp;"+"&amp;BZ67&amp;FF$1)</f>
        <v/>
      </c>
      <c r="FG67" s="72" t="str">
        <f t="shared" ref="FG67" si="718">IF(CA67="","","|n"&amp;FG$2&amp;"+"&amp;CA67&amp;FG$1)</f>
        <v/>
      </c>
      <c r="FH67" s="72" t="str">
        <f t="shared" ref="FH67" si="719">IF(CB67="","","|n"&amp;FH$2&amp;"+"&amp;CB67&amp;FH$1)</f>
        <v/>
      </c>
      <c r="FI67" s="72" t="str">
        <f t="shared" ref="FI67" si="720">IF(CC67="","","|n"&amp;FI$2&amp;"+"&amp;CC67&amp;FI$1)</f>
        <v/>
      </c>
      <c r="FJ67" s="72" t="str">
        <f t="shared" ref="FJ67" si="721">IF(CD67="","","|n"&amp;FJ$2&amp;"+"&amp;CD67&amp;FJ$1)</f>
        <v/>
      </c>
      <c r="FK67" s="72" t="str">
        <f t="shared" ref="FK67" si="722">IF(CE67="","","|n"&amp;FK$2&amp;"+"&amp;CE67&amp;FK$1)</f>
        <v/>
      </c>
      <c r="FL67" s="72" t="str">
        <f t="shared" ref="FL67" si="723">IF(CF67="","","|n"&amp;FL$2&amp;"+"&amp;CF67&amp;FL$1)</f>
        <v/>
      </c>
      <c r="FM67" s="72" t="str">
        <f t="shared" ref="FM67" si="724">IF(CG67="","","|n"&amp;FM$2&amp;"+"&amp;CG67&amp;FM$1)</f>
        <v/>
      </c>
      <c r="FN67" s="72" t="str">
        <f t="shared" ref="FN67" si="725">IF(CH67="","","|n"&amp;FN$2&amp;"+"&amp;CH67&amp;FN$1)</f>
        <v/>
      </c>
      <c r="FO67" s="72" t="str">
        <f t="shared" ref="FO67" si="726">IF(CI67="","","|n"&amp;FO$2&amp;"+"&amp;CI67&amp;FO$1)</f>
        <v/>
      </c>
      <c r="FP67" s="72" t="str">
        <f t="shared" ref="FP67" si="727">IF(CJ67="","","|n"&amp;FP$2&amp;"+"&amp;CJ67&amp;FP$1)</f>
        <v/>
      </c>
      <c r="FQ67" s="72" t="str">
        <f t="shared" ref="FQ67" si="728">IF(CK67="","","|n"&amp;FQ$2&amp;"+"&amp;CK67&amp;FQ$1)</f>
        <v/>
      </c>
      <c r="FR67" s="72" t="str">
        <f t="shared" ref="FR67" si="729">IF(CL67="","","|n"&amp;FR$2&amp;"+"&amp;CL67&amp;FR$1)</f>
        <v/>
      </c>
      <c r="FS67" s="72" t="str">
        <f t="shared" ref="FS67" si="730">IF(CM67="","","|n"&amp;FS$2&amp;"+"&amp;CM67&amp;FS$1)</f>
        <v/>
      </c>
    </row>
    <row r="68" spans="1:175" s="61" customFormat="1" ht="16.5">
      <c r="A68" s="73"/>
      <c r="B68" s="74" t="s">
        <v>330</v>
      </c>
      <c r="C68" s="73" t="s">
        <v>331</v>
      </c>
      <c r="D68" s="75"/>
      <c r="E68" s="76"/>
      <c r="F68" s="77">
        <v>2500</v>
      </c>
      <c r="G68" s="78">
        <v>85</v>
      </c>
      <c r="H68" s="78"/>
      <c r="I68" s="78" t="str">
        <f t="shared" si="589"/>
        <v>E207</v>
      </c>
      <c r="J68" s="78"/>
      <c r="K68" s="78"/>
      <c r="L68" s="78"/>
      <c r="M68" s="78"/>
      <c r="N68" s="78"/>
      <c r="O68" s="78"/>
      <c r="P68" s="85"/>
      <c r="Q68" s="85"/>
      <c r="R68" s="85"/>
      <c r="S68" s="85"/>
      <c r="T68" s="90"/>
      <c r="U68" s="88" t="s">
        <v>332</v>
      </c>
      <c r="V68" s="89"/>
      <c r="W68" s="89"/>
      <c r="X68" s="89">
        <v>50</v>
      </c>
      <c r="Y68" s="89"/>
      <c r="Z68" s="89">
        <v>160000</v>
      </c>
      <c r="AA68" s="89"/>
      <c r="AB68" s="89">
        <v>4000</v>
      </c>
      <c r="AC68" s="89"/>
      <c r="AD68" s="89"/>
      <c r="AE68" s="89"/>
      <c r="AF68" s="89"/>
      <c r="AG68" s="91"/>
      <c r="AH68" s="89"/>
      <c r="AI68" s="89"/>
      <c r="AJ68" s="89"/>
      <c r="AK68" s="89"/>
      <c r="AL68" s="91"/>
      <c r="AM68" s="89"/>
      <c r="AN68" s="89"/>
      <c r="AO68" s="89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81"/>
      <c r="BD68" s="81"/>
      <c r="BE68" s="81"/>
      <c r="BF68" s="81"/>
      <c r="BG68" s="81"/>
      <c r="BH68" s="81"/>
      <c r="BI68" s="81"/>
      <c r="BJ68" s="81"/>
      <c r="BK68" s="81"/>
      <c r="BL68" s="81"/>
      <c r="BM68" s="81"/>
      <c r="BN68" s="81"/>
      <c r="BO68" s="81"/>
      <c r="BP68" s="81"/>
      <c r="BQ68" s="81"/>
      <c r="BR68" s="81"/>
      <c r="BS68" s="81"/>
      <c r="BT68" s="81"/>
      <c r="BU68" s="81"/>
      <c r="BV68" s="81"/>
      <c r="BW68" s="81"/>
      <c r="BX68" s="81"/>
      <c r="BY68" s="81"/>
      <c r="BZ68" s="81"/>
      <c r="CA68" s="81"/>
      <c r="CB68" s="81"/>
      <c r="CC68" s="81"/>
      <c r="CD68" s="81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367"/>
        <v>InitUnitState('E206',,,50,,160000,,4000,,,)</v>
      </c>
      <c r="CO68" s="96" t="str">
        <f t="shared" si="368"/>
        <v>InitUnitNormal('E206',,,,,,,,,,)</v>
      </c>
      <c r="CP68" s="96" t="str">
        <f t="shared" si="369"/>
        <v>InitUnitMagic('E206',,,,,,,,,,)</v>
      </c>
      <c r="CQ68" s="96" t="str">
        <f t="shared" si="370"/>
        <v>InitUnitAdd('E206',,,,,,,,,,)</v>
      </c>
      <c r="CR68" s="96" t="str">
        <f t="shared" si="590"/>
        <v>InitEquipData('E206',,"",,E207,2500,85,'','','','','','',"ReplaceableTextures\\CommandButtons\\BTNZ13.blp")</v>
      </c>
      <c r="CS68" s="96"/>
      <c r="CT68" s="96"/>
      <c r="CU68" s="98" t="str">
        <f t="shared" si="78"/>
        <v>|n护甲+50|n生命值+160000|n生命回复+4000|n</v>
      </c>
      <c r="CV68" s="71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2" t="str">
        <f t="shared" ref="DB68:DB72" si="731">IF(V68="","","|n"&amp;DB$2&amp;"+"&amp;V68&amp;DB$1)</f>
        <v/>
      </c>
      <c r="DC68" s="72" t="str">
        <f t="shared" ref="DC68:DC72" si="732">IF(W68="","","|n"&amp;DC$2&amp;"+"&amp;W68&amp;DC$1)</f>
        <v/>
      </c>
      <c r="DD68" s="72" t="str">
        <f t="shared" ref="DD68:DD72" si="733">IF(X68="","","|n"&amp;DD$2&amp;"+"&amp;X68&amp;DD$1)</f>
        <v>|n护甲+50</v>
      </c>
      <c r="DE68" s="72" t="str">
        <f t="shared" ref="DE68:DE72" si="734">IF(Y68="","","|n"&amp;DE$2&amp;"+"&amp;Y68&amp;DE$1)</f>
        <v/>
      </c>
      <c r="DF68" s="72" t="str">
        <f t="shared" ref="DF68:DF72" si="735">IF(Z68="","","|n"&amp;DF$2&amp;"+"&amp;Z68&amp;DF$1)</f>
        <v>|n生命值+160000</v>
      </c>
      <c r="DG68" s="72" t="str">
        <f t="shared" ref="DG68:DG72" si="736">IF(AA68="","","|n"&amp;DG$2&amp;"+"&amp;AA68&amp;DG$1)</f>
        <v/>
      </c>
      <c r="DH68" s="72" t="str">
        <f t="shared" ref="DH68:DH72" si="737">IF(AB68="","","|n"&amp;DH$2&amp;"+"&amp;AB68&amp;DH$1)</f>
        <v>|n生命回复+4000</v>
      </c>
      <c r="DI68" s="72" t="str">
        <f t="shared" ref="DI68:DI72" si="738">IF(AC68="","","|n"&amp;DI$2&amp;"+"&amp;AC68&amp;DI$1)</f>
        <v/>
      </c>
      <c r="DJ68" s="72" t="str">
        <f t="shared" ref="DJ68:DJ72" si="739">IF(AD68="","","|n"&amp;DJ$2&amp;"+"&amp;AD68&amp;DJ$1)</f>
        <v/>
      </c>
      <c r="DK68" s="72" t="str">
        <f t="shared" ref="DK68:DK72" si="740">IF(AE68="","","|n"&amp;DK$2&amp;"+"&amp;AE68&amp;DK$1)</f>
        <v/>
      </c>
      <c r="DL68" s="72" t="str">
        <f t="shared" ref="DL68:DL72" si="741">IF(AF68="","","|n"&amp;DL$2&amp;"+"&amp;AF68&amp;DL$1)</f>
        <v/>
      </c>
      <c r="DM68" s="72" t="str">
        <f t="shared" ref="DM68:DM72" si="742">IF(AG68="","","|n"&amp;DM$2&amp;"+"&amp;AG68&amp;DM$1)</f>
        <v/>
      </c>
      <c r="DN68" s="72" t="str">
        <f t="shared" ref="DN68:DN72" si="743">IF(AH68="","","|n"&amp;DN$2&amp;"+"&amp;AH68&amp;DN$1)</f>
        <v/>
      </c>
      <c r="DO68" s="72" t="str">
        <f t="shared" ref="DO68:DO72" si="744">IF(AI68="","","|n"&amp;DO$2&amp;"+"&amp;AI68&amp;DO$1)</f>
        <v/>
      </c>
      <c r="DP68" s="72" t="str">
        <f t="shared" ref="DP68:DP72" si="745">IF(AJ68="","","|n"&amp;DP$2&amp;"+"&amp;AJ68&amp;DP$1)</f>
        <v/>
      </c>
      <c r="DQ68" s="72" t="str">
        <f t="shared" ref="DQ68:DQ72" si="746">IF(AK68="","","|n"&amp;DQ$2&amp;"+"&amp;AK68&amp;DQ$1)</f>
        <v/>
      </c>
      <c r="DR68" s="72" t="str">
        <f t="shared" ref="DR68:DR72" si="747">IF(AL68="","","|n"&amp;DR$2&amp;"+"&amp;AL68&amp;DR$1)</f>
        <v/>
      </c>
      <c r="DS68" s="72" t="str">
        <f t="shared" ref="DS68:DS72" si="748">IF(AM68="","","|n"&amp;DS$2&amp;"+"&amp;AM68&amp;DS$1)</f>
        <v/>
      </c>
      <c r="DT68" s="72" t="str">
        <f t="shared" ref="DT68:DT72" si="749">IF(AN68="","","|n"&amp;DT$2&amp;"+"&amp;AN68&amp;DT$1)</f>
        <v/>
      </c>
      <c r="DU68" s="72" t="str">
        <f t="shared" ref="DU68:DU72" si="750">IF(AO68="","","|n"&amp;DU$2&amp;"+"&amp;AO68&amp;DU$1)</f>
        <v/>
      </c>
      <c r="DV68" s="72" t="str">
        <f t="shared" ref="DV68:DV72" si="751">IF(AP68="","","|n"&amp;DV$2&amp;"+"&amp;AP68&amp;DV$1)</f>
        <v/>
      </c>
      <c r="DW68" s="72" t="str">
        <f t="shared" ref="DW68:DW72" si="752">IF(AQ68="","","|n"&amp;DW$2&amp;"+"&amp;AQ68&amp;DW$1)</f>
        <v/>
      </c>
      <c r="DX68" s="72" t="str">
        <f t="shared" ref="DX68:DX72" si="753">IF(AR68="","","|n"&amp;DX$2&amp;"+"&amp;AR68&amp;DX$1)</f>
        <v/>
      </c>
      <c r="DY68" s="72" t="str">
        <f t="shared" ref="DY68:DY72" si="754">IF(AS68="","","|n"&amp;DY$2&amp;"+"&amp;AS68&amp;DY$1)</f>
        <v/>
      </c>
      <c r="DZ68" s="72" t="str">
        <f t="shared" ref="DZ68:DZ72" si="755">IF(AT68="","","|n"&amp;DZ$2&amp;"+"&amp;AT68&amp;DZ$1)</f>
        <v/>
      </c>
      <c r="EA68" s="72" t="str">
        <f t="shared" ref="EA68:EA72" si="756">IF(AU68="","","|n"&amp;EA$2&amp;"+"&amp;AU68&amp;EA$1)</f>
        <v/>
      </c>
      <c r="EB68" s="72" t="str">
        <f t="shared" ref="EB68:EB72" si="757">IF(AV68="","","|n"&amp;EB$2&amp;"+"&amp;AV68&amp;EB$1)</f>
        <v/>
      </c>
      <c r="EC68" s="72" t="str">
        <f t="shared" ref="EC68:EC72" si="758">IF(AW68="","","|n"&amp;EC$2&amp;"+"&amp;AW68&amp;EC$1)</f>
        <v/>
      </c>
      <c r="ED68" s="72" t="str">
        <f t="shared" ref="ED68:ED72" si="759">IF(AX68="","","|n"&amp;ED$2&amp;"+"&amp;AX68&amp;ED$1)</f>
        <v/>
      </c>
      <c r="EE68" s="72" t="str">
        <f t="shared" ref="EE68:EE72" si="760">IF(AY68="","","|n"&amp;EE$2&amp;"+"&amp;AY68&amp;EE$1)</f>
        <v/>
      </c>
      <c r="EF68" s="72" t="str">
        <f t="shared" ref="EF68:EF72" si="761">IF(AZ68="","","|n"&amp;EF$2&amp;"+"&amp;AZ68&amp;EF$1)</f>
        <v/>
      </c>
      <c r="EG68" s="72" t="str">
        <f t="shared" ref="EG68:EG72" si="762">IF(BA68="","","|n"&amp;EG$2&amp;"+"&amp;BA68&amp;EG$1)</f>
        <v/>
      </c>
      <c r="EH68" s="72" t="str">
        <f t="shared" ref="EH68:EH72" si="763">IF(BB68="","","|n"&amp;EH$2&amp;"+"&amp;BB68&amp;EH$1)</f>
        <v/>
      </c>
      <c r="EI68" s="72" t="str">
        <f t="shared" ref="EI68:EI72" si="764">IF(BC68="","","|n"&amp;EI$2&amp;"+"&amp;BC68&amp;EI$1)</f>
        <v/>
      </c>
      <c r="EJ68" s="72" t="str">
        <f t="shared" ref="EJ68:EJ72" si="765">IF(BD68="","","|n"&amp;EJ$2&amp;"+"&amp;BD68&amp;EJ$1)</f>
        <v/>
      </c>
      <c r="EK68" s="72" t="str">
        <f t="shared" ref="EK68:EK72" si="766">IF(BE68="","","|n"&amp;EK$2&amp;"+"&amp;BE68&amp;EK$1)</f>
        <v/>
      </c>
      <c r="EL68" s="72" t="str">
        <f t="shared" ref="EL68:EL72" si="767">IF(BF68="","","|n"&amp;EL$2&amp;"+"&amp;BF68&amp;EL$1)</f>
        <v/>
      </c>
      <c r="EM68" s="72" t="str">
        <f t="shared" ref="EM68:EM72" si="768">IF(BG68="","","|n"&amp;EM$2&amp;"+"&amp;BG68&amp;EM$1)</f>
        <v/>
      </c>
      <c r="EN68" s="72" t="str">
        <f t="shared" ref="EN68:EN72" si="769">IF(BH68="","","|n"&amp;EN$2&amp;"+"&amp;BH68&amp;EN$1)</f>
        <v/>
      </c>
      <c r="EO68" s="72" t="str">
        <f t="shared" ref="EO68:EO72" si="770">IF(BI68="","","|n"&amp;EO$2&amp;"+"&amp;BI68&amp;EO$1)</f>
        <v/>
      </c>
      <c r="EP68" s="72" t="str">
        <f t="shared" ref="EP68:EP72" si="771">IF(BJ68="","","|n"&amp;EP$2&amp;"+"&amp;BJ68&amp;EP$1)</f>
        <v/>
      </c>
      <c r="EQ68" s="72" t="str">
        <f t="shared" ref="EQ68:EQ72" si="772">IF(BK68="","","|n"&amp;EQ$2&amp;"+"&amp;BK68&amp;EQ$1)</f>
        <v/>
      </c>
      <c r="ER68" s="72" t="str">
        <f t="shared" ref="ER68:ER72" si="773">IF(BL68="","","|n"&amp;ER$2&amp;"+"&amp;BL68&amp;ER$1)</f>
        <v/>
      </c>
      <c r="ES68" s="72" t="str">
        <f t="shared" ref="ES68:ES72" si="774">IF(BM68="","","|n"&amp;ES$2&amp;"+"&amp;BM68&amp;ES$1)</f>
        <v/>
      </c>
      <c r="ET68" s="72" t="str">
        <f t="shared" ref="ET68:ET72" si="775">IF(BN68="","","|n"&amp;ET$2&amp;"+"&amp;BN68&amp;ET$1)</f>
        <v/>
      </c>
      <c r="EU68" s="72" t="str">
        <f t="shared" ref="EU68:EU72" si="776">IF(BO68="","","|n"&amp;EU$2&amp;"+"&amp;BO68&amp;EU$1)</f>
        <v/>
      </c>
      <c r="EV68" s="72" t="str">
        <f t="shared" ref="EV68:EV72" si="777">IF(BP68="","","|n"&amp;EV$2&amp;"+"&amp;BP68&amp;EV$1)</f>
        <v/>
      </c>
      <c r="EW68" s="72" t="str">
        <f t="shared" ref="EW68:EW72" si="778">IF(BQ68="","","|n"&amp;EW$2&amp;"+"&amp;BQ68&amp;EW$1)</f>
        <v/>
      </c>
      <c r="EX68" s="72" t="str">
        <f t="shared" ref="EX68:EX72" si="779">IF(BR68="","","|n"&amp;EX$2&amp;"+"&amp;BR68&amp;EX$1)</f>
        <v/>
      </c>
      <c r="EY68" s="72" t="str">
        <f t="shared" ref="EY68:EY72" si="780">IF(BS68="","","|n"&amp;EY$2&amp;"+"&amp;BS68&amp;EY$1)</f>
        <v/>
      </c>
      <c r="EZ68" s="72" t="str">
        <f t="shared" ref="EZ68:EZ72" si="781">IF(BT68="","","|n"&amp;EZ$2&amp;"+"&amp;BT68&amp;EZ$1)</f>
        <v/>
      </c>
      <c r="FA68" s="72" t="str">
        <f t="shared" ref="FA68:FA72" si="782">IF(BU68="","","|n"&amp;FA$2&amp;"+"&amp;BU68&amp;FA$1)</f>
        <v/>
      </c>
      <c r="FB68" s="72" t="str">
        <f t="shared" ref="FB68:FB72" si="783">IF(BV68="","","|n"&amp;FB$2&amp;"+"&amp;BV68&amp;FB$1)</f>
        <v/>
      </c>
      <c r="FC68" s="72" t="str">
        <f t="shared" ref="FC68:FC72" si="784">IF(BW68="","","|n"&amp;FC$2&amp;"+"&amp;BW68&amp;FC$1)</f>
        <v/>
      </c>
      <c r="FD68" s="72" t="str">
        <f t="shared" ref="FD68:FD72" si="785">IF(BX68="","","|n"&amp;FD$2&amp;"+"&amp;BX68&amp;FD$1)</f>
        <v/>
      </c>
      <c r="FE68" s="72" t="str">
        <f t="shared" ref="FE68:FE72" si="786">IF(BY68="","","|n"&amp;FE$2&amp;"+"&amp;BY68&amp;FE$1)</f>
        <v/>
      </c>
      <c r="FF68" s="72" t="str">
        <f t="shared" ref="FF68:FF72" si="787">IF(BZ68="","","|n"&amp;FF$2&amp;"+"&amp;BZ68&amp;FF$1)</f>
        <v/>
      </c>
      <c r="FG68" s="72" t="str">
        <f t="shared" ref="FG68:FG72" si="788">IF(CA68="","","|n"&amp;FG$2&amp;"+"&amp;CA68&amp;FG$1)</f>
        <v/>
      </c>
      <c r="FH68" s="72" t="str">
        <f t="shared" ref="FH68:FH72" si="789">IF(CB68="","","|n"&amp;FH$2&amp;"+"&amp;CB68&amp;FH$1)</f>
        <v/>
      </c>
      <c r="FI68" s="72" t="str">
        <f t="shared" ref="FI68:FI72" si="790">IF(CC68="","","|n"&amp;FI$2&amp;"+"&amp;CC68&amp;FI$1)</f>
        <v/>
      </c>
      <c r="FJ68" s="72" t="str">
        <f t="shared" ref="FJ68:FJ72" si="791">IF(CD68="","","|n"&amp;FJ$2&amp;"+"&amp;CD68&amp;FJ$1)</f>
        <v/>
      </c>
      <c r="FK68" s="72" t="str">
        <f t="shared" ref="FK68:FK72" si="792">IF(CE68="","","|n"&amp;FK$2&amp;"+"&amp;CE68&amp;FK$1)</f>
        <v/>
      </c>
      <c r="FL68" s="72" t="str">
        <f t="shared" ref="FL68:FL72" si="793">IF(CF68="","","|n"&amp;FL$2&amp;"+"&amp;CF68&amp;FL$1)</f>
        <v/>
      </c>
      <c r="FM68" s="72" t="str">
        <f t="shared" ref="FM68:FM72" si="794">IF(CG68="","","|n"&amp;FM$2&amp;"+"&amp;CG68&amp;FM$1)</f>
        <v/>
      </c>
      <c r="FN68" s="72" t="str">
        <f t="shared" ref="FN68:FN72" si="795">IF(CH68="","","|n"&amp;FN$2&amp;"+"&amp;CH68&amp;FN$1)</f>
        <v/>
      </c>
      <c r="FO68" s="72" t="str">
        <f t="shared" ref="FO68:FO72" si="796">IF(CI68="","","|n"&amp;FO$2&amp;"+"&amp;CI68&amp;FO$1)</f>
        <v/>
      </c>
      <c r="FP68" s="72" t="str">
        <f t="shared" ref="FP68:FP72" si="797">IF(CJ68="","","|n"&amp;FP$2&amp;"+"&amp;CJ68&amp;FP$1)</f>
        <v/>
      </c>
      <c r="FQ68" s="72" t="str">
        <f t="shared" ref="FQ68:FQ72" si="798">IF(CK68="","","|n"&amp;FQ$2&amp;"+"&amp;CK68&amp;FQ$1)</f>
        <v/>
      </c>
      <c r="FR68" s="72" t="str">
        <f t="shared" ref="FR68:FR72" si="799">IF(CL68="","","|n"&amp;FR$2&amp;"+"&amp;CL68&amp;FR$1)</f>
        <v/>
      </c>
      <c r="FS68" s="72" t="str">
        <f t="shared" ref="FS68:FS72" si="800">IF(CM68="","","|n"&amp;FS$2&amp;"+"&amp;CM68&amp;FS$1)</f>
        <v/>
      </c>
    </row>
    <row r="69" spans="1:175" s="61" customFormat="1" ht="16.5">
      <c r="A69" s="73"/>
      <c r="B69" s="74" t="s">
        <v>333</v>
      </c>
      <c r="C69" s="73" t="s">
        <v>334</v>
      </c>
      <c r="D69" s="75"/>
      <c r="E69" s="76"/>
      <c r="F69" s="77">
        <v>2500</v>
      </c>
      <c r="G69" s="78">
        <v>85</v>
      </c>
      <c r="H69" s="78"/>
      <c r="I69" s="78" t="str">
        <f t="shared" si="589"/>
        <v>E208</v>
      </c>
      <c r="J69" s="78"/>
      <c r="K69" s="78"/>
      <c r="L69" s="78"/>
      <c r="M69" s="78"/>
      <c r="N69" s="78"/>
      <c r="O69" s="78"/>
      <c r="P69" s="85"/>
      <c r="Q69" s="85"/>
      <c r="R69" s="85"/>
      <c r="S69" s="85"/>
      <c r="T69" s="90"/>
      <c r="U69" s="88" t="s">
        <v>332</v>
      </c>
      <c r="V69" s="89"/>
      <c r="W69" s="89"/>
      <c r="X69" s="89">
        <v>50</v>
      </c>
      <c r="Y69" s="89"/>
      <c r="Z69" s="89">
        <v>200000</v>
      </c>
      <c r="AA69" s="89"/>
      <c r="AB69" s="89">
        <v>5000</v>
      </c>
      <c r="AC69" s="89"/>
      <c r="AD69" s="89"/>
      <c r="AE69" s="89"/>
      <c r="AF69" s="89"/>
      <c r="AG69" s="91"/>
      <c r="AH69" s="89"/>
      <c r="AI69" s="89"/>
      <c r="AJ69" s="89"/>
      <c r="AK69" s="89"/>
      <c r="AL69" s="91"/>
      <c r="AM69" s="89"/>
      <c r="AN69" s="89"/>
      <c r="AO69" s="89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81"/>
      <c r="BD69" s="81"/>
      <c r="BE69" s="81"/>
      <c r="BF69" s="81"/>
      <c r="BG69" s="81"/>
      <c r="BH69" s="81"/>
      <c r="BI69" s="81"/>
      <c r="BJ69" s="81"/>
      <c r="BK69" s="81"/>
      <c r="BL69" s="81"/>
      <c r="BM69" s="81"/>
      <c r="BN69" s="81"/>
      <c r="BO69" s="81"/>
      <c r="BP69" s="81"/>
      <c r="BQ69" s="81"/>
      <c r="BR69" s="81"/>
      <c r="BS69" s="81"/>
      <c r="BT69" s="81"/>
      <c r="BU69" s="81"/>
      <c r="BV69" s="81"/>
      <c r="BW69" s="81"/>
      <c r="BX69" s="81"/>
      <c r="BY69" s="81"/>
      <c r="BZ69" s="81"/>
      <c r="CA69" s="81"/>
      <c r="CB69" s="81"/>
      <c r="CC69" s="81"/>
      <c r="CD69" s="81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367"/>
        <v>InitUnitState('E207',,,50,,200000,,5000,,,)</v>
      </c>
      <c r="CO69" s="96" t="str">
        <f t="shared" si="368"/>
        <v>InitUnitNormal('E207',,,,,,,,,,)</v>
      </c>
      <c r="CP69" s="96" t="str">
        <f t="shared" si="369"/>
        <v>InitUnitMagic('E207',,,,,,,,,,)</v>
      </c>
      <c r="CQ69" s="96" t="str">
        <f t="shared" si="370"/>
        <v>InitUnitAdd('E207',,,,,,,,,,)</v>
      </c>
      <c r="CR69" s="96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6"/>
      <c r="CT69" s="96"/>
      <c r="CU69" s="98" t="str">
        <f t="shared" si="78"/>
        <v>|n护甲+50|n生命值+200000|n生命回复+5000|n</v>
      </c>
      <c r="CV69" s="71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2" t="str">
        <f t="shared" si="731"/>
        <v/>
      </c>
      <c r="DC69" s="72" t="str">
        <f t="shared" si="732"/>
        <v/>
      </c>
      <c r="DD69" s="72" t="str">
        <f t="shared" si="733"/>
        <v>|n护甲+50</v>
      </c>
      <c r="DE69" s="72" t="str">
        <f t="shared" si="734"/>
        <v/>
      </c>
      <c r="DF69" s="72" t="str">
        <f t="shared" si="735"/>
        <v>|n生命值+200000</v>
      </c>
      <c r="DG69" s="72" t="str">
        <f t="shared" si="736"/>
        <v/>
      </c>
      <c r="DH69" s="72" t="str">
        <f t="shared" si="737"/>
        <v>|n生命回复+5000</v>
      </c>
      <c r="DI69" s="72" t="str">
        <f t="shared" si="738"/>
        <v/>
      </c>
      <c r="DJ69" s="72" t="str">
        <f t="shared" si="739"/>
        <v/>
      </c>
      <c r="DK69" s="72" t="str">
        <f t="shared" si="740"/>
        <v/>
      </c>
      <c r="DL69" s="72" t="str">
        <f t="shared" si="741"/>
        <v/>
      </c>
      <c r="DM69" s="72" t="str">
        <f t="shared" si="742"/>
        <v/>
      </c>
      <c r="DN69" s="72" t="str">
        <f t="shared" si="743"/>
        <v/>
      </c>
      <c r="DO69" s="72" t="str">
        <f t="shared" si="744"/>
        <v/>
      </c>
      <c r="DP69" s="72" t="str">
        <f t="shared" si="745"/>
        <v/>
      </c>
      <c r="DQ69" s="72" t="str">
        <f t="shared" si="746"/>
        <v/>
      </c>
      <c r="DR69" s="72" t="str">
        <f t="shared" si="747"/>
        <v/>
      </c>
      <c r="DS69" s="72" t="str">
        <f t="shared" si="748"/>
        <v/>
      </c>
      <c r="DT69" s="72" t="str">
        <f t="shared" si="749"/>
        <v/>
      </c>
      <c r="DU69" s="72" t="str">
        <f t="shared" si="750"/>
        <v/>
      </c>
      <c r="DV69" s="72" t="str">
        <f t="shared" si="751"/>
        <v/>
      </c>
      <c r="DW69" s="72" t="str">
        <f t="shared" si="752"/>
        <v/>
      </c>
      <c r="DX69" s="72" t="str">
        <f t="shared" si="753"/>
        <v/>
      </c>
      <c r="DY69" s="72" t="str">
        <f t="shared" si="754"/>
        <v/>
      </c>
      <c r="DZ69" s="72" t="str">
        <f t="shared" si="755"/>
        <v/>
      </c>
      <c r="EA69" s="72" t="str">
        <f t="shared" si="756"/>
        <v/>
      </c>
      <c r="EB69" s="72" t="str">
        <f t="shared" si="757"/>
        <v/>
      </c>
      <c r="EC69" s="72" t="str">
        <f t="shared" si="758"/>
        <v/>
      </c>
      <c r="ED69" s="72" t="str">
        <f t="shared" si="759"/>
        <v/>
      </c>
      <c r="EE69" s="72" t="str">
        <f t="shared" si="760"/>
        <v/>
      </c>
      <c r="EF69" s="72" t="str">
        <f t="shared" si="761"/>
        <v/>
      </c>
      <c r="EG69" s="72" t="str">
        <f t="shared" si="762"/>
        <v/>
      </c>
      <c r="EH69" s="72" t="str">
        <f t="shared" si="763"/>
        <v/>
      </c>
      <c r="EI69" s="72" t="str">
        <f t="shared" si="764"/>
        <v/>
      </c>
      <c r="EJ69" s="72" t="str">
        <f t="shared" si="765"/>
        <v/>
      </c>
      <c r="EK69" s="72" t="str">
        <f t="shared" si="766"/>
        <v/>
      </c>
      <c r="EL69" s="72" t="str">
        <f t="shared" si="767"/>
        <v/>
      </c>
      <c r="EM69" s="72" t="str">
        <f t="shared" si="768"/>
        <v/>
      </c>
      <c r="EN69" s="72" t="str">
        <f t="shared" si="769"/>
        <v/>
      </c>
      <c r="EO69" s="72" t="str">
        <f t="shared" si="770"/>
        <v/>
      </c>
      <c r="EP69" s="72" t="str">
        <f t="shared" si="771"/>
        <v/>
      </c>
      <c r="EQ69" s="72" t="str">
        <f t="shared" si="772"/>
        <v/>
      </c>
      <c r="ER69" s="72" t="str">
        <f t="shared" si="773"/>
        <v/>
      </c>
      <c r="ES69" s="72" t="str">
        <f t="shared" si="774"/>
        <v/>
      </c>
      <c r="ET69" s="72" t="str">
        <f t="shared" si="775"/>
        <v/>
      </c>
      <c r="EU69" s="72" t="str">
        <f t="shared" si="776"/>
        <v/>
      </c>
      <c r="EV69" s="72" t="str">
        <f t="shared" si="777"/>
        <v/>
      </c>
      <c r="EW69" s="72" t="str">
        <f t="shared" si="778"/>
        <v/>
      </c>
      <c r="EX69" s="72" t="str">
        <f t="shared" si="779"/>
        <v/>
      </c>
      <c r="EY69" s="72" t="str">
        <f t="shared" si="780"/>
        <v/>
      </c>
      <c r="EZ69" s="72" t="str">
        <f t="shared" si="781"/>
        <v/>
      </c>
      <c r="FA69" s="72" t="str">
        <f t="shared" si="782"/>
        <v/>
      </c>
      <c r="FB69" s="72" t="str">
        <f t="shared" si="783"/>
        <v/>
      </c>
      <c r="FC69" s="72" t="str">
        <f t="shared" si="784"/>
        <v/>
      </c>
      <c r="FD69" s="72" t="str">
        <f t="shared" si="785"/>
        <v/>
      </c>
      <c r="FE69" s="72" t="str">
        <f t="shared" si="786"/>
        <v/>
      </c>
      <c r="FF69" s="72" t="str">
        <f t="shared" si="787"/>
        <v/>
      </c>
      <c r="FG69" s="72" t="str">
        <f t="shared" si="788"/>
        <v/>
      </c>
      <c r="FH69" s="72" t="str">
        <f t="shared" si="789"/>
        <v/>
      </c>
      <c r="FI69" s="72" t="str">
        <f t="shared" si="790"/>
        <v/>
      </c>
      <c r="FJ69" s="72" t="str">
        <f t="shared" si="791"/>
        <v/>
      </c>
      <c r="FK69" s="72" t="str">
        <f t="shared" si="792"/>
        <v/>
      </c>
      <c r="FL69" s="72" t="str">
        <f t="shared" si="793"/>
        <v/>
      </c>
      <c r="FM69" s="72" t="str">
        <f t="shared" si="794"/>
        <v/>
      </c>
      <c r="FN69" s="72" t="str">
        <f t="shared" si="795"/>
        <v/>
      </c>
      <c r="FO69" s="72" t="str">
        <f t="shared" si="796"/>
        <v/>
      </c>
      <c r="FP69" s="72" t="str">
        <f t="shared" si="797"/>
        <v/>
      </c>
      <c r="FQ69" s="72" t="str">
        <f t="shared" si="798"/>
        <v/>
      </c>
      <c r="FR69" s="72" t="str">
        <f t="shared" si="799"/>
        <v/>
      </c>
      <c r="FS69" s="72" t="str">
        <f t="shared" si="800"/>
        <v/>
      </c>
    </row>
    <row r="70" spans="1:175" s="61" customFormat="1" ht="16.5">
      <c r="A70" s="73"/>
      <c r="B70" s="74" t="s">
        <v>335</v>
      </c>
      <c r="C70" s="73" t="s">
        <v>336</v>
      </c>
      <c r="D70" s="75"/>
      <c r="E70" s="76"/>
      <c r="F70" s="77">
        <v>2500</v>
      </c>
      <c r="G70" s="78">
        <v>85</v>
      </c>
      <c r="H70" s="78"/>
      <c r="I70" s="78" t="str">
        <f t="shared" si="589"/>
        <v>E209</v>
      </c>
      <c r="J70" s="78"/>
      <c r="K70" s="78"/>
      <c r="L70" s="78"/>
      <c r="M70" s="78"/>
      <c r="N70" s="78"/>
      <c r="O70" s="78"/>
      <c r="P70" s="85"/>
      <c r="Q70" s="85"/>
      <c r="R70" s="85"/>
      <c r="S70" s="85"/>
      <c r="T70" s="90"/>
      <c r="U70" s="88" t="s">
        <v>332</v>
      </c>
      <c r="V70" s="89"/>
      <c r="W70" s="89"/>
      <c r="X70" s="89">
        <v>50</v>
      </c>
      <c r="Y70" s="89"/>
      <c r="Z70" s="89">
        <v>240000</v>
      </c>
      <c r="AA70" s="89"/>
      <c r="AB70" s="89">
        <v>6000</v>
      </c>
      <c r="AC70" s="89"/>
      <c r="AD70" s="89"/>
      <c r="AE70" s="89"/>
      <c r="AF70" s="89"/>
      <c r="AG70" s="91"/>
      <c r="AH70" s="89"/>
      <c r="AI70" s="89"/>
      <c r="AJ70" s="89"/>
      <c r="AK70" s="89"/>
      <c r="AL70" s="91"/>
      <c r="AM70" s="89"/>
      <c r="AN70" s="89"/>
      <c r="AO70" s="89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81"/>
      <c r="BD70" s="81"/>
      <c r="BE70" s="81"/>
      <c r="BF70" s="81"/>
      <c r="BG70" s="81"/>
      <c r="BH70" s="81"/>
      <c r="BI70" s="81"/>
      <c r="BJ70" s="81"/>
      <c r="BK70" s="81"/>
      <c r="BL70" s="81"/>
      <c r="BM70" s="81"/>
      <c r="BN70" s="81"/>
      <c r="BO70" s="81"/>
      <c r="BP70" s="81"/>
      <c r="BQ70" s="81"/>
      <c r="BR70" s="81"/>
      <c r="BS70" s="81"/>
      <c r="BT70" s="81"/>
      <c r="BU70" s="81"/>
      <c r="BV70" s="81"/>
      <c r="BW70" s="81"/>
      <c r="BX70" s="81"/>
      <c r="BY70" s="81"/>
      <c r="BZ70" s="81"/>
      <c r="CA70" s="81"/>
      <c r="CB70" s="81"/>
      <c r="CC70" s="81"/>
      <c r="CD70" s="81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367"/>
        <v>InitUnitState('E208',,,50,,240000,,6000,,,)</v>
      </c>
      <c r="CO70" s="96" t="str">
        <f t="shared" si="368"/>
        <v>InitUnitNormal('E208',,,,,,,,,,)</v>
      </c>
      <c r="CP70" s="96" t="str">
        <f t="shared" si="369"/>
        <v>InitUnitMagic('E208',,,,,,,,,,)</v>
      </c>
      <c r="CQ70" s="96" t="str">
        <f t="shared" si="370"/>
        <v>InitUnitAdd('E208',,,,,,,,,,)</v>
      </c>
      <c r="CR70" s="96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6"/>
      <c r="CT70" s="96"/>
      <c r="CU70" s="98" t="str">
        <f t="shared" si="78"/>
        <v>|n护甲+50|n生命值+240000|n生命回复+6000|n</v>
      </c>
      <c r="CV70" s="71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2" t="str">
        <f t="shared" si="731"/>
        <v/>
      </c>
      <c r="DC70" s="72" t="str">
        <f t="shared" si="732"/>
        <v/>
      </c>
      <c r="DD70" s="72" t="str">
        <f t="shared" si="733"/>
        <v>|n护甲+50</v>
      </c>
      <c r="DE70" s="72" t="str">
        <f t="shared" si="734"/>
        <v/>
      </c>
      <c r="DF70" s="72" t="str">
        <f t="shared" si="735"/>
        <v>|n生命值+240000</v>
      </c>
      <c r="DG70" s="72" t="str">
        <f t="shared" si="736"/>
        <v/>
      </c>
      <c r="DH70" s="72" t="str">
        <f t="shared" si="737"/>
        <v>|n生命回复+6000</v>
      </c>
      <c r="DI70" s="72" t="str">
        <f t="shared" si="738"/>
        <v/>
      </c>
      <c r="DJ70" s="72" t="str">
        <f t="shared" si="739"/>
        <v/>
      </c>
      <c r="DK70" s="72" t="str">
        <f t="shared" si="740"/>
        <v/>
      </c>
      <c r="DL70" s="72" t="str">
        <f t="shared" si="741"/>
        <v/>
      </c>
      <c r="DM70" s="72" t="str">
        <f t="shared" si="742"/>
        <v/>
      </c>
      <c r="DN70" s="72" t="str">
        <f t="shared" si="743"/>
        <v/>
      </c>
      <c r="DO70" s="72" t="str">
        <f t="shared" si="744"/>
        <v/>
      </c>
      <c r="DP70" s="72" t="str">
        <f t="shared" si="745"/>
        <v/>
      </c>
      <c r="DQ70" s="72" t="str">
        <f t="shared" si="746"/>
        <v/>
      </c>
      <c r="DR70" s="72" t="str">
        <f t="shared" si="747"/>
        <v/>
      </c>
      <c r="DS70" s="72" t="str">
        <f t="shared" si="748"/>
        <v/>
      </c>
      <c r="DT70" s="72" t="str">
        <f t="shared" si="749"/>
        <v/>
      </c>
      <c r="DU70" s="72" t="str">
        <f t="shared" si="750"/>
        <v/>
      </c>
      <c r="DV70" s="72" t="str">
        <f t="shared" si="751"/>
        <v/>
      </c>
      <c r="DW70" s="72" t="str">
        <f t="shared" si="752"/>
        <v/>
      </c>
      <c r="DX70" s="72" t="str">
        <f t="shared" si="753"/>
        <v/>
      </c>
      <c r="DY70" s="72" t="str">
        <f t="shared" si="754"/>
        <v/>
      </c>
      <c r="DZ70" s="72" t="str">
        <f t="shared" si="755"/>
        <v/>
      </c>
      <c r="EA70" s="72" t="str">
        <f t="shared" si="756"/>
        <v/>
      </c>
      <c r="EB70" s="72" t="str">
        <f t="shared" si="757"/>
        <v/>
      </c>
      <c r="EC70" s="72" t="str">
        <f t="shared" si="758"/>
        <v/>
      </c>
      <c r="ED70" s="72" t="str">
        <f t="shared" si="759"/>
        <v/>
      </c>
      <c r="EE70" s="72" t="str">
        <f t="shared" si="760"/>
        <v/>
      </c>
      <c r="EF70" s="72" t="str">
        <f t="shared" si="761"/>
        <v/>
      </c>
      <c r="EG70" s="72" t="str">
        <f t="shared" si="762"/>
        <v/>
      </c>
      <c r="EH70" s="72" t="str">
        <f t="shared" si="763"/>
        <v/>
      </c>
      <c r="EI70" s="72" t="str">
        <f t="shared" si="764"/>
        <v/>
      </c>
      <c r="EJ70" s="72" t="str">
        <f t="shared" si="765"/>
        <v/>
      </c>
      <c r="EK70" s="72" t="str">
        <f t="shared" si="766"/>
        <v/>
      </c>
      <c r="EL70" s="72" t="str">
        <f t="shared" si="767"/>
        <v/>
      </c>
      <c r="EM70" s="72" t="str">
        <f t="shared" si="768"/>
        <v/>
      </c>
      <c r="EN70" s="72" t="str">
        <f t="shared" si="769"/>
        <v/>
      </c>
      <c r="EO70" s="72" t="str">
        <f t="shared" si="770"/>
        <v/>
      </c>
      <c r="EP70" s="72" t="str">
        <f t="shared" si="771"/>
        <v/>
      </c>
      <c r="EQ70" s="72" t="str">
        <f t="shared" si="772"/>
        <v/>
      </c>
      <c r="ER70" s="72" t="str">
        <f t="shared" si="773"/>
        <v/>
      </c>
      <c r="ES70" s="72" t="str">
        <f t="shared" si="774"/>
        <v/>
      </c>
      <c r="ET70" s="72" t="str">
        <f t="shared" si="775"/>
        <v/>
      </c>
      <c r="EU70" s="72" t="str">
        <f t="shared" si="776"/>
        <v/>
      </c>
      <c r="EV70" s="72" t="str">
        <f t="shared" si="777"/>
        <v/>
      </c>
      <c r="EW70" s="72" t="str">
        <f t="shared" si="778"/>
        <v/>
      </c>
      <c r="EX70" s="72" t="str">
        <f t="shared" si="779"/>
        <v/>
      </c>
      <c r="EY70" s="72" t="str">
        <f t="shared" si="780"/>
        <v/>
      </c>
      <c r="EZ70" s="72" t="str">
        <f t="shared" si="781"/>
        <v/>
      </c>
      <c r="FA70" s="72" t="str">
        <f t="shared" si="782"/>
        <v/>
      </c>
      <c r="FB70" s="72" t="str">
        <f t="shared" si="783"/>
        <v/>
      </c>
      <c r="FC70" s="72" t="str">
        <f t="shared" si="784"/>
        <v/>
      </c>
      <c r="FD70" s="72" t="str">
        <f t="shared" si="785"/>
        <v/>
      </c>
      <c r="FE70" s="72" t="str">
        <f t="shared" si="786"/>
        <v/>
      </c>
      <c r="FF70" s="72" t="str">
        <f t="shared" si="787"/>
        <v/>
      </c>
      <c r="FG70" s="72" t="str">
        <f t="shared" si="788"/>
        <v/>
      </c>
      <c r="FH70" s="72" t="str">
        <f t="shared" si="789"/>
        <v/>
      </c>
      <c r="FI70" s="72" t="str">
        <f t="shared" si="790"/>
        <v/>
      </c>
      <c r="FJ70" s="72" t="str">
        <f t="shared" si="791"/>
        <v/>
      </c>
      <c r="FK70" s="72" t="str">
        <f t="shared" si="792"/>
        <v/>
      </c>
      <c r="FL70" s="72" t="str">
        <f t="shared" si="793"/>
        <v/>
      </c>
      <c r="FM70" s="72" t="str">
        <f t="shared" si="794"/>
        <v/>
      </c>
      <c r="FN70" s="72" t="str">
        <f t="shared" si="795"/>
        <v/>
      </c>
      <c r="FO70" s="72" t="str">
        <f t="shared" si="796"/>
        <v/>
      </c>
      <c r="FP70" s="72" t="str">
        <f t="shared" si="797"/>
        <v/>
      </c>
      <c r="FQ70" s="72" t="str">
        <f t="shared" si="798"/>
        <v/>
      </c>
      <c r="FR70" s="72" t="str">
        <f t="shared" si="799"/>
        <v/>
      </c>
      <c r="FS70" s="72" t="str">
        <f t="shared" si="800"/>
        <v/>
      </c>
    </row>
    <row r="71" spans="1:175" s="61" customFormat="1" ht="16.5">
      <c r="A71" s="73"/>
      <c r="B71" s="74" t="s">
        <v>337</v>
      </c>
      <c r="C71" s="73" t="s">
        <v>338</v>
      </c>
      <c r="D71" s="75"/>
      <c r="E71" s="76"/>
      <c r="F71" s="77">
        <v>2500</v>
      </c>
      <c r="G71" s="78">
        <v>85</v>
      </c>
      <c r="H71" s="78"/>
      <c r="I71" s="78" t="str">
        <f t="shared" si="589"/>
        <v>E210</v>
      </c>
      <c r="J71" s="78"/>
      <c r="K71" s="78"/>
      <c r="L71" s="78"/>
      <c r="M71" s="78"/>
      <c r="N71" s="78"/>
      <c r="O71" s="78"/>
      <c r="P71" s="85"/>
      <c r="Q71" s="85"/>
      <c r="R71" s="85"/>
      <c r="S71" s="85"/>
      <c r="T71" s="90"/>
      <c r="U71" s="88" t="s">
        <v>332</v>
      </c>
      <c r="V71" s="89"/>
      <c r="W71" s="89"/>
      <c r="X71" s="89">
        <v>50</v>
      </c>
      <c r="Y71" s="89"/>
      <c r="Z71" s="89">
        <v>280000</v>
      </c>
      <c r="AA71" s="89"/>
      <c r="AB71" s="89">
        <v>7000</v>
      </c>
      <c r="AC71" s="89"/>
      <c r="AD71" s="89"/>
      <c r="AE71" s="89"/>
      <c r="AF71" s="89"/>
      <c r="AG71" s="91"/>
      <c r="AH71" s="89"/>
      <c r="AI71" s="89"/>
      <c r="AJ71" s="89"/>
      <c r="AK71" s="89"/>
      <c r="AL71" s="91"/>
      <c r="AM71" s="89"/>
      <c r="AN71" s="89"/>
      <c r="AO71" s="89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81"/>
      <c r="BD71" s="81"/>
      <c r="BE71" s="81"/>
      <c r="BF71" s="81"/>
      <c r="BG71" s="81"/>
      <c r="BH71" s="81"/>
      <c r="BI71" s="81"/>
      <c r="BJ71" s="81"/>
      <c r="BK71" s="81"/>
      <c r="BL71" s="81"/>
      <c r="BM71" s="81"/>
      <c r="BN71" s="81"/>
      <c r="BO71" s="81"/>
      <c r="BP71" s="81"/>
      <c r="BQ71" s="81"/>
      <c r="BR71" s="81"/>
      <c r="BS71" s="81"/>
      <c r="BT71" s="81"/>
      <c r="BU71" s="81"/>
      <c r="BV71" s="81"/>
      <c r="BW71" s="81"/>
      <c r="BX71" s="81"/>
      <c r="BY71" s="81"/>
      <c r="BZ71" s="81"/>
      <c r="CA71" s="81"/>
      <c r="CB71" s="81"/>
      <c r="CC71" s="81"/>
      <c r="CD71" s="81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367"/>
        <v>InitUnitState('E209',,,50,,280000,,7000,,,)</v>
      </c>
      <c r="CO71" s="96" t="str">
        <f t="shared" si="368"/>
        <v>InitUnitNormal('E209',,,,,,,,,,)</v>
      </c>
      <c r="CP71" s="96" t="str">
        <f t="shared" si="369"/>
        <v>InitUnitMagic('E209',,,,,,,,,,)</v>
      </c>
      <c r="CQ71" s="96" t="str">
        <f t="shared" si="370"/>
        <v>InitUnitAdd('E209',,,,,,,,,,)</v>
      </c>
      <c r="CR71" s="96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6"/>
      <c r="CT71" s="96"/>
      <c r="CU71" s="98" t="str">
        <f t="shared" si="78"/>
        <v>|n护甲+50|n生命值+280000|n生命回复+7000|n</v>
      </c>
      <c r="CV71" s="71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2" t="str">
        <f t="shared" si="731"/>
        <v/>
      </c>
      <c r="DC71" s="72" t="str">
        <f t="shared" si="732"/>
        <v/>
      </c>
      <c r="DD71" s="72" t="str">
        <f t="shared" si="733"/>
        <v>|n护甲+50</v>
      </c>
      <c r="DE71" s="72" t="str">
        <f t="shared" si="734"/>
        <v/>
      </c>
      <c r="DF71" s="72" t="str">
        <f t="shared" si="735"/>
        <v>|n生命值+280000</v>
      </c>
      <c r="DG71" s="72" t="str">
        <f t="shared" si="736"/>
        <v/>
      </c>
      <c r="DH71" s="72" t="str">
        <f t="shared" si="737"/>
        <v>|n生命回复+7000</v>
      </c>
      <c r="DI71" s="72" t="str">
        <f t="shared" si="738"/>
        <v/>
      </c>
      <c r="DJ71" s="72" t="str">
        <f t="shared" si="739"/>
        <v/>
      </c>
      <c r="DK71" s="72" t="str">
        <f t="shared" si="740"/>
        <v/>
      </c>
      <c r="DL71" s="72" t="str">
        <f t="shared" si="741"/>
        <v/>
      </c>
      <c r="DM71" s="72" t="str">
        <f t="shared" si="742"/>
        <v/>
      </c>
      <c r="DN71" s="72" t="str">
        <f t="shared" si="743"/>
        <v/>
      </c>
      <c r="DO71" s="72" t="str">
        <f t="shared" si="744"/>
        <v/>
      </c>
      <c r="DP71" s="72" t="str">
        <f t="shared" si="745"/>
        <v/>
      </c>
      <c r="DQ71" s="72" t="str">
        <f t="shared" si="746"/>
        <v/>
      </c>
      <c r="DR71" s="72" t="str">
        <f t="shared" si="747"/>
        <v/>
      </c>
      <c r="DS71" s="72" t="str">
        <f t="shared" si="748"/>
        <v/>
      </c>
      <c r="DT71" s="72" t="str">
        <f t="shared" si="749"/>
        <v/>
      </c>
      <c r="DU71" s="72" t="str">
        <f t="shared" si="750"/>
        <v/>
      </c>
      <c r="DV71" s="72" t="str">
        <f t="shared" si="751"/>
        <v/>
      </c>
      <c r="DW71" s="72" t="str">
        <f t="shared" si="752"/>
        <v/>
      </c>
      <c r="DX71" s="72" t="str">
        <f t="shared" si="753"/>
        <v/>
      </c>
      <c r="DY71" s="72" t="str">
        <f t="shared" si="754"/>
        <v/>
      </c>
      <c r="DZ71" s="72" t="str">
        <f t="shared" si="755"/>
        <v/>
      </c>
      <c r="EA71" s="72" t="str">
        <f t="shared" si="756"/>
        <v/>
      </c>
      <c r="EB71" s="72" t="str">
        <f t="shared" si="757"/>
        <v/>
      </c>
      <c r="EC71" s="72" t="str">
        <f t="shared" si="758"/>
        <v/>
      </c>
      <c r="ED71" s="72" t="str">
        <f t="shared" si="759"/>
        <v/>
      </c>
      <c r="EE71" s="72" t="str">
        <f t="shared" si="760"/>
        <v/>
      </c>
      <c r="EF71" s="72" t="str">
        <f t="shared" si="761"/>
        <v/>
      </c>
      <c r="EG71" s="72" t="str">
        <f t="shared" si="762"/>
        <v/>
      </c>
      <c r="EH71" s="72" t="str">
        <f t="shared" si="763"/>
        <v/>
      </c>
      <c r="EI71" s="72" t="str">
        <f t="shared" si="764"/>
        <v/>
      </c>
      <c r="EJ71" s="72" t="str">
        <f t="shared" si="765"/>
        <v/>
      </c>
      <c r="EK71" s="72" t="str">
        <f t="shared" si="766"/>
        <v/>
      </c>
      <c r="EL71" s="72" t="str">
        <f t="shared" si="767"/>
        <v/>
      </c>
      <c r="EM71" s="72" t="str">
        <f t="shared" si="768"/>
        <v/>
      </c>
      <c r="EN71" s="72" t="str">
        <f t="shared" si="769"/>
        <v/>
      </c>
      <c r="EO71" s="72" t="str">
        <f t="shared" si="770"/>
        <v/>
      </c>
      <c r="EP71" s="72" t="str">
        <f t="shared" si="771"/>
        <v/>
      </c>
      <c r="EQ71" s="72" t="str">
        <f t="shared" si="772"/>
        <v/>
      </c>
      <c r="ER71" s="72" t="str">
        <f t="shared" si="773"/>
        <v/>
      </c>
      <c r="ES71" s="72" t="str">
        <f t="shared" si="774"/>
        <v/>
      </c>
      <c r="ET71" s="72" t="str">
        <f t="shared" si="775"/>
        <v/>
      </c>
      <c r="EU71" s="72" t="str">
        <f t="shared" si="776"/>
        <v/>
      </c>
      <c r="EV71" s="72" t="str">
        <f t="shared" si="777"/>
        <v/>
      </c>
      <c r="EW71" s="72" t="str">
        <f t="shared" si="778"/>
        <v/>
      </c>
      <c r="EX71" s="72" t="str">
        <f t="shared" si="779"/>
        <v/>
      </c>
      <c r="EY71" s="72" t="str">
        <f t="shared" si="780"/>
        <v/>
      </c>
      <c r="EZ71" s="72" t="str">
        <f t="shared" si="781"/>
        <v/>
      </c>
      <c r="FA71" s="72" t="str">
        <f t="shared" si="782"/>
        <v/>
      </c>
      <c r="FB71" s="72" t="str">
        <f t="shared" si="783"/>
        <v/>
      </c>
      <c r="FC71" s="72" t="str">
        <f t="shared" si="784"/>
        <v/>
      </c>
      <c r="FD71" s="72" t="str">
        <f t="shared" si="785"/>
        <v/>
      </c>
      <c r="FE71" s="72" t="str">
        <f t="shared" si="786"/>
        <v/>
      </c>
      <c r="FF71" s="72" t="str">
        <f t="shared" si="787"/>
        <v/>
      </c>
      <c r="FG71" s="72" t="str">
        <f t="shared" si="788"/>
        <v/>
      </c>
      <c r="FH71" s="72" t="str">
        <f t="shared" si="789"/>
        <v/>
      </c>
      <c r="FI71" s="72" t="str">
        <f t="shared" si="790"/>
        <v/>
      </c>
      <c r="FJ71" s="72" t="str">
        <f t="shared" si="791"/>
        <v/>
      </c>
      <c r="FK71" s="72" t="str">
        <f t="shared" si="792"/>
        <v/>
      </c>
      <c r="FL71" s="72" t="str">
        <f t="shared" si="793"/>
        <v/>
      </c>
      <c r="FM71" s="72" t="str">
        <f t="shared" si="794"/>
        <v/>
      </c>
      <c r="FN71" s="72" t="str">
        <f t="shared" si="795"/>
        <v/>
      </c>
      <c r="FO71" s="72" t="str">
        <f t="shared" si="796"/>
        <v/>
      </c>
      <c r="FP71" s="72" t="str">
        <f t="shared" si="797"/>
        <v/>
      </c>
      <c r="FQ71" s="72" t="str">
        <f t="shared" si="798"/>
        <v/>
      </c>
      <c r="FR71" s="72" t="str">
        <f t="shared" si="799"/>
        <v/>
      </c>
      <c r="FS71" s="72" t="str">
        <f t="shared" si="800"/>
        <v/>
      </c>
    </row>
    <row r="72" spans="1:175" s="61" customFormat="1" ht="16.5">
      <c r="A72" s="73"/>
      <c r="B72" s="74" t="s">
        <v>339</v>
      </c>
      <c r="C72" s="73" t="s">
        <v>340</v>
      </c>
      <c r="D72" s="75"/>
      <c r="E72" s="76"/>
      <c r="F72" s="77">
        <v>8000</v>
      </c>
      <c r="G72" s="78">
        <v>100</v>
      </c>
      <c r="H72" s="79" t="s">
        <v>341</v>
      </c>
      <c r="I72" s="78" t="str">
        <f t="shared" si="589"/>
        <v>E211</v>
      </c>
      <c r="J72" s="78"/>
      <c r="K72" s="78"/>
      <c r="L72" s="78"/>
      <c r="M72" s="78"/>
      <c r="N72" s="78"/>
      <c r="O72" s="78"/>
      <c r="P72" s="85"/>
      <c r="Q72" s="85"/>
      <c r="R72" s="85"/>
      <c r="S72" s="85"/>
      <c r="T72" s="90"/>
      <c r="U72" s="88" t="s">
        <v>332</v>
      </c>
      <c r="V72" s="89"/>
      <c r="W72" s="89"/>
      <c r="X72" s="89">
        <v>50</v>
      </c>
      <c r="Y72" s="89"/>
      <c r="Z72" s="89">
        <v>320000</v>
      </c>
      <c r="AA72" s="89"/>
      <c r="AB72" s="89">
        <v>8000</v>
      </c>
      <c r="AC72" s="89"/>
      <c r="AD72" s="89"/>
      <c r="AE72" s="89"/>
      <c r="AF72" s="89"/>
      <c r="AG72" s="91"/>
      <c r="AH72" s="89"/>
      <c r="AI72" s="89"/>
      <c r="AJ72" s="89"/>
      <c r="AK72" s="89"/>
      <c r="AL72" s="91"/>
      <c r="AM72" s="89"/>
      <c r="AN72" s="89"/>
      <c r="AO72" s="89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81"/>
      <c r="BD72" s="81"/>
      <c r="BE72" s="81"/>
      <c r="BF72" s="81"/>
      <c r="BG72" s="81"/>
      <c r="BH72" s="81"/>
      <c r="BI72" s="81"/>
      <c r="BJ72" s="81"/>
      <c r="BK72" s="81"/>
      <c r="BL72" s="81"/>
      <c r="BM72" s="81"/>
      <c r="BN72" s="81"/>
      <c r="BO72" s="81"/>
      <c r="BP72" s="81"/>
      <c r="BQ72" s="81"/>
      <c r="BR72" s="81"/>
      <c r="BS72" s="81"/>
      <c r="BT72" s="81"/>
      <c r="BU72" s="81"/>
      <c r="BV72" s="81"/>
      <c r="BW72" s="81"/>
      <c r="BX72" s="81"/>
      <c r="BY72" s="81"/>
      <c r="BZ72" s="81"/>
      <c r="CA72" s="81"/>
      <c r="CB72" s="81"/>
      <c r="CC72" s="81"/>
      <c r="CD72" s="81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367"/>
        <v>InitUnitState('E210',,,50,,320000,,8000,,,)</v>
      </c>
      <c r="CO72" s="96" t="str">
        <f t="shared" si="368"/>
        <v>InitUnitNormal('E210',,,,,,,,,,)</v>
      </c>
      <c r="CP72" s="96" t="str">
        <f t="shared" si="369"/>
        <v>InitUnitMagic('E210',,,,,,,,,,)</v>
      </c>
      <c r="CQ72" s="96" t="str">
        <f t="shared" si="370"/>
        <v>InitUnitAdd('E210',,,,,,,,,,)</v>
      </c>
      <c r="CR72" s="96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6"/>
      <c r="CT72" s="96"/>
      <c r="CU72" s="98" t="str">
        <f t="shared" si="78"/>
        <v>|n护甲+50|n生命值+320000|n生命回复+8000|n</v>
      </c>
      <c r="CV72" s="71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2" t="str">
        <f t="shared" si="731"/>
        <v/>
      </c>
      <c r="DC72" s="72" t="str">
        <f t="shared" si="732"/>
        <v/>
      </c>
      <c r="DD72" s="72" t="str">
        <f t="shared" si="733"/>
        <v>|n护甲+50</v>
      </c>
      <c r="DE72" s="72" t="str">
        <f t="shared" si="734"/>
        <v/>
      </c>
      <c r="DF72" s="72" t="str">
        <f t="shared" si="735"/>
        <v>|n生命值+320000</v>
      </c>
      <c r="DG72" s="72" t="str">
        <f t="shared" si="736"/>
        <v/>
      </c>
      <c r="DH72" s="72" t="str">
        <f t="shared" si="737"/>
        <v>|n生命回复+8000</v>
      </c>
      <c r="DI72" s="72" t="str">
        <f t="shared" si="738"/>
        <v/>
      </c>
      <c r="DJ72" s="72" t="str">
        <f t="shared" si="739"/>
        <v/>
      </c>
      <c r="DK72" s="72" t="str">
        <f t="shared" si="740"/>
        <v/>
      </c>
      <c r="DL72" s="72" t="str">
        <f t="shared" si="741"/>
        <v/>
      </c>
      <c r="DM72" s="72" t="str">
        <f t="shared" si="742"/>
        <v/>
      </c>
      <c r="DN72" s="72" t="str">
        <f t="shared" si="743"/>
        <v/>
      </c>
      <c r="DO72" s="72" t="str">
        <f t="shared" si="744"/>
        <v/>
      </c>
      <c r="DP72" s="72" t="str">
        <f t="shared" si="745"/>
        <v/>
      </c>
      <c r="DQ72" s="72" t="str">
        <f t="shared" si="746"/>
        <v/>
      </c>
      <c r="DR72" s="72" t="str">
        <f t="shared" si="747"/>
        <v/>
      </c>
      <c r="DS72" s="72" t="str">
        <f t="shared" si="748"/>
        <v/>
      </c>
      <c r="DT72" s="72" t="str">
        <f t="shared" si="749"/>
        <v/>
      </c>
      <c r="DU72" s="72" t="str">
        <f t="shared" si="750"/>
        <v/>
      </c>
      <c r="DV72" s="72" t="str">
        <f t="shared" si="751"/>
        <v/>
      </c>
      <c r="DW72" s="72" t="str">
        <f t="shared" si="752"/>
        <v/>
      </c>
      <c r="DX72" s="72" t="str">
        <f t="shared" si="753"/>
        <v/>
      </c>
      <c r="DY72" s="72" t="str">
        <f t="shared" si="754"/>
        <v/>
      </c>
      <c r="DZ72" s="72" t="str">
        <f t="shared" si="755"/>
        <v/>
      </c>
      <c r="EA72" s="72" t="str">
        <f t="shared" si="756"/>
        <v/>
      </c>
      <c r="EB72" s="72" t="str">
        <f t="shared" si="757"/>
        <v/>
      </c>
      <c r="EC72" s="72" t="str">
        <f t="shared" si="758"/>
        <v/>
      </c>
      <c r="ED72" s="72" t="str">
        <f t="shared" si="759"/>
        <v/>
      </c>
      <c r="EE72" s="72" t="str">
        <f t="shared" si="760"/>
        <v/>
      </c>
      <c r="EF72" s="72" t="str">
        <f t="shared" si="761"/>
        <v/>
      </c>
      <c r="EG72" s="72" t="str">
        <f t="shared" si="762"/>
        <v/>
      </c>
      <c r="EH72" s="72" t="str">
        <f t="shared" si="763"/>
        <v/>
      </c>
      <c r="EI72" s="72" t="str">
        <f t="shared" si="764"/>
        <v/>
      </c>
      <c r="EJ72" s="72" t="str">
        <f t="shared" si="765"/>
        <v/>
      </c>
      <c r="EK72" s="72" t="str">
        <f t="shared" si="766"/>
        <v/>
      </c>
      <c r="EL72" s="72" t="str">
        <f t="shared" si="767"/>
        <v/>
      </c>
      <c r="EM72" s="72" t="str">
        <f t="shared" si="768"/>
        <v/>
      </c>
      <c r="EN72" s="72" t="str">
        <f t="shared" si="769"/>
        <v/>
      </c>
      <c r="EO72" s="72" t="str">
        <f t="shared" si="770"/>
        <v/>
      </c>
      <c r="EP72" s="72" t="str">
        <f t="shared" si="771"/>
        <v/>
      </c>
      <c r="EQ72" s="72" t="str">
        <f t="shared" si="772"/>
        <v/>
      </c>
      <c r="ER72" s="72" t="str">
        <f t="shared" si="773"/>
        <v/>
      </c>
      <c r="ES72" s="72" t="str">
        <f t="shared" si="774"/>
        <v/>
      </c>
      <c r="ET72" s="72" t="str">
        <f t="shared" si="775"/>
        <v/>
      </c>
      <c r="EU72" s="72" t="str">
        <f t="shared" si="776"/>
        <v/>
      </c>
      <c r="EV72" s="72" t="str">
        <f t="shared" si="777"/>
        <v/>
      </c>
      <c r="EW72" s="72" t="str">
        <f t="shared" si="778"/>
        <v/>
      </c>
      <c r="EX72" s="72" t="str">
        <f t="shared" si="779"/>
        <v/>
      </c>
      <c r="EY72" s="72" t="str">
        <f t="shared" si="780"/>
        <v/>
      </c>
      <c r="EZ72" s="72" t="str">
        <f t="shared" si="781"/>
        <v/>
      </c>
      <c r="FA72" s="72" t="str">
        <f t="shared" si="782"/>
        <v/>
      </c>
      <c r="FB72" s="72" t="str">
        <f t="shared" si="783"/>
        <v/>
      </c>
      <c r="FC72" s="72" t="str">
        <f t="shared" si="784"/>
        <v/>
      </c>
      <c r="FD72" s="72" t="str">
        <f t="shared" si="785"/>
        <v/>
      </c>
      <c r="FE72" s="72" t="str">
        <f t="shared" si="786"/>
        <v/>
      </c>
      <c r="FF72" s="72" t="str">
        <f t="shared" si="787"/>
        <v/>
      </c>
      <c r="FG72" s="72" t="str">
        <f t="shared" si="788"/>
        <v/>
      </c>
      <c r="FH72" s="72" t="str">
        <f t="shared" si="789"/>
        <v/>
      </c>
      <c r="FI72" s="72" t="str">
        <f t="shared" si="790"/>
        <v/>
      </c>
      <c r="FJ72" s="72" t="str">
        <f t="shared" si="791"/>
        <v/>
      </c>
      <c r="FK72" s="72" t="str">
        <f t="shared" si="792"/>
        <v/>
      </c>
      <c r="FL72" s="72" t="str">
        <f t="shared" si="793"/>
        <v/>
      </c>
      <c r="FM72" s="72" t="str">
        <f t="shared" si="794"/>
        <v/>
      </c>
      <c r="FN72" s="72" t="str">
        <f t="shared" si="795"/>
        <v/>
      </c>
      <c r="FO72" s="72" t="str">
        <f t="shared" si="796"/>
        <v/>
      </c>
      <c r="FP72" s="72" t="str">
        <f t="shared" si="797"/>
        <v/>
      </c>
      <c r="FQ72" s="72" t="str">
        <f t="shared" si="798"/>
        <v/>
      </c>
      <c r="FR72" s="72" t="str">
        <f t="shared" si="799"/>
        <v/>
      </c>
      <c r="FS72" s="72" t="str">
        <f t="shared" si="800"/>
        <v/>
      </c>
    </row>
    <row r="73" spans="1:175" s="61" customFormat="1" ht="16.5">
      <c r="A73" s="73"/>
      <c r="B73" s="74" t="s">
        <v>342</v>
      </c>
      <c r="C73" s="73" t="s">
        <v>343</v>
      </c>
      <c r="D73" s="75"/>
      <c r="E73" s="76"/>
      <c r="F73" s="77">
        <v>6000</v>
      </c>
      <c r="G73" s="78">
        <v>80</v>
      </c>
      <c r="H73" s="78"/>
      <c r="I73" s="78" t="str">
        <f t="shared" si="589"/>
        <v>E212</v>
      </c>
      <c r="J73" s="78"/>
      <c r="K73" s="78"/>
      <c r="L73" s="78"/>
      <c r="M73" s="78"/>
      <c r="N73" s="78"/>
      <c r="O73" s="78"/>
      <c r="P73" s="105"/>
      <c r="Q73" s="105"/>
      <c r="R73" s="105"/>
      <c r="S73" s="106"/>
      <c r="T73" s="107"/>
      <c r="U73" s="88" t="s">
        <v>344</v>
      </c>
      <c r="V73" s="89"/>
      <c r="W73" s="89"/>
      <c r="X73" s="89">
        <v>100</v>
      </c>
      <c r="Y73" s="89"/>
      <c r="Z73" s="89">
        <v>480000</v>
      </c>
      <c r="AA73" s="89"/>
      <c r="AB73" s="89">
        <v>12000</v>
      </c>
      <c r="AC73" s="89"/>
      <c r="AD73" s="89"/>
      <c r="AE73" s="89"/>
      <c r="AF73" s="89"/>
      <c r="AG73" s="91"/>
      <c r="AH73" s="89"/>
      <c r="AI73" s="89"/>
      <c r="AJ73" s="89"/>
      <c r="AK73" s="89"/>
      <c r="AL73" s="91"/>
      <c r="AM73" s="89"/>
      <c r="AN73" s="89"/>
      <c r="AO73" s="89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81"/>
      <c r="BD73" s="81"/>
      <c r="BE73" s="81"/>
      <c r="BF73" s="81"/>
      <c r="BG73" s="81"/>
      <c r="BH73" s="81"/>
      <c r="BI73" s="81"/>
      <c r="BJ73" s="81"/>
      <c r="BK73" s="81"/>
      <c r="BL73" s="81"/>
      <c r="BM73" s="81"/>
      <c r="BN73" s="81"/>
      <c r="BO73" s="81"/>
      <c r="BP73" s="81"/>
      <c r="BQ73" s="81"/>
      <c r="BR73" s="81"/>
      <c r="BS73" s="81"/>
      <c r="BT73" s="81"/>
      <c r="BU73" s="81"/>
      <c r="BV73" s="81"/>
      <c r="BW73" s="81"/>
      <c r="BX73" s="81"/>
      <c r="BY73" s="81"/>
      <c r="BZ73" s="81"/>
      <c r="CA73" s="81"/>
      <c r="CB73" s="81"/>
      <c r="CC73" s="81"/>
      <c r="CD73" s="81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367"/>
        <v>InitUnitState('E211',,,100,,480000,,12000,,,)</v>
      </c>
      <c r="CO73" s="96" t="str">
        <f t="shared" si="368"/>
        <v>InitUnitNormal('E211',,,,,,,,,,)</v>
      </c>
      <c r="CP73" s="96" t="str">
        <f t="shared" si="369"/>
        <v>InitUnitMagic('E211',,,,,,,,,,)</v>
      </c>
      <c r="CQ73" s="96" t="str">
        <f t="shared" si="370"/>
        <v>InitUnitAdd('E211',,,,,,,,,,)</v>
      </c>
      <c r="CR73" s="96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6"/>
      <c r="CT73" s="96"/>
      <c r="CU73" s="98" t="str">
        <f t="shared" si="78"/>
        <v>|n护甲+100|n生命值+480000|n生命回复+12000|n</v>
      </c>
      <c r="CV73" s="71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2" t="str">
        <f t="shared" ref="DB73:DB116" si="802">IF(V73="","","|n"&amp;DB$2&amp;"+"&amp;V73&amp;DB$1)</f>
        <v/>
      </c>
      <c r="DC73" s="72" t="str">
        <f t="shared" ref="DC73:DC116" si="803">IF(W73="","","|n"&amp;DC$2&amp;"+"&amp;W73&amp;DC$1)</f>
        <v/>
      </c>
      <c r="DD73" s="72" t="str">
        <f t="shared" ref="DD73:DD116" si="804">IF(X73="","","|n"&amp;DD$2&amp;"+"&amp;X73&amp;DD$1)</f>
        <v>|n护甲+100</v>
      </c>
      <c r="DE73" s="72" t="str">
        <f t="shared" ref="DE73:DE116" si="805">IF(Y73="","","|n"&amp;DE$2&amp;"+"&amp;Y73&amp;DE$1)</f>
        <v/>
      </c>
      <c r="DF73" s="72" t="str">
        <f t="shared" ref="DF73:DF116" si="806">IF(Z73="","","|n"&amp;DF$2&amp;"+"&amp;Z73&amp;DF$1)</f>
        <v>|n生命值+480000</v>
      </c>
      <c r="DG73" s="72" t="str">
        <f t="shared" ref="DG73:DG116" si="807">IF(AA73="","","|n"&amp;DG$2&amp;"+"&amp;AA73&amp;DG$1)</f>
        <v/>
      </c>
      <c r="DH73" s="72" t="str">
        <f t="shared" ref="DH73:DH116" si="808">IF(AB73="","","|n"&amp;DH$2&amp;"+"&amp;AB73&amp;DH$1)</f>
        <v>|n生命回复+12000</v>
      </c>
      <c r="DI73" s="72" t="str">
        <f t="shared" ref="DI73:DI116" si="809">IF(AC73="","","|n"&amp;DI$2&amp;"+"&amp;AC73&amp;DI$1)</f>
        <v/>
      </c>
      <c r="DJ73" s="72" t="str">
        <f t="shared" ref="DJ73:DJ116" si="810">IF(AD73="","","|n"&amp;DJ$2&amp;"+"&amp;AD73&amp;DJ$1)</f>
        <v/>
      </c>
      <c r="DK73" s="72" t="str">
        <f t="shared" ref="DK73:DK116" si="811">IF(AE73="","","|n"&amp;DK$2&amp;"+"&amp;AE73&amp;DK$1)</f>
        <v/>
      </c>
      <c r="DL73" s="72" t="str">
        <f t="shared" ref="DL73:DL116" si="812">IF(AF73="","","|n"&amp;DL$2&amp;"+"&amp;AF73&amp;DL$1)</f>
        <v/>
      </c>
      <c r="DM73" s="72" t="str">
        <f t="shared" ref="DM73:DM116" si="813">IF(AG73="","","|n"&amp;DM$2&amp;"+"&amp;AG73&amp;DM$1)</f>
        <v/>
      </c>
      <c r="DN73" s="72" t="str">
        <f t="shared" ref="DN73:DN116" si="814">IF(AH73="","","|n"&amp;DN$2&amp;"+"&amp;AH73&amp;DN$1)</f>
        <v/>
      </c>
      <c r="DO73" s="72" t="str">
        <f t="shared" ref="DO73:DO116" si="815">IF(AI73="","","|n"&amp;DO$2&amp;"+"&amp;AI73&amp;DO$1)</f>
        <v/>
      </c>
      <c r="DP73" s="72" t="str">
        <f t="shared" ref="DP73:DP116" si="816">IF(AJ73="","","|n"&amp;DP$2&amp;"+"&amp;AJ73&amp;DP$1)</f>
        <v/>
      </c>
      <c r="DQ73" s="72" t="str">
        <f t="shared" ref="DQ73:DQ116" si="817">IF(AK73="","","|n"&amp;DQ$2&amp;"+"&amp;AK73&amp;DQ$1)</f>
        <v/>
      </c>
      <c r="DR73" s="72" t="str">
        <f t="shared" ref="DR73:DR116" si="818">IF(AL73="","","|n"&amp;DR$2&amp;"+"&amp;AL73&amp;DR$1)</f>
        <v/>
      </c>
      <c r="DS73" s="72" t="str">
        <f t="shared" ref="DS73:DS116" si="819">IF(AM73="","","|n"&amp;DS$2&amp;"+"&amp;AM73&amp;DS$1)</f>
        <v/>
      </c>
      <c r="DT73" s="72" t="str">
        <f t="shared" ref="DT73:DT116" si="820">IF(AN73="","","|n"&amp;DT$2&amp;"+"&amp;AN73&amp;DT$1)</f>
        <v/>
      </c>
      <c r="DU73" s="72" t="str">
        <f t="shared" ref="DU73:DU116" si="821">IF(AO73="","","|n"&amp;DU$2&amp;"+"&amp;AO73&amp;DU$1)</f>
        <v/>
      </c>
      <c r="DV73" s="72" t="str">
        <f t="shared" ref="DV73:DV116" si="822">IF(AP73="","","|n"&amp;DV$2&amp;"+"&amp;AP73&amp;DV$1)</f>
        <v/>
      </c>
      <c r="DW73" s="72" t="str">
        <f t="shared" ref="DW73:DW116" si="823">IF(AQ73="","","|n"&amp;DW$2&amp;"+"&amp;AQ73&amp;DW$1)</f>
        <v/>
      </c>
      <c r="DX73" s="72" t="str">
        <f t="shared" ref="DX73:DX116" si="824">IF(AR73="","","|n"&amp;DX$2&amp;"+"&amp;AR73&amp;DX$1)</f>
        <v/>
      </c>
      <c r="DY73" s="72" t="str">
        <f t="shared" ref="DY73:DY116" si="825">IF(AS73="","","|n"&amp;DY$2&amp;"+"&amp;AS73&amp;DY$1)</f>
        <v/>
      </c>
      <c r="DZ73" s="72" t="str">
        <f t="shared" ref="DZ73:DZ116" si="826">IF(AT73="","","|n"&amp;DZ$2&amp;"+"&amp;AT73&amp;DZ$1)</f>
        <v/>
      </c>
      <c r="EA73" s="72" t="str">
        <f t="shared" ref="EA73:EA116" si="827">IF(AU73="","","|n"&amp;EA$2&amp;"+"&amp;AU73&amp;EA$1)</f>
        <v/>
      </c>
      <c r="EB73" s="72" t="str">
        <f t="shared" ref="EB73:EB116" si="828">IF(AV73="","","|n"&amp;EB$2&amp;"+"&amp;AV73&amp;EB$1)</f>
        <v/>
      </c>
      <c r="EC73" s="72" t="str">
        <f t="shared" ref="EC73:EC116" si="829">IF(AW73="","","|n"&amp;EC$2&amp;"+"&amp;AW73&amp;EC$1)</f>
        <v/>
      </c>
      <c r="ED73" s="72" t="str">
        <f t="shared" ref="ED73:ED116" si="830">IF(AX73="","","|n"&amp;ED$2&amp;"+"&amp;AX73&amp;ED$1)</f>
        <v/>
      </c>
      <c r="EE73" s="72" t="str">
        <f t="shared" ref="EE73:EE116" si="831">IF(AY73="","","|n"&amp;EE$2&amp;"+"&amp;AY73&amp;EE$1)</f>
        <v/>
      </c>
      <c r="EF73" s="72" t="str">
        <f t="shared" ref="EF73:EF116" si="832">IF(AZ73="","","|n"&amp;EF$2&amp;"+"&amp;AZ73&amp;EF$1)</f>
        <v/>
      </c>
      <c r="EG73" s="72" t="str">
        <f t="shared" ref="EG73:EG116" si="833">IF(BA73="","","|n"&amp;EG$2&amp;"+"&amp;BA73&amp;EG$1)</f>
        <v/>
      </c>
      <c r="EH73" s="72" t="str">
        <f t="shared" ref="EH73:EH116" si="834">IF(BB73="","","|n"&amp;EH$2&amp;"+"&amp;BB73&amp;EH$1)</f>
        <v/>
      </c>
      <c r="EI73" s="72" t="str">
        <f t="shared" ref="EI73:EI116" si="835">IF(BC73="","","|n"&amp;EI$2&amp;"+"&amp;BC73&amp;EI$1)</f>
        <v/>
      </c>
      <c r="EJ73" s="72" t="str">
        <f t="shared" ref="EJ73:EJ116" si="836">IF(BD73="","","|n"&amp;EJ$2&amp;"+"&amp;BD73&amp;EJ$1)</f>
        <v/>
      </c>
      <c r="EK73" s="72" t="str">
        <f t="shared" ref="EK73:EK116" si="837">IF(BE73="","","|n"&amp;EK$2&amp;"+"&amp;BE73&amp;EK$1)</f>
        <v/>
      </c>
      <c r="EL73" s="72" t="str">
        <f t="shared" ref="EL73:EL116" si="838">IF(BF73="","","|n"&amp;EL$2&amp;"+"&amp;BF73&amp;EL$1)</f>
        <v/>
      </c>
      <c r="EM73" s="72" t="str">
        <f t="shared" ref="EM73:EM116" si="839">IF(BG73="","","|n"&amp;EM$2&amp;"+"&amp;BG73&amp;EM$1)</f>
        <v/>
      </c>
      <c r="EN73" s="72" t="str">
        <f t="shared" ref="EN73:EN116" si="840">IF(BH73="","","|n"&amp;EN$2&amp;"+"&amp;BH73&amp;EN$1)</f>
        <v/>
      </c>
      <c r="EO73" s="72" t="str">
        <f t="shared" ref="EO73:EO116" si="841">IF(BI73="","","|n"&amp;EO$2&amp;"+"&amp;BI73&amp;EO$1)</f>
        <v/>
      </c>
      <c r="EP73" s="72" t="str">
        <f t="shared" ref="EP73:EP116" si="842">IF(BJ73="","","|n"&amp;EP$2&amp;"+"&amp;BJ73&amp;EP$1)</f>
        <v/>
      </c>
      <c r="EQ73" s="72" t="str">
        <f t="shared" ref="EQ73:EQ116" si="843">IF(BK73="","","|n"&amp;EQ$2&amp;"+"&amp;BK73&amp;EQ$1)</f>
        <v/>
      </c>
      <c r="ER73" s="72" t="str">
        <f t="shared" ref="ER73:ER116" si="844">IF(BL73="","","|n"&amp;ER$2&amp;"+"&amp;BL73&amp;ER$1)</f>
        <v/>
      </c>
      <c r="ES73" s="72" t="str">
        <f t="shared" ref="ES73:ES116" si="845">IF(BM73="","","|n"&amp;ES$2&amp;"+"&amp;BM73&amp;ES$1)</f>
        <v/>
      </c>
      <c r="ET73" s="72" t="str">
        <f t="shared" ref="ET73:ET116" si="846">IF(BN73="","","|n"&amp;ET$2&amp;"+"&amp;BN73&amp;ET$1)</f>
        <v/>
      </c>
      <c r="EU73" s="72" t="str">
        <f t="shared" ref="EU73:EU116" si="847">IF(BO73="","","|n"&amp;EU$2&amp;"+"&amp;BO73&amp;EU$1)</f>
        <v/>
      </c>
      <c r="EV73" s="72" t="str">
        <f t="shared" ref="EV73:EV116" si="848">IF(BP73="","","|n"&amp;EV$2&amp;"+"&amp;BP73&amp;EV$1)</f>
        <v/>
      </c>
      <c r="EW73" s="72" t="str">
        <f t="shared" ref="EW73:EW116" si="849">IF(BQ73="","","|n"&amp;EW$2&amp;"+"&amp;BQ73&amp;EW$1)</f>
        <v/>
      </c>
      <c r="EX73" s="72" t="str">
        <f t="shared" ref="EX73:EX116" si="850">IF(BR73="","","|n"&amp;EX$2&amp;"+"&amp;BR73&amp;EX$1)</f>
        <v/>
      </c>
      <c r="EY73" s="72" t="str">
        <f t="shared" ref="EY73:EY116" si="851">IF(BS73="","","|n"&amp;EY$2&amp;"+"&amp;BS73&amp;EY$1)</f>
        <v/>
      </c>
      <c r="EZ73" s="72" t="str">
        <f t="shared" ref="EZ73:EZ116" si="852">IF(BT73="","","|n"&amp;EZ$2&amp;"+"&amp;BT73&amp;EZ$1)</f>
        <v/>
      </c>
      <c r="FA73" s="72" t="str">
        <f t="shared" ref="FA73:FA116" si="853">IF(BU73="","","|n"&amp;FA$2&amp;"+"&amp;BU73&amp;FA$1)</f>
        <v/>
      </c>
      <c r="FB73" s="72" t="str">
        <f t="shared" ref="FB73:FB116" si="854">IF(BV73="","","|n"&amp;FB$2&amp;"+"&amp;BV73&amp;FB$1)</f>
        <v/>
      </c>
      <c r="FC73" s="72" t="str">
        <f t="shared" ref="FC73:FC116" si="855">IF(BW73="","","|n"&amp;FC$2&amp;"+"&amp;BW73&amp;FC$1)</f>
        <v/>
      </c>
      <c r="FD73" s="72" t="str">
        <f t="shared" ref="FD73:FD116" si="856">IF(BX73="","","|n"&amp;FD$2&amp;"+"&amp;BX73&amp;FD$1)</f>
        <v/>
      </c>
      <c r="FE73" s="72" t="str">
        <f t="shared" ref="FE73:FE116" si="857">IF(BY73="","","|n"&amp;FE$2&amp;"+"&amp;BY73&amp;FE$1)</f>
        <v/>
      </c>
      <c r="FF73" s="72" t="str">
        <f t="shared" ref="FF73:FF116" si="858">IF(BZ73="","","|n"&amp;FF$2&amp;"+"&amp;BZ73&amp;FF$1)</f>
        <v/>
      </c>
      <c r="FG73" s="72" t="str">
        <f t="shared" ref="FG73:FG116" si="859">IF(CA73="","","|n"&amp;FG$2&amp;"+"&amp;CA73&amp;FG$1)</f>
        <v/>
      </c>
      <c r="FH73" s="72" t="str">
        <f t="shared" ref="FH73:FH116" si="860">IF(CB73="","","|n"&amp;FH$2&amp;"+"&amp;CB73&amp;FH$1)</f>
        <v/>
      </c>
      <c r="FI73" s="72" t="str">
        <f t="shared" ref="FI73:FI116" si="861">IF(CC73="","","|n"&amp;FI$2&amp;"+"&amp;CC73&amp;FI$1)</f>
        <v/>
      </c>
      <c r="FJ73" s="72" t="str">
        <f t="shared" ref="FJ73:FJ116" si="862">IF(CD73="","","|n"&amp;FJ$2&amp;"+"&amp;CD73&amp;FJ$1)</f>
        <v/>
      </c>
      <c r="FK73" s="72" t="str">
        <f t="shared" ref="FK73:FK116" si="863">IF(CE73="","","|n"&amp;FK$2&amp;"+"&amp;CE73&amp;FK$1)</f>
        <v/>
      </c>
      <c r="FL73" s="72" t="str">
        <f t="shared" ref="FL73:FL116" si="864">IF(CF73="","","|n"&amp;FL$2&amp;"+"&amp;CF73&amp;FL$1)</f>
        <v/>
      </c>
      <c r="FM73" s="72" t="str">
        <f t="shared" ref="FM73:FM116" si="865">IF(CG73="","","|n"&amp;FM$2&amp;"+"&amp;CG73&amp;FM$1)</f>
        <v/>
      </c>
      <c r="FN73" s="72" t="str">
        <f t="shared" ref="FN73:FN116" si="866">IF(CH73="","","|n"&amp;FN$2&amp;"+"&amp;CH73&amp;FN$1)</f>
        <v/>
      </c>
      <c r="FO73" s="72" t="str">
        <f t="shared" ref="FO73:FO116" si="867">IF(CI73="","","|n"&amp;FO$2&amp;"+"&amp;CI73&amp;FO$1)</f>
        <v/>
      </c>
      <c r="FP73" s="72" t="str">
        <f t="shared" ref="FP73:FP116" si="868">IF(CJ73="","","|n"&amp;FP$2&amp;"+"&amp;CJ73&amp;FP$1)</f>
        <v/>
      </c>
      <c r="FQ73" s="72" t="str">
        <f t="shared" ref="FQ73:FQ116" si="869">IF(CK73="","","|n"&amp;FQ$2&amp;"+"&amp;CK73&amp;FQ$1)</f>
        <v/>
      </c>
      <c r="FR73" s="72" t="str">
        <f t="shared" ref="FR73:FR116" si="870">IF(CL73="","","|n"&amp;FR$2&amp;"+"&amp;CL73&amp;FR$1)</f>
        <v/>
      </c>
      <c r="FS73" s="72" t="str">
        <f t="shared" ref="FS73:FS116" si="871">IF(CM73="","","|n"&amp;FS$2&amp;"+"&amp;CM73&amp;FS$1)</f>
        <v/>
      </c>
    </row>
    <row r="74" spans="1:175" s="61" customFormat="1" ht="16.5">
      <c r="A74" s="73"/>
      <c r="B74" s="74" t="s">
        <v>345</v>
      </c>
      <c r="C74" s="73" t="s">
        <v>346</v>
      </c>
      <c r="D74" s="75"/>
      <c r="E74" s="76"/>
      <c r="F74" s="77">
        <v>6000</v>
      </c>
      <c r="G74" s="78">
        <v>80</v>
      </c>
      <c r="H74" s="78"/>
      <c r="I74" s="78" t="str">
        <f t="shared" si="589"/>
        <v>E213</v>
      </c>
      <c r="J74" s="78"/>
      <c r="K74" s="78"/>
      <c r="L74" s="78"/>
      <c r="M74" s="78"/>
      <c r="N74" s="78"/>
      <c r="O74" s="78"/>
      <c r="P74" s="105"/>
      <c r="Q74" s="105"/>
      <c r="R74" s="105"/>
      <c r="S74" s="106"/>
      <c r="T74" s="107"/>
      <c r="U74" s="88" t="s">
        <v>344</v>
      </c>
      <c r="V74" s="89"/>
      <c r="W74" s="89"/>
      <c r="X74" s="89">
        <v>100</v>
      </c>
      <c r="Y74" s="89"/>
      <c r="Z74" s="89">
        <v>560000</v>
      </c>
      <c r="AA74" s="89"/>
      <c r="AB74" s="89">
        <v>14000</v>
      </c>
      <c r="AC74" s="89"/>
      <c r="AD74" s="89"/>
      <c r="AE74" s="89"/>
      <c r="AF74" s="89"/>
      <c r="AG74" s="91"/>
      <c r="AH74" s="89"/>
      <c r="AI74" s="89"/>
      <c r="AJ74" s="89"/>
      <c r="AK74" s="89"/>
      <c r="AL74" s="91"/>
      <c r="AM74" s="89"/>
      <c r="AN74" s="89"/>
      <c r="AO74" s="89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81"/>
      <c r="BD74" s="81"/>
      <c r="BE74" s="81"/>
      <c r="BF74" s="81"/>
      <c r="BG74" s="81"/>
      <c r="BH74" s="81"/>
      <c r="BI74" s="81"/>
      <c r="BJ74" s="81"/>
      <c r="BK74" s="81"/>
      <c r="BL74" s="81"/>
      <c r="BM74" s="81"/>
      <c r="BN74" s="81"/>
      <c r="BO74" s="81"/>
      <c r="BP74" s="81"/>
      <c r="BQ74" s="81"/>
      <c r="BR74" s="81"/>
      <c r="BS74" s="81"/>
      <c r="BT74" s="81"/>
      <c r="BU74" s="81"/>
      <c r="BV74" s="81"/>
      <c r="BW74" s="81"/>
      <c r="BX74" s="81"/>
      <c r="BY74" s="81"/>
      <c r="BZ74" s="81"/>
      <c r="CA74" s="81"/>
      <c r="CB74" s="81"/>
      <c r="CC74" s="81"/>
      <c r="CD74" s="81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367"/>
        <v>InitUnitState('E212',,,100,,560000,,14000,,,)</v>
      </c>
      <c r="CO74" s="96" t="str">
        <f t="shared" si="368"/>
        <v>InitUnitNormal('E212',,,,,,,,,,)</v>
      </c>
      <c r="CP74" s="96" t="str">
        <f t="shared" si="369"/>
        <v>InitUnitMagic('E212',,,,,,,,,,)</v>
      </c>
      <c r="CQ74" s="96" t="str">
        <f t="shared" si="370"/>
        <v>InitUnitAdd('E212',,,,,,,,,,)</v>
      </c>
      <c r="CR74" s="96" t="str">
        <f t="shared" si="801"/>
        <v>InitEquipData('E212',,"",,E213,6000,80,'','','','','','',"ReplaceableTextures\\CommandButtons\\BTNZ13.blp")</v>
      </c>
      <c r="CS74" s="96"/>
      <c r="CT74" s="96"/>
      <c r="CU74" s="98" t="str">
        <f t="shared" si="78"/>
        <v>|n护甲+100|n生命值+560000|n生命回复+14000|n</v>
      </c>
      <c r="CV74" s="71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2" t="str">
        <f t="shared" ref="DB74:DB75" si="872">IF(V74="","","|n"&amp;DB$2&amp;"+"&amp;V74&amp;DB$1)</f>
        <v/>
      </c>
      <c r="DC74" s="72" t="str">
        <f t="shared" ref="DC74:DC75" si="873">IF(W74="","","|n"&amp;DC$2&amp;"+"&amp;W74&amp;DC$1)</f>
        <v/>
      </c>
      <c r="DD74" s="72" t="str">
        <f t="shared" ref="DD74:DD75" si="874">IF(X74="","","|n"&amp;DD$2&amp;"+"&amp;X74&amp;DD$1)</f>
        <v>|n护甲+100</v>
      </c>
      <c r="DE74" s="72" t="str">
        <f t="shared" ref="DE74:DE75" si="875">IF(Y74="","","|n"&amp;DE$2&amp;"+"&amp;Y74&amp;DE$1)</f>
        <v/>
      </c>
      <c r="DF74" s="72" t="str">
        <f t="shared" ref="DF74:DF75" si="876">IF(Z74="","","|n"&amp;DF$2&amp;"+"&amp;Z74&amp;DF$1)</f>
        <v>|n生命值+560000</v>
      </c>
      <c r="DG74" s="72" t="str">
        <f t="shared" ref="DG74:DG75" si="877">IF(AA74="","","|n"&amp;DG$2&amp;"+"&amp;AA74&amp;DG$1)</f>
        <v/>
      </c>
      <c r="DH74" s="72" t="str">
        <f t="shared" ref="DH74:DH75" si="878">IF(AB74="","","|n"&amp;DH$2&amp;"+"&amp;AB74&amp;DH$1)</f>
        <v>|n生命回复+14000</v>
      </c>
      <c r="DI74" s="72" t="str">
        <f t="shared" ref="DI74:DI75" si="879">IF(AC74="","","|n"&amp;DI$2&amp;"+"&amp;AC74&amp;DI$1)</f>
        <v/>
      </c>
      <c r="DJ74" s="72" t="str">
        <f t="shared" ref="DJ74:DJ75" si="880">IF(AD74="","","|n"&amp;DJ$2&amp;"+"&amp;AD74&amp;DJ$1)</f>
        <v/>
      </c>
      <c r="DK74" s="72" t="str">
        <f t="shared" ref="DK74:DK75" si="881">IF(AE74="","","|n"&amp;DK$2&amp;"+"&amp;AE74&amp;DK$1)</f>
        <v/>
      </c>
      <c r="DL74" s="72" t="str">
        <f t="shared" ref="DL74:DL75" si="882">IF(AF74="","","|n"&amp;DL$2&amp;"+"&amp;AF74&amp;DL$1)</f>
        <v/>
      </c>
      <c r="DM74" s="72" t="str">
        <f t="shared" ref="DM74:DM75" si="883">IF(AG74="","","|n"&amp;DM$2&amp;"+"&amp;AG74&amp;DM$1)</f>
        <v/>
      </c>
      <c r="DN74" s="72" t="str">
        <f t="shared" ref="DN74:DN75" si="884">IF(AH74="","","|n"&amp;DN$2&amp;"+"&amp;AH74&amp;DN$1)</f>
        <v/>
      </c>
      <c r="DO74" s="72" t="str">
        <f t="shared" ref="DO74:DO75" si="885">IF(AI74="","","|n"&amp;DO$2&amp;"+"&amp;AI74&amp;DO$1)</f>
        <v/>
      </c>
      <c r="DP74" s="72" t="str">
        <f t="shared" ref="DP74:DP75" si="886">IF(AJ74="","","|n"&amp;DP$2&amp;"+"&amp;AJ74&amp;DP$1)</f>
        <v/>
      </c>
      <c r="DQ74" s="72" t="str">
        <f t="shared" ref="DQ74:DQ75" si="887">IF(AK74="","","|n"&amp;DQ$2&amp;"+"&amp;AK74&amp;DQ$1)</f>
        <v/>
      </c>
      <c r="DR74" s="72" t="str">
        <f t="shared" ref="DR74:DR75" si="888">IF(AL74="","","|n"&amp;DR$2&amp;"+"&amp;AL74&amp;DR$1)</f>
        <v/>
      </c>
      <c r="DS74" s="72" t="str">
        <f t="shared" ref="DS74:DS75" si="889">IF(AM74="","","|n"&amp;DS$2&amp;"+"&amp;AM74&amp;DS$1)</f>
        <v/>
      </c>
      <c r="DT74" s="72" t="str">
        <f t="shared" ref="DT74:DT75" si="890">IF(AN74="","","|n"&amp;DT$2&amp;"+"&amp;AN74&amp;DT$1)</f>
        <v/>
      </c>
      <c r="DU74" s="72" t="str">
        <f t="shared" ref="DU74:DU75" si="891">IF(AO74="","","|n"&amp;DU$2&amp;"+"&amp;AO74&amp;DU$1)</f>
        <v/>
      </c>
      <c r="DV74" s="72" t="str">
        <f t="shared" ref="DV74:DV75" si="892">IF(AP74="","","|n"&amp;DV$2&amp;"+"&amp;AP74&amp;DV$1)</f>
        <v/>
      </c>
      <c r="DW74" s="72" t="str">
        <f t="shared" ref="DW74:DW75" si="893">IF(AQ74="","","|n"&amp;DW$2&amp;"+"&amp;AQ74&amp;DW$1)</f>
        <v/>
      </c>
      <c r="DX74" s="72" t="str">
        <f t="shared" ref="DX74:DX75" si="894">IF(AR74="","","|n"&amp;DX$2&amp;"+"&amp;AR74&amp;DX$1)</f>
        <v/>
      </c>
      <c r="DY74" s="72" t="str">
        <f t="shared" ref="DY74:DY75" si="895">IF(AS74="","","|n"&amp;DY$2&amp;"+"&amp;AS74&amp;DY$1)</f>
        <v/>
      </c>
      <c r="DZ74" s="72" t="str">
        <f t="shared" ref="DZ74:DZ75" si="896">IF(AT74="","","|n"&amp;DZ$2&amp;"+"&amp;AT74&amp;DZ$1)</f>
        <v/>
      </c>
      <c r="EA74" s="72" t="str">
        <f t="shared" ref="EA74:EA75" si="897">IF(AU74="","","|n"&amp;EA$2&amp;"+"&amp;AU74&amp;EA$1)</f>
        <v/>
      </c>
      <c r="EB74" s="72" t="str">
        <f t="shared" ref="EB74:EB75" si="898">IF(AV74="","","|n"&amp;EB$2&amp;"+"&amp;AV74&amp;EB$1)</f>
        <v/>
      </c>
      <c r="EC74" s="72" t="str">
        <f t="shared" ref="EC74:EC75" si="899">IF(AW74="","","|n"&amp;EC$2&amp;"+"&amp;AW74&amp;EC$1)</f>
        <v/>
      </c>
      <c r="ED74" s="72" t="str">
        <f t="shared" ref="ED74:ED75" si="900">IF(AX74="","","|n"&amp;ED$2&amp;"+"&amp;AX74&amp;ED$1)</f>
        <v/>
      </c>
      <c r="EE74" s="72" t="str">
        <f t="shared" ref="EE74:EE75" si="901">IF(AY74="","","|n"&amp;EE$2&amp;"+"&amp;AY74&amp;EE$1)</f>
        <v/>
      </c>
      <c r="EF74" s="72" t="str">
        <f t="shared" ref="EF74:EF75" si="902">IF(AZ74="","","|n"&amp;EF$2&amp;"+"&amp;AZ74&amp;EF$1)</f>
        <v/>
      </c>
      <c r="EG74" s="72" t="str">
        <f t="shared" ref="EG74:EG75" si="903">IF(BA74="","","|n"&amp;EG$2&amp;"+"&amp;BA74&amp;EG$1)</f>
        <v/>
      </c>
      <c r="EH74" s="72" t="str">
        <f t="shared" ref="EH74:EH75" si="904">IF(BB74="","","|n"&amp;EH$2&amp;"+"&amp;BB74&amp;EH$1)</f>
        <v/>
      </c>
      <c r="EI74" s="72" t="str">
        <f t="shared" ref="EI74:EI75" si="905">IF(BC74="","","|n"&amp;EI$2&amp;"+"&amp;BC74&amp;EI$1)</f>
        <v/>
      </c>
      <c r="EJ74" s="72" t="str">
        <f t="shared" ref="EJ74:EJ75" si="906">IF(BD74="","","|n"&amp;EJ$2&amp;"+"&amp;BD74&amp;EJ$1)</f>
        <v/>
      </c>
      <c r="EK74" s="72" t="str">
        <f t="shared" ref="EK74:EK75" si="907">IF(BE74="","","|n"&amp;EK$2&amp;"+"&amp;BE74&amp;EK$1)</f>
        <v/>
      </c>
      <c r="EL74" s="72" t="str">
        <f t="shared" ref="EL74:EL75" si="908">IF(BF74="","","|n"&amp;EL$2&amp;"+"&amp;BF74&amp;EL$1)</f>
        <v/>
      </c>
      <c r="EM74" s="72" t="str">
        <f t="shared" ref="EM74:EM75" si="909">IF(BG74="","","|n"&amp;EM$2&amp;"+"&amp;BG74&amp;EM$1)</f>
        <v/>
      </c>
      <c r="EN74" s="72" t="str">
        <f t="shared" ref="EN74:EN75" si="910">IF(BH74="","","|n"&amp;EN$2&amp;"+"&amp;BH74&amp;EN$1)</f>
        <v/>
      </c>
      <c r="EO74" s="72" t="str">
        <f t="shared" ref="EO74:EO75" si="911">IF(BI74="","","|n"&amp;EO$2&amp;"+"&amp;BI74&amp;EO$1)</f>
        <v/>
      </c>
      <c r="EP74" s="72" t="str">
        <f t="shared" ref="EP74:EP75" si="912">IF(BJ74="","","|n"&amp;EP$2&amp;"+"&amp;BJ74&amp;EP$1)</f>
        <v/>
      </c>
      <c r="EQ74" s="72" t="str">
        <f t="shared" ref="EQ74:EQ75" si="913">IF(BK74="","","|n"&amp;EQ$2&amp;"+"&amp;BK74&amp;EQ$1)</f>
        <v/>
      </c>
      <c r="ER74" s="72" t="str">
        <f t="shared" ref="ER74:ER75" si="914">IF(BL74="","","|n"&amp;ER$2&amp;"+"&amp;BL74&amp;ER$1)</f>
        <v/>
      </c>
      <c r="ES74" s="72" t="str">
        <f t="shared" ref="ES74:ES75" si="915">IF(BM74="","","|n"&amp;ES$2&amp;"+"&amp;BM74&amp;ES$1)</f>
        <v/>
      </c>
      <c r="ET74" s="72" t="str">
        <f t="shared" ref="ET74:ET75" si="916">IF(BN74="","","|n"&amp;ET$2&amp;"+"&amp;BN74&amp;ET$1)</f>
        <v/>
      </c>
      <c r="EU74" s="72" t="str">
        <f t="shared" ref="EU74:EU75" si="917">IF(BO74="","","|n"&amp;EU$2&amp;"+"&amp;BO74&amp;EU$1)</f>
        <v/>
      </c>
      <c r="EV74" s="72" t="str">
        <f t="shared" ref="EV74:EV75" si="918">IF(BP74="","","|n"&amp;EV$2&amp;"+"&amp;BP74&amp;EV$1)</f>
        <v/>
      </c>
      <c r="EW74" s="72" t="str">
        <f t="shared" ref="EW74:EW75" si="919">IF(BQ74="","","|n"&amp;EW$2&amp;"+"&amp;BQ74&amp;EW$1)</f>
        <v/>
      </c>
      <c r="EX74" s="72" t="str">
        <f t="shared" ref="EX74:EX75" si="920">IF(BR74="","","|n"&amp;EX$2&amp;"+"&amp;BR74&amp;EX$1)</f>
        <v/>
      </c>
      <c r="EY74" s="72" t="str">
        <f t="shared" ref="EY74:EY75" si="921">IF(BS74="","","|n"&amp;EY$2&amp;"+"&amp;BS74&amp;EY$1)</f>
        <v/>
      </c>
      <c r="EZ74" s="72" t="str">
        <f t="shared" ref="EZ74:EZ75" si="922">IF(BT74="","","|n"&amp;EZ$2&amp;"+"&amp;BT74&amp;EZ$1)</f>
        <v/>
      </c>
      <c r="FA74" s="72" t="str">
        <f t="shared" ref="FA74:FA75" si="923">IF(BU74="","","|n"&amp;FA$2&amp;"+"&amp;BU74&amp;FA$1)</f>
        <v/>
      </c>
      <c r="FB74" s="72" t="str">
        <f t="shared" ref="FB74:FB75" si="924">IF(BV74="","","|n"&amp;FB$2&amp;"+"&amp;BV74&amp;FB$1)</f>
        <v/>
      </c>
      <c r="FC74" s="72" t="str">
        <f t="shared" ref="FC74:FC75" si="925">IF(BW74="","","|n"&amp;FC$2&amp;"+"&amp;BW74&amp;FC$1)</f>
        <v/>
      </c>
      <c r="FD74" s="72" t="str">
        <f t="shared" ref="FD74:FD75" si="926">IF(BX74="","","|n"&amp;FD$2&amp;"+"&amp;BX74&amp;FD$1)</f>
        <v/>
      </c>
      <c r="FE74" s="72" t="str">
        <f t="shared" ref="FE74:FE75" si="927">IF(BY74="","","|n"&amp;FE$2&amp;"+"&amp;BY74&amp;FE$1)</f>
        <v/>
      </c>
      <c r="FF74" s="72" t="str">
        <f t="shared" ref="FF74:FF75" si="928">IF(BZ74="","","|n"&amp;FF$2&amp;"+"&amp;BZ74&amp;FF$1)</f>
        <v/>
      </c>
      <c r="FG74" s="72" t="str">
        <f t="shared" ref="FG74:FG75" si="929">IF(CA74="","","|n"&amp;FG$2&amp;"+"&amp;CA74&amp;FG$1)</f>
        <v/>
      </c>
      <c r="FH74" s="72" t="str">
        <f t="shared" ref="FH74:FH75" si="930">IF(CB74="","","|n"&amp;FH$2&amp;"+"&amp;CB74&amp;FH$1)</f>
        <v/>
      </c>
      <c r="FI74" s="72" t="str">
        <f t="shared" ref="FI74:FI75" si="931">IF(CC74="","","|n"&amp;FI$2&amp;"+"&amp;CC74&amp;FI$1)</f>
        <v/>
      </c>
      <c r="FJ74" s="72" t="str">
        <f t="shared" ref="FJ74:FJ75" si="932">IF(CD74="","","|n"&amp;FJ$2&amp;"+"&amp;CD74&amp;FJ$1)</f>
        <v/>
      </c>
      <c r="FK74" s="72" t="str">
        <f t="shared" ref="FK74:FK75" si="933">IF(CE74="","","|n"&amp;FK$2&amp;"+"&amp;CE74&amp;FK$1)</f>
        <v/>
      </c>
      <c r="FL74" s="72" t="str">
        <f t="shared" ref="FL74:FL75" si="934">IF(CF74="","","|n"&amp;FL$2&amp;"+"&amp;CF74&amp;FL$1)</f>
        <v/>
      </c>
      <c r="FM74" s="72" t="str">
        <f t="shared" ref="FM74:FM75" si="935">IF(CG74="","","|n"&amp;FM$2&amp;"+"&amp;CG74&amp;FM$1)</f>
        <v/>
      </c>
      <c r="FN74" s="72" t="str">
        <f t="shared" ref="FN74:FN75" si="936">IF(CH74="","","|n"&amp;FN$2&amp;"+"&amp;CH74&amp;FN$1)</f>
        <v/>
      </c>
      <c r="FO74" s="72" t="str">
        <f t="shared" ref="FO74:FO75" si="937">IF(CI74="","","|n"&amp;FO$2&amp;"+"&amp;CI74&amp;FO$1)</f>
        <v/>
      </c>
      <c r="FP74" s="72" t="str">
        <f t="shared" ref="FP74:FP75" si="938">IF(CJ74="","","|n"&amp;FP$2&amp;"+"&amp;CJ74&amp;FP$1)</f>
        <v/>
      </c>
      <c r="FQ74" s="72" t="str">
        <f t="shared" ref="FQ74:FQ75" si="939">IF(CK74="","","|n"&amp;FQ$2&amp;"+"&amp;CK74&amp;FQ$1)</f>
        <v/>
      </c>
      <c r="FR74" s="72" t="str">
        <f t="shared" ref="FR74:FR75" si="940">IF(CL74="","","|n"&amp;FR$2&amp;"+"&amp;CL74&amp;FR$1)</f>
        <v/>
      </c>
      <c r="FS74" s="72" t="str">
        <f t="shared" ref="FS74:FS75" si="941">IF(CM74="","","|n"&amp;FS$2&amp;"+"&amp;CM74&amp;FS$1)</f>
        <v/>
      </c>
    </row>
    <row r="75" spans="1:175" s="61" customFormat="1" ht="16.5">
      <c r="A75" s="73"/>
      <c r="B75" s="74" t="s">
        <v>347</v>
      </c>
      <c r="C75" s="73" t="s">
        <v>348</v>
      </c>
      <c r="D75" s="75"/>
      <c r="E75" s="76"/>
      <c r="F75" s="77">
        <v>6000</v>
      </c>
      <c r="G75" s="78">
        <v>80</v>
      </c>
      <c r="H75" s="78"/>
      <c r="I75" s="78" t="str">
        <f t="shared" si="589"/>
        <v>E214</v>
      </c>
      <c r="J75" s="78"/>
      <c r="K75" s="78"/>
      <c r="L75" s="78"/>
      <c r="M75" s="78"/>
      <c r="N75" s="78"/>
      <c r="O75" s="78"/>
      <c r="P75" s="105"/>
      <c r="Q75" s="105"/>
      <c r="R75" s="105"/>
      <c r="S75" s="106"/>
      <c r="T75" s="107"/>
      <c r="U75" s="88" t="s">
        <v>344</v>
      </c>
      <c r="V75" s="89"/>
      <c r="W75" s="89"/>
      <c r="X75" s="89">
        <v>100</v>
      </c>
      <c r="Y75" s="89"/>
      <c r="Z75" s="89">
        <v>640000</v>
      </c>
      <c r="AA75" s="89"/>
      <c r="AB75" s="89">
        <v>16000</v>
      </c>
      <c r="AC75" s="89"/>
      <c r="AD75" s="89"/>
      <c r="AE75" s="89"/>
      <c r="AF75" s="89"/>
      <c r="AG75" s="91"/>
      <c r="AH75" s="89"/>
      <c r="AI75" s="89"/>
      <c r="AJ75" s="89"/>
      <c r="AK75" s="89"/>
      <c r="AL75" s="91"/>
      <c r="AM75" s="89"/>
      <c r="AN75" s="89"/>
      <c r="AO75" s="89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81"/>
      <c r="BD75" s="81"/>
      <c r="BE75" s="81"/>
      <c r="BF75" s="81"/>
      <c r="BG75" s="81"/>
      <c r="BH75" s="81"/>
      <c r="BI75" s="81"/>
      <c r="BJ75" s="81"/>
      <c r="BK75" s="81"/>
      <c r="BL75" s="81"/>
      <c r="BM75" s="81"/>
      <c r="BN75" s="81"/>
      <c r="BO75" s="81"/>
      <c r="BP75" s="81"/>
      <c r="BQ75" s="81"/>
      <c r="BR75" s="81"/>
      <c r="BS75" s="81"/>
      <c r="BT75" s="81"/>
      <c r="BU75" s="81"/>
      <c r="BV75" s="81"/>
      <c r="BW75" s="81"/>
      <c r="BX75" s="81"/>
      <c r="BY75" s="81"/>
      <c r="BZ75" s="81"/>
      <c r="CA75" s="81"/>
      <c r="CB75" s="81"/>
      <c r="CC75" s="81"/>
      <c r="CD75" s="81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367"/>
        <v>InitUnitState('E213',,,100,,640000,,16000,,,)</v>
      </c>
      <c r="CO75" s="96" t="str">
        <f t="shared" si="368"/>
        <v>InitUnitNormal('E213',,,,,,,,,,)</v>
      </c>
      <c r="CP75" s="96" t="str">
        <f t="shared" si="369"/>
        <v>InitUnitMagic('E213',,,,,,,,,,)</v>
      </c>
      <c r="CQ75" s="96" t="str">
        <f t="shared" si="370"/>
        <v>InitUnitAdd('E213',,,,,,,,,,)</v>
      </c>
      <c r="CR75" s="96" t="str">
        <f t="shared" si="801"/>
        <v>InitEquipData('E213',,"",,E214,6000,80,'','','','','','',"ReplaceableTextures\\CommandButtons\\BTNZ13.blp")</v>
      </c>
      <c r="CS75" s="96"/>
      <c r="CT75" s="96"/>
      <c r="CU75" s="98" t="str">
        <f t="shared" si="78"/>
        <v>|n护甲+100|n生命值+640000|n生命回复+16000|n</v>
      </c>
      <c r="CV75" s="71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2" t="str">
        <f t="shared" si="872"/>
        <v/>
      </c>
      <c r="DC75" s="72" t="str">
        <f t="shared" si="873"/>
        <v/>
      </c>
      <c r="DD75" s="72" t="str">
        <f t="shared" si="874"/>
        <v>|n护甲+100</v>
      </c>
      <c r="DE75" s="72" t="str">
        <f t="shared" si="875"/>
        <v/>
      </c>
      <c r="DF75" s="72" t="str">
        <f t="shared" si="876"/>
        <v>|n生命值+640000</v>
      </c>
      <c r="DG75" s="72" t="str">
        <f t="shared" si="877"/>
        <v/>
      </c>
      <c r="DH75" s="72" t="str">
        <f t="shared" si="878"/>
        <v>|n生命回复+16000</v>
      </c>
      <c r="DI75" s="72" t="str">
        <f t="shared" si="879"/>
        <v/>
      </c>
      <c r="DJ75" s="72" t="str">
        <f t="shared" si="880"/>
        <v/>
      </c>
      <c r="DK75" s="72" t="str">
        <f t="shared" si="881"/>
        <v/>
      </c>
      <c r="DL75" s="72" t="str">
        <f t="shared" si="882"/>
        <v/>
      </c>
      <c r="DM75" s="72" t="str">
        <f t="shared" si="883"/>
        <v/>
      </c>
      <c r="DN75" s="72" t="str">
        <f t="shared" si="884"/>
        <v/>
      </c>
      <c r="DO75" s="72" t="str">
        <f t="shared" si="885"/>
        <v/>
      </c>
      <c r="DP75" s="72" t="str">
        <f t="shared" si="886"/>
        <v/>
      </c>
      <c r="DQ75" s="72" t="str">
        <f t="shared" si="887"/>
        <v/>
      </c>
      <c r="DR75" s="72" t="str">
        <f t="shared" si="888"/>
        <v/>
      </c>
      <c r="DS75" s="72" t="str">
        <f t="shared" si="889"/>
        <v/>
      </c>
      <c r="DT75" s="72" t="str">
        <f t="shared" si="890"/>
        <v/>
      </c>
      <c r="DU75" s="72" t="str">
        <f t="shared" si="891"/>
        <v/>
      </c>
      <c r="DV75" s="72" t="str">
        <f t="shared" si="892"/>
        <v/>
      </c>
      <c r="DW75" s="72" t="str">
        <f t="shared" si="893"/>
        <v/>
      </c>
      <c r="DX75" s="72" t="str">
        <f t="shared" si="894"/>
        <v/>
      </c>
      <c r="DY75" s="72" t="str">
        <f t="shared" si="895"/>
        <v/>
      </c>
      <c r="DZ75" s="72" t="str">
        <f t="shared" si="896"/>
        <v/>
      </c>
      <c r="EA75" s="72" t="str">
        <f t="shared" si="897"/>
        <v/>
      </c>
      <c r="EB75" s="72" t="str">
        <f t="shared" si="898"/>
        <v/>
      </c>
      <c r="EC75" s="72" t="str">
        <f t="shared" si="899"/>
        <v/>
      </c>
      <c r="ED75" s="72" t="str">
        <f t="shared" si="900"/>
        <v/>
      </c>
      <c r="EE75" s="72" t="str">
        <f t="shared" si="901"/>
        <v/>
      </c>
      <c r="EF75" s="72" t="str">
        <f t="shared" si="902"/>
        <v/>
      </c>
      <c r="EG75" s="72" t="str">
        <f t="shared" si="903"/>
        <v/>
      </c>
      <c r="EH75" s="72" t="str">
        <f t="shared" si="904"/>
        <v/>
      </c>
      <c r="EI75" s="72" t="str">
        <f t="shared" si="905"/>
        <v/>
      </c>
      <c r="EJ75" s="72" t="str">
        <f t="shared" si="906"/>
        <v/>
      </c>
      <c r="EK75" s="72" t="str">
        <f t="shared" si="907"/>
        <v/>
      </c>
      <c r="EL75" s="72" t="str">
        <f t="shared" si="908"/>
        <v/>
      </c>
      <c r="EM75" s="72" t="str">
        <f t="shared" si="909"/>
        <v/>
      </c>
      <c r="EN75" s="72" t="str">
        <f t="shared" si="910"/>
        <v/>
      </c>
      <c r="EO75" s="72" t="str">
        <f t="shared" si="911"/>
        <v/>
      </c>
      <c r="EP75" s="72" t="str">
        <f t="shared" si="912"/>
        <v/>
      </c>
      <c r="EQ75" s="72" t="str">
        <f t="shared" si="913"/>
        <v/>
      </c>
      <c r="ER75" s="72" t="str">
        <f t="shared" si="914"/>
        <v/>
      </c>
      <c r="ES75" s="72" t="str">
        <f t="shared" si="915"/>
        <v/>
      </c>
      <c r="ET75" s="72" t="str">
        <f t="shared" si="916"/>
        <v/>
      </c>
      <c r="EU75" s="72" t="str">
        <f t="shared" si="917"/>
        <v/>
      </c>
      <c r="EV75" s="72" t="str">
        <f t="shared" si="918"/>
        <v/>
      </c>
      <c r="EW75" s="72" t="str">
        <f t="shared" si="919"/>
        <v/>
      </c>
      <c r="EX75" s="72" t="str">
        <f t="shared" si="920"/>
        <v/>
      </c>
      <c r="EY75" s="72" t="str">
        <f t="shared" si="921"/>
        <v/>
      </c>
      <c r="EZ75" s="72" t="str">
        <f t="shared" si="922"/>
        <v/>
      </c>
      <c r="FA75" s="72" t="str">
        <f t="shared" si="923"/>
        <v/>
      </c>
      <c r="FB75" s="72" t="str">
        <f t="shared" si="924"/>
        <v/>
      </c>
      <c r="FC75" s="72" t="str">
        <f t="shared" si="925"/>
        <v/>
      </c>
      <c r="FD75" s="72" t="str">
        <f t="shared" si="926"/>
        <v/>
      </c>
      <c r="FE75" s="72" t="str">
        <f t="shared" si="927"/>
        <v/>
      </c>
      <c r="FF75" s="72" t="str">
        <f t="shared" si="928"/>
        <v/>
      </c>
      <c r="FG75" s="72" t="str">
        <f t="shared" si="929"/>
        <v/>
      </c>
      <c r="FH75" s="72" t="str">
        <f t="shared" si="930"/>
        <v/>
      </c>
      <c r="FI75" s="72" t="str">
        <f t="shared" si="931"/>
        <v/>
      </c>
      <c r="FJ75" s="72" t="str">
        <f t="shared" si="932"/>
        <v/>
      </c>
      <c r="FK75" s="72" t="str">
        <f t="shared" si="933"/>
        <v/>
      </c>
      <c r="FL75" s="72" t="str">
        <f t="shared" si="934"/>
        <v/>
      </c>
      <c r="FM75" s="72" t="str">
        <f t="shared" si="935"/>
        <v/>
      </c>
      <c r="FN75" s="72" t="str">
        <f t="shared" si="936"/>
        <v/>
      </c>
      <c r="FO75" s="72" t="str">
        <f t="shared" si="937"/>
        <v/>
      </c>
      <c r="FP75" s="72" t="str">
        <f t="shared" si="938"/>
        <v/>
      </c>
      <c r="FQ75" s="72" t="str">
        <f t="shared" si="939"/>
        <v/>
      </c>
      <c r="FR75" s="72" t="str">
        <f t="shared" si="940"/>
        <v/>
      </c>
      <c r="FS75" s="72" t="str">
        <f t="shared" si="941"/>
        <v/>
      </c>
    </row>
    <row r="76" spans="1:175" s="61" customFormat="1" ht="16.5">
      <c r="A76" s="73"/>
      <c r="B76" s="74" t="s">
        <v>349</v>
      </c>
      <c r="C76" s="73" t="s">
        <v>350</v>
      </c>
      <c r="D76" s="75"/>
      <c r="E76" s="76"/>
      <c r="F76" s="77">
        <v>6000</v>
      </c>
      <c r="G76" s="78">
        <v>80</v>
      </c>
      <c r="H76" s="78"/>
      <c r="I76" s="78" t="str">
        <f t="shared" si="589"/>
        <v>E215</v>
      </c>
      <c r="J76" s="78"/>
      <c r="K76" s="78"/>
      <c r="L76" s="78"/>
      <c r="M76" s="78"/>
      <c r="N76" s="78"/>
      <c r="O76" s="78"/>
      <c r="P76" s="105"/>
      <c r="Q76" s="105"/>
      <c r="R76" s="105"/>
      <c r="S76" s="106"/>
      <c r="T76" s="107"/>
      <c r="U76" s="88" t="s">
        <v>344</v>
      </c>
      <c r="V76" s="89"/>
      <c r="W76" s="89"/>
      <c r="X76" s="89">
        <v>100</v>
      </c>
      <c r="Y76" s="89"/>
      <c r="Z76" s="89">
        <v>800000</v>
      </c>
      <c r="AA76" s="89"/>
      <c r="AB76" s="89">
        <v>20000</v>
      </c>
      <c r="AC76" s="89"/>
      <c r="AD76" s="89"/>
      <c r="AE76" s="89"/>
      <c r="AF76" s="89"/>
      <c r="AG76" s="91"/>
      <c r="AH76" s="89"/>
      <c r="AI76" s="89"/>
      <c r="AJ76" s="89"/>
      <c r="AK76" s="89"/>
      <c r="AL76" s="91"/>
      <c r="AM76" s="89"/>
      <c r="AN76" s="89"/>
      <c r="AO76" s="89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81"/>
      <c r="BD76" s="81"/>
      <c r="BE76" s="81"/>
      <c r="BF76" s="81"/>
      <c r="BG76" s="81"/>
      <c r="BH76" s="81"/>
      <c r="BI76" s="81"/>
      <c r="BJ76" s="81"/>
      <c r="BK76" s="81"/>
      <c r="BL76" s="81"/>
      <c r="BM76" s="81"/>
      <c r="BN76" s="81"/>
      <c r="BO76" s="81"/>
      <c r="BP76" s="81"/>
      <c r="BQ76" s="81"/>
      <c r="BR76" s="81"/>
      <c r="BS76" s="81"/>
      <c r="BT76" s="81"/>
      <c r="BU76" s="81"/>
      <c r="BV76" s="81"/>
      <c r="BW76" s="81"/>
      <c r="BX76" s="81"/>
      <c r="BY76" s="81"/>
      <c r="BZ76" s="81"/>
      <c r="CA76" s="81"/>
      <c r="CB76" s="81"/>
      <c r="CC76" s="81"/>
      <c r="CD76" s="81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367"/>
        <v>InitUnitState('E214',,,100,,800000,,20000,,,)</v>
      </c>
      <c r="CO76" s="96" t="str">
        <f t="shared" si="368"/>
        <v>InitUnitNormal('E214',,,,,,,,,,)</v>
      </c>
      <c r="CP76" s="96" t="str">
        <f t="shared" si="369"/>
        <v>InitUnitMagic('E214',,,,,,,,,,)</v>
      </c>
      <c r="CQ76" s="96" t="str">
        <f t="shared" si="370"/>
        <v>InitUnitAdd('E214',,,,,,,,,,)</v>
      </c>
      <c r="CR76" s="96" t="str">
        <f t="shared" si="801"/>
        <v>InitEquipData('E214',,"",,E215,6000,80,'','','','','','',"ReplaceableTextures\\CommandButtons\\BTNZ13.blp")</v>
      </c>
      <c r="CS76" s="96"/>
      <c r="CT76" s="96"/>
      <c r="CU76" s="98" t="str">
        <f t="shared" si="78"/>
        <v>|n护甲+100|n生命值+800000|n生命回复+20000|n</v>
      </c>
      <c r="CV76" s="71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2" t="str">
        <f t="shared" ref="DB76:DB84" si="942">IF(V76="","","|n"&amp;DB$2&amp;"+"&amp;V76&amp;DB$1)</f>
        <v/>
      </c>
      <c r="DC76" s="72" t="str">
        <f t="shared" ref="DC76:DC84" si="943">IF(W76="","","|n"&amp;DC$2&amp;"+"&amp;W76&amp;DC$1)</f>
        <v/>
      </c>
      <c r="DD76" s="72" t="str">
        <f t="shared" ref="DD76:DD84" si="944">IF(X76="","","|n"&amp;DD$2&amp;"+"&amp;X76&amp;DD$1)</f>
        <v>|n护甲+100</v>
      </c>
      <c r="DE76" s="72" t="str">
        <f t="shared" ref="DE76:DE84" si="945">IF(Y76="","","|n"&amp;DE$2&amp;"+"&amp;Y76&amp;DE$1)</f>
        <v/>
      </c>
      <c r="DF76" s="72" t="str">
        <f t="shared" ref="DF76:DF84" si="946">IF(Z76="","","|n"&amp;DF$2&amp;"+"&amp;Z76&amp;DF$1)</f>
        <v>|n生命值+800000</v>
      </c>
      <c r="DG76" s="72" t="str">
        <f t="shared" ref="DG76:DG84" si="947">IF(AA76="","","|n"&amp;DG$2&amp;"+"&amp;AA76&amp;DG$1)</f>
        <v/>
      </c>
      <c r="DH76" s="72" t="str">
        <f t="shared" ref="DH76:DH84" si="948">IF(AB76="","","|n"&amp;DH$2&amp;"+"&amp;AB76&amp;DH$1)</f>
        <v>|n生命回复+20000</v>
      </c>
      <c r="DI76" s="72" t="str">
        <f t="shared" ref="DI76:DI84" si="949">IF(AC76="","","|n"&amp;DI$2&amp;"+"&amp;AC76&amp;DI$1)</f>
        <v/>
      </c>
      <c r="DJ76" s="72" t="str">
        <f t="shared" ref="DJ76:DJ84" si="950">IF(AD76="","","|n"&amp;DJ$2&amp;"+"&amp;AD76&amp;DJ$1)</f>
        <v/>
      </c>
      <c r="DK76" s="72" t="str">
        <f t="shared" ref="DK76:DK84" si="951">IF(AE76="","","|n"&amp;DK$2&amp;"+"&amp;AE76&amp;DK$1)</f>
        <v/>
      </c>
      <c r="DL76" s="72" t="str">
        <f t="shared" ref="DL76:DL84" si="952">IF(AF76="","","|n"&amp;DL$2&amp;"+"&amp;AF76&amp;DL$1)</f>
        <v/>
      </c>
      <c r="DM76" s="72" t="str">
        <f t="shared" ref="DM76:DM84" si="953">IF(AG76="","","|n"&amp;DM$2&amp;"+"&amp;AG76&amp;DM$1)</f>
        <v/>
      </c>
      <c r="DN76" s="72" t="str">
        <f t="shared" ref="DN76:DN84" si="954">IF(AH76="","","|n"&amp;DN$2&amp;"+"&amp;AH76&amp;DN$1)</f>
        <v/>
      </c>
      <c r="DO76" s="72" t="str">
        <f t="shared" ref="DO76:DO84" si="955">IF(AI76="","","|n"&amp;DO$2&amp;"+"&amp;AI76&amp;DO$1)</f>
        <v/>
      </c>
      <c r="DP76" s="72" t="str">
        <f t="shared" ref="DP76:DP84" si="956">IF(AJ76="","","|n"&amp;DP$2&amp;"+"&amp;AJ76&amp;DP$1)</f>
        <v/>
      </c>
      <c r="DQ76" s="72" t="str">
        <f t="shared" ref="DQ76:DQ84" si="957">IF(AK76="","","|n"&amp;DQ$2&amp;"+"&amp;AK76&amp;DQ$1)</f>
        <v/>
      </c>
      <c r="DR76" s="72" t="str">
        <f t="shared" ref="DR76:DR84" si="958">IF(AL76="","","|n"&amp;DR$2&amp;"+"&amp;AL76&amp;DR$1)</f>
        <v/>
      </c>
      <c r="DS76" s="72" t="str">
        <f t="shared" ref="DS76:DS84" si="959">IF(AM76="","","|n"&amp;DS$2&amp;"+"&amp;AM76&amp;DS$1)</f>
        <v/>
      </c>
      <c r="DT76" s="72" t="str">
        <f t="shared" ref="DT76:DT84" si="960">IF(AN76="","","|n"&amp;DT$2&amp;"+"&amp;AN76&amp;DT$1)</f>
        <v/>
      </c>
      <c r="DU76" s="72" t="str">
        <f t="shared" ref="DU76:DU84" si="961">IF(AO76="","","|n"&amp;DU$2&amp;"+"&amp;AO76&amp;DU$1)</f>
        <v/>
      </c>
      <c r="DV76" s="72" t="str">
        <f t="shared" ref="DV76:DV84" si="962">IF(AP76="","","|n"&amp;DV$2&amp;"+"&amp;AP76&amp;DV$1)</f>
        <v/>
      </c>
      <c r="DW76" s="72" t="str">
        <f t="shared" ref="DW76:DW84" si="963">IF(AQ76="","","|n"&amp;DW$2&amp;"+"&amp;AQ76&amp;DW$1)</f>
        <v/>
      </c>
      <c r="DX76" s="72" t="str">
        <f t="shared" ref="DX76:DX84" si="964">IF(AR76="","","|n"&amp;DX$2&amp;"+"&amp;AR76&amp;DX$1)</f>
        <v/>
      </c>
      <c r="DY76" s="72" t="str">
        <f t="shared" ref="DY76:DY84" si="965">IF(AS76="","","|n"&amp;DY$2&amp;"+"&amp;AS76&amp;DY$1)</f>
        <v/>
      </c>
      <c r="DZ76" s="72" t="str">
        <f t="shared" ref="DZ76:DZ84" si="966">IF(AT76="","","|n"&amp;DZ$2&amp;"+"&amp;AT76&amp;DZ$1)</f>
        <v/>
      </c>
      <c r="EA76" s="72" t="str">
        <f t="shared" ref="EA76:EA84" si="967">IF(AU76="","","|n"&amp;EA$2&amp;"+"&amp;AU76&amp;EA$1)</f>
        <v/>
      </c>
      <c r="EB76" s="72" t="str">
        <f t="shared" ref="EB76:EB84" si="968">IF(AV76="","","|n"&amp;EB$2&amp;"+"&amp;AV76&amp;EB$1)</f>
        <v/>
      </c>
      <c r="EC76" s="72" t="str">
        <f t="shared" ref="EC76:EC84" si="969">IF(AW76="","","|n"&amp;EC$2&amp;"+"&amp;AW76&amp;EC$1)</f>
        <v/>
      </c>
      <c r="ED76" s="72" t="str">
        <f t="shared" ref="ED76:ED84" si="970">IF(AX76="","","|n"&amp;ED$2&amp;"+"&amp;AX76&amp;ED$1)</f>
        <v/>
      </c>
      <c r="EE76" s="72" t="str">
        <f t="shared" ref="EE76:EE84" si="971">IF(AY76="","","|n"&amp;EE$2&amp;"+"&amp;AY76&amp;EE$1)</f>
        <v/>
      </c>
      <c r="EF76" s="72" t="str">
        <f t="shared" ref="EF76:EF84" si="972">IF(AZ76="","","|n"&amp;EF$2&amp;"+"&amp;AZ76&amp;EF$1)</f>
        <v/>
      </c>
      <c r="EG76" s="72" t="str">
        <f t="shared" ref="EG76:EG84" si="973">IF(BA76="","","|n"&amp;EG$2&amp;"+"&amp;BA76&amp;EG$1)</f>
        <v/>
      </c>
      <c r="EH76" s="72" t="str">
        <f t="shared" ref="EH76:EH84" si="974">IF(BB76="","","|n"&amp;EH$2&amp;"+"&amp;BB76&amp;EH$1)</f>
        <v/>
      </c>
      <c r="EI76" s="72" t="str">
        <f t="shared" ref="EI76:EI84" si="975">IF(BC76="","","|n"&amp;EI$2&amp;"+"&amp;BC76&amp;EI$1)</f>
        <v/>
      </c>
      <c r="EJ76" s="72" t="str">
        <f t="shared" ref="EJ76:EJ84" si="976">IF(BD76="","","|n"&amp;EJ$2&amp;"+"&amp;BD76&amp;EJ$1)</f>
        <v/>
      </c>
      <c r="EK76" s="72" t="str">
        <f t="shared" ref="EK76:EK84" si="977">IF(BE76="","","|n"&amp;EK$2&amp;"+"&amp;BE76&amp;EK$1)</f>
        <v/>
      </c>
      <c r="EL76" s="72" t="str">
        <f t="shared" ref="EL76:EL84" si="978">IF(BF76="","","|n"&amp;EL$2&amp;"+"&amp;BF76&amp;EL$1)</f>
        <v/>
      </c>
      <c r="EM76" s="72" t="str">
        <f t="shared" ref="EM76:EM84" si="979">IF(BG76="","","|n"&amp;EM$2&amp;"+"&amp;BG76&amp;EM$1)</f>
        <v/>
      </c>
      <c r="EN76" s="72" t="str">
        <f t="shared" ref="EN76:EN84" si="980">IF(BH76="","","|n"&amp;EN$2&amp;"+"&amp;BH76&amp;EN$1)</f>
        <v/>
      </c>
      <c r="EO76" s="72" t="str">
        <f t="shared" ref="EO76:EO84" si="981">IF(BI76="","","|n"&amp;EO$2&amp;"+"&amp;BI76&amp;EO$1)</f>
        <v/>
      </c>
      <c r="EP76" s="72" t="str">
        <f t="shared" ref="EP76:EP84" si="982">IF(BJ76="","","|n"&amp;EP$2&amp;"+"&amp;BJ76&amp;EP$1)</f>
        <v/>
      </c>
      <c r="EQ76" s="72" t="str">
        <f t="shared" ref="EQ76:EQ84" si="983">IF(BK76="","","|n"&amp;EQ$2&amp;"+"&amp;BK76&amp;EQ$1)</f>
        <v/>
      </c>
      <c r="ER76" s="72" t="str">
        <f t="shared" ref="ER76:ER84" si="984">IF(BL76="","","|n"&amp;ER$2&amp;"+"&amp;BL76&amp;ER$1)</f>
        <v/>
      </c>
      <c r="ES76" s="72" t="str">
        <f t="shared" ref="ES76:ES84" si="985">IF(BM76="","","|n"&amp;ES$2&amp;"+"&amp;BM76&amp;ES$1)</f>
        <v/>
      </c>
      <c r="ET76" s="72" t="str">
        <f t="shared" ref="ET76:ET84" si="986">IF(BN76="","","|n"&amp;ET$2&amp;"+"&amp;BN76&amp;ET$1)</f>
        <v/>
      </c>
      <c r="EU76" s="72" t="str">
        <f t="shared" ref="EU76:EU84" si="987">IF(BO76="","","|n"&amp;EU$2&amp;"+"&amp;BO76&amp;EU$1)</f>
        <v/>
      </c>
      <c r="EV76" s="72" t="str">
        <f t="shared" ref="EV76:EV84" si="988">IF(BP76="","","|n"&amp;EV$2&amp;"+"&amp;BP76&amp;EV$1)</f>
        <v/>
      </c>
      <c r="EW76" s="72" t="str">
        <f t="shared" ref="EW76:EW84" si="989">IF(BQ76="","","|n"&amp;EW$2&amp;"+"&amp;BQ76&amp;EW$1)</f>
        <v/>
      </c>
      <c r="EX76" s="72" t="str">
        <f t="shared" ref="EX76:EX84" si="990">IF(BR76="","","|n"&amp;EX$2&amp;"+"&amp;BR76&amp;EX$1)</f>
        <v/>
      </c>
      <c r="EY76" s="72" t="str">
        <f t="shared" ref="EY76:EY84" si="991">IF(BS76="","","|n"&amp;EY$2&amp;"+"&amp;BS76&amp;EY$1)</f>
        <v/>
      </c>
      <c r="EZ76" s="72" t="str">
        <f t="shared" ref="EZ76:EZ84" si="992">IF(BT76="","","|n"&amp;EZ$2&amp;"+"&amp;BT76&amp;EZ$1)</f>
        <v/>
      </c>
      <c r="FA76" s="72" t="str">
        <f t="shared" ref="FA76:FA84" si="993">IF(BU76="","","|n"&amp;FA$2&amp;"+"&amp;BU76&amp;FA$1)</f>
        <v/>
      </c>
      <c r="FB76" s="72" t="str">
        <f t="shared" ref="FB76:FB84" si="994">IF(BV76="","","|n"&amp;FB$2&amp;"+"&amp;BV76&amp;FB$1)</f>
        <v/>
      </c>
      <c r="FC76" s="72" t="str">
        <f t="shared" ref="FC76:FC84" si="995">IF(BW76="","","|n"&amp;FC$2&amp;"+"&amp;BW76&amp;FC$1)</f>
        <v/>
      </c>
      <c r="FD76" s="72" t="str">
        <f t="shared" ref="FD76:FD84" si="996">IF(BX76="","","|n"&amp;FD$2&amp;"+"&amp;BX76&amp;FD$1)</f>
        <v/>
      </c>
      <c r="FE76" s="72" t="str">
        <f t="shared" ref="FE76:FE84" si="997">IF(BY76="","","|n"&amp;FE$2&amp;"+"&amp;BY76&amp;FE$1)</f>
        <v/>
      </c>
      <c r="FF76" s="72" t="str">
        <f t="shared" ref="FF76:FF84" si="998">IF(BZ76="","","|n"&amp;FF$2&amp;"+"&amp;BZ76&amp;FF$1)</f>
        <v/>
      </c>
      <c r="FG76" s="72" t="str">
        <f t="shared" ref="FG76:FG84" si="999">IF(CA76="","","|n"&amp;FG$2&amp;"+"&amp;CA76&amp;FG$1)</f>
        <v/>
      </c>
      <c r="FH76" s="72" t="str">
        <f t="shared" ref="FH76:FH84" si="1000">IF(CB76="","","|n"&amp;FH$2&amp;"+"&amp;CB76&amp;FH$1)</f>
        <v/>
      </c>
      <c r="FI76" s="72" t="str">
        <f t="shared" ref="FI76:FI84" si="1001">IF(CC76="","","|n"&amp;FI$2&amp;"+"&amp;CC76&amp;FI$1)</f>
        <v/>
      </c>
      <c r="FJ76" s="72" t="str">
        <f t="shared" ref="FJ76:FJ84" si="1002">IF(CD76="","","|n"&amp;FJ$2&amp;"+"&amp;CD76&amp;FJ$1)</f>
        <v/>
      </c>
      <c r="FK76" s="72" t="str">
        <f t="shared" ref="FK76:FK84" si="1003">IF(CE76="","","|n"&amp;FK$2&amp;"+"&amp;CE76&amp;FK$1)</f>
        <v/>
      </c>
      <c r="FL76" s="72" t="str">
        <f t="shared" ref="FL76:FL84" si="1004">IF(CF76="","","|n"&amp;FL$2&amp;"+"&amp;CF76&amp;FL$1)</f>
        <v/>
      </c>
      <c r="FM76" s="72" t="str">
        <f t="shared" ref="FM76:FM84" si="1005">IF(CG76="","","|n"&amp;FM$2&amp;"+"&amp;CG76&amp;FM$1)</f>
        <v/>
      </c>
      <c r="FN76" s="72" t="str">
        <f t="shared" ref="FN76:FN84" si="1006">IF(CH76="","","|n"&amp;FN$2&amp;"+"&amp;CH76&amp;FN$1)</f>
        <v/>
      </c>
      <c r="FO76" s="72" t="str">
        <f t="shared" ref="FO76:FO84" si="1007">IF(CI76="","","|n"&amp;FO$2&amp;"+"&amp;CI76&amp;FO$1)</f>
        <v/>
      </c>
      <c r="FP76" s="72" t="str">
        <f t="shared" ref="FP76:FP84" si="1008">IF(CJ76="","","|n"&amp;FP$2&amp;"+"&amp;CJ76&amp;FP$1)</f>
        <v/>
      </c>
      <c r="FQ76" s="72" t="str">
        <f t="shared" ref="FQ76:FQ84" si="1009">IF(CK76="","","|n"&amp;FQ$2&amp;"+"&amp;CK76&amp;FQ$1)</f>
        <v/>
      </c>
      <c r="FR76" s="72" t="str">
        <f t="shared" ref="FR76:FR84" si="1010">IF(CL76="","","|n"&amp;FR$2&amp;"+"&amp;CL76&amp;FR$1)</f>
        <v/>
      </c>
      <c r="FS76" s="72" t="str">
        <f t="shared" ref="FS76:FS84" si="1011">IF(CM76="","","|n"&amp;FS$2&amp;"+"&amp;CM76&amp;FS$1)</f>
        <v/>
      </c>
    </row>
    <row r="77" spans="1:175" s="61" customFormat="1" ht="16.5">
      <c r="A77" s="73"/>
      <c r="B77" s="74" t="s">
        <v>351</v>
      </c>
      <c r="C77" s="73" t="s">
        <v>352</v>
      </c>
      <c r="D77" s="75"/>
      <c r="E77" s="76"/>
      <c r="F77" s="77">
        <v>20000</v>
      </c>
      <c r="G77" s="78">
        <v>100</v>
      </c>
      <c r="H77" s="79" t="s">
        <v>353</v>
      </c>
      <c r="I77" s="78" t="str">
        <f t="shared" si="589"/>
        <v>E216</v>
      </c>
      <c r="J77" s="78"/>
      <c r="K77" s="78"/>
      <c r="L77" s="78"/>
      <c r="M77" s="78"/>
      <c r="N77" s="78"/>
      <c r="O77" s="78"/>
      <c r="P77" s="105"/>
      <c r="Q77" s="105"/>
      <c r="R77" s="105"/>
      <c r="S77" s="106"/>
      <c r="T77" s="107"/>
      <c r="U77" s="88" t="s">
        <v>344</v>
      </c>
      <c r="V77" s="89"/>
      <c r="W77" s="89"/>
      <c r="X77" s="89">
        <v>100</v>
      </c>
      <c r="Y77" s="89"/>
      <c r="Z77" s="89">
        <v>960000</v>
      </c>
      <c r="AA77" s="89"/>
      <c r="AB77" s="89">
        <v>24000</v>
      </c>
      <c r="AC77" s="89"/>
      <c r="AD77" s="89"/>
      <c r="AE77" s="89"/>
      <c r="AF77" s="89"/>
      <c r="AG77" s="91"/>
      <c r="AH77" s="89"/>
      <c r="AI77" s="89"/>
      <c r="AJ77" s="89"/>
      <c r="AK77" s="89"/>
      <c r="AL77" s="91"/>
      <c r="AM77" s="89"/>
      <c r="AN77" s="89"/>
      <c r="AO77" s="89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81"/>
      <c r="BD77" s="81"/>
      <c r="BE77" s="81"/>
      <c r="BF77" s="81"/>
      <c r="BG77" s="81"/>
      <c r="BH77" s="81"/>
      <c r="BI77" s="81"/>
      <c r="BJ77" s="81"/>
      <c r="BK77" s="81"/>
      <c r="BL77" s="81"/>
      <c r="BM77" s="81"/>
      <c r="BN77" s="81"/>
      <c r="BO77" s="81"/>
      <c r="BP77" s="81"/>
      <c r="BQ77" s="81"/>
      <c r="BR77" s="81"/>
      <c r="BS77" s="81"/>
      <c r="BT77" s="81"/>
      <c r="BU77" s="81"/>
      <c r="BV77" s="81"/>
      <c r="BW77" s="81"/>
      <c r="BX77" s="81"/>
      <c r="BY77" s="81"/>
      <c r="BZ77" s="81"/>
      <c r="CA77" s="81"/>
      <c r="CB77" s="81"/>
      <c r="CC77" s="81"/>
      <c r="CD77" s="81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6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6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6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6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6"/>
      <c r="CT77" s="96"/>
      <c r="CU77" s="98" t="str">
        <f t="shared" si="78"/>
        <v>|n护甲+100|n生命值+960000|n生命回复+24000|n</v>
      </c>
      <c r="CV77" s="71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2" t="str">
        <f t="shared" si="942"/>
        <v/>
      </c>
      <c r="DC77" s="72" t="str">
        <f t="shared" si="943"/>
        <v/>
      </c>
      <c r="DD77" s="72" t="str">
        <f t="shared" si="944"/>
        <v>|n护甲+100</v>
      </c>
      <c r="DE77" s="72" t="str">
        <f t="shared" si="945"/>
        <v/>
      </c>
      <c r="DF77" s="72" t="str">
        <f t="shared" si="946"/>
        <v>|n生命值+960000</v>
      </c>
      <c r="DG77" s="72" t="str">
        <f t="shared" si="947"/>
        <v/>
      </c>
      <c r="DH77" s="72" t="str">
        <f t="shared" si="948"/>
        <v>|n生命回复+24000</v>
      </c>
      <c r="DI77" s="72" t="str">
        <f t="shared" si="949"/>
        <v/>
      </c>
      <c r="DJ77" s="72" t="str">
        <f t="shared" si="950"/>
        <v/>
      </c>
      <c r="DK77" s="72" t="str">
        <f t="shared" si="951"/>
        <v/>
      </c>
      <c r="DL77" s="72" t="str">
        <f t="shared" si="952"/>
        <v/>
      </c>
      <c r="DM77" s="72" t="str">
        <f t="shared" si="953"/>
        <v/>
      </c>
      <c r="DN77" s="72" t="str">
        <f t="shared" si="954"/>
        <v/>
      </c>
      <c r="DO77" s="72" t="str">
        <f t="shared" si="955"/>
        <v/>
      </c>
      <c r="DP77" s="72" t="str">
        <f t="shared" si="956"/>
        <v/>
      </c>
      <c r="DQ77" s="72" t="str">
        <f t="shared" si="957"/>
        <v/>
      </c>
      <c r="DR77" s="72" t="str">
        <f t="shared" si="958"/>
        <v/>
      </c>
      <c r="DS77" s="72" t="str">
        <f t="shared" si="959"/>
        <v/>
      </c>
      <c r="DT77" s="72" t="str">
        <f t="shared" si="960"/>
        <v/>
      </c>
      <c r="DU77" s="72" t="str">
        <f t="shared" si="961"/>
        <v/>
      </c>
      <c r="DV77" s="72" t="str">
        <f t="shared" si="962"/>
        <v/>
      </c>
      <c r="DW77" s="72" t="str">
        <f t="shared" si="963"/>
        <v/>
      </c>
      <c r="DX77" s="72" t="str">
        <f t="shared" si="964"/>
        <v/>
      </c>
      <c r="DY77" s="72" t="str">
        <f t="shared" si="965"/>
        <v/>
      </c>
      <c r="DZ77" s="72" t="str">
        <f t="shared" si="966"/>
        <v/>
      </c>
      <c r="EA77" s="72" t="str">
        <f t="shared" si="967"/>
        <v/>
      </c>
      <c r="EB77" s="72" t="str">
        <f t="shared" si="968"/>
        <v/>
      </c>
      <c r="EC77" s="72" t="str">
        <f t="shared" si="969"/>
        <v/>
      </c>
      <c r="ED77" s="72" t="str">
        <f t="shared" si="970"/>
        <v/>
      </c>
      <c r="EE77" s="72" t="str">
        <f t="shared" si="971"/>
        <v/>
      </c>
      <c r="EF77" s="72" t="str">
        <f t="shared" si="972"/>
        <v/>
      </c>
      <c r="EG77" s="72" t="str">
        <f t="shared" si="973"/>
        <v/>
      </c>
      <c r="EH77" s="72" t="str">
        <f t="shared" si="974"/>
        <v/>
      </c>
      <c r="EI77" s="72" t="str">
        <f t="shared" si="975"/>
        <v/>
      </c>
      <c r="EJ77" s="72" t="str">
        <f t="shared" si="976"/>
        <v/>
      </c>
      <c r="EK77" s="72" t="str">
        <f t="shared" si="977"/>
        <v/>
      </c>
      <c r="EL77" s="72" t="str">
        <f t="shared" si="978"/>
        <v/>
      </c>
      <c r="EM77" s="72" t="str">
        <f t="shared" si="979"/>
        <v/>
      </c>
      <c r="EN77" s="72" t="str">
        <f t="shared" si="980"/>
        <v/>
      </c>
      <c r="EO77" s="72" t="str">
        <f t="shared" si="981"/>
        <v/>
      </c>
      <c r="EP77" s="72" t="str">
        <f t="shared" si="982"/>
        <v/>
      </c>
      <c r="EQ77" s="72" t="str">
        <f t="shared" si="983"/>
        <v/>
      </c>
      <c r="ER77" s="72" t="str">
        <f t="shared" si="984"/>
        <v/>
      </c>
      <c r="ES77" s="72" t="str">
        <f t="shared" si="985"/>
        <v/>
      </c>
      <c r="ET77" s="72" t="str">
        <f t="shared" si="986"/>
        <v/>
      </c>
      <c r="EU77" s="72" t="str">
        <f t="shared" si="987"/>
        <v/>
      </c>
      <c r="EV77" s="72" t="str">
        <f t="shared" si="988"/>
        <v/>
      </c>
      <c r="EW77" s="72" t="str">
        <f t="shared" si="989"/>
        <v/>
      </c>
      <c r="EX77" s="72" t="str">
        <f t="shared" si="990"/>
        <v/>
      </c>
      <c r="EY77" s="72" t="str">
        <f t="shared" si="991"/>
        <v/>
      </c>
      <c r="EZ77" s="72" t="str">
        <f t="shared" si="992"/>
        <v/>
      </c>
      <c r="FA77" s="72" t="str">
        <f t="shared" si="993"/>
        <v/>
      </c>
      <c r="FB77" s="72" t="str">
        <f t="shared" si="994"/>
        <v/>
      </c>
      <c r="FC77" s="72" t="str">
        <f t="shared" si="995"/>
        <v/>
      </c>
      <c r="FD77" s="72" t="str">
        <f t="shared" si="996"/>
        <v/>
      </c>
      <c r="FE77" s="72" t="str">
        <f t="shared" si="997"/>
        <v/>
      </c>
      <c r="FF77" s="72" t="str">
        <f t="shared" si="998"/>
        <v/>
      </c>
      <c r="FG77" s="72" t="str">
        <f t="shared" si="999"/>
        <v/>
      </c>
      <c r="FH77" s="72" t="str">
        <f t="shared" si="1000"/>
        <v/>
      </c>
      <c r="FI77" s="72" t="str">
        <f t="shared" si="1001"/>
        <v/>
      </c>
      <c r="FJ77" s="72" t="str">
        <f t="shared" si="1002"/>
        <v/>
      </c>
      <c r="FK77" s="72" t="str">
        <f t="shared" si="1003"/>
        <v/>
      </c>
      <c r="FL77" s="72" t="str">
        <f t="shared" si="1004"/>
        <v/>
      </c>
      <c r="FM77" s="72" t="str">
        <f t="shared" si="1005"/>
        <v/>
      </c>
      <c r="FN77" s="72" t="str">
        <f t="shared" si="1006"/>
        <v/>
      </c>
      <c r="FO77" s="72" t="str">
        <f t="shared" si="1007"/>
        <v/>
      </c>
      <c r="FP77" s="72" t="str">
        <f t="shared" si="1008"/>
        <v/>
      </c>
      <c r="FQ77" s="72" t="str">
        <f t="shared" si="1009"/>
        <v/>
      </c>
      <c r="FR77" s="72" t="str">
        <f t="shared" si="1010"/>
        <v/>
      </c>
      <c r="FS77" s="72" t="str">
        <f t="shared" si="1011"/>
        <v/>
      </c>
    </row>
    <row r="78" spans="1:175" s="61" customFormat="1" ht="16.5">
      <c r="A78" s="73"/>
      <c r="B78" s="74" t="s">
        <v>354</v>
      </c>
      <c r="C78" s="73" t="s">
        <v>355</v>
      </c>
      <c r="D78" s="75"/>
      <c r="E78" s="76"/>
      <c r="F78" s="77">
        <v>10000</v>
      </c>
      <c r="G78" s="78">
        <v>70</v>
      </c>
      <c r="H78" s="78"/>
      <c r="I78" s="78" t="str">
        <f t="shared" si="589"/>
        <v>E217</v>
      </c>
      <c r="J78" s="78"/>
      <c r="K78" s="78"/>
      <c r="L78" s="78"/>
      <c r="M78" s="78"/>
      <c r="N78" s="78"/>
      <c r="O78" s="78"/>
      <c r="P78" s="105"/>
      <c r="Q78" s="105"/>
      <c r="R78" s="105"/>
      <c r="S78" s="106"/>
      <c r="T78" s="107"/>
      <c r="U78" s="88" t="s">
        <v>1023</v>
      </c>
      <c r="V78" s="89"/>
      <c r="W78" s="89"/>
      <c r="X78" s="89">
        <v>150</v>
      </c>
      <c r="Y78" s="89"/>
      <c r="Z78" s="89">
        <v>1440000</v>
      </c>
      <c r="AA78" s="89"/>
      <c r="AB78" s="89">
        <v>36000</v>
      </c>
      <c r="AC78" s="89"/>
      <c r="AD78" s="89"/>
      <c r="AE78" s="89"/>
      <c r="AF78" s="89"/>
      <c r="AG78" s="91"/>
      <c r="AH78" s="89"/>
      <c r="AI78" s="89"/>
      <c r="AJ78" s="89"/>
      <c r="AK78" s="89"/>
      <c r="AL78" s="91"/>
      <c r="AM78" s="89"/>
      <c r="AN78" s="89"/>
      <c r="AO78" s="89"/>
      <c r="AP78" s="93"/>
      <c r="AQ78" s="93"/>
      <c r="AR78" s="94"/>
      <c r="AS78" s="94"/>
      <c r="AT78" s="93"/>
      <c r="AU78" s="93"/>
      <c r="AV78" s="93"/>
      <c r="AW78" s="93"/>
      <c r="AX78" s="93"/>
      <c r="AY78" s="93"/>
      <c r="AZ78" s="93"/>
      <c r="BA78" s="93"/>
      <c r="BB78" s="93"/>
      <c r="BC78" s="81"/>
      <c r="BD78" s="81"/>
      <c r="BE78" s="81"/>
      <c r="BF78" s="81"/>
      <c r="BG78" s="81"/>
      <c r="BH78" s="81"/>
      <c r="BI78" s="81"/>
      <c r="BJ78" s="81"/>
      <c r="BK78" s="81"/>
      <c r="BL78" s="81"/>
      <c r="BM78" s="81"/>
      <c r="BN78" s="81"/>
      <c r="BO78" s="81"/>
      <c r="BP78" s="81"/>
      <c r="BQ78" s="81"/>
      <c r="BR78" s="81"/>
      <c r="BS78" s="81"/>
      <c r="BT78" s="81"/>
      <c r="BU78" s="81"/>
      <c r="BV78" s="81"/>
      <c r="BW78" s="81"/>
      <c r="BX78" s="81"/>
      <c r="BY78" s="81"/>
      <c r="BZ78" s="81"/>
      <c r="CA78" s="81"/>
      <c r="CB78" s="81"/>
      <c r="CC78" s="81"/>
      <c r="CD78" s="81"/>
      <c r="CE78" s="93"/>
      <c r="CF78" s="93"/>
      <c r="CG78" s="93"/>
      <c r="CH78" s="93"/>
      <c r="CI78" s="93"/>
      <c r="CJ78" s="93"/>
      <c r="CK78" s="93"/>
      <c r="CL78" s="93"/>
      <c r="CM78" s="93"/>
      <c r="CN78" s="96" t="str">
        <f t="shared" si="1012"/>
        <v>InitUnitState('E216',,,150,,1440000,,36000,,,)</v>
      </c>
      <c r="CO78" s="96" t="str">
        <f t="shared" si="1013"/>
        <v>InitUnitNormal('E216',,,,,,,,,,)</v>
      </c>
      <c r="CP78" s="96" t="str">
        <f t="shared" si="1014"/>
        <v>InitUnitMagic('E216',,,,,,,,,,)</v>
      </c>
      <c r="CQ78" s="96" t="str">
        <f t="shared" si="1015"/>
        <v>InitUnitAdd('E216',,,,,,,,,,)</v>
      </c>
      <c r="CR78" s="96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6"/>
      <c r="CT78" s="96"/>
      <c r="CU78" s="98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1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2" t="str">
        <f t="shared" si="942"/>
        <v/>
      </c>
      <c r="DC78" s="72" t="str">
        <f t="shared" si="943"/>
        <v/>
      </c>
      <c r="DD78" s="72" t="str">
        <f t="shared" si="944"/>
        <v>|n护甲+150</v>
      </c>
      <c r="DE78" s="72" t="str">
        <f t="shared" si="945"/>
        <v/>
      </c>
      <c r="DF78" s="72" t="str">
        <f t="shared" si="946"/>
        <v>|n生命值+1440000</v>
      </c>
      <c r="DG78" s="72" t="str">
        <f t="shared" si="947"/>
        <v/>
      </c>
      <c r="DH78" s="72" t="str">
        <f t="shared" si="948"/>
        <v>|n生命回复+36000</v>
      </c>
      <c r="DI78" s="72" t="str">
        <f t="shared" si="949"/>
        <v/>
      </c>
      <c r="DJ78" s="72" t="str">
        <f t="shared" si="950"/>
        <v/>
      </c>
      <c r="DK78" s="72" t="str">
        <f t="shared" si="951"/>
        <v/>
      </c>
      <c r="DL78" s="72" t="str">
        <f t="shared" si="952"/>
        <v/>
      </c>
      <c r="DM78" s="72" t="str">
        <f t="shared" si="953"/>
        <v/>
      </c>
      <c r="DN78" s="72" t="str">
        <f t="shared" si="954"/>
        <v/>
      </c>
      <c r="DO78" s="72" t="str">
        <f t="shared" si="955"/>
        <v/>
      </c>
      <c r="DP78" s="72" t="str">
        <f t="shared" si="956"/>
        <v/>
      </c>
      <c r="DQ78" s="72" t="str">
        <f t="shared" si="957"/>
        <v/>
      </c>
      <c r="DR78" s="72" t="str">
        <f t="shared" si="958"/>
        <v/>
      </c>
      <c r="DS78" s="72" t="str">
        <f t="shared" si="959"/>
        <v/>
      </c>
      <c r="DT78" s="72" t="str">
        <f t="shared" si="960"/>
        <v/>
      </c>
      <c r="DU78" s="72" t="str">
        <f t="shared" si="961"/>
        <v/>
      </c>
      <c r="DV78" s="72" t="str">
        <f t="shared" si="962"/>
        <v/>
      </c>
      <c r="DW78" s="72" t="str">
        <f t="shared" si="963"/>
        <v/>
      </c>
      <c r="DX78" s="72" t="str">
        <f t="shared" si="964"/>
        <v/>
      </c>
      <c r="DY78" s="72" t="str">
        <f t="shared" si="965"/>
        <v/>
      </c>
      <c r="DZ78" s="72" t="str">
        <f t="shared" si="966"/>
        <v/>
      </c>
      <c r="EA78" s="72" t="str">
        <f t="shared" si="967"/>
        <v/>
      </c>
      <c r="EB78" s="72" t="str">
        <f t="shared" si="968"/>
        <v/>
      </c>
      <c r="EC78" s="72" t="str">
        <f t="shared" si="969"/>
        <v/>
      </c>
      <c r="ED78" s="72" t="str">
        <f t="shared" si="970"/>
        <v/>
      </c>
      <c r="EE78" s="72" t="str">
        <f t="shared" si="971"/>
        <v/>
      </c>
      <c r="EF78" s="72" t="str">
        <f t="shared" si="972"/>
        <v/>
      </c>
      <c r="EG78" s="72" t="str">
        <f t="shared" si="973"/>
        <v/>
      </c>
      <c r="EH78" s="72" t="str">
        <f t="shared" si="974"/>
        <v/>
      </c>
      <c r="EI78" s="72" t="str">
        <f t="shared" si="975"/>
        <v/>
      </c>
      <c r="EJ78" s="72" t="str">
        <f t="shared" si="976"/>
        <v/>
      </c>
      <c r="EK78" s="72" t="str">
        <f t="shared" si="977"/>
        <v/>
      </c>
      <c r="EL78" s="72" t="str">
        <f t="shared" si="978"/>
        <v/>
      </c>
      <c r="EM78" s="72" t="str">
        <f t="shared" si="979"/>
        <v/>
      </c>
      <c r="EN78" s="72" t="str">
        <f t="shared" si="980"/>
        <v/>
      </c>
      <c r="EO78" s="72" t="str">
        <f t="shared" si="981"/>
        <v/>
      </c>
      <c r="EP78" s="72" t="str">
        <f t="shared" si="982"/>
        <v/>
      </c>
      <c r="EQ78" s="72" t="str">
        <f t="shared" si="983"/>
        <v/>
      </c>
      <c r="ER78" s="72" t="str">
        <f t="shared" si="984"/>
        <v/>
      </c>
      <c r="ES78" s="72" t="str">
        <f t="shared" si="985"/>
        <v/>
      </c>
      <c r="ET78" s="72" t="str">
        <f t="shared" si="986"/>
        <v/>
      </c>
      <c r="EU78" s="72" t="str">
        <f t="shared" si="987"/>
        <v/>
      </c>
      <c r="EV78" s="72" t="str">
        <f t="shared" si="988"/>
        <v/>
      </c>
      <c r="EW78" s="72" t="str">
        <f t="shared" si="989"/>
        <v/>
      </c>
      <c r="EX78" s="72" t="str">
        <f t="shared" si="990"/>
        <v/>
      </c>
      <c r="EY78" s="72" t="str">
        <f t="shared" si="991"/>
        <v/>
      </c>
      <c r="EZ78" s="72" t="str">
        <f t="shared" si="992"/>
        <v/>
      </c>
      <c r="FA78" s="72" t="str">
        <f t="shared" si="993"/>
        <v/>
      </c>
      <c r="FB78" s="72" t="str">
        <f t="shared" si="994"/>
        <v/>
      </c>
      <c r="FC78" s="72" t="str">
        <f t="shared" si="995"/>
        <v/>
      </c>
      <c r="FD78" s="72" t="str">
        <f t="shared" si="996"/>
        <v/>
      </c>
      <c r="FE78" s="72" t="str">
        <f t="shared" si="997"/>
        <v/>
      </c>
      <c r="FF78" s="72" t="str">
        <f t="shared" si="998"/>
        <v/>
      </c>
      <c r="FG78" s="72" t="str">
        <f t="shared" si="999"/>
        <v/>
      </c>
      <c r="FH78" s="72" t="str">
        <f t="shared" si="1000"/>
        <v/>
      </c>
      <c r="FI78" s="72" t="str">
        <f t="shared" si="1001"/>
        <v/>
      </c>
      <c r="FJ78" s="72" t="str">
        <f t="shared" si="1002"/>
        <v/>
      </c>
      <c r="FK78" s="72" t="str">
        <f t="shared" si="1003"/>
        <v/>
      </c>
      <c r="FL78" s="72" t="str">
        <f t="shared" si="1004"/>
        <v/>
      </c>
      <c r="FM78" s="72" t="str">
        <f t="shared" si="1005"/>
        <v/>
      </c>
      <c r="FN78" s="72" t="str">
        <f t="shared" si="1006"/>
        <v/>
      </c>
      <c r="FO78" s="72" t="str">
        <f t="shared" si="1007"/>
        <v/>
      </c>
      <c r="FP78" s="72" t="str">
        <f t="shared" si="1008"/>
        <v/>
      </c>
      <c r="FQ78" s="72" t="str">
        <f t="shared" si="1009"/>
        <v/>
      </c>
      <c r="FR78" s="72" t="str">
        <f t="shared" si="1010"/>
        <v/>
      </c>
      <c r="FS78" s="72" t="str">
        <f t="shared" si="1011"/>
        <v/>
      </c>
    </row>
    <row r="79" spans="1:175" s="61" customFormat="1" ht="16.5">
      <c r="A79" s="73"/>
      <c r="B79" s="74" t="s">
        <v>356</v>
      </c>
      <c r="C79" s="73" t="s">
        <v>357</v>
      </c>
      <c r="D79" s="75"/>
      <c r="E79" s="76"/>
      <c r="F79" s="77">
        <v>10000</v>
      </c>
      <c r="G79" s="78">
        <v>70</v>
      </c>
      <c r="H79" s="78"/>
      <c r="I79" s="78" t="str">
        <f t="shared" si="589"/>
        <v>E218</v>
      </c>
      <c r="J79" s="78"/>
      <c r="K79" s="78"/>
      <c r="L79" s="78"/>
      <c r="M79" s="78"/>
      <c r="N79" s="78"/>
      <c r="O79" s="78"/>
      <c r="P79" s="105"/>
      <c r="Q79" s="105"/>
      <c r="R79" s="105"/>
      <c r="S79" s="106"/>
      <c r="T79" s="107"/>
      <c r="U79" s="88" t="s">
        <v>1023</v>
      </c>
      <c r="V79" s="89"/>
      <c r="W79" s="89"/>
      <c r="X79" s="89">
        <v>150</v>
      </c>
      <c r="Y79" s="89"/>
      <c r="Z79" s="89">
        <v>1680000</v>
      </c>
      <c r="AA79" s="89"/>
      <c r="AB79" s="89">
        <v>42000</v>
      </c>
      <c r="AC79" s="89"/>
      <c r="AD79" s="89"/>
      <c r="AE79" s="89"/>
      <c r="AF79" s="89"/>
      <c r="AG79" s="91"/>
      <c r="AH79" s="89"/>
      <c r="AI79" s="89"/>
      <c r="AJ79" s="89"/>
      <c r="AK79" s="89"/>
      <c r="AL79" s="91"/>
      <c r="AM79" s="89"/>
      <c r="AN79" s="89"/>
      <c r="AO79" s="89"/>
      <c r="AP79" s="93"/>
      <c r="AQ79" s="93"/>
      <c r="AR79" s="94"/>
      <c r="AS79" s="94"/>
      <c r="AT79" s="93"/>
      <c r="AU79" s="93"/>
      <c r="AV79" s="93"/>
      <c r="AW79" s="93"/>
      <c r="AX79" s="93"/>
      <c r="AY79" s="93"/>
      <c r="AZ79" s="93"/>
      <c r="BA79" s="93"/>
      <c r="BB79" s="93"/>
      <c r="BC79" s="81"/>
      <c r="BD79" s="81"/>
      <c r="BE79" s="81"/>
      <c r="BF79" s="81"/>
      <c r="BG79" s="81"/>
      <c r="BH79" s="81"/>
      <c r="BI79" s="81"/>
      <c r="BJ79" s="81"/>
      <c r="BK79" s="81"/>
      <c r="BL79" s="81"/>
      <c r="BM79" s="81"/>
      <c r="BN79" s="81"/>
      <c r="BO79" s="81"/>
      <c r="BP79" s="81"/>
      <c r="BQ79" s="81"/>
      <c r="BR79" s="81"/>
      <c r="BS79" s="81"/>
      <c r="BT79" s="81"/>
      <c r="BU79" s="81"/>
      <c r="BV79" s="81"/>
      <c r="BW79" s="81"/>
      <c r="BX79" s="81"/>
      <c r="BY79" s="81"/>
      <c r="BZ79" s="81"/>
      <c r="CA79" s="81"/>
      <c r="CB79" s="81"/>
      <c r="CC79" s="81"/>
      <c r="CD79" s="81"/>
      <c r="CE79" s="93"/>
      <c r="CF79" s="93"/>
      <c r="CG79" s="93"/>
      <c r="CH79" s="93"/>
      <c r="CI79" s="93"/>
      <c r="CJ79" s="93"/>
      <c r="CK79" s="93"/>
      <c r="CL79" s="93"/>
      <c r="CM79" s="93"/>
      <c r="CN79" s="96" t="str">
        <f t="shared" si="1012"/>
        <v>InitUnitState('E217',,,150,,1680000,,42000,,,)</v>
      </c>
      <c r="CO79" s="96" t="str">
        <f t="shared" si="1013"/>
        <v>InitUnitNormal('E217',,,,,,,,,,)</v>
      </c>
      <c r="CP79" s="96" t="str">
        <f t="shared" si="1014"/>
        <v>InitUnitMagic('E217',,,,,,,,,,)</v>
      </c>
      <c r="CQ79" s="96" t="str">
        <f t="shared" si="1015"/>
        <v>InitUnitAdd('E217',,,,,,,,,,)</v>
      </c>
      <c r="CR79" s="96" t="str">
        <f t="shared" si="1016"/>
        <v>InitEquipData('E217',,"",,E218,10000,70,'','','','','','',"ReplaceableTextures\\CommandButtons\\BTNZ23.blp")</v>
      </c>
      <c r="CS79" s="96"/>
      <c r="CT79" s="96"/>
      <c r="CU79" s="98" t="str">
        <f t="shared" si="1017"/>
        <v>|n护甲+150|n生命值+1680000|n生命回复+42000|n</v>
      </c>
      <c r="CV79" s="71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2" t="str">
        <f t="shared" si="942"/>
        <v/>
      </c>
      <c r="DC79" s="72" t="str">
        <f t="shared" si="943"/>
        <v/>
      </c>
      <c r="DD79" s="72" t="str">
        <f t="shared" si="944"/>
        <v>|n护甲+150</v>
      </c>
      <c r="DE79" s="72" t="str">
        <f t="shared" si="945"/>
        <v/>
      </c>
      <c r="DF79" s="72" t="str">
        <f t="shared" si="946"/>
        <v>|n生命值+1680000</v>
      </c>
      <c r="DG79" s="72" t="str">
        <f t="shared" si="947"/>
        <v/>
      </c>
      <c r="DH79" s="72" t="str">
        <f t="shared" si="948"/>
        <v>|n生命回复+42000</v>
      </c>
      <c r="DI79" s="72" t="str">
        <f t="shared" si="949"/>
        <v/>
      </c>
      <c r="DJ79" s="72" t="str">
        <f t="shared" si="950"/>
        <v/>
      </c>
      <c r="DK79" s="72" t="str">
        <f t="shared" si="951"/>
        <v/>
      </c>
      <c r="DL79" s="72" t="str">
        <f t="shared" si="952"/>
        <v/>
      </c>
      <c r="DM79" s="72" t="str">
        <f t="shared" si="953"/>
        <v/>
      </c>
      <c r="DN79" s="72" t="str">
        <f t="shared" si="954"/>
        <v/>
      </c>
      <c r="DO79" s="72" t="str">
        <f t="shared" si="955"/>
        <v/>
      </c>
      <c r="DP79" s="72" t="str">
        <f t="shared" si="956"/>
        <v/>
      </c>
      <c r="DQ79" s="72" t="str">
        <f t="shared" si="957"/>
        <v/>
      </c>
      <c r="DR79" s="72" t="str">
        <f t="shared" si="958"/>
        <v/>
      </c>
      <c r="DS79" s="72" t="str">
        <f t="shared" si="959"/>
        <v/>
      </c>
      <c r="DT79" s="72" t="str">
        <f t="shared" si="960"/>
        <v/>
      </c>
      <c r="DU79" s="72" t="str">
        <f t="shared" si="961"/>
        <v/>
      </c>
      <c r="DV79" s="72" t="str">
        <f t="shared" si="962"/>
        <v/>
      </c>
      <c r="DW79" s="72" t="str">
        <f t="shared" si="963"/>
        <v/>
      </c>
      <c r="DX79" s="72" t="str">
        <f t="shared" si="964"/>
        <v/>
      </c>
      <c r="DY79" s="72" t="str">
        <f t="shared" si="965"/>
        <v/>
      </c>
      <c r="DZ79" s="72" t="str">
        <f t="shared" si="966"/>
        <v/>
      </c>
      <c r="EA79" s="72" t="str">
        <f t="shared" si="967"/>
        <v/>
      </c>
      <c r="EB79" s="72" t="str">
        <f t="shared" si="968"/>
        <v/>
      </c>
      <c r="EC79" s="72" t="str">
        <f t="shared" si="969"/>
        <v/>
      </c>
      <c r="ED79" s="72" t="str">
        <f t="shared" si="970"/>
        <v/>
      </c>
      <c r="EE79" s="72" t="str">
        <f t="shared" si="971"/>
        <v/>
      </c>
      <c r="EF79" s="72" t="str">
        <f t="shared" si="972"/>
        <v/>
      </c>
      <c r="EG79" s="72" t="str">
        <f t="shared" si="973"/>
        <v/>
      </c>
      <c r="EH79" s="72" t="str">
        <f t="shared" si="974"/>
        <v/>
      </c>
      <c r="EI79" s="72" t="str">
        <f t="shared" si="975"/>
        <v/>
      </c>
      <c r="EJ79" s="72" t="str">
        <f t="shared" si="976"/>
        <v/>
      </c>
      <c r="EK79" s="72" t="str">
        <f t="shared" si="977"/>
        <v/>
      </c>
      <c r="EL79" s="72" t="str">
        <f t="shared" si="978"/>
        <v/>
      </c>
      <c r="EM79" s="72" t="str">
        <f t="shared" si="979"/>
        <v/>
      </c>
      <c r="EN79" s="72" t="str">
        <f t="shared" si="980"/>
        <v/>
      </c>
      <c r="EO79" s="72" t="str">
        <f t="shared" si="981"/>
        <v/>
      </c>
      <c r="EP79" s="72" t="str">
        <f t="shared" si="982"/>
        <v/>
      </c>
      <c r="EQ79" s="72" t="str">
        <f t="shared" si="983"/>
        <v/>
      </c>
      <c r="ER79" s="72" t="str">
        <f t="shared" si="984"/>
        <v/>
      </c>
      <c r="ES79" s="72" t="str">
        <f t="shared" si="985"/>
        <v/>
      </c>
      <c r="ET79" s="72" t="str">
        <f t="shared" si="986"/>
        <v/>
      </c>
      <c r="EU79" s="72" t="str">
        <f t="shared" si="987"/>
        <v/>
      </c>
      <c r="EV79" s="72" t="str">
        <f t="shared" si="988"/>
        <v/>
      </c>
      <c r="EW79" s="72" t="str">
        <f t="shared" si="989"/>
        <v/>
      </c>
      <c r="EX79" s="72" t="str">
        <f t="shared" si="990"/>
        <v/>
      </c>
      <c r="EY79" s="72" t="str">
        <f t="shared" si="991"/>
        <v/>
      </c>
      <c r="EZ79" s="72" t="str">
        <f t="shared" si="992"/>
        <v/>
      </c>
      <c r="FA79" s="72" t="str">
        <f t="shared" si="993"/>
        <v/>
      </c>
      <c r="FB79" s="72" t="str">
        <f t="shared" si="994"/>
        <v/>
      </c>
      <c r="FC79" s="72" t="str">
        <f t="shared" si="995"/>
        <v/>
      </c>
      <c r="FD79" s="72" t="str">
        <f t="shared" si="996"/>
        <v/>
      </c>
      <c r="FE79" s="72" t="str">
        <f t="shared" si="997"/>
        <v/>
      </c>
      <c r="FF79" s="72" t="str">
        <f t="shared" si="998"/>
        <v/>
      </c>
      <c r="FG79" s="72" t="str">
        <f t="shared" si="999"/>
        <v/>
      </c>
      <c r="FH79" s="72" t="str">
        <f t="shared" si="1000"/>
        <v/>
      </c>
      <c r="FI79" s="72" t="str">
        <f t="shared" si="1001"/>
        <v/>
      </c>
      <c r="FJ79" s="72" t="str">
        <f t="shared" si="1002"/>
        <v/>
      </c>
      <c r="FK79" s="72" t="str">
        <f t="shared" si="1003"/>
        <v/>
      </c>
      <c r="FL79" s="72" t="str">
        <f t="shared" si="1004"/>
        <v/>
      </c>
      <c r="FM79" s="72" t="str">
        <f t="shared" si="1005"/>
        <v/>
      </c>
      <c r="FN79" s="72" t="str">
        <f t="shared" si="1006"/>
        <v/>
      </c>
      <c r="FO79" s="72" t="str">
        <f t="shared" si="1007"/>
        <v/>
      </c>
      <c r="FP79" s="72" t="str">
        <f t="shared" si="1008"/>
        <v/>
      </c>
      <c r="FQ79" s="72" t="str">
        <f t="shared" si="1009"/>
        <v/>
      </c>
      <c r="FR79" s="72" t="str">
        <f t="shared" si="1010"/>
        <v/>
      </c>
      <c r="FS79" s="72" t="str">
        <f t="shared" si="1011"/>
        <v/>
      </c>
    </row>
    <row r="80" spans="1:175" s="61" customFormat="1" ht="16.5">
      <c r="A80" s="73"/>
      <c r="B80" s="74" t="s">
        <v>358</v>
      </c>
      <c r="C80" s="73" t="s">
        <v>359</v>
      </c>
      <c r="D80" s="75"/>
      <c r="E80" s="76"/>
      <c r="F80" s="77">
        <v>10000</v>
      </c>
      <c r="G80" s="78">
        <v>70</v>
      </c>
      <c r="H80" s="78"/>
      <c r="I80" s="78" t="str">
        <f t="shared" si="589"/>
        <v>E219</v>
      </c>
      <c r="J80" s="78"/>
      <c r="K80" s="78"/>
      <c r="L80" s="78"/>
      <c r="M80" s="78"/>
      <c r="N80" s="78"/>
      <c r="O80" s="78"/>
      <c r="P80" s="105"/>
      <c r="Q80" s="105"/>
      <c r="R80" s="105"/>
      <c r="S80" s="106"/>
      <c r="T80" s="107"/>
      <c r="U80" s="88" t="s">
        <v>1023</v>
      </c>
      <c r="V80" s="89"/>
      <c r="W80" s="89"/>
      <c r="X80" s="89">
        <v>150</v>
      </c>
      <c r="Y80" s="89"/>
      <c r="Z80" s="89">
        <v>1920000</v>
      </c>
      <c r="AA80" s="89"/>
      <c r="AB80" s="89">
        <v>48000</v>
      </c>
      <c r="AC80" s="89"/>
      <c r="AD80" s="89"/>
      <c r="AE80" s="89"/>
      <c r="AF80" s="89"/>
      <c r="AG80" s="91"/>
      <c r="AH80" s="89"/>
      <c r="AI80" s="89"/>
      <c r="AJ80" s="89"/>
      <c r="AK80" s="89"/>
      <c r="AL80" s="91"/>
      <c r="AM80" s="89"/>
      <c r="AN80" s="89"/>
      <c r="AO80" s="89"/>
      <c r="AP80" s="93"/>
      <c r="AQ80" s="93"/>
      <c r="AR80" s="94"/>
      <c r="AS80" s="94"/>
      <c r="AT80" s="93"/>
      <c r="AU80" s="93"/>
      <c r="AV80" s="93"/>
      <c r="AW80" s="93"/>
      <c r="AX80" s="93"/>
      <c r="AY80" s="93"/>
      <c r="AZ80" s="93"/>
      <c r="BA80" s="93"/>
      <c r="BB80" s="93"/>
      <c r="BC80" s="81"/>
      <c r="BD80" s="81"/>
      <c r="BE80" s="81"/>
      <c r="BF80" s="81"/>
      <c r="BG80" s="81"/>
      <c r="BH80" s="81"/>
      <c r="BI80" s="81"/>
      <c r="BJ80" s="81"/>
      <c r="BK80" s="81"/>
      <c r="BL80" s="81"/>
      <c r="BM80" s="81"/>
      <c r="BN80" s="81"/>
      <c r="BO80" s="81"/>
      <c r="BP80" s="81"/>
      <c r="BQ80" s="81"/>
      <c r="BR80" s="81"/>
      <c r="BS80" s="81"/>
      <c r="BT80" s="81"/>
      <c r="BU80" s="81"/>
      <c r="BV80" s="81"/>
      <c r="BW80" s="81"/>
      <c r="BX80" s="81"/>
      <c r="BY80" s="81"/>
      <c r="BZ80" s="81"/>
      <c r="CA80" s="81"/>
      <c r="CB80" s="81"/>
      <c r="CC80" s="81"/>
      <c r="CD80" s="81"/>
      <c r="CE80" s="93"/>
      <c r="CF80" s="93"/>
      <c r="CG80" s="93"/>
      <c r="CH80" s="93"/>
      <c r="CI80" s="93"/>
      <c r="CJ80" s="93"/>
      <c r="CK80" s="93"/>
      <c r="CL80" s="93"/>
      <c r="CM80" s="93"/>
      <c r="CN80" s="96" t="str">
        <f t="shared" si="1012"/>
        <v>InitUnitState('E218',,,150,,1920000,,48000,,,)</v>
      </c>
      <c r="CO80" s="96" t="str">
        <f t="shared" si="1013"/>
        <v>InitUnitNormal('E218',,,,,,,,,,)</v>
      </c>
      <c r="CP80" s="96" t="str">
        <f t="shared" si="1014"/>
        <v>InitUnitMagic('E218',,,,,,,,,,)</v>
      </c>
      <c r="CQ80" s="96" t="str">
        <f t="shared" si="1015"/>
        <v>InitUnitAdd('E218',,,,,,,,,,)</v>
      </c>
      <c r="CR80" s="96" t="str">
        <f t="shared" si="1016"/>
        <v>InitEquipData('E218',,"",,E219,10000,70,'','','','','','',"ReplaceableTextures\\CommandButtons\\BTNZ23.blp")</v>
      </c>
      <c r="CS80" s="96"/>
      <c r="CT80" s="96"/>
      <c r="CU80" s="98" t="str">
        <f t="shared" si="1017"/>
        <v>|n护甲+150|n生命值+1920000|n生命回复+48000|n</v>
      </c>
      <c r="CV80" s="71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2" t="str">
        <f t="shared" si="942"/>
        <v/>
      </c>
      <c r="DC80" s="72" t="str">
        <f t="shared" si="943"/>
        <v/>
      </c>
      <c r="DD80" s="72" t="str">
        <f t="shared" si="944"/>
        <v>|n护甲+150</v>
      </c>
      <c r="DE80" s="72" t="str">
        <f t="shared" si="945"/>
        <v/>
      </c>
      <c r="DF80" s="72" t="str">
        <f t="shared" si="946"/>
        <v>|n生命值+1920000</v>
      </c>
      <c r="DG80" s="72" t="str">
        <f t="shared" si="947"/>
        <v/>
      </c>
      <c r="DH80" s="72" t="str">
        <f t="shared" si="948"/>
        <v>|n生命回复+48000</v>
      </c>
      <c r="DI80" s="72" t="str">
        <f t="shared" si="949"/>
        <v/>
      </c>
      <c r="DJ80" s="72" t="str">
        <f t="shared" si="950"/>
        <v/>
      </c>
      <c r="DK80" s="72" t="str">
        <f t="shared" si="951"/>
        <v/>
      </c>
      <c r="DL80" s="72" t="str">
        <f t="shared" si="952"/>
        <v/>
      </c>
      <c r="DM80" s="72" t="str">
        <f t="shared" si="953"/>
        <v/>
      </c>
      <c r="DN80" s="72" t="str">
        <f t="shared" si="954"/>
        <v/>
      </c>
      <c r="DO80" s="72" t="str">
        <f t="shared" si="955"/>
        <v/>
      </c>
      <c r="DP80" s="72" t="str">
        <f t="shared" si="956"/>
        <v/>
      </c>
      <c r="DQ80" s="72" t="str">
        <f t="shared" si="957"/>
        <v/>
      </c>
      <c r="DR80" s="72" t="str">
        <f t="shared" si="958"/>
        <v/>
      </c>
      <c r="DS80" s="72" t="str">
        <f t="shared" si="959"/>
        <v/>
      </c>
      <c r="DT80" s="72" t="str">
        <f t="shared" si="960"/>
        <v/>
      </c>
      <c r="DU80" s="72" t="str">
        <f t="shared" si="961"/>
        <v/>
      </c>
      <c r="DV80" s="72" t="str">
        <f t="shared" si="962"/>
        <v/>
      </c>
      <c r="DW80" s="72" t="str">
        <f t="shared" si="963"/>
        <v/>
      </c>
      <c r="DX80" s="72" t="str">
        <f t="shared" si="964"/>
        <v/>
      </c>
      <c r="DY80" s="72" t="str">
        <f t="shared" si="965"/>
        <v/>
      </c>
      <c r="DZ80" s="72" t="str">
        <f t="shared" si="966"/>
        <v/>
      </c>
      <c r="EA80" s="72" t="str">
        <f t="shared" si="967"/>
        <v/>
      </c>
      <c r="EB80" s="72" t="str">
        <f t="shared" si="968"/>
        <v/>
      </c>
      <c r="EC80" s="72" t="str">
        <f t="shared" si="969"/>
        <v/>
      </c>
      <c r="ED80" s="72" t="str">
        <f t="shared" si="970"/>
        <v/>
      </c>
      <c r="EE80" s="72" t="str">
        <f t="shared" si="971"/>
        <v/>
      </c>
      <c r="EF80" s="72" t="str">
        <f t="shared" si="972"/>
        <v/>
      </c>
      <c r="EG80" s="72" t="str">
        <f t="shared" si="973"/>
        <v/>
      </c>
      <c r="EH80" s="72" t="str">
        <f t="shared" si="974"/>
        <v/>
      </c>
      <c r="EI80" s="72" t="str">
        <f t="shared" si="975"/>
        <v/>
      </c>
      <c r="EJ80" s="72" t="str">
        <f t="shared" si="976"/>
        <v/>
      </c>
      <c r="EK80" s="72" t="str">
        <f t="shared" si="977"/>
        <v/>
      </c>
      <c r="EL80" s="72" t="str">
        <f t="shared" si="978"/>
        <v/>
      </c>
      <c r="EM80" s="72" t="str">
        <f t="shared" si="979"/>
        <v/>
      </c>
      <c r="EN80" s="72" t="str">
        <f t="shared" si="980"/>
        <v/>
      </c>
      <c r="EO80" s="72" t="str">
        <f t="shared" si="981"/>
        <v/>
      </c>
      <c r="EP80" s="72" t="str">
        <f t="shared" si="982"/>
        <v/>
      </c>
      <c r="EQ80" s="72" t="str">
        <f t="shared" si="983"/>
        <v/>
      </c>
      <c r="ER80" s="72" t="str">
        <f t="shared" si="984"/>
        <v/>
      </c>
      <c r="ES80" s="72" t="str">
        <f t="shared" si="985"/>
        <v/>
      </c>
      <c r="ET80" s="72" t="str">
        <f t="shared" si="986"/>
        <v/>
      </c>
      <c r="EU80" s="72" t="str">
        <f t="shared" si="987"/>
        <v/>
      </c>
      <c r="EV80" s="72" t="str">
        <f t="shared" si="988"/>
        <v/>
      </c>
      <c r="EW80" s="72" t="str">
        <f t="shared" si="989"/>
        <v/>
      </c>
      <c r="EX80" s="72" t="str">
        <f t="shared" si="990"/>
        <v/>
      </c>
      <c r="EY80" s="72" t="str">
        <f t="shared" si="991"/>
        <v/>
      </c>
      <c r="EZ80" s="72" t="str">
        <f t="shared" si="992"/>
        <v/>
      </c>
      <c r="FA80" s="72" t="str">
        <f t="shared" si="993"/>
        <v/>
      </c>
      <c r="FB80" s="72" t="str">
        <f t="shared" si="994"/>
        <v/>
      </c>
      <c r="FC80" s="72" t="str">
        <f t="shared" si="995"/>
        <v/>
      </c>
      <c r="FD80" s="72" t="str">
        <f t="shared" si="996"/>
        <v/>
      </c>
      <c r="FE80" s="72" t="str">
        <f t="shared" si="997"/>
        <v/>
      </c>
      <c r="FF80" s="72" t="str">
        <f t="shared" si="998"/>
        <v/>
      </c>
      <c r="FG80" s="72" t="str">
        <f t="shared" si="999"/>
        <v/>
      </c>
      <c r="FH80" s="72" t="str">
        <f t="shared" si="1000"/>
        <v/>
      </c>
      <c r="FI80" s="72" t="str">
        <f t="shared" si="1001"/>
        <v/>
      </c>
      <c r="FJ80" s="72" t="str">
        <f t="shared" si="1002"/>
        <v/>
      </c>
      <c r="FK80" s="72" t="str">
        <f t="shared" si="1003"/>
        <v/>
      </c>
      <c r="FL80" s="72" t="str">
        <f t="shared" si="1004"/>
        <v/>
      </c>
      <c r="FM80" s="72" t="str">
        <f t="shared" si="1005"/>
        <v/>
      </c>
      <c r="FN80" s="72" t="str">
        <f t="shared" si="1006"/>
        <v/>
      </c>
      <c r="FO80" s="72" t="str">
        <f t="shared" si="1007"/>
        <v/>
      </c>
      <c r="FP80" s="72" t="str">
        <f t="shared" si="1008"/>
        <v/>
      </c>
      <c r="FQ80" s="72" t="str">
        <f t="shared" si="1009"/>
        <v/>
      </c>
      <c r="FR80" s="72" t="str">
        <f t="shared" si="1010"/>
        <v/>
      </c>
      <c r="FS80" s="72" t="str">
        <f t="shared" si="1011"/>
        <v/>
      </c>
    </row>
    <row r="81" spans="1:175" s="61" customFormat="1" ht="16.5">
      <c r="A81" s="73"/>
      <c r="B81" s="74" t="s">
        <v>360</v>
      </c>
      <c r="C81" s="73" t="s">
        <v>361</v>
      </c>
      <c r="D81" s="75"/>
      <c r="E81" s="76"/>
      <c r="F81" s="77">
        <v>10000</v>
      </c>
      <c r="G81" s="78">
        <v>70</v>
      </c>
      <c r="H81" s="78"/>
      <c r="I81" s="78" t="str">
        <f t="shared" si="589"/>
        <v>E220</v>
      </c>
      <c r="J81" s="78"/>
      <c r="K81" s="78"/>
      <c r="L81" s="78"/>
      <c r="M81" s="78"/>
      <c r="N81" s="78"/>
      <c r="O81" s="78"/>
      <c r="P81" s="105"/>
      <c r="Q81" s="105"/>
      <c r="R81" s="105"/>
      <c r="S81" s="106"/>
      <c r="T81" s="107"/>
      <c r="U81" s="88" t="s">
        <v>1023</v>
      </c>
      <c r="V81" s="89"/>
      <c r="W81" s="89"/>
      <c r="X81" s="89">
        <v>150</v>
      </c>
      <c r="Y81" s="89"/>
      <c r="Z81" s="89">
        <v>2160000</v>
      </c>
      <c r="AA81" s="89"/>
      <c r="AB81" s="89">
        <v>54000</v>
      </c>
      <c r="AC81" s="89"/>
      <c r="AD81" s="89"/>
      <c r="AE81" s="89"/>
      <c r="AF81" s="89"/>
      <c r="AG81" s="91"/>
      <c r="AH81" s="89"/>
      <c r="AI81" s="89"/>
      <c r="AJ81" s="89"/>
      <c r="AK81" s="89"/>
      <c r="AL81" s="91"/>
      <c r="AM81" s="89"/>
      <c r="AN81" s="89"/>
      <c r="AO81" s="89"/>
      <c r="AP81" s="93"/>
      <c r="AQ81" s="93"/>
      <c r="AR81" s="94"/>
      <c r="AS81" s="94"/>
      <c r="AT81" s="93"/>
      <c r="AU81" s="93"/>
      <c r="AV81" s="93"/>
      <c r="AW81" s="93"/>
      <c r="AX81" s="93"/>
      <c r="AY81" s="93"/>
      <c r="AZ81" s="93"/>
      <c r="BA81" s="93"/>
      <c r="BB81" s="93"/>
      <c r="BC81" s="81"/>
      <c r="BD81" s="81"/>
      <c r="BE81" s="81"/>
      <c r="BF81" s="81"/>
      <c r="BG81" s="81"/>
      <c r="BH81" s="81"/>
      <c r="BI81" s="81"/>
      <c r="BJ81" s="81"/>
      <c r="BK81" s="81"/>
      <c r="BL81" s="81"/>
      <c r="BM81" s="81"/>
      <c r="BN81" s="81"/>
      <c r="BO81" s="81"/>
      <c r="BP81" s="81"/>
      <c r="BQ81" s="81"/>
      <c r="BR81" s="81"/>
      <c r="BS81" s="81"/>
      <c r="BT81" s="81"/>
      <c r="BU81" s="81"/>
      <c r="BV81" s="81"/>
      <c r="BW81" s="81"/>
      <c r="BX81" s="81"/>
      <c r="BY81" s="81"/>
      <c r="BZ81" s="81"/>
      <c r="CA81" s="81"/>
      <c r="CB81" s="81"/>
      <c r="CC81" s="81"/>
      <c r="CD81" s="81"/>
      <c r="CE81" s="93"/>
      <c r="CF81" s="93"/>
      <c r="CG81" s="93"/>
      <c r="CH81" s="93"/>
      <c r="CI81" s="93"/>
      <c r="CJ81" s="93"/>
      <c r="CK81" s="93"/>
      <c r="CL81" s="93"/>
      <c r="CM81" s="93"/>
      <c r="CN81" s="96" t="str">
        <f t="shared" si="1012"/>
        <v>InitUnitState('E219',,,150,,2160000,,54000,,,)</v>
      </c>
      <c r="CO81" s="96" t="str">
        <f t="shared" si="1013"/>
        <v>InitUnitNormal('E219',,,,,,,,,,)</v>
      </c>
      <c r="CP81" s="96" t="str">
        <f t="shared" si="1014"/>
        <v>InitUnitMagic('E219',,,,,,,,,,)</v>
      </c>
      <c r="CQ81" s="96" t="str">
        <f t="shared" si="1015"/>
        <v>InitUnitAdd('E219',,,,,,,,,,)</v>
      </c>
      <c r="CR81" s="96" t="str">
        <f t="shared" si="1016"/>
        <v>InitEquipData('E219',,"",,E220,10000,70,'','','','','','',"ReplaceableTextures\\CommandButtons\\BTNZ23.blp")</v>
      </c>
      <c r="CS81" s="96"/>
      <c r="CT81" s="96"/>
      <c r="CU81" s="98" t="str">
        <f t="shared" si="1017"/>
        <v>|n护甲+150|n生命值+2160000|n生命回复+54000|n</v>
      </c>
      <c r="CV81" s="71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2" t="str">
        <f t="shared" ref="DB81:DB82" si="1018">IF(V81="","","|n"&amp;DB$2&amp;"+"&amp;V81&amp;DB$1)</f>
        <v/>
      </c>
      <c r="DC81" s="72" t="str">
        <f t="shared" ref="DC81:DC82" si="1019">IF(W81="","","|n"&amp;DC$2&amp;"+"&amp;W81&amp;DC$1)</f>
        <v/>
      </c>
      <c r="DD81" s="72" t="str">
        <f t="shared" ref="DD81:DD82" si="1020">IF(X81="","","|n"&amp;DD$2&amp;"+"&amp;X81&amp;DD$1)</f>
        <v>|n护甲+150</v>
      </c>
      <c r="DE81" s="72" t="str">
        <f t="shared" ref="DE81:DE82" si="1021">IF(Y81="","","|n"&amp;DE$2&amp;"+"&amp;Y81&amp;DE$1)</f>
        <v/>
      </c>
      <c r="DF81" s="72" t="str">
        <f t="shared" ref="DF81:DF82" si="1022">IF(Z81="","","|n"&amp;DF$2&amp;"+"&amp;Z81&amp;DF$1)</f>
        <v>|n生命值+2160000</v>
      </c>
      <c r="DG81" s="72" t="str">
        <f t="shared" ref="DG81:DG82" si="1023">IF(AA81="","","|n"&amp;DG$2&amp;"+"&amp;AA81&amp;DG$1)</f>
        <v/>
      </c>
      <c r="DH81" s="72" t="str">
        <f t="shared" ref="DH81:DH82" si="1024">IF(AB81="","","|n"&amp;DH$2&amp;"+"&amp;AB81&amp;DH$1)</f>
        <v>|n生命回复+54000</v>
      </c>
      <c r="DI81" s="72" t="str">
        <f t="shared" ref="DI81:DI82" si="1025">IF(AC81="","","|n"&amp;DI$2&amp;"+"&amp;AC81&amp;DI$1)</f>
        <v/>
      </c>
      <c r="DJ81" s="72" t="str">
        <f t="shared" ref="DJ81:DJ82" si="1026">IF(AD81="","","|n"&amp;DJ$2&amp;"+"&amp;AD81&amp;DJ$1)</f>
        <v/>
      </c>
      <c r="DK81" s="72" t="str">
        <f t="shared" ref="DK81:DK82" si="1027">IF(AE81="","","|n"&amp;DK$2&amp;"+"&amp;AE81&amp;DK$1)</f>
        <v/>
      </c>
      <c r="DL81" s="72" t="str">
        <f t="shared" ref="DL81:DL82" si="1028">IF(AF81="","","|n"&amp;DL$2&amp;"+"&amp;AF81&amp;DL$1)</f>
        <v/>
      </c>
      <c r="DM81" s="72" t="str">
        <f t="shared" ref="DM81:DM82" si="1029">IF(AG81="","","|n"&amp;DM$2&amp;"+"&amp;AG81&amp;DM$1)</f>
        <v/>
      </c>
      <c r="DN81" s="72" t="str">
        <f t="shared" ref="DN81:DN82" si="1030">IF(AH81="","","|n"&amp;DN$2&amp;"+"&amp;AH81&amp;DN$1)</f>
        <v/>
      </c>
      <c r="DO81" s="72" t="str">
        <f t="shared" ref="DO81:DO82" si="1031">IF(AI81="","","|n"&amp;DO$2&amp;"+"&amp;AI81&amp;DO$1)</f>
        <v/>
      </c>
      <c r="DP81" s="72" t="str">
        <f t="shared" ref="DP81:DP82" si="1032">IF(AJ81="","","|n"&amp;DP$2&amp;"+"&amp;AJ81&amp;DP$1)</f>
        <v/>
      </c>
      <c r="DQ81" s="72" t="str">
        <f t="shared" ref="DQ81:DQ82" si="1033">IF(AK81="","","|n"&amp;DQ$2&amp;"+"&amp;AK81&amp;DQ$1)</f>
        <v/>
      </c>
      <c r="DR81" s="72" t="str">
        <f t="shared" ref="DR81:DR82" si="1034">IF(AL81="","","|n"&amp;DR$2&amp;"+"&amp;AL81&amp;DR$1)</f>
        <v/>
      </c>
      <c r="DS81" s="72" t="str">
        <f t="shared" ref="DS81:DS82" si="1035">IF(AM81="","","|n"&amp;DS$2&amp;"+"&amp;AM81&amp;DS$1)</f>
        <v/>
      </c>
      <c r="DT81" s="72" t="str">
        <f t="shared" ref="DT81:DT82" si="1036">IF(AN81="","","|n"&amp;DT$2&amp;"+"&amp;AN81&amp;DT$1)</f>
        <v/>
      </c>
      <c r="DU81" s="72" t="str">
        <f t="shared" ref="DU81:DU82" si="1037">IF(AO81="","","|n"&amp;DU$2&amp;"+"&amp;AO81&amp;DU$1)</f>
        <v/>
      </c>
      <c r="DV81" s="72" t="str">
        <f t="shared" ref="DV81:DV82" si="1038">IF(AP81="","","|n"&amp;DV$2&amp;"+"&amp;AP81&amp;DV$1)</f>
        <v/>
      </c>
      <c r="DW81" s="72" t="str">
        <f t="shared" ref="DW81:DW82" si="1039">IF(AQ81="","","|n"&amp;DW$2&amp;"+"&amp;AQ81&amp;DW$1)</f>
        <v/>
      </c>
      <c r="DX81" s="72" t="str">
        <f t="shared" ref="DX81:DX82" si="1040">IF(AR81="","","|n"&amp;DX$2&amp;"+"&amp;AR81&amp;DX$1)</f>
        <v/>
      </c>
      <c r="DY81" s="72" t="str">
        <f t="shared" ref="DY81:DY82" si="1041">IF(AS81="","","|n"&amp;DY$2&amp;"+"&amp;AS81&amp;DY$1)</f>
        <v/>
      </c>
      <c r="DZ81" s="72" t="str">
        <f t="shared" ref="DZ81:DZ82" si="1042">IF(AT81="","","|n"&amp;DZ$2&amp;"+"&amp;AT81&amp;DZ$1)</f>
        <v/>
      </c>
      <c r="EA81" s="72" t="str">
        <f t="shared" ref="EA81:EA82" si="1043">IF(AU81="","","|n"&amp;EA$2&amp;"+"&amp;AU81&amp;EA$1)</f>
        <v/>
      </c>
      <c r="EB81" s="72" t="str">
        <f t="shared" ref="EB81:EB82" si="1044">IF(AV81="","","|n"&amp;EB$2&amp;"+"&amp;AV81&amp;EB$1)</f>
        <v/>
      </c>
      <c r="EC81" s="72" t="str">
        <f t="shared" ref="EC81:EC82" si="1045">IF(AW81="","","|n"&amp;EC$2&amp;"+"&amp;AW81&amp;EC$1)</f>
        <v/>
      </c>
      <c r="ED81" s="72" t="str">
        <f t="shared" ref="ED81:ED82" si="1046">IF(AX81="","","|n"&amp;ED$2&amp;"+"&amp;AX81&amp;ED$1)</f>
        <v/>
      </c>
      <c r="EE81" s="72" t="str">
        <f t="shared" ref="EE81:EE82" si="1047">IF(AY81="","","|n"&amp;EE$2&amp;"+"&amp;AY81&amp;EE$1)</f>
        <v/>
      </c>
      <c r="EF81" s="72" t="str">
        <f t="shared" ref="EF81:EF82" si="1048">IF(AZ81="","","|n"&amp;EF$2&amp;"+"&amp;AZ81&amp;EF$1)</f>
        <v/>
      </c>
      <c r="EG81" s="72" t="str">
        <f t="shared" ref="EG81:EG82" si="1049">IF(BA81="","","|n"&amp;EG$2&amp;"+"&amp;BA81&amp;EG$1)</f>
        <v/>
      </c>
      <c r="EH81" s="72" t="str">
        <f t="shared" ref="EH81:EH82" si="1050">IF(BB81="","","|n"&amp;EH$2&amp;"+"&amp;BB81&amp;EH$1)</f>
        <v/>
      </c>
      <c r="EI81" s="72" t="str">
        <f t="shared" ref="EI81:EI82" si="1051">IF(BC81="","","|n"&amp;EI$2&amp;"+"&amp;BC81&amp;EI$1)</f>
        <v/>
      </c>
      <c r="EJ81" s="72" t="str">
        <f t="shared" ref="EJ81:EJ82" si="1052">IF(BD81="","","|n"&amp;EJ$2&amp;"+"&amp;BD81&amp;EJ$1)</f>
        <v/>
      </c>
      <c r="EK81" s="72" t="str">
        <f t="shared" ref="EK81:EK82" si="1053">IF(BE81="","","|n"&amp;EK$2&amp;"+"&amp;BE81&amp;EK$1)</f>
        <v/>
      </c>
      <c r="EL81" s="72" t="str">
        <f t="shared" ref="EL81:EL82" si="1054">IF(BF81="","","|n"&amp;EL$2&amp;"+"&amp;BF81&amp;EL$1)</f>
        <v/>
      </c>
      <c r="EM81" s="72" t="str">
        <f t="shared" ref="EM81:EM82" si="1055">IF(BG81="","","|n"&amp;EM$2&amp;"+"&amp;BG81&amp;EM$1)</f>
        <v/>
      </c>
      <c r="EN81" s="72" t="str">
        <f t="shared" ref="EN81:EN82" si="1056">IF(BH81="","","|n"&amp;EN$2&amp;"+"&amp;BH81&amp;EN$1)</f>
        <v/>
      </c>
      <c r="EO81" s="72" t="str">
        <f t="shared" ref="EO81:EO82" si="1057">IF(BI81="","","|n"&amp;EO$2&amp;"+"&amp;BI81&amp;EO$1)</f>
        <v/>
      </c>
      <c r="EP81" s="72" t="str">
        <f t="shared" ref="EP81:EP82" si="1058">IF(BJ81="","","|n"&amp;EP$2&amp;"+"&amp;BJ81&amp;EP$1)</f>
        <v/>
      </c>
      <c r="EQ81" s="72" t="str">
        <f t="shared" ref="EQ81:EQ82" si="1059">IF(BK81="","","|n"&amp;EQ$2&amp;"+"&amp;BK81&amp;EQ$1)</f>
        <v/>
      </c>
      <c r="ER81" s="72" t="str">
        <f t="shared" ref="ER81:ER82" si="1060">IF(BL81="","","|n"&amp;ER$2&amp;"+"&amp;BL81&amp;ER$1)</f>
        <v/>
      </c>
      <c r="ES81" s="72" t="str">
        <f t="shared" ref="ES81:ES82" si="1061">IF(BM81="","","|n"&amp;ES$2&amp;"+"&amp;BM81&amp;ES$1)</f>
        <v/>
      </c>
      <c r="ET81" s="72" t="str">
        <f t="shared" ref="ET81:ET82" si="1062">IF(BN81="","","|n"&amp;ET$2&amp;"+"&amp;BN81&amp;ET$1)</f>
        <v/>
      </c>
      <c r="EU81" s="72" t="str">
        <f t="shared" ref="EU81:EU82" si="1063">IF(BO81="","","|n"&amp;EU$2&amp;"+"&amp;BO81&amp;EU$1)</f>
        <v/>
      </c>
      <c r="EV81" s="72" t="str">
        <f t="shared" ref="EV81:EV82" si="1064">IF(BP81="","","|n"&amp;EV$2&amp;"+"&amp;BP81&amp;EV$1)</f>
        <v/>
      </c>
      <c r="EW81" s="72" t="str">
        <f t="shared" ref="EW81:EW82" si="1065">IF(BQ81="","","|n"&amp;EW$2&amp;"+"&amp;BQ81&amp;EW$1)</f>
        <v/>
      </c>
      <c r="EX81" s="72" t="str">
        <f t="shared" ref="EX81:EX82" si="1066">IF(BR81="","","|n"&amp;EX$2&amp;"+"&amp;BR81&amp;EX$1)</f>
        <v/>
      </c>
      <c r="EY81" s="72" t="str">
        <f t="shared" ref="EY81:EY82" si="1067">IF(BS81="","","|n"&amp;EY$2&amp;"+"&amp;BS81&amp;EY$1)</f>
        <v/>
      </c>
      <c r="EZ81" s="72" t="str">
        <f t="shared" ref="EZ81:EZ82" si="1068">IF(BT81="","","|n"&amp;EZ$2&amp;"+"&amp;BT81&amp;EZ$1)</f>
        <v/>
      </c>
      <c r="FA81" s="72" t="str">
        <f t="shared" ref="FA81:FA82" si="1069">IF(BU81="","","|n"&amp;FA$2&amp;"+"&amp;BU81&amp;FA$1)</f>
        <v/>
      </c>
      <c r="FB81" s="72" t="str">
        <f t="shared" ref="FB81:FB82" si="1070">IF(BV81="","","|n"&amp;FB$2&amp;"+"&amp;BV81&amp;FB$1)</f>
        <v/>
      </c>
      <c r="FC81" s="72" t="str">
        <f t="shared" ref="FC81:FC82" si="1071">IF(BW81="","","|n"&amp;FC$2&amp;"+"&amp;BW81&amp;FC$1)</f>
        <v/>
      </c>
      <c r="FD81" s="72" t="str">
        <f t="shared" ref="FD81:FD82" si="1072">IF(BX81="","","|n"&amp;FD$2&amp;"+"&amp;BX81&amp;FD$1)</f>
        <v/>
      </c>
      <c r="FE81" s="72" t="str">
        <f t="shared" ref="FE81:FE82" si="1073">IF(BY81="","","|n"&amp;FE$2&amp;"+"&amp;BY81&amp;FE$1)</f>
        <v/>
      </c>
      <c r="FF81" s="72" t="str">
        <f t="shared" ref="FF81:FF82" si="1074">IF(BZ81="","","|n"&amp;FF$2&amp;"+"&amp;BZ81&amp;FF$1)</f>
        <v/>
      </c>
      <c r="FG81" s="72" t="str">
        <f t="shared" ref="FG81:FG82" si="1075">IF(CA81="","","|n"&amp;FG$2&amp;"+"&amp;CA81&amp;FG$1)</f>
        <v/>
      </c>
      <c r="FH81" s="72" t="str">
        <f t="shared" ref="FH81:FH82" si="1076">IF(CB81="","","|n"&amp;FH$2&amp;"+"&amp;CB81&amp;FH$1)</f>
        <v/>
      </c>
      <c r="FI81" s="72" t="str">
        <f t="shared" ref="FI81:FI82" si="1077">IF(CC81="","","|n"&amp;FI$2&amp;"+"&amp;CC81&amp;FI$1)</f>
        <v/>
      </c>
      <c r="FJ81" s="72" t="str">
        <f t="shared" ref="FJ81:FJ82" si="1078">IF(CD81="","","|n"&amp;FJ$2&amp;"+"&amp;CD81&amp;FJ$1)</f>
        <v/>
      </c>
      <c r="FK81" s="72" t="str">
        <f t="shared" ref="FK81:FK82" si="1079">IF(CE81="","","|n"&amp;FK$2&amp;"+"&amp;CE81&amp;FK$1)</f>
        <v/>
      </c>
      <c r="FL81" s="72" t="str">
        <f t="shared" ref="FL81:FL82" si="1080">IF(CF81="","","|n"&amp;FL$2&amp;"+"&amp;CF81&amp;FL$1)</f>
        <v/>
      </c>
      <c r="FM81" s="72" t="str">
        <f t="shared" ref="FM81:FM82" si="1081">IF(CG81="","","|n"&amp;FM$2&amp;"+"&amp;CG81&amp;FM$1)</f>
        <v/>
      </c>
      <c r="FN81" s="72" t="str">
        <f t="shared" ref="FN81:FN82" si="1082">IF(CH81="","","|n"&amp;FN$2&amp;"+"&amp;CH81&amp;FN$1)</f>
        <v/>
      </c>
      <c r="FO81" s="72" t="str">
        <f t="shared" ref="FO81:FO82" si="1083">IF(CI81="","","|n"&amp;FO$2&amp;"+"&amp;CI81&amp;FO$1)</f>
        <v/>
      </c>
      <c r="FP81" s="72" t="str">
        <f t="shared" ref="FP81:FP82" si="1084">IF(CJ81="","","|n"&amp;FP$2&amp;"+"&amp;CJ81&amp;FP$1)</f>
        <v/>
      </c>
      <c r="FQ81" s="72" t="str">
        <f t="shared" ref="FQ81:FQ82" si="1085">IF(CK81="","","|n"&amp;FQ$2&amp;"+"&amp;CK81&amp;FQ$1)</f>
        <v/>
      </c>
      <c r="FR81" s="72" t="str">
        <f t="shared" ref="FR81:FR82" si="1086">IF(CL81="","","|n"&amp;FR$2&amp;"+"&amp;CL81&amp;FR$1)</f>
        <v/>
      </c>
      <c r="FS81" s="72" t="str">
        <f t="shared" ref="FS81:FS82" si="1087">IF(CM81="","","|n"&amp;FS$2&amp;"+"&amp;CM81&amp;FS$1)</f>
        <v/>
      </c>
    </row>
    <row r="82" spans="1:175" s="61" customFormat="1" ht="16.5">
      <c r="A82" s="73"/>
      <c r="B82" s="74" t="s">
        <v>362</v>
      </c>
      <c r="C82" s="73" t="s">
        <v>363</v>
      </c>
      <c r="D82" s="75"/>
      <c r="E82" s="76"/>
      <c r="F82" s="77">
        <v>30000</v>
      </c>
      <c r="G82" s="78">
        <v>100</v>
      </c>
      <c r="H82" s="80" t="s">
        <v>364</v>
      </c>
      <c r="I82" s="78" t="str">
        <f t="shared" si="589"/>
        <v>E221</v>
      </c>
      <c r="J82" s="78"/>
      <c r="K82" s="78"/>
      <c r="L82" s="78"/>
      <c r="M82" s="78"/>
      <c r="N82" s="78"/>
      <c r="O82" s="78"/>
      <c r="P82" s="105"/>
      <c r="Q82" s="105"/>
      <c r="R82" s="105"/>
      <c r="S82" s="106"/>
      <c r="T82" s="107"/>
      <c r="U82" s="88" t="s">
        <v>1023</v>
      </c>
      <c r="V82" s="89"/>
      <c r="W82" s="89"/>
      <c r="X82" s="89">
        <v>150</v>
      </c>
      <c r="Y82" s="89"/>
      <c r="Z82" s="89">
        <v>2400000</v>
      </c>
      <c r="AA82" s="89"/>
      <c r="AB82" s="89">
        <v>60000</v>
      </c>
      <c r="AC82" s="89"/>
      <c r="AD82" s="89"/>
      <c r="AE82" s="89"/>
      <c r="AF82" s="89"/>
      <c r="AG82" s="91"/>
      <c r="AH82" s="89"/>
      <c r="AI82" s="89"/>
      <c r="AJ82" s="89"/>
      <c r="AK82" s="89"/>
      <c r="AL82" s="91"/>
      <c r="AM82" s="89"/>
      <c r="AN82" s="89"/>
      <c r="AO82" s="89"/>
      <c r="AP82" s="93"/>
      <c r="AQ82" s="93"/>
      <c r="AR82" s="94"/>
      <c r="AS82" s="94"/>
      <c r="AT82" s="93"/>
      <c r="AU82" s="93"/>
      <c r="AV82" s="93"/>
      <c r="AW82" s="93"/>
      <c r="AX82" s="93"/>
      <c r="AY82" s="93"/>
      <c r="AZ82" s="93"/>
      <c r="BA82" s="93"/>
      <c r="BB82" s="93"/>
      <c r="BC82" s="81"/>
      <c r="BD82" s="81"/>
      <c r="BE82" s="81"/>
      <c r="BF82" s="81"/>
      <c r="BG82" s="81"/>
      <c r="BH82" s="81"/>
      <c r="BI82" s="81"/>
      <c r="BJ82" s="81"/>
      <c r="BK82" s="81"/>
      <c r="BL82" s="81"/>
      <c r="BM82" s="81"/>
      <c r="BN82" s="81"/>
      <c r="BO82" s="81"/>
      <c r="BP82" s="81"/>
      <c r="BQ82" s="81"/>
      <c r="BR82" s="81"/>
      <c r="BS82" s="81"/>
      <c r="BT82" s="81"/>
      <c r="BU82" s="81"/>
      <c r="BV82" s="81"/>
      <c r="BW82" s="81"/>
      <c r="BX82" s="81"/>
      <c r="BY82" s="81"/>
      <c r="BZ82" s="81"/>
      <c r="CA82" s="81"/>
      <c r="CB82" s="81"/>
      <c r="CC82" s="81"/>
      <c r="CD82" s="81"/>
      <c r="CE82" s="93"/>
      <c r="CF82" s="93"/>
      <c r="CG82" s="93"/>
      <c r="CH82" s="93"/>
      <c r="CI82" s="93"/>
      <c r="CJ82" s="93"/>
      <c r="CK82" s="93"/>
      <c r="CL82" s="93"/>
      <c r="CM82" s="93"/>
      <c r="CN82" s="96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6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6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6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6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6"/>
      <c r="CT82" s="96"/>
      <c r="CU82" s="98" t="str">
        <f t="shared" si="1017"/>
        <v>|n护甲+150|n生命值+2400000|n生命回复+60000|n</v>
      </c>
      <c r="CV82" s="71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2" t="str">
        <f t="shared" si="1018"/>
        <v/>
      </c>
      <c r="DC82" s="72" t="str">
        <f t="shared" si="1019"/>
        <v/>
      </c>
      <c r="DD82" s="72" t="str">
        <f t="shared" si="1020"/>
        <v>|n护甲+150</v>
      </c>
      <c r="DE82" s="72" t="str">
        <f t="shared" si="1021"/>
        <v/>
      </c>
      <c r="DF82" s="72" t="str">
        <f t="shared" si="1022"/>
        <v>|n生命值+2400000</v>
      </c>
      <c r="DG82" s="72" t="str">
        <f t="shared" si="1023"/>
        <v/>
      </c>
      <c r="DH82" s="72" t="str">
        <f t="shared" si="1024"/>
        <v>|n生命回复+60000</v>
      </c>
      <c r="DI82" s="72" t="str">
        <f t="shared" si="1025"/>
        <v/>
      </c>
      <c r="DJ82" s="72" t="str">
        <f t="shared" si="1026"/>
        <v/>
      </c>
      <c r="DK82" s="72" t="str">
        <f t="shared" si="1027"/>
        <v/>
      </c>
      <c r="DL82" s="72" t="str">
        <f t="shared" si="1028"/>
        <v/>
      </c>
      <c r="DM82" s="72" t="str">
        <f t="shared" si="1029"/>
        <v/>
      </c>
      <c r="DN82" s="72" t="str">
        <f t="shared" si="1030"/>
        <v/>
      </c>
      <c r="DO82" s="72" t="str">
        <f t="shared" si="1031"/>
        <v/>
      </c>
      <c r="DP82" s="72" t="str">
        <f t="shared" si="1032"/>
        <v/>
      </c>
      <c r="DQ82" s="72" t="str">
        <f t="shared" si="1033"/>
        <v/>
      </c>
      <c r="DR82" s="72" t="str">
        <f t="shared" si="1034"/>
        <v/>
      </c>
      <c r="DS82" s="72" t="str">
        <f t="shared" si="1035"/>
        <v/>
      </c>
      <c r="DT82" s="72" t="str">
        <f t="shared" si="1036"/>
        <v/>
      </c>
      <c r="DU82" s="72" t="str">
        <f t="shared" si="1037"/>
        <v/>
      </c>
      <c r="DV82" s="72" t="str">
        <f t="shared" si="1038"/>
        <v/>
      </c>
      <c r="DW82" s="72" t="str">
        <f t="shared" si="1039"/>
        <v/>
      </c>
      <c r="DX82" s="72" t="str">
        <f t="shared" si="1040"/>
        <v/>
      </c>
      <c r="DY82" s="72" t="str">
        <f t="shared" si="1041"/>
        <v/>
      </c>
      <c r="DZ82" s="72" t="str">
        <f t="shared" si="1042"/>
        <v/>
      </c>
      <c r="EA82" s="72" t="str">
        <f t="shared" si="1043"/>
        <v/>
      </c>
      <c r="EB82" s="72" t="str">
        <f t="shared" si="1044"/>
        <v/>
      </c>
      <c r="EC82" s="72" t="str">
        <f t="shared" si="1045"/>
        <v/>
      </c>
      <c r="ED82" s="72" t="str">
        <f t="shared" si="1046"/>
        <v/>
      </c>
      <c r="EE82" s="72" t="str">
        <f t="shared" si="1047"/>
        <v/>
      </c>
      <c r="EF82" s="72" t="str">
        <f t="shared" si="1048"/>
        <v/>
      </c>
      <c r="EG82" s="72" t="str">
        <f t="shared" si="1049"/>
        <v/>
      </c>
      <c r="EH82" s="72" t="str">
        <f t="shared" si="1050"/>
        <v/>
      </c>
      <c r="EI82" s="72" t="str">
        <f t="shared" si="1051"/>
        <v/>
      </c>
      <c r="EJ82" s="72" t="str">
        <f t="shared" si="1052"/>
        <v/>
      </c>
      <c r="EK82" s="72" t="str">
        <f t="shared" si="1053"/>
        <v/>
      </c>
      <c r="EL82" s="72" t="str">
        <f t="shared" si="1054"/>
        <v/>
      </c>
      <c r="EM82" s="72" t="str">
        <f t="shared" si="1055"/>
        <v/>
      </c>
      <c r="EN82" s="72" t="str">
        <f t="shared" si="1056"/>
        <v/>
      </c>
      <c r="EO82" s="72" t="str">
        <f t="shared" si="1057"/>
        <v/>
      </c>
      <c r="EP82" s="72" t="str">
        <f t="shared" si="1058"/>
        <v/>
      </c>
      <c r="EQ82" s="72" t="str">
        <f t="shared" si="1059"/>
        <v/>
      </c>
      <c r="ER82" s="72" t="str">
        <f t="shared" si="1060"/>
        <v/>
      </c>
      <c r="ES82" s="72" t="str">
        <f t="shared" si="1061"/>
        <v/>
      </c>
      <c r="ET82" s="72" t="str">
        <f t="shared" si="1062"/>
        <v/>
      </c>
      <c r="EU82" s="72" t="str">
        <f t="shared" si="1063"/>
        <v/>
      </c>
      <c r="EV82" s="72" t="str">
        <f t="shared" si="1064"/>
        <v/>
      </c>
      <c r="EW82" s="72" t="str">
        <f t="shared" si="1065"/>
        <v/>
      </c>
      <c r="EX82" s="72" t="str">
        <f t="shared" si="1066"/>
        <v/>
      </c>
      <c r="EY82" s="72" t="str">
        <f t="shared" si="1067"/>
        <v/>
      </c>
      <c r="EZ82" s="72" t="str">
        <f t="shared" si="1068"/>
        <v/>
      </c>
      <c r="FA82" s="72" t="str">
        <f t="shared" si="1069"/>
        <v/>
      </c>
      <c r="FB82" s="72" t="str">
        <f t="shared" si="1070"/>
        <v/>
      </c>
      <c r="FC82" s="72" t="str">
        <f t="shared" si="1071"/>
        <v/>
      </c>
      <c r="FD82" s="72" t="str">
        <f t="shared" si="1072"/>
        <v/>
      </c>
      <c r="FE82" s="72" t="str">
        <f t="shared" si="1073"/>
        <v/>
      </c>
      <c r="FF82" s="72" t="str">
        <f t="shared" si="1074"/>
        <v/>
      </c>
      <c r="FG82" s="72" t="str">
        <f t="shared" si="1075"/>
        <v/>
      </c>
      <c r="FH82" s="72" t="str">
        <f t="shared" si="1076"/>
        <v/>
      </c>
      <c r="FI82" s="72" t="str">
        <f t="shared" si="1077"/>
        <v/>
      </c>
      <c r="FJ82" s="72" t="str">
        <f t="shared" si="1078"/>
        <v/>
      </c>
      <c r="FK82" s="72" t="str">
        <f t="shared" si="1079"/>
        <v/>
      </c>
      <c r="FL82" s="72" t="str">
        <f t="shared" si="1080"/>
        <v/>
      </c>
      <c r="FM82" s="72" t="str">
        <f t="shared" si="1081"/>
        <v/>
      </c>
      <c r="FN82" s="72" t="str">
        <f t="shared" si="1082"/>
        <v/>
      </c>
      <c r="FO82" s="72" t="str">
        <f t="shared" si="1083"/>
        <v/>
      </c>
      <c r="FP82" s="72" t="str">
        <f t="shared" si="1084"/>
        <v/>
      </c>
      <c r="FQ82" s="72" t="str">
        <f t="shared" si="1085"/>
        <v/>
      </c>
      <c r="FR82" s="72" t="str">
        <f t="shared" si="1086"/>
        <v/>
      </c>
      <c r="FS82" s="72" t="str">
        <f t="shared" si="1087"/>
        <v/>
      </c>
    </row>
    <row r="83" spans="1:175" s="61" customFormat="1" ht="16.5">
      <c r="A83" s="73"/>
      <c r="B83" s="74" t="s">
        <v>365</v>
      </c>
      <c r="C83" s="73" t="s">
        <v>366</v>
      </c>
      <c r="D83" s="75"/>
      <c r="E83" s="76"/>
      <c r="F83" s="77">
        <v>20000</v>
      </c>
      <c r="G83" s="78">
        <v>60</v>
      </c>
      <c r="H83" s="78"/>
      <c r="I83" s="78" t="str">
        <f t="shared" si="589"/>
        <v>E222</v>
      </c>
      <c r="J83" s="78"/>
      <c r="K83" s="78"/>
      <c r="L83" s="78"/>
      <c r="M83" s="78"/>
      <c r="N83" s="78"/>
      <c r="O83" s="78"/>
      <c r="P83" s="105"/>
      <c r="Q83" s="105"/>
      <c r="R83" s="105"/>
      <c r="S83" s="106"/>
      <c r="T83" s="107"/>
      <c r="U83" s="88" t="s">
        <v>367</v>
      </c>
      <c r="V83" s="89"/>
      <c r="W83" s="89"/>
      <c r="X83" s="89">
        <v>200</v>
      </c>
      <c r="Y83" s="89"/>
      <c r="Z83" s="89">
        <v>3200000</v>
      </c>
      <c r="AA83" s="89"/>
      <c r="AB83" s="89">
        <v>80000</v>
      </c>
      <c r="AC83" s="89"/>
      <c r="AD83" s="89"/>
      <c r="AE83" s="89"/>
      <c r="AF83" s="89"/>
      <c r="AG83" s="91"/>
      <c r="AH83" s="89"/>
      <c r="AI83" s="89"/>
      <c r="AJ83" s="89"/>
      <c r="AK83" s="89"/>
      <c r="AL83" s="91"/>
      <c r="AM83" s="89"/>
      <c r="AN83" s="89"/>
      <c r="AO83" s="89"/>
      <c r="AP83" s="93"/>
      <c r="AQ83" s="93"/>
      <c r="AR83" s="94"/>
      <c r="AS83" s="94"/>
      <c r="AT83" s="93"/>
      <c r="AU83" s="93"/>
      <c r="AV83" s="93"/>
      <c r="AW83" s="93"/>
      <c r="AX83" s="93"/>
      <c r="AY83" s="93"/>
      <c r="AZ83" s="93"/>
      <c r="BA83" s="93"/>
      <c r="BB83" s="93"/>
      <c r="BC83" s="81"/>
      <c r="BD83" s="81"/>
      <c r="BE83" s="81"/>
      <c r="BF83" s="81"/>
      <c r="BG83" s="81"/>
      <c r="BH83" s="81"/>
      <c r="BI83" s="81"/>
      <c r="BJ83" s="81"/>
      <c r="BK83" s="81"/>
      <c r="BL83" s="81"/>
      <c r="BM83" s="81"/>
      <c r="BN83" s="81"/>
      <c r="BO83" s="81"/>
      <c r="BP83" s="81"/>
      <c r="BQ83" s="81"/>
      <c r="BR83" s="81"/>
      <c r="BS83" s="81"/>
      <c r="BT83" s="81"/>
      <c r="BU83" s="81"/>
      <c r="BV83" s="81"/>
      <c r="BW83" s="81"/>
      <c r="BX83" s="81"/>
      <c r="BY83" s="81"/>
      <c r="BZ83" s="81"/>
      <c r="CA83" s="81"/>
      <c r="CB83" s="81"/>
      <c r="CC83" s="81"/>
      <c r="CD83" s="81"/>
      <c r="CE83" s="93"/>
      <c r="CF83" s="93"/>
      <c r="CG83" s="93"/>
      <c r="CH83" s="93"/>
      <c r="CI83" s="93"/>
      <c r="CJ83" s="93"/>
      <c r="CK83" s="93"/>
      <c r="CL83" s="93"/>
      <c r="CM83" s="93"/>
      <c r="CN83" s="96" t="str">
        <f t="shared" si="1012"/>
        <v>InitUnitState('E221',,,200,,3200000,,80000,,,)</v>
      </c>
      <c r="CO83" s="96" t="str">
        <f t="shared" si="1013"/>
        <v>InitUnitNormal('E221',,,,,,,,,,)</v>
      </c>
      <c r="CP83" s="96" t="str">
        <f t="shared" si="1014"/>
        <v>InitUnitMagic('E221',,,,,,,,,,)</v>
      </c>
      <c r="CQ83" s="96" t="str">
        <f t="shared" si="1015"/>
        <v>InitUnitAdd('E221',,,,,,,,,,)</v>
      </c>
      <c r="CR83" s="96" t="str">
        <f t="shared" si="801"/>
        <v>InitEquipData('E221',,"",,E222,20000,60,'','','','','','',"ReplaceableTextures\\CommandButtons\\BTNZ14.blp")</v>
      </c>
      <c r="CS83" s="96"/>
      <c r="CT83" s="96"/>
      <c r="CU83" s="98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1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2" t="str">
        <f t="shared" si="942"/>
        <v/>
      </c>
      <c r="DC83" s="72" t="str">
        <f t="shared" si="943"/>
        <v/>
      </c>
      <c r="DD83" s="72" t="str">
        <f t="shared" si="944"/>
        <v>|n护甲+200</v>
      </c>
      <c r="DE83" s="72" t="str">
        <f t="shared" si="945"/>
        <v/>
      </c>
      <c r="DF83" s="72" t="str">
        <f t="shared" si="946"/>
        <v>|n生命值+3200000</v>
      </c>
      <c r="DG83" s="72" t="str">
        <f t="shared" si="947"/>
        <v/>
      </c>
      <c r="DH83" s="72" t="str">
        <f t="shared" si="948"/>
        <v>|n生命回复+80000</v>
      </c>
      <c r="DI83" s="72" t="str">
        <f t="shared" si="949"/>
        <v/>
      </c>
      <c r="DJ83" s="72" t="str">
        <f t="shared" si="950"/>
        <v/>
      </c>
      <c r="DK83" s="72" t="str">
        <f t="shared" si="951"/>
        <v/>
      </c>
      <c r="DL83" s="72" t="str">
        <f t="shared" si="952"/>
        <v/>
      </c>
      <c r="DM83" s="72" t="str">
        <f t="shared" si="953"/>
        <v/>
      </c>
      <c r="DN83" s="72" t="str">
        <f t="shared" si="954"/>
        <v/>
      </c>
      <c r="DO83" s="72" t="str">
        <f t="shared" si="955"/>
        <v/>
      </c>
      <c r="DP83" s="72" t="str">
        <f t="shared" si="956"/>
        <v/>
      </c>
      <c r="DQ83" s="72" t="str">
        <f t="shared" si="957"/>
        <v/>
      </c>
      <c r="DR83" s="72" t="str">
        <f t="shared" si="958"/>
        <v/>
      </c>
      <c r="DS83" s="72" t="str">
        <f t="shared" si="959"/>
        <v/>
      </c>
      <c r="DT83" s="72" t="str">
        <f t="shared" si="960"/>
        <v/>
      </c>
      <c r="DU83" s="72" t="str">
        <f t="shared" si="961"/>
        <v/>
      </c>
      <c r="DV83" s="72" t="str">
        <f t="shared" si="962"/>
        <v/>
      </c>
      <c r="DW83" s="72" t="str">
        <f t="shared" si="963"/>
        <v/>
      </c>
      <c r="DX83" s="72" t="str">
        <f t="shared" si="964"/>
        <v/>
      </c>
      <c r="DY83" s="72" t="str">
        <f t="shared" si="965"/>
        <v/>
      </c>
      <c r="DZ83" s="72" t="str">
        <f t="shared" si="966"/>
        <v/>
      </c>
      <c r="EA83" s="72" t="str">
        <f t="shared" si="967"/>
        <v/>
      </c>
      <c r="EB83" s="72" t="str">
        <f t="shared" si="968"/>
        <v/>
      </c>
      <c r="EC83" s="72" t="str">
        <f t="shared" si="969"/>
        <v/>
      </c>
      <c r="ED83" s="72" t="str">
        <f t="shared" si="970"/>
        <v/>
      </c>
      <c r="EE83" s="72" t="str">
        <f t="shared" si="971"/>
        <v/>
      </c>
      <c r="EF83" s="72" t="str">
        <f t="shared" si="972"/>
        <v/>
      </c>
      <c r="EG83" s="72" t="str">
        <f t="shared" si="973"/>
        <v/>
      </c>
      <c r="EH83" s="72" t="str">
        <f t="shared" si="974"/>
        <v/>
      </c>
      <c r="EI83" s="72" t="str">
        <f t="shared" si="975"/>
        <v/>
      </c>
      <c r="EJ83" s="72" t="str">
        <f t="shared" si="976"/>
        <v/>
      </c>
      <c r="EK83" s="72" t="str">
        <f t="shared" si="977"/>
        <v/>
      </c>
      <c r="EL83" s="72" t="str">
        <f t="shared" si="978"/>
        <v/>
      </c>
      <c r="EM83" s="72" t="str">
        <f t="shared" si="979"/>
        <v/>
      </c>
      <c r="EN83" s="72" t="str">
        <f t="shared" si="980"/>
        <v/>
      </c>
      <c r="EO83" s="72" t="str">
        <f t="shared" si="981"/>
        <v/>
      </c>
      <c r="EP83" s="72" t="str">
        <f t="shared" si="982"/>
        <v/>
      </c>
      <c r="EQ83" s="72" t="str">
        <f t="shared" si="983"/>
        <v/>
      </c>
      <c r="ER83" s="72" t="str">
        <f t="shared" si="984"/>
        <v/>
      </c>
      <c r="ES83" s="72" t="str">
        <f t="shared" si="985"/>
        <v/>
      </c>
      <c r="ET83" s="72" t="str">
        <f t="shared" si="986"/>
        <v/>
      </c>
      <c r="EU83" s="72" t="str">
        <f t="shared" si="987"/>
        <v/>
      </c>
      <c r="EV83" s="72" t="str">
        <f t="shared" si="988"/>
        <v/>
      </c>
      <c r="EW83" s="72" t="str">
        <f t="shared" si="989"/>
        <v/>
      </c>
      <c r="EX83" s="72" t="str">
        <f t="shared" si="990"/>
        <v/>
      </c>
      <c r="EY83" s="72" t="str">
        <f t="shared" si="991"/>
        <v/>
      </c>
      <c r="EZ83" s="72" t="str">
        <f t="shared" si="992"/>
        <v/>
      </c>
      <c r="FA83" s="72" t="str">
        <f t="shared" si="993"/>
        <v/>
      </c>
      <c r="FB83" s="72" t="str">
        <f t="shared" si="994"/>
        <v/>
      </c>
      <c r="FC83" s="72" t="str">
        <f t="shared" si="995"/>
        <v/>
      </c>
      <c r="FD83" s="72" t="str">
        <f t="shared" si="996"/>
        <v/>
      </c>
      <c r="FE83" s="72" t="str">
        <f t="shared" si="997"/>
        <v/>
      </c>
      <c r="FF83" s="72" t="str">
        <f t="shared" si="998"/>
        <v/>
      </c>
      <c r="FG83" s="72" t="str">
        <f t="shared" si="999"/>
        <v/>
      </c>
      <c r="FH83" s="72" t="str">
        <f t="shared" si="1000"/>
        <v/>
      </c>
      <c r="FI83" s="72" t="str">
        <f t="shared" si="1001"/>
        <v/>
      </c>
      <c r="FJ83" s="72" t="str">
        <f t="shared" si="1002"/>
        <v/>
      </c>
      <c r="FK83" s="72" t="str">
        <f t="shared" si="1003"/>
        <v/>
      </c>
      <c r="FL83" s="72" t="str">
        <f t="shared" si="1004"/>
        <v/>
      </c>
      <c r="FM83" s="72" t="str">
        <f t="shared" si="1005"/>
        <v/>
      </c>
      <c r="FN83" s="72" t="str">
        <f t="shared" si="1006"/>
        <v/>
      </c>
      <c r="FO83" s="72" t="str">
        <f t="shared" si="1007"/>
        <v/>
      </c>
      <c r="FP83" s="72" t="str">
        <f t="shared" si="1008"/>
        <v/>
      </c>
      <c r="FQ83" s="72" t="str">
        <f t="shared" si="1009"/>
        <v/>
      </c>
      <c r="FR83" s="72" t="str">
        <f t="shared" si="1010"/>
        <v/>
      </c>
      <c r="FS83" s="72" t="str">
        <f t="shared" si="1011"/>
        <v/>
      </c>
    </row>
    <row r="84" spans="1:175" s="61" customFormat="1" ht="16.5">
      <c r="A84" s="73"/>
      <c r="B84" s="74" t="s">
        <v>368</v>
      </c>
      <c r="C84" s="73" t="s">
        <v>369</v>
      </c>
      <c r="D84" s="75"/>
      <c r="E84" s="76"/>
      <c r="F84" s="77">
        <v>20000</v>
      </c>
      <c r="G84" s="78">
        <v>60</v>
      </c>
      <c r="H84" s="78"/>
      <c r="I84" s="78" t="str">
        <f t="shared" si="589"/>
        <v>E223</v>
      </c>
      <c r="J84" s="78"/>
      <c r="K84" s="78"/>
      <c r="L84" s="78"/>
      <c r="M84" s="78"/>
      <c r="N84" s="78"/>
      <c r="O84" s="78"/>
      <c r="P84" s="105"/>
      <c r="Q84" s="105"/>
      <c r="R84" s="105"/>
      <c r="S84" s="106"/>
      <c r="T84" s="107"/>
      <c r="U84" s="88" t="s">
        <v>367</v>
      </c>
      <c r="V84" s="89"/>
      <c r="W84" s="89"/>
      <c r="X84" s="89">
        <v>200</v>
      </c>
      <c r="Y84" s="89"/>
      <c r="Z84" s="89">
        <v>3600000</v>
      </c>
      <c r="AA84" s="89"/>
      <c r="AB84" s="89">
        <v>90000</v>
      </c>
      <c r="AC84" s="89"/>
      <c r="AD84" s="89"/>
      <c r="AE84" s="89"/>
      <c r="AF84" s="89"/>
      <c r="AG84" s="91"/>
      <c r="AH84" s="89"/>
      <c r="AI84" s="89"/>
      <c r="AJ84" s="89"/>
      <c r="AK84" s="89"/>
      <c r="AL84" s="91"/>
      <c r="AM84" s="89"/>
      <c r="AN84" s="89"/>
      <c r="AO84" s="89"/>
      <c r="AP84" s="93"/>
      <c r="AQ84" s="93"/>
      <c r="AR84" s="94"/>
      <c r="AS84" s="94"/>
      <c r="AT84" s="93"/>
      <c r="AU84" s="93"/>
      <c r="AV84" s="93"/>
      <c r="AW84" s="93"/>
      <c r="AX84" s="93"/>
      <c r="AY84" s="93"/>
      <c r="AZ84" s="93"/>
      <c r="BA84" s="93"/>
      <c r="BB84" s="93"/>
      <c r="BC84" s="81"/>
      <c r="BD84" s="81"/>
      <c r="BE84" s="81"/>
      <c r="BF84" s="81"/>
      <c r="BG84" s="81"/>
      <c r="BH84" s="81"/>
      <c r="BI84" s="81"/>
      <c r="BJ84" s="81"/>
      <c r="BK84" s="81"/>
      <c r="BL84" s="81"/>
      <c r="BM84" s="81"/>
      <c r="BN84" s="81"/>
      <c r="BO84" s="81"/>
      <c r="BP84" s="81"/>
      <c r="BQ84" s="81"/>
      <c r="BR84" s="81"/>
      <c r="BS84" s="81"/>
      <c r="BT84" s="81"/>
      <c r="BU84" s="81"/>
      <c r="BV84" s="81"/>
      <c r="BW84" s="81"/>
      <c r="BX84" s="81"/>
      <c r="BY84" s="81"/>
      <c r="BZ84" s="81"/>
      <c r="CA84" s="81"/>
      <c r="CB84" s="81"/>
      <c r="CC84" s="81"/>
      <c r="CD84" s="81"/>
      <c r="CE84" s="93"/>
      <c r="CF84" s="93"/>
      <c r="CG84" s="93"/>
      <c r="CH84" s="93"/>
      <c r="CI84" s="93"/>
      <c r="CJ84" s="93"/>
      <c r="CK84" s="93"/>
      <c r="CL84" s="93"/>
      <c r="CM84" s="93"/>
      <c r="CN84" s="96" t="str">
        <f t="shared" si="1012"/>
        <v>InitUnitState('E222',,,200,,3600000,,90000,,,)</v>
      </c>
      <c r="CO84" s="96" t="str">
        <f t="shared" si="1013"/>
        <v>InitUnitNormal('E222',,,,,,,,,,)</v>
      </c>
      <c r="CP84" s="96" t="str">
        <f t="shared" si="1014"/>
        <v>InitUnitMagic('E222',,,,,,,,,,)</v>
      </c>
      <c r="CQ84" s="96" t="str">
        <f t="shared" si="1015"/>
        <v>InitUnitAdd('E222',,,,,,,,,,)</v>
      </c>
      <c r="CR84" s="96" t="str">
        <f t="shared" si="801"/>
        <v>InitEquipData('E222',,"",,E223,20000,60,'','','','','','',"ReplaceableTextures\\CommandButtons\\BTNZ14.blp")</v>
      </c>
      <c r="CS84" s="96"/>
      <c r="CT84" s="96"/>
      <c r="CU84" s="98" t="str">
        <f t="shared" si="1092"/>
        <v>|n护甲+200|n生命值+3600000|n生命回复+90000|n</v>
      </c>
      <c r="CV84" s="71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2" t="str">
        <f t="shared" si="942"/>
        <v/>
      </c>
      <c r="DC84" s="72" t="str">
        <f t="shared" si="943"/>
        <v/>
      </c>
      <c r="DD84" s="72" t="str">
        <f t="shared" si="944"/>
        <v>|n护甲+200</v>
      </c>
      <c r="DE84" s="72" t="str">
        <f t="shared" si="945"/>
        <v/>
      </c>
      <c r="DF84" s="72" t="str">
        <f t="shared" si="946"/>
        <v>|n生命值+3600000</v>
      </c>
      <c r="DG84" s="72" t="str">
        <f t="shared" si="947"/>
        <v/>
      </c>
      <c r="DH84" s="72" t="str">
        <f t="shared" si="948"/>
        <v>|n生命回复+90000</v>
      </c>
      <c r="DI84" s="72" t="str">
        <f t="shared" si="949"/>
        <v/>
      </c>
      <c r="DJ84" s="72" t="str">
        <f t="shared" si="950"/>
        <v/>
      </c>
      <c r="DK84" s="72" t="str">
        <f t="shared" si="951"/>
        <v/>
      </c>
      <c r="DL84" s="72" t="str">
        <f t="shared" si="952"/>
        <v/>
      </c>
      <c r="DM84" s="72" t="str">
        <f t="shared" si="953"/>
        <v/>
      </c>
      <c r="DN84" s="72" t="str">
        <f t="shared" si="954"/>
        <v/>
      </c>
      <c r="DO84" s="72" t="str">
        <f t="shared" si="955"/>
        <v/>
      </c>
      <c r="DP84" s="72" t="str">
        <f t="shared" si="956"/>
        <v/>
      </c>
      <c r="DQ84" s="72" t="str">
        <f t="shared" si="957"/>
        <v/>
      </c>
      <c r="DR84" s="72" t="str">
        <f t="shared" si="958"/>
        <v/>
      </c>
      <c r="DS84" s="72" t="str">
        <f t="shared" si="959"/>
        <v/>
      </c>
      <c r="DT84" s="72" t="str">
        <f t="shared" si="960"/>
        <v/>
      </c>
      <c r="DU84" s="72" t="str">
        <f t="shared" si="961"/>
        <v/>
      </c>
      <c r="DV84" s="72" t="str">
        <f t="shared" si="962"/>
        <v/>
      </c>
      <c r="DW84" s="72" t="str">
        <f t="shared" si="963"/>
        <v/>
      </c>
      <c r="DX84" s="72" t="str">
        <f t="shared" si="964"/>
        <v/>
      </c>
      <c r="DY84" s="72" t="str">
        <f t="shared" si="965"/>
        <v/>
      </c>
      <c r="DZ84" s="72" t="str">
        <f t="shared" si="966"/>
        <v/>
      </c>
      <c r="EA84" s="72" t="str">
        <f t="shared" si="967"/>
        <v/>
      </c>
      <c r="EB84" s="72" t="str">
        <f t="shared" si="968"/>
        <v/>
      </c>
      <c r="EC84" s="72" t="str">
        <f t="shared" si="969"/>
        <v/>
      </c>
      <c r="ED84" s="72" t="str">
        <f t="shared" si="970"/>
        <v/>
      </c>
      <c r="EE84" s="72" t="str">
        <f t="shared" si="971"/>
        <v/>
      </c>
      <c r="EF84" s="72" t="str">
        <f t="shared" si="972"/>
        <v/>
      </c>
      <c r="EG84" s="72" t="str">
        <f t="shared" si="973"/>
        <v/>
      </c>
      <c r="EH84" s="72" t="str">
        <f t="shared" si="974"/>
        <v/>
      </c>
      <c r="EI84" s="72" t="str">
        <f t="shared" si="975"/>
        <v/>
      </c>
      <c r="EJ84" s="72" t="str">
        <f t="shared" si="976"/>
        <v/>
      </c>
      <c r="EK84" s="72" t="str">
        <f t="shared" si="977"/>
        <v/>
      </c>
      <c r="EL84" s="72" t="str">
        <f t="shared" si="978"/>
        <v/>
      </c>
      <c r="EM84" s="72" t="str">
        <f t="shared" si="979"/>
        <v/>
      </c>
      <c r="EN84" s="72" t="str">
        <f t="shared" si="980"/>
        <v/>
      </c>
      <c r="EO84" s="72" t="str">
        <f t="shared" si="981"/>
        <v/>
      </c>
      <c r="EP84" s="72" t="str">
        <f t="shared" si="982"/>
        <v/>
      </c>
      <c r="EQ84" s="72" t="str">
        <f t="shared" si="983"/>
        <v/>
      </c>
      <c r="ER84" s="72" t="str">
        <f t="shared" si="984"/>
        <v/>
      </c>
      <c r="ES84" s="72" t="str">
        <f t="shared" si="985"/>
        <v/>
      </c>
      <c r="ET84" s="72" t="str">
        <f t="shared" si="986"/>
        <v/>
      </c>
      <c r="EU84" s="72" t="str">
        <f t="shared" si="987"/>
        <v/>
      </c>
      <c r="EV84" s="72" t="str">
        <f t="shared" si="988"/>
        <v/>
      </c>
      <c r="EW84" s="72" t="str">
        <f t="shared" si="989"/>
        <v/>
      </c>
      <c r="EX84" s="72" t="str">
        <f t="shared" si="990"/>
        <v/>
      </c>
      <c r="EY84" s="72" t="str">
        <f t="shared" si="991"/>
        <v/>
      </c>
      <c r="EZ84" s="72" t="str">
        <f t="shared" si="992"/>
        <v/>
      </c>
      <c r="FA84" s="72" t="str">
        <f t="shared" si="993"/>
        <v/>
      </c>
      <c r="FB84" s="72" t="str">
        <f t="shared" si="994"/>
        <v/>
      </c>
      <c r="FC84" s="72" t="str">
        <f t="shared" si="995"/>
        <v/>
      </c>
      <c r="FD84" s="72" t="str">
        <f t="shared" si="996"/>
        <v/>
      </c>
      <c r="FE84" s="72" t="str">
        <f t="shared" si="997"/>
        <v/>
      </c>
      <c r="FF84" s="72" t="str">
        <f t="shared" si="998"/>
        <v/>
      </c>
      <c r="FG84" s="72" t="str">
        <f t="shared" si="999"/>
        <v/>
      </c>
      <c r="FH84" s="72" t="str">
        <f t="shared" si="1000"/>
        <v/>
      </c>
      <c r="FI84" s="72" t="str">
        <f t="shared" si="1001"/>
        <v/>
      </c>
      <c r="FJ84" s="72" t="str">
        <f t="shared" si="1002"/>
        <v/>
      </c>
      <c r="FK84" s="72" t="str">
        <f t="shared" si="1003"/>
        <v/>
      </c>
      <c r="FL84" s="72" t="str">
        <f t="shared" si="1004"/>
        <v/>
      </c>
      <c r="FM84" s="72" t="str">
        <f t="shared" si="1005"/>
        <v/>
      </c>
      <c r="FN84" s="72" t="str">
        <f t="shared" si="1006"/>
        <v/>
      </c>
      <c r="FO84" s="72" t="str">
        <f t="shared" si="1007"/>
        <v/>
      </c>
      <c r="FP84" s="72" t="str">
        <f t="shared" si="1008"/>
        <v/>
      </c>
      <c r="FQ84" s="72" t="str">
        <f t="shared" si="1009"/>
        <v/>
      </c>
      <c r="FR84" s="72" t="str">
        <f t="shared" si="1010"/>
        <v/>
      </c>
      <c r="FS84" s="72" t="str">
        <f t="shared" si="1011"/>
        <v/>
      </c>
    </row>
    <row r="85" spans="1:175" s="61" customFormat="1" ht="16.5">
      <c r="A85" s="73"/>
      <c r="B85" s="74" t="s">
        <v>370</v>
      </c>
      <c r="C85" s="73" t="s">
        <v>371</v>
      </c>
      <c r="D85" s="75"/>
      <c r="E85" s="76"/>
      <c r="F85" s="77">
        <v>20000</v>
      </c>
      <c r="G85" s="78">
        <v>60</v>
      </c>
      <c r="H85" s="78"/>
      <c r="I85" s="78" t="str">
        <f t="shared" si="589"/>
        <v>E224</v>
      </c>
      <c r="J85" s="78"/>
      <c r="K85" s="78"/>
      <c r="L85" s="78"/>
      <c r="M85" s="78"/>
      <c r="N85" s="78"/>
      <c r="O85" s="78"/>
      <c r="P85" s="105"/>
      <c r="Q85" s="105"/>
      <c r="R85" s="105"/>
      <c r="S85" s="106"/>
      <c r="T85" s="107"/>
      <c r="U85" s="88" t="s">
        <v>367</v>
      </c>
      <c r="V85" s="89"/>
      <c r="W85" s="89"/>
      <c r="X85" s="89">
        <v>200</v>
      </c>
      <c r="Y85" s="89"/>
      <c r="Z85" s="89">
        <v>4000000</v>
      </c>
      <c r="AA85" s="89"/>
      <c r="AB85" s="89">
        <v>100000</v>
      </c>
      <c r="AC85" s="89"/>
      <c r="AD85" s="89"/>
      <c r="AE85" s="89"/>
      <c r="AF85" s="89"/>
      <c r="AG85" s="91"/>
      <c r="AH85" s="89"/>
      <c r="AI85" s="89"/>
      <c r="AJ85" s="89"/>
      <c r="AK85" s="89"/>
      <c r="AL85" s="91"/>
      <c r="AM85" s="89"/>
      <c r="AN85" s="89"/>
      <c r="AO85" s="89"/>
      <c r="AP85" s="93"/>
      <c r="AQ85" s="93"/>
      <c r="AR85" s="94"/>
      <c r="AS85" s="94"/>
      <c r="AT85" s="93"/>
      <c r="AU85" s="93"/>
      <c r="AV85" s="93"/>
      <c r="AW85" s="93"/>
      <c r="AX85" s="93"/>
      <c r="AY85" s="93"/>
      <c r="AZ85" s="93"/>
      <c r="BA85" s="93"/>
      <c r="BB85" s="93"/>
      <c r="BC85" s="81"/>
      <c r="BD85" s="81"/>
      <c r="BE85" s="81"/>
      <c r="BF85" s="81"/>
      <c r="BG85" s="81"/>
      <c r="BH85" s="81"/>
      <c r="BI85" s="81"/>
      <c r="BJ85" s="81"/>
      <c r="BK85" s="81"/>
      <c r="BL85" s="81"/>
      <c r="BM85" s="81"/>
      <c r="BN85" s="81"/>
      <c r="BO85" s="81"/>
      <c r="BP85" s="81"/>
      <c r="BQ85" s="81"/>
      <c r="BR85" s="81"/>
      <c r="BS85" s="81"/>
      <c r="BT85" s="81"/>
      <c r="BU85" s="81"/>
      <c r="BV85" s="81"/>
      <c r="BW85" s="81"/>
      <c r="BX85" s="81"/>
      <c r="BY85" s="81"/>
      <c r="BZ85" s="81"/>
      <c r="CA85" s="81"/>
      <c r="CB85" s="81"/>
      <c r="CC85" s="81"/>
      <c r="CD85" s="81"/>
      <c r="CE85" s="93"/>
      <c r="CF85" s="93"/>
      <c r="CG85" s="93"/>
      <c r="CH85" s="93"/>
      <c r="CI85" s="93"/>
      <c r="CJ85" s="93"/>
      <c r="CK85" s="93"/>
      <c r="CL85" s="93"/>
      <c r="CM85" s="93"/>
      <c r="CN85" s="96" t="str">
        <f t="shared" si="1012"/>
        <v>InitUnitState('E223',,,200,,4000000,,100000,,,)</v>
      </c>
      <c r="CO85" s="96" t="str">
        <f t="shared" si="1013"/>
        <v>InitUnitNormal('E223',,,,,,,,,,)</v>
      </c>
      <c r="CP85" s="96" t="str">
        <f t="shared" si="1014"/>
        <v>InitUnitMagic('E223',,,,,,,,,,)</v>
      </c>
      <c r="CQ85" s="96" t="str">
        <f t="shared" si="1015"/>
        <v>InitUnitAdd('E223',,,,,,,,,,)</v>
      </c>
      <c r="CR85" s="96" t="str">
        <f t="shared" si="801"/>
        <v>InitEquipData('E223',,"",,E224,20000,60,'','','','','','',"ReplaceableTextures\\CommandButtons\\BTNZ14.blp")</v>
      </c>
      <c r="CS85" s="96"/>
      <c r="CT85" s="96"/>
      <c r="CU85" s="98" t="str">
        <f t="shared" si="1092"/>
        <v>|n护甲+200|n生命值+4000000|n生命回复+100000|n</v>
      </c>
      <c r="CV85" s="71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2" t="str">
        <f t="shared" ref="DB85:DB92" si="1093">IF(V85="","","|n"&amp;DB$2&amp;"+"&amp;V85&amp;DB$1)</f>
        <v/>
      </c>
      <c r="DC85" s="72" t="str">
        <f t="shared" ref="DC85:DC92" si="1094">IF(W85="","","|n"&amp;DC$2&amp;"+"&amp;W85&amp;DC$1)</f>
        <v/>
      </c>
      <c r="DD85" s="72" t="str">
        <f t="shared" ref="DD85:DD92" si="1095">IF(X85="","","|n"&amp;DD$2&amp;"+"&amp;X85&amp;DD$1)</f>
        <v>|n护甲+200</v>
      </c>
      <c r="DE85" s="72" t="str">
        <f t="shared" ref="DE85:DE92" si="1096">IF(Y85="","","|n"&amp;DE$2&amp;"+"&amp;Y85&amp;DE$1)</f>
        <v/>
      </c>
      <c r="DF85" s="72" t="str">
        <f t="shared" ref="DF85:DF92" si="1097">IF(Z85="","","|n"&amp;DF$2&amp;"+"&amp;Z85&amp;DF$1)</f>
        <v>|n生命值+4000000</v>
      </c>
      <c r="DG85" s="72" t="str">
        <f t="shared" ref="DG85:DG92" si="1098">IF(AA85="","","|n"&amp;DG$2&amp;"+"&amp;AA85&amp;DG$1)</f>
        <v/>
      </c>
      <c r="DH85" s="72" t="str">
        <f t="shared" ref="DH85:DH92" si="1099">IF(AB85="","","|n"&amp;DH$2&amp;"+"&amp;AB85&amp;DH$1)</f>
        <v>|n生命回复+100000</v>
      </c>
      <c r="DI85" s="72" t="str">
        <f t="shared" ref="DI85:DI92" si="1100">IF(AC85="","","|n"&amp;DI$2&amp;"+"&amp;AC85&amp;DI$1)</f>
        <v/>
      </c>
      <c r="DJ85" s="72" t="str">
        <f t="shared" ref="DJ85:DJ92" si="1101">IF(AD85="","","|n"&amp;DJ$2&amp;"+"&amp;AD85&amp;DJ$1)</f>
        <v/>
      </c>
      <c r="DK85" s="72" t="str">
        <f t="shared" ref="DK85:DK92" si="1102">IF(AE85="","","|n"&amp;DK$2&amp;"+"&amp;AE85&amp;DK$1)</f>
        <v/>
      </c>
      <c r="DL85" s="72" t="str">
        <f t="shared" ref="DL85:DL92" si="1103">IF(AF85="","","|n"&amp;DL$2&amp;"+"&amp;AF85&amp;DL$1)</f>
        <v/>
      </c>
      <c r="DM85" s="72" t="str">
        <f t="shared" ref="DM85:DM92" si="1104">IF(AG85="","","|n"&amp;DM$2&amp;"+"&amp;AG85&amp;DM$1)</f>
        <v/>
      </c>
      <c r="DN85" s="72" t="str">
        <f t="shared" ref="DN85:DN92" si="1105">IF(AH85="","","|n"&amp;DN$2&amp;"+"&amp;AH85&amp;DN$1)</f>
        <v/>
      </c>
      <c r="DO85" s="72" t="str">
        <f t="shared" ref="DO85:DO92" si="1106">IF(AI85="","","|n"&amp;DO$2&amp;"+"&amp;AI85&amp;DO$1)</f>
        <v/>
      </c>
      <c r="DP85" s="72" t="str">
        <f t="shared" ref="DP85:DP92" si="1107">IF(AJ85="","","|n"&amp;DP$2&amp;"+"&amp;AJ85&amp;DP$1)</f>
        <v/>
      </c>
      <c r="DQ85" s="72" t="str">
        <f t="shared" ref="DQ85:DQ92" si="1108">IF(AK85="","","|n"&amp;DQ$2&amp;"+"&amp;AK85&amp;DQ$1)</f>
        <v/>
      </c>
      <c r="DR85" s="72" t="str">
        <f t="shared" ref="DR85:DR92" si="1109">IF(AL85="","","|n"&amp;DR$2&amp;"+"&amp;AL85&amp;DR$1)</f>
        <v/>
      </c>
      <c r="DS85" s="72" t="str">
        <f t="shared" ref="DS85:DS92" si="1110">IF(AM85="","","|n"&amp;DS$2&amp;"+"&amp;AM85&amp;DS$1)</f>
        <v/>
      </c>
      <c r="DT85" s="72" t="str">
        <f t="shared" ref="DT85:DT92" si="1111">IF(AN85="","","|n"&amp;DT$2&amp;"+"&amp;AN85&amp;DT$1)</f>
        <v/>
      </c>
      <c r="DU85" s="72" t="str">
        <f t="shared" ref="DU85:DU92" si="1112">IF(AO85="","","|n"&amp;DU$2&amp;"+"&amp;AO85&amp;DU$1)</f>
        <v/>
      </c>
      <c r="DV85" s="72" t="str">
        <f t="shared" ref="DV85:DV92" si="1113">IF(AP85="","","|n"&amp;DV$2&amp;"+"&amp;AP85&amp;DV$1)</f>
        <v/>
      </c>
      <c r="DW85" s="72" t="str">
        <f t="shared" ref="DW85:DW92" si="1114">IF(AQ85="","","|n"&amp;DW$2&amp;"+"&amp;AQ85&amp;DW$1)</f>
        <v/>
      </c>
      <c r="DX85" s="72" t="str">
        <f t="shared" ref="DX85:DX92" si="1115">IF(AR85="","","|n"&amp;DX$2&amp;"+"&amp;AR85&amp;DX$1)</f>
        <v/>
      </c>
      <c r="DY85" s="72" t="str">
        <f t="shared" ref="DY85:DY92" si="1116">IF(AS85="","","|n"&amp;DY$2&amp;"+"&amp;AS85&amp;DY$1)</f>
        <v/>
      </c>
      <c r="DZ85" s="72" t="str">
        <f t="shared" ref="DZ85:DZ92" si="1117">IF(AT85="","","|n"&amp;DZ$2&amp;"+"&amp;AT85&amp;DZ$1)</f>
        <v/>
      </c>
      <c r="EA85" s="72" t="str">
        <f t="shared" ref="EA85:EA92" si="1118">IF(AU85="","","|n"&amp;EA$2&amp;"+"&amp;AU85&amp;EA$1)</f>
        <v/>
      </c>
      <c r="EB85" s="72" t="str">
        <f t="shared" ref="EB85:EB92" si="1119">IF(AV85="","","|n"&amp;EB$2&amp;"+"&amp;AV85&amp;EB$1)</f>
        <v/>
      </c>
      <c r="EC85" s="72" t="str">
        <f t="shared" ref="EC85:EC92" si="1120">IF(AW85="","","|n"&amp;EC$2&amp;"+"&amp;AW85&amp;EC$1)</f>
        <v/>
      </c>
      <c r="ED85" s="72" t="str">
        <f t="shared" ref="ED85:ED92" si="1121">IF(AX85="","","|n"&amp;ED$2&amp;"+"&amp;AX85&amp;ED$1)</f>
        <v/>
      </c>
      <c r="EE85" s="72" t="str">
        <f t="shared" ref="EE85:EE92" si="1122">IF(AY85="","","|n"&amp;EE$2&amp;"+"&amp;AY85&amp;EE$1)</f>
        <v/>
      </c>
      <c r="EF85" s="72" t="str">
        <f t="shared" ref="EF85:EF92" si="1123">IF(AZ85="","","|n"&amp;EF$2&amp;"+"&amp;AZ85&amp;EF$1)</f>
        <v/>
      </c>
      <c r="EG85" s="72" t="str">
        <f t="shared" ref="EG85:EG92" si="1124">IF(BA85="","","|n"&amp;EG$2&amp;"+"&amp;BA85&amp;EG$1)</f>
        <v/>
      </c>
      <c r="EH85" s="72" t="str">
        <f t="shared" ref="EH85:EH92" si="1125">IF(BB85="","","|n"&amp;EH$2&amp;"+"&amp;BB85&amp;EH$1)</f>
        <v/>
      </c>
      <c r="EI85" s="72" t="str">
        <f t="shared" ref="EI85:EI92" si="1126">IF(BC85="","","|n"&amp;EI$2&amp;"+"&amp;BC85&amp;EI$1)</f>
        <v/>
      </c>
      <c r="EJ85" s="72" t="str">
        <f t="shared" ref="EJ85:EJ92" si="1127">IF(BD85="","","|n"&amp;EJ$2&amp;"+"&amp;BD85&amp;EJ$1)</f>
        <v/>
      </c>
      <c r="EK85" s="72" t="str">
        <f t="shared" ref="EK85:EK92" si="1128">IF(BE85="","","|n"&amp;EK$2&amp;"+"&amp;BE85&amp;EK$1)</f>
        <v/>
      </c>
      <c r="EL85" s="72" t="str">
        <f t="shared" ref="EL85:EL92" si="1129">IF(BF85="","","|n"&amp;EL$2&amp;"+"&amp;BF85&amp;EL$1)</f>
        <v/>
      </c>
      <c r="EM85" s="72" t="str">
        <f t="shared" ref="EM85:EM92" si="1130">IF(BG85="","","|n"&amp;EM$2&amp;"+"&amp;BG85&amp;EM$1)</f>
        <v/>
      </c>
      <c r="EN85" s="72" t="str">
        <f t="shared" ref="EN85:EN92" si="1131">IF(BH85="","","|n"&amp;EN$2&amp;"+"&amp;BH85&amp;EN$1)</f>
        <v/>
      </c>
      <c r="EO85" s="72" t="str">
        <f t="shared" ref="EO85:EO92" si="1132">IF(BI85="","","|n"&amp;EO$2&amp;"+"&amp;BI85&amp;EO$1)</f>
        <v/>
      </c>
      <c r="EP85" s="72" t="str">
        <f t="shared" ref="EP85:EP92" si="1133">IF(BJ85="","","|n"&amp;EP$2&amp;"+"&amp;BJ85&amp;EP$1)</f>
        <v/>
      </c>
      <c r="EQ85" s="72" t="str">
        <f t="shared" ref="EQ85:EQ92" si="1134">IF(BK85="","","|n"&amp;EQ$2&amp;"+"&amp;BK85&amp;EQ$1)</f>
        <v/>
      </c>
      <c r="ER85" s="72" t="str">
        <f t="shared" ref="ER85:ER92" si="1135">IF(BL85="","","|n"&amp;ER$2&amp;"+"&amp;BL85&amp;ER$1)</f>
        <v/>
      </c>
      <c r="ES85" s="72" t="str">
        <f t="shared" ref="ES85:ES92" si="1136">IF(BM85="","","|n"&amp;ES$2&amp;"+"&amp;BM85&amp;ES$1)</f>
        <v/>
      </c>
      <c r="ET85" s="72" t="str">
        <f t="shared" ref="ET85:ET92" si="1137">IF(BN85="","","|n"&amp;ET$2&amp;"+"&amp;BN85&amp;ET$1)</f>
        <v/>
      </c>
      <c r="EU85" s="72" t="str">
        <f t="shared" ref="EU85:EU92" si="1138">IF(BO85="","","|n"&amp;EU$2&amp;"+"&amp;BO85&amp;EU$1)</f>
        <v/>
      </c>
      <c r="EV85" s="72" t="str">
        <f t="shared" ref="EV85:EV92" si="1139">IF(BP85="","","|n"&amp;EV$2&amp;"+"&amp;BP85&amp;EV$1)</f>
        <v/>
      </c>
      <c r="EW85" s="72" t="str">
        <f t="shared" ref="EW85:EW92" si="1140">IF(BQ85="","","|n"&amp;EW$2&amp;"+"&amp;BQ85&amp;EW$1)</f>
        <v/>
      </c>
      <c r="EX85" s="72" t="str">
        <f t="shared" ref="EX85:EX92" si="1141">IF(BR85="","","|n"&amp;EX$2&amp;"+"&amp;BR85&amp;EX$1)</f>
        <v/>
      </c>
      <c r="EY85" s="72" t="str">
        <f t="shared" ref="EY85:EY92" si="1142">IF(BS85="","","|n"&amp;EY$2&amp;"+"&amp;BS85&amp;EY$1)</f>
        <v/>
      </c>
      <c r="EZ85" s="72" t="str">
        <f t="shared" ref="EZ85:EZ92" si="1143">IF(BT85="","","|n"&amp;EZ$2&amp;"+"&amp;BT85&amp;EZ$1)</f>
        <v/>
      </c>
      <c r="FA85" s="72" t="str">
        <f t="shared" ref="FA85:FA92" si="1144">IF(BU85="","","|n"&amp;FA$2&amp;"+"&amp;BU85&amp;FA$1)</f>
        <v/>
      </c>
      <c r="FB85" s="72" t="str">
        <f t="shared" ref="FB85:FB92" si="1145">IF(BV85="","","|n"&amp;FB$2&amp;"+"&amp;BV85&amp;FB$1)</f>
        <v/>
      </c>
      <c r="FC85" s="72" t="str">
        <f t="shared" ref="FC85:FC92" si="1146">IF(BW85="","","|n"&amp;FC$2&amp;"+"&amp;BW85&amp;FC$1)</f>
        <v/>
      </c>
      <c r="FD85" s="72" t="str">
        <f t="shared" ref="FD85:FD92" si="1147">IF(BX85="","","|n"&amp;FD$2&amp;"+"&amp;BX85&amp;FD$1)</f>
        <v/>
      </c>
      <c r="FE85" s="72" t="str">
        <f t="shared" ref="FE85:FE92" si="1148">IF(BY85="","","|n"&amp;FE$2&amp;"+"&amp;BY85&amp;FE$1)</f>
        <v/>
      </c>
      <c r="FF85" s="72" t="str">
        <f t="shared" ref="FF85:FF92" si="1149">IF(BZ85="","","|n"&amp;FF$2&amp;"+"&amp;BZ85&amp;FF$1)</f>
        <v/>
      </c>
      <c r="FG85" s="72" t="str">
        <f t="shared" ref="FG85:FG92" si="1150">IF(CA85="","","|n"&amp;FG$2&amp;"+"&amp;CA85&amp;FG$1)</f>
        <v/>
      </c>
      <c r="FH85" s="72" t="str">
        <f t="shared" ref="FH85:FH92" si="1151">IF(CB85="","","|n"&amp;FH$2&amp;"+"&amp;CB85&amp;FH$1)</f>
        <v/>
      </c>
      <c r="FI85" s="72" t="str">
        <f t="shared" ref="FI85:FI92" si="1152">IF(CC85="","","|n"&amp;FI$2&amp;"+"&amp;CC85&amp;FI$1)</f>
        <v/>
      </c>
      <c r="FJ85" s="72" t="str">
        <f t="shared" ref="FJ85:FJ92" si="1153">IF(CD85="","","|n"&amp;FJ$2&amp;"+"&amp;CD85&amp;FJ$1)</f>
        <v/>
      </c>
      <c r="FK85" s="72" t="str">
        <f t="shared" ref="FK85:FK92" si="1154">IF(CE85="","","|n"&amp;FK$2&amp;"+"&amp;CE85&amp;FK$1)</f>
        <v/>
      </c>
      <c r="FL85" s="72" t="str">
        <f t="shared" ref="FL85:FL92" si="1155">IF(CF85="","","|n"&amp;FL$2&amp;"+"&amp;CF85&amp;FL$1)</f>
        <v/>
      </c>
      <c r="FM85" s="72" t="str">
        <f t="shared" ref="FM85:FM92" si="1156">IF(CG85="","","|n"&amp;FM$2&amp;"+"&amp;CG85&amp;FM$1)</f>
        <v/>
      </c>
      <c r="FN85" s="72" t="str">
        <f t="shared" ref="FN85:FN92" si="1157">IF(CH85="","","|n"&amp;FN$2&amp;"+"&amp;CH85&amp;FN$1)</f>
        <v/>
      </c>
      <c r="FO85" s="72" t="str">
        <f t="shared" ref="FO85:FO92" si="1158">IF(CI85="","","|n"&amp;FO$2&amp;"+"&amp;CI85&amp;FO$1)</f>
        <v/>
      </c>
      <c r="FP85" s="72" t="str">
        <f t="shared" ref="FP85:FP92" si="1159">IF(CJ85="","","|n"&amp;FP$2&amp;"+"&amp;CJ85&amp;FP$1)</f>
        <v/>
      </c>
      <c r="FQ85" s="72" t="str">
        <f t="shared" ref="FQ85:FQ92" si="1160">IF(CK85="","","|n"&amp;FQ$2&amp;"+"&amp;CK85&amp;FQ$1)</f>
        <v/>
      </c>
      <c r="FR85" s="72" t="str">
        <f t="shared" ref="FR85:FR92" si="1161">IF(CL85="","","|n"&amp;FR$2&amp;"+"&amp;CL85&amp;FR$1)</f>
        <v/>
      </c>
      <c r="FS85" s="72" t="str">
        <f t="shared" ref="FS85:FS92" si="1162">IF(CM85="","","|n"&amp;FS$2&amp;"+"&amp;CM85&amp;FS$1)</f>
        <v/>
      </c>
    </row>
    <row r="86" spans="1:175" s="61" customFormat="1" ht="16.5">
      <c r="A86" s="73"/>
      <c r="B86" s="74" t="s">
        <v>372</v>
      </c>
      <c r="C86" s="73" t="s">
        <v>373</v>
      </c>
      <c r="D86" s="75"/>
      <c r="E86" s="76"/>
      <c r="F86" s="77">
        <v>20000</v>
      </c>
      <c r="G86" s="78">
        <v>60</v>
      </c>
      <c r="H86" s="78"/>
      <c r="I86" s="78" t="str">
        <f t="shared" si="589"/>
        <v>E225</v>
      </c>
      <c r="J86" s="78"/>
      <c r="K86" s="78"/>
      <c r="L86" s="78"/>
      <c r="M86" s="78"/>
      <c r="N86" s="78"/>
      <c r="O86" s="78"/>
      <c r="P86" s="105"/>
      <c r="Q86" s="105"/>
      <c r="R86" s="105"/>
      <c r="S86" s="106"/>
      <c r="T86" s="107"/>
      <c r="U86" s="88" t="s">
        <v>367</v>
      </c>
      <c r="V86" s="89"/>
      <c r="W86" s="89"/>
      <c r="X86" s="89">
        <v>200</v>
      </c>
      <c r="Y86" s="89"/>
      <c r="Z86" s="89">
        <v>4400000</v>
      </c>
      <c r="AA86" s="89"/>
      <c r="AB86" s="89">
        <v>110000</v>
      </c>
      <c r="AC86" s="89"/>
      <c r="AD86" s="89"/>
      <c r="AE86" s="89"/>
      <c r="AF86" s="89"/>
      <c r="AG86" s="91"/>
      <c r="AH86" s="89"/>
      <c r="AI86" s="89"/>
      <c r="AJ86" s="89"/>
      <c r="AK86" s="89"/>
      <c r="AL86" s="91"/>
      <c r="AM86" s="89"/>
      <c r="AN86" s="89"/>
      <c r="AO86" s="89"/>
      <c r="AP86" s="93"/>
      <c r="AQ86" s="93"/>
      <c r="AR86" s="94"/>
      <c r="AS86" s="94"/>
      <c r="AT86" s="93"/>
      <c r="AU86" s="93"/>
      <c r="AV86" s="93"/>
      <c r="AW86" s="93"/>
      <c r="AX86" s="93"/>
      <c r="AY86" s="93"/>
      <c r="AZ86" s="93"/>
      <c r="BA86" s="93"/>
      <c r="BB86" s="93"/>
      <c r="BC86" s="81"/>
      <c r="BD86" s="81"/>
      <c r="BE86" s="81"/>
      <c r="BF86" s="81"/>
      <c r="BG86" s="81"/>
      <c r="BH86" s="81"/>
      <c r="BI86" s="81"/>
      <c r="BJ86" s="81"/>
      <c r="BK86" s="81"/>
      <c r="BL86" s="81"/>
      <c r="BM86" s="81"/>
      <c r="BN86" s="81"/>
      <c r="BO86" s="81"/>
      <c r="BP86" s="81"/>
      <c r="BQ86" s="81"/>
      <c r="BR86" s="81"/>
      <c r="BS86" s="81"/>
      <c r="BT86" s="81"/>
      <c r="BU86" s="81"/>
      <c r="BV86" s="81"/>
      <c r="BW86" s="81"/>
      <c r="BX86" s="81"/>
      <c r="BY86" s="81"/>
      <c r="BZ86" s="81"/>
      <c r="CA86" s="81"/>
      <c r="CB86" s="81"/>
      <c r="CC86" s="81"/>
      <c r="CD86" s="81"/>
      <c r="CE86" s="93"/>
      <c r="CF86" s="93"/>
      <c r="CG86" s="93"/>
      <c r="CH86" s="93"/>
      <c r="CI86" s="93"/>
      <c r="CJ86" s="93"/>
      <c r="CK86" s="93"/>
      <c r="CL86" s="93"/>
      <c r="CM86" s="93"/>
      <c r="CN86" s="96" t="str">
        <f t="shared" si="1012"/>
        <v>InitUnitState('E224',,,200,,4400000,,110000,,,)</v>
      </c>
      <c r="CO86" s="96" t="str">
        <f t="shared" si="1013"/>
        <v>InitUnitNormal('E224',,,,,,,,,,)</v>
      </c>
      <c r="CP86" s="96" t="str">
        <f t="shared" si="1014"/>
        <v>InitUnitMagic('E224',,,,,,,,,,)</v>
      </c>
      <c r="CQ86" s="96" t="str">
        <f t="shared" si="1015"/>
        <v>InitUnitAdd('E224',,,,,,,,,,)</v>
      </c>
      <c r="CR86" s="96" t="str">
        <f t="shared" si="801"/>
        <v>InitEquipData('E224',,"",,E225,20000,60,'','','','','','',"ReplaceableTextures\\CommandButtons\\BTNZ14.blp")</v>
      </c>
      <c r="CS86" s="96"/>
      <c r="CT86" s="96"/>
      <c r="CU86" s="98" t="str">
        <f t="shared" si="1092"/>
        <v>|n护甲+200|n生命值+4400000|n生命回复+110000|n</v>
      </c>
      <c r="CV86" s="71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2" t="str">
        <f t="shared" si="1093"/>
        <v/>
      </c>
      <c r="DC86" s="72" t="str">
        <f t="shared" si="1094"/>
        <v/>
      </c>
      <c r="DD86" s="72" t="str">
        <f t="shared" si="1095"/>
        <v>|n护甲+200</v>
      </c>
      <c r="DE86" s="72" t="str">
        <f t="shared" si="1096"/>
        <v/>
      </c>
      <c r="DF86" s="72" t="str">
        <f t="shared" si="1097"/>
        <v>|n生命值+4400000</v>
      </c>
      <c r="DG86" s="72" t="str">
        <f t="shared" si="1098"/>
        <v/>
      </c>
      <c r="DH86" s="72" t="str">
        <f t="shared" si="1099"/>
        <v>|n生命回复+110000</v>
      </c>
      <c r="DI86" s="72" t="str">
        <f t="shared" si="1100"/>
        <v/>
      </c>
      <c r="DJ86" s="72" t="str">
        <f t="shared" si="1101"/>
        <v/>
      </c>
      <c r="DK86" s="72" t="str">
        <f t="shared" si="1102"/>
        <v/>
      </c>
      <c r="DL86" s="72" t="str">
        <f t="shared" si="1103"/>
        <v/>
      </c>
      <c r="DM86" s="72" t="str">
        <f t="shared" si="1104"/>
        <v/>
      </c>
      <c r="DN86" s="72" t="str">
        <f t="shared" si="1105"/>
        <v/>
      </c>
      <c r="DO86" s="72" t="str">
        <f t="shared" si="1106"/>
        <v/>
      </c>
      <c r="DP86" s="72" t="str">
        <f t="shared" si="1107"/>
        <v/>
      </c>
      <c r="DQ86" s="72" t="str">
        <f t="shared" si="1108"/>
        <v/>
      </c>
      <c r="DR86" s="72" t="str">
        <f t="shared" si="1109"/>
        <v/>
      </c>
      <c r="DS86" s="72" t="str">
        <f t="shared" si="1110"/>
        <v/>
      </c>
      <c r="DT86" s="72" t="str">
        <f t="shared" si="1111"/>
        <v/>
      </c>
      <c r="DU86" s="72" t="str">
        <f t="shared" si="1112"/>
        <v/>
      </c>
      <c r="DV86" s="72" t="str">
        <f t="shared" si="1113"/>
        <v/>
      </c>
      <c r="DW86" s="72" t="str">
        <f t="shared" si="1114"/>
        <v/>
      </c>
      <c r="DX86" s="72" t="str">
        <f t="shared" si="1115"/>
        <v/>
      </c>
      <c r="DY86" s="72" t="str">
        <f t="shared" si="1116"/>
        <v/>
      </c>
      <c r="DZ86" s="72" t="str">
        <f t="shared" si="1117"/>
        <v/>
      </c>
      <c r="EA86" s="72" t="str">
        <f t="shared" si="1118"/>
        <v/>
      </c>
      <c r="EB86" s="72" t="str">
        <f t="shared" si="1119"/>
        <v/>
      </c>
      <c r="EC86" s="72" t="str">
        <f t="shared" si="1120"/>
        <v/>
      </c>
      <c r="ED86" s="72" t="str">
        <f t="shared" si="1121"/>
        <v/>
      </c>
      <c r="EE86" s="72" t="str">
        <f t="shared" si="1122"/>
        <v/>
      </c>
      <c r="EF86" s="72" t="str">
        <f t="shared" si="1123"/>
        <v/>
      </c>
      <c r="EG86" s="72" t="str">
        <f t="shared" si="1124"/>
        <v/>
      </c>
      <c r="EH86" s="72" t="str">
        <f t="shared" si="1125"/>
        <v/>
      </c>
      <c r="EI86" s="72" t="str">
        <f t="shared" si="1126"/>
        <v/>
      </c>
      <c r="EJ86" s="72" t="str">
        <f t="shared" si="1127"/>
        <v/>
      </c>
      <c r="EK86" s="72" t="str">
        <f t="shared" si="1128"/>
        <v/>
      </c>
      <c r="EL86" s="72" t="str">
        <f t="shared" si="1129"/>
        <v/>
      </c>
      <c r="EM86" s="72" t="str">
        <f t="shared" si="1130"/>
        <v/>
      </c>
      <c r="EN86" s="72" t="str">
        <f t="shared" si="1131"/>
        <v/>
      </c>
      <c r="EO86" s="72" t="str">
        <f t="shared" si="1132"/>
        <v/>
      </c>
      <c r="EP86" s="72" t="str">
        <f t="shared" si="1133"/>
        <v/>
      </c>
      <c r="EQ86" s="72" t="str">
        <f t="shared" si="1134"/>
        <v/>
      </c>
      <c r="ER86" s="72" t="str">
        <f t="shared" si="1135"/>
        <v/>
      </c>
      <c r="ES86" s="72" t="str">
        <f t="shared" si="1136"/>
        <v/>
      </c>
      <c r="ET86" s="72" t="str">
        <f t="shared" si="1137"/>
        <v/>
      </c>
      <c r="EU86" s="72" t="str">
        <f t="shared" si="1138"/>
        <v/>
      </c>
      <c r="EV86" s="72" t="str">
        <f t="shared" si="1139"/>
        <v/>
      </c>
      <c r="EW86" s="72" t="str">
        <f t="shared" si="1140"/>
        <v/>
      </c>
      <c r="EX86" s="72" t="str">
        <f t="shared" si="1141"/>
        <v/>
      </c>
      <c r="EY86" s="72" t="str">
        <f t="shared" si="1142"/>
        <v/>
      </c>
      <c r="EZ86" s="72" t="str">
        <f t="shared" si="1143"/>
        <v/>
      </c>
      <c r="FA86" s="72" t="str">
        <f t="shared" si="1144"/>
        <v/>
      </c>
      <c r="FB86" s="72" t="str">
        <f t="shared" si="1145"/>
        <v/>
      </c>
      <c r="FC86" s="72" t="str">
        <f t="shared" si="1146"/>
        <v/>
      </c>
      <c r="FD86" s="72" t="str">
        <f t="shared" si="1147"/>
        <v/>
      </c>
      <c r="FE86" s="72" t="str">
        <f t="shared" si="1148"/>
        <v/>
      </c>
      <c r="FF86" s="72" t="str">
        <f t="shared" si="1149"/>
        <v/>
      </c>
      <c r="FG86" s="72" t="str">
        <f t="shared" si="1150"/>
        <v/>
      </c>
      <c r="FH86" s="72" t="str">
        <f t="shared" si="1151"/>
        <v/>
      </c>
      <c r="FI86" s="72" t="str">
        <f t="shared" si="1152"/>
        <v/>
      </c>
      <c r="FJ86" s="72" t="str">
        <f t="shared" si="1153"/>
        <v/>
      </c>
      <c r="FK86" s="72" t="str">
        <f t="shared" si="1154"/>
        <v/>
      </c>
      <c r="FL86" s="72" t="str">
        <f t="shared" si="1155"/>
        <v/>
      </c>
      <c r="FM86" s="72" t="str">
        <f t="shared" si="1156"/>
        <v/>
      </c>
      <c r="FN86" s="72" t="str">
        <f t="shared" si="1157"/>
        <v/>
      </c>
      <c r="FO86" s="72" t="str">
        <f t="shared" si="1158"/>
        <v/>
      </c>
      <c r="FP86" s="72" t="str">
        <f t="shared" si="1159"/>
        <v/>
      </c>
      <c r="FQ86" s="72" t="str">
        <f t="shared" si="1160"/>
        <v/>
      </c>
      <c r="FR86" s="72" t="str">
        <f t="shared" si="1161"/>
        <v/>
      </c>
      <c r="FS86" s="72" t="str">
        <f t="shared" si="1162"/>
        <v/>
      </c>
    </row>
    <row r="87" spans="1:175" s="61" customFormat="1" ht="16.5">
      <c r="A87" s="73"/>
      <c r="B87" s="74" t="s">
        <v>374</v>
      </c>
      <c r="C87" s="73" t="s">
        <v>375</v>
      </c>
      <c r="D87" s="75"/>
      <c r="E87" s="76"/>
      <c r="F87" s="77">
        <v>50000</v>
      </c>
      <c r="G87" s="78">
        <v>100</v>
      </c>
      <c r="H87" s="80" t="s">
        <v>376</v>
      </c>
      <c r="I87" s="78" t="str">
        <f t="shared" si="589"/>
        <v>E226</v>
      </c>
      <c r="J87" s="78"/>
      <c r="K87" s="78"/>
      <c r="L87" s="78"/>
      <c r="M87" s="78"/>
      <c r="N87" s="78"/>
      <c r="O87" s="78"/>
      <c r="P87" s="105"/>
      <c r="Q87" s="105"/>
      <c r="R87" s="105"/>
      <c r="S87" s="106"/>
      <c r="T87" s="107"/>
      <c r="U87" s="88" t="s">
        <v>367</v>
      </c>
      <c r="V87" s="89"/>
      <c r="W87" s="89"/>
      <c r="X87" s="89">
        <v>200</v>
      </c>
      <c r="Y87" s="89"/>
      <c r="Z87" s="89">
        <v>4800000</v>
      </c>
      <c r="AA87" s="89"/>
      <c r="AB87" s="89">
        <v>120000</v>
      </c>
      <c r="AC87" s="89"/>
      <c r="AD87" s="89"/>
      <c r="AE87" s="89"/>
      <c r="AF87" s="89"/>
      <c r="AG87" s="91"/>
      <c r="AH87" s="89"/>
      <c r="AI87" s="89"/>
      <c r="AJ87" s="89"/>
      <c r="AK87" s="89"/>
      <c r="AL87" s="91"/>
      <c r="AM87" s="89"/>
      <c r="AN87" s="89"/>
      <c r="AO87" s="89"/>
      <c r="AP87" s="93"/>
      <c r="AQ87" s="93"/>
      <c r="AR87" s="94"/>
      <c r="AS87" s="94"/>
      <c r="AT87" s="93"/>
      <c r="AU87" s="93"/>
      <c r="AV87" s="93"/>
      <c r="AW87" s="93"/>
      <c r="AX87" s="93"/>
      <c r="AY87" s="93"/>
      <c r="AZ87" s="93"/>
      <c r="BA87" s="93"/>
      <c r="BB87" s="93"/>
      <c r="BC87" s="81"/>
      <c r="BD87" s="81"/>
      <c r="BE87" s="81"/>
      <c r="BF87" s="81"/>
      <c r="BG87" s="81"/>
      <c r="BH87" s="81"/>
      <c r="BI87" s="81"/>
      <c r="BJ87" s="81"/>
      <c r="BK87" s="81"/>
      <c r="BL87" s="81"/>
      <c r="BM87" s="81"/>
      <c r="BN87" s="81"/>
      <c r="BO87" s="81"/>
      <c r="BP87" s="81"/>
      <c r="BQ87" s="81"/>
      <c r="BR87" s="81"/>
      <c r="BS87" s="81"/>
      <c r="BT87" s="81"/>
      <c r="BU87" s="81"/>
      <c r="BV87" s="81"/>
      <c r="BW87" s="81"/>
      <c r="BX87" s="81"/>
      <c r="BY87" s="81"/>
      <c r="BZ87" s="81"/>
      <c r="CA87" s="81"/>
      <c r="CB87" s="81"/>
      <c r="CC87" s="81"/>
      <c r="CD87" s="81"/>
      <c r="CE87" s="93"/>
      <c r="CF87" s="93"/>
      <c r="CG87" s="93"/>
      <c r="CH87" s="93"/>
      <c r="CI87" s="93"/>
      <c r="CJ87" s="93"/>
      <c r="CK87" s="93"/>
      <c r="CL87" s="93"/>
      <c r="CM87" s="93"/>
      <c r="CN87" s="96" t="str">
        <f t="shared" si="1012"/>
        <v>InitUnitState('E225',,,200,,4800000,,120000,,,)</v>
      </c>
      <c r="CO87" s="96" t="str">
        <f t="shared" si="1013"/>
        <v>InitUnitNormal('E225',,,,,,,,,,)</v>
      </c>
      <c r="CP87" s="96" t="str">
        <f t="shared" si="1014"/>
        <v>InitUnitMagic('E225',,,,,,,,,,)</v>
      </c>
      <c r="CQ87" s="96" t="str">
        <f t="shared" si="1015"/>
        <v>InitUnitAdd('E225',,,,,,,,,,)</v>
      </c>
      <c r="CR87" s="96" t="str">
        <f t="shared" si="801"/>
        <v>InitEquipData('E225',,"",,E226,50000,100,'','','','','','',"ReplaceableTextures\\CommandButtons\\BTNZ15.blp")</v>
      </c>
      <c r="CS87" s="96"/>
      <c r="CT87" s="96"/>
      <c r="CU87" s="98" t="str">
        <f t="shared" si="1092"/>
        <v>|n护甲+200|n生命值+4800000|n生命回复+120000|n</v>
      </c>
      <c r="CV87" s="71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2" t="str">
        <f t="shared" si="1093"/>
        <v/>
      </c>
      <c r="DC87" s="72" t="str">
        <f t="shared" si="1094"/>
        <v/>
      </c>
      <c r="DD87" s="72" t="str">
        <f t="shared" si="1095"/>
        <v>|n护甲+200</v>
      </c>
      <c r="DE87" s="72" t="str">
        <f t="shared" si="1096"/>
        <v/>
      </c>
      <c r="DF87" s="72" t="str">
        <f t="shared" si="1097"/>
        <v>|n生命值+4800000</v>
      </c>
      <c r="DG87" s="72" t="str">
        <f t="shared" si="1098"/>
        <v/>
      </c>
      <c r="DH87" s="72" t="str">
        <f t="shared" si="1099"/>
        <v>|n生命回复+120000</v>
      </c>
      <c r="DI87" s="72" t="str">
        <f t="shared" si="1100"/>
        <v/>
      </c>
      <c r="DJ87" s="72" t="str">
        <f t="shared" si="1101"/>
        <v/>
      </c>
      <c r="DK87" s="72" t="str">
        <f t="shared" si="1102"/>
        <v/>
      </c>
      <c r="DL87" s="72" t="str">
        <f t="shared" si="1103"/>
        <v/>
      </c>
      <c r="DM87" s="72" t="str">
        <f t="shared" si="1104"/>
        <v/>
      </c>
      <c r="DN87" s="72" t="str">
        <f t="shared" si="1105"/>
        <v/>
      </c>
      <c r="DO87" s="72" t="str">
        <f t="shared" si="1106"/>
        <v/>
      </c>
      <c r="DP87" s="72" t="str">
        <f t="shared" si="1107"/>
        <v/>
      </c>
      <c r="DQ87" s="72" t="str">
        <f t="shared" si="1108"/>
        <v/>
      </c>
      <c r="DR87" s="72" t="str">
        <f t="shared" si="1109"/>
        <v/>
      </c>
      <c r="DS87" s="72" t="str">
        <f t="shared" si="1110"/>
        <v/>
      </c>
      <c r="DT87" s="72" t="str">
        <f t="shared" si="1111"/>
        <v/>
      </c>
      <c r="DU87" s="72" t="str">
        <f t="shared" si="1112"/>
        <v/>
      </c>
      <c r="DV87" s="72" t="str">
        <f t="shared" si="1113"/>
        <v/>
      </c>
      <c r="DW87" s="72" t="str">
        <f t="shared" si="1114"/>
        <v/>
      </c>
      <c r="DX87" s="72" t="str">
        <f t="shared" si="1115"/>
        <v/>
      </c>
      <c r="DY87" s="72" t="str">
        <f t="shared" si="1116"/>
        <v/>
      </c>
      <c r="DZ87" s="72" t="str">
        <f t="shared" si="1117"/>
        <v/>
      </c>
      <c r="EA87" s="72" t="str">
        <f t="shared" si="1118"/>
        <v/>
      </c>
      <c r="EB87" s="72" t="str">
        <f t="shared" si="1119"/>
        <v/>
      </c>
      <c r="EC87" s="72" t="str">
        <f t="shared" si="1120"/>
        <v/>
      </c>
      <c r="ED87" s="72" t="str">
        <f t="shared" si="1121"/>
        <v/>
      </c>
      <c r="EE87" s="72" t="str">
        <f t="shared" si="1122"/>
        <v/>
      </c>
      <c r="EF87" s="72" t="str">
        <f t="shared" si="1123"/>
        <v/>
      </c>
      <c r="EG87" s="72" t="str">
        <f t="shared" si="1124"/>
        <v/>
      </c>
      <c r="EH87" s="72" t="str">
        <f t="shared" si="1125"/>
        <v/>
      </c>
      <c r="EI87" s="72" t="str">
        <f t="shared" si="1126"/>
        <v/>
      </c>
      <c r="EJ87" s="72" t="str">
        <f t="shared" si="1127"/>
        <v/>
      </c>
      <c r="EK87" s="72" t="str">
        <f t="shared" si="1128"/>
        <v/>
      </c>
      <c r="EL87" s="72" t="str">
        <f t="shared" si="1129"/>
        <v/>
      </c>
      <c r="EM87" s="72" t="str">
        <f t="shared" si="1130"/>
        <v/>
      </c>
      <c r="EN87" s="72" t="str">
        <f t="shared" si="1131"/>
        <v/>
      </c>
      <c r="EO87" s="72" t="str">
        <f t="shared" si="1132"/>
        <v/>
      </c>
      <c r="EP87" s="72" t="str">
        <f t="shared" si="1133"/>
        <v/>
      </c>
      <c r="EQ87" s="72" t="str">
        <f t="shared" si="1134"/>
        <v/>
      </c>
      <c r="ER87" s="72" t="str">
        <f t="shared" si="1135"/>
        <v/>
      </c>
      <c r="ES87" s="72" t="str">
        <f t="shared" si="1136"/>
        <v/>
      </c>
      <c r="ET87" s="72" t="str">
        <f t="shared" si="1137"/>
        <v/>
      </c>
      <c r="EU87" s="72" t="str">
        <f t="shared" si="1138"/>
        <v/>
      </c>
      <c r="EV87" s="72" t="str">
        <f t="shared" si="1139"/>
        <v/>
      </c>
      <c r="EW87" s="72" t="str">
        <f t="shared" si="1140"/>
        <v/>
      </c>
      <c r="EX87" s="72" t="str">
        <f t="shared" si="1141"/>
        <v/>
      </c>
      <c r="EY87" s="72" t="str">
        <f t="shared" si="1142"/>
        <v/>
      </c>
      <c r="EZ87" s="72" t="str">
        <f t="shared" si="1143"/>
        <v/>
      </c>
      <c r="FA87" s="72" t="str">
        <f t="shared" si="1144"/>
        <v/>
      </c>
      <c r="FB87" s="72" t="str">
        <f t="shared" si="1145"/>
        <v/>
      </c>
      <c r="FC87" s="72" t="str">
        <f t="shared" si="1146"/>
        <v/>
      </c>
      <c r="FD87" s="72" t="str">
        <f t="shared" si="1147"/>
        <v/>
      </c>
      <c r="FE87" s="72" t="str">
        <f t="shared" si="1148"/>
        <v/>
      </c>
      <c r="FF87" s="72" t="str">
        <f t="shared" si="1149"/>
        <v/>
      </c>
      <c r="FG87" s="72" t="str">
        <f t="shared" si="1150"/>
        <v/>
      </c>
      <c r="FH87" s="72" t="str">
        <f t="shared" si="1151"/>
        <v/>
      </c>
      <c r="FI87" s="72" t="str">
        <f t="shared" si="1152"/>
        <v/>
      </c>
      <c r="FJ87" s="72" t="str">
        <f t="shared" si="1153"/>
        <v/>
      </c>
      <c r="FK87" s="72" t="str">
        <f t="shared" si="1154"/>
        <v/>
      </c>
      <c r="FL87" s="72" t="str">
        <f t="shared" si="1155"/>
        <v/>
      </c>
      <c r="FM87" s="72" t="str">
        <f t="shared" si="1156"/>
        <v/>
      </c>
      <c r="FN87" s="72" t="str">
        <f t="shared" si="1157"/>
        <v/>
      </c>
      <c r="FO87" s="72" t="str">
        <f t="shared" si="1158"/>
        <v/>
      </c>
      <c r="FP87" s="72" t="str">
        <f t="shared" si="1159"/>
        <v/>
      </c>
      <c r="FQ87" s="72" t="str">
        <f t="shared" si="1160"/>
        <v/>
      </c>
      <c r="FR87" s="72" t="str">
        <f t="shared" si="1161"/>
        <v/>
      </c>
      <c r="FS87" s="72" t="str">
        <f t="shared" si="1162"/>
        <v/>
      </c>
    </row>
    <row r="88" spans="1:175" s="61" customFormat="1" ht="16.5">
      <c r="A88" s="73"/>
      <c r="B88" s="74" t="s">
        <v>377</v>
      </c>
      <c r="C88" s="73" t="s">
        <v>378</v>
      </c>
      <c r="D88" s="75"/>
      <c r="E88" s="76"/>
      <c r="F88" s="77">
        <v>30000</v>
      </c>
      <c r="G88" s="78">
        <v>50</v>
      </c>
      <c r="H88" s="78"/>
      <c r="I88" s="78" t="str">
        <f t="shared" si="589"/>
        <v>E227</v>
      </c>
      <c r="J88" s="78"/>
      <c r="K88" s="78"/>
      <c r="L88" s="78"/>
      <c r="M88" s="78"/>
      <c r="N88" s="78"/>
      <c r="O88" s="78"/>
      <c r="P88" s="105"/>
      <c r="Q88" s="105"/>
      <c r="R88" s="105"/>
      <c r="S88" s="106"/>
      <c r="T88" s="107"/>
      <c r="U88" s="88" t="s">
        <v>379</v>
      </c>
      <c r="V88" s="89"/>
      <c r="W88" s="89"/>
      <c r="X88" s="89">
        <v>300</v>
      </c>
      <c r="Y88" s="89"/>
      <c r="Z88" s="89">
        <v>7200000</v>
      </c>
      <c r="AA88" s="89"/>
      <c r="AB88" s="89">
        <v>180000</v>
      </c>
      <c r="AC88" s="89"/>
      <c r="AD88" s="89"/>
      <c r="AE88" s="89"/>
      <c r="AF88" s="89"/>
      <c r="AG88" s="91"/>
      <c r="AH88" s="89"/>
      <c r="AI88" s="89"/>
      <c r="AJ88" s="89"/>
      <c r="AK88" s="89"/>
      <c r="AL88" s="91"/>
      <c r="AM88" s="89"/>
      <c r="AN88" s="89"/>
      <c r="AO88" s="89"/>
      <c r="AP88" s="93"/>
      <c r="AQ88" s="93"/>
      <c r="AR88" s="94"/>
      <c r="AS88" s="94"/>
      <c r="AT88" s="93"/>
      <c r="AU88" s="93"/>
      <c r="AV88" s="93"/>
      <c r="AW88" s="93"/>
      <c r="AX88" s="93"/>
      <c r="AY88" s="93"/>
      <c r="AZ88" s="93"/>
      <c r="BA88" s="93"/>
      <c r="BB88" s="93"/>
      <c r="BC88" s="81"/>
      <c r="BD88" s="81"/>
      <c r="BE88" s="81"/>
      <c r="BF88" s="81"/>
      <c r="BG88" s="81"/>
      <c r="BH88" s="81"/>
      <c r="BI88" s="81"/>
      <c r="BJ88" s="81"/>
      <c r="BK88" s="81"/>
      <c r="BL88" s="81"/>
      <c r="BM88" s="81"/>
      <c r="BN88" s="81"/>
      <c r="BO88" s="81"/>
      <c r="BP88" s="81"/>
      <c r="BQ88" s="81"/>
      <c r="BR88" s="81"/>
      <c r="BS88" s="81"/>
      <c r="BT88" s="81"/>
      <c r="BU88" s="81"/>
      <c r="BV88" s="81"/>
      <c r="BW88" s="81"/>
      <c r="BX88" s="81"/>
      <c r="BY88" s="81"/>
      <c r="BZ88" s="81"/>
      <c r="CA88" s="81"/>
      <c r="CB88" s="81"/>
      <c r="CC88" s="81"/>
      <c r="CD88" s="81"/>
      <c r="CE88" s="93"/>
      <c r="CF88" s="93"/>
      <c r="CG88" s="93"/>
      <c r="CH88" s="93"/>
      <c r="CI88" s="93"/>
      <c r="CJ88" s="93"/>
      <c r="CK88" s="93"/>
      <c r="CL88" s="93"/>
      <c r="CM88" s="93"/>
      <c r="CN88" s="96" t="str">
        <f t="shared" si="1012"/>
        <v>InitUnitState('E226',,,300,,7200000,,180000,,,)</v>
      </c>
      <c r="CO88" s="96" t="str">
        <f t="shared" si="1013"/>
        <v>InitUnitNormal('E226',,,,,,,,,,)</v>
      </c>
      <c r="CP88" s="96" t="str">
        <f t="shared" si="1014"/>
        <v>InitUnitMagic('E226',,,,,,,,,,)</v>
      </c>
      <c r="CQ88" s="96" t="str">
        <f t="shared" si="1015"/>
        <v>InitUnitAdd('E226',,,,,,,,,,)</v>
      </c>
      <c r="CR88" s="96" t="str">
        <f t="shared" si="801"/>
        <v>InitEquipData('E226',,"",,E227,30000,50,'','','','','','',"ReplaceableTextures\\CommandButtons\\BTNZ15.blp")</v>
      </c>
      <c r="CS88" s="96"/>
      <c r="CT88" s="96"/>
      <c r="CU88" s="98" t="str">
        <f t="shared" si="1092"/>
        <v>|n护甲+300|n生命值+7200000|n生命回复+180000|n</v>
      </c>
      <c r="CV88" s="71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2" t="str">
        <f t="shared" si="1093"/>
        <v/>
      </c>
      <c r="DC88" s="72" t="str">
        <f t="shared" si="1094"/>
        <v/>
      </c>
      <c r="DD88" s="72" t="str">
        <f t="shared" si="1095"/>
        <v>|n护甲+300</v>
      </c>
      <c r="DE88" s="72" t="str">
        <f t="shared" si="1096"/>
        <v/>
      </c>
      <c r="DF88" s="72" t="str">
        <f t="shared" si="1097"/>
        <v>|n生命值+7200000</v>
      </c>
      <c r="DG88" s="72" t="str">
        <f t="shared" si="1098"/>
        <v/>
      </c>
      <c r="DH88" s="72" t="str">
        <f t="shared" si="1099"/>
        <v>|n生命回复+180000</v>
      </c>
      <c r="DI88" s="72" t="str">
        <f t="shared" si="1100"/>
        <v/>
      </c>
      <c r="DJ88" s="72" t="str">
        <f t="shared" si="1101"/>
        <v/>
      </c>
      <c r="DK88" s="72" t="str">
        <f t="shared" si="1102"/>
        <v/>
      </c>
      <c r="DL88" s="72" t="str">
        <f t="shared" si="1103"/>
        <v/>
      </c>
      <c r="DM88" s="72" t="str">
        <f t="shared" si="1104"/>
        <v/>
      </c>
      <c r="DN88" s="72" t="str">
        <f t="shared" si="1105"/>
        <v/>
      </c>
      <c r="DO88" s="72" t="str">
        <f t="shared" si="1106"/>
        <v/>
      </c>
      <c r="DP88" s="72" t="str">
        <f t="shared" si="1107"/>
        <v/>
      </c>
      <c r="DQ88" s="72" t="str">
        <f t="shared" si="1108"/>
        <v/>
      </c>
      <c r="DR88" s="72" t="str">
        <f t="shared" si="1109"/>
        <v/>
      </c>
      <c r="DS88" s="72" t="str">
        <f t="shared" si="1110"/>
        <v/>
      </c>
      <c r="DT88" s="72" t="str">
        <f t="shared" si="1111"/>
        <v/>
      </c>
      <c r="DU88" s="72" t="str">
        <f t="shared" si="1112"/>
        <v/>
      </c>
      <c r="DV88" s="72" t="str">
        <f t="shared" si="1113"/>
        <v/>
      </c>
      <c r="DW88" s="72" t="str">
        <f t="shared" si="1114"/>
        <v/>
      </c>
      <c r="DX88" s="72" t="str">
        <f t="shared" si="1115"/>
        <v/>
      </c>
      <c r="DY88" s="72" t="str">
        <f t="shared" si="1116"/>
        <v/>
      </c>
      <c r="DZ88" s="72" t="str">
        <f t="shared" si="1117"/>
        <v/>
      </c>
      <c r="EA88" s="72" t="str">
        <f t="shared" si="1118"/>
        <v/>
      </c>
      <c r="EB88" s="72" t="str">
        <f t="shared" si="1119"/>
        <v/>
      </c>
      <c r="EC88" s="72" t="str">
        <f t="shared" si="1120"/>
        <v/>
      </c>
      <c r="ED88" s="72" t="str">
        <f t="shared" si="1121"/>
        <v/>
      </c>
      <c r="EE88" s="72" t="str">
        <f t="shared" si="1122"/>
        <v/>
      </c>
      <c r="EF88" s="72" t="str">
        <f t="shared" si="1123"/>
        <v/>
      </c>
      <c r="EG88" s="72" t="str">
        <f t="shared" si="1124"/>
        <v/>
      </c>
      <c r="EH88" s="72" t="str">
        <f t="shared" si="1125"/>
        <v/>
      </c>
      <c r="EI88" s="72" t="str">
        <f t="shared" si="1126"/>
        <v/>
      </c>
      <c r="EJ88" s="72" t="str">
        <f t="shared" si="1127"/>
        <v/>
      </c>
      <c r="EK88" s="72" t="str">
        <f t="shared" si="1128"/>
        <v/>
      </c>
      <c r="EL88" s="72" t="str">
        <f t="shared" si="1129"/>
        <v/>
      </c>
      <c r="EM88" s="72" t="str">
        <f t="shared" si="1130"/>
        <v/>
      </c>
      <c r="EN88" s="72" t="str">
        <f t="shared" si="1131"/>
        <v/>
      </c>
      <c r="EO88" s="72" t="str">
        <f t="shared" si="1132"/>
        <v/>
      </c>
      <c r="EP88" s="72" t="str">
        <f t="shared" si="1133"/>
        <v/>
      </c>
      <c r="EQ88" s="72" t="str">
        <f t="shared" si="1134"/>
        <v/>
      </c>
      <c r="ER88" s="72" t="str">
        <f t="shared" si="1135"/>
        <v/>
      </c>
      <c r="ES88" s="72" t="str">
        <f t="shared" si="1136"/>
        <v/>
      </c>
      <c r="ET88" s="72" t="str">
        <f t="shared" si="1137"/>
        <v/>
      </c>
      <c r="EU88" s="72" t="str">
        <f t="shared" si="1138"/>
        <v/>
      </c>
      <c r="EV88" s="72" t="str">
        <f t="shared" si="1139"/>
        <v/>
      </c>
      <c r="EW88" s="72" t="str">
        <f t="shared" si="1140"/>
        <v/>
      </c>
      <c r="EX88" s="72" t="str">
        <f t="shared" si="1141"/>
        <v/>
      </c>
      <c r="EY88" s="72" t="str">
        <f t="shared" si="1142"/>
        <v/>
      </c>
      <c r="EZ88" s="72" t="str">
        <f t="shared" si="1143"/>
        <v/>
      </c>
      <c r="FA88" s="72" t="str">
        <f t="shared" si="1144"/>
        <v/>
      </c>
      <c r="FB88" s="72" t="str">
        <f t="shared" si="1145"/>
        <v/>
      </c>
      <c r="FC88" s="72" t="str">
        <f t="shared" si="1146"/>
        <v/>
      </c>
      <c r="FD88" s="72" t="str">
        <f t="shared" si="1147"/>
        <v/>
      </c>
      <c r="FE88" s="72" t="str">
        <f t="shared" si="1148"/>
        <v/>
      </c>
      <c r="FF88" s="72" t="str">
        <f t="shared" si="1149"/>
        <v/>
      </c>
      <c r="FG88" s="72" t="str">
        <f t="shared" si="1150"/>
        <v/>
      </c>
      <c r="FH88" s="72" t="str">
        <f t="shared" si="1151"/>
        <v/>
      </c>
      <c r="FI88" s="72" t="str">
        <f t="shared" si="1152"/>
        <v/>
      </c>
      <c r="FJ88" s="72" t="str">
        <f t="shared" si="1153"/>
        <v/>
      </c>
      <c r="FK88" s="72" t="str">
        <f t="shared" si="1154"/>
        <v/>
      </c>
      <c r="FL88" s="72" t="str">
        <f t="shared" si="1155"/>
        <v/>
      </c>
      <c r="FM88" s="72" t="str">
        <f t="shared" si="1156"/>
        <v/>
      </c>
      <c r="FN88" s="72" t="str">
        <f t="shared" si="1157"/>
        <v/>
      </c>
      <c r="FO88" s="72" t="str">
        <f t="shared" si="1158"/>
        <v/>
      </c>
      <c r="FP88" s="72" t="str">
        <f t="shared" si="1159"/>
        <v/>
      </c>
      <c r="FQ88" s="72" t="str">
        <f t="shared" si="1160"/>
        <v/>
      </c>
      <c r="FR88" s="72" t="str">
        <f t="shared" si="1161"/>
        <v/>
      </c>
      <c r="FS88" s="72" t="str">
        <f t="shared" si="1162"/>
        <v/>
      </c>
    </row>
    <row r="89" spans="1:175" s="61" customFormat="1" ht="16.5">
      <c r="A89" s="73"/>
      <c r="B89" s="74" t="s">
        <v>380</v>
      </c>
      <c r="C89" s="73" t="s">
        <v>381</v>
      </c>
      <c r="D89" s="75"/>
      <c r="E89" s="76"/>
      <c r="F89" s="77">
        <v>30000</v>
      </c>
      <c r="G89" s="78">
        <v>50</v>
      </c>
      <c r="H89" s="78"/>
      <c r="I89" s="78" t="str">
        <f t="shared" si="589"/>
        <v>E228</v>
      </c>
      <c r="J89" s="78"/>
      <c r="K89" s="78"/>
      <c r="L89" s="78"/>
      <c r="M89" s="78"/>
      <c r="N89" s="78"/>
      <c r="O89" s="78"/>
      <c r="P89" s="105"/>
      <c r="Q89" s="105"/>
      <c r="R89" s="105"/>
      <c r="S89" s="106"/>
      <c r="T89" s="107"/>
      <c r="U89" s="88" t="s">
        <v>379</v>
      </c>
      <c r="V89" s="89"/>
      <c r="W89" s="89"/>
      <c r="X89" s="89">
        <v>300</v>
      </c>
      <c r="Y89" s="89"/>
      <c r="Z89" s="89">
        <v>8400000</v>
      </c>
      <c r="AA89" s="89"/>
      <c r="AB89" s="89">
        <v>210000</v>
      </c>
      <c r="AC89" s="89"/>
      <c r="AD89" s="89"/>
      <c r="AE89" s="89"/>
      <c r="AF89" s="89"/>
      <c r="AG89" s="91"/>
      <c r="AH89" s="89"/>
      <c r="AI89" s="89"/>
      <c r="AJ89" s="89"/>
      <c r="AK89" s="89"/>
      <c r="AL89" s="91"/>
      <c r="AM89" s="89"/>
      <c r="AN89" s="89"/>
      <c r="AO89" s="89"/>
      <c r="AP89" s="93"/>
      <c r="AQ89" s="93"/>
      <c r="AR89" s="94"/>
      <c r="AS89" s="94"/>
      <c r="AT89" s="93"/>
      <c r="AU89" s="93"/>
      <c r="AV89" s="93"/>
      <c r="AW89" s="93"/>
      <c r="AX89" s="93"/>
      <c r="AY89" s="93"/>
      <c r="AZ89" s="93"/>
      <c r="BA89" s="93"/>
      <c r="BB89" s="93"/>
      <c r="BC89" s="81"/>
      <c r="BD89" s="81"/>
      <c r="BE89" s="81"/>
      <c r="BF89" s="81"/>
      <c r="BG89" s="81"/>
      <c r="BH89" s="81"/>
      <c r="BI89" s="81"/>
      <c r="BJ89" s="81"/>
      <c r="BK89" s="81"/>
      <c r="BL89" s="81"/>
      <c r="BM89" s="81"/>
      <c r="BN89" s="81"/>
      <c r="BO89" s="81"/>
      <c r="BP89" s="81"/>
      <c r="BQ89" s="81"/>
      <c r="BR89" s="81"/>
      <c r="BS89" s="81"/>
      <c r="BT89" s="81"/>
      <c r="BU89" s="81"/>
      <c r="BV89" s="81"/>
      <c r="BW89" s="81"/>
      <c r="BX89" s="81"/>
      <c r="BY89" s="81"/>
      <c r="BZ89" s="81"/>
      <c r="CA89" s="81"/>
      <c r="CB89" s="81"/>
      <c r="CC89" s="81"/>
      <c r="CD89" s="81"/>
      <c r="CE89" s="93"/>
      <c r="CF89" s="93"/>
      <c r="CG89" s="93"/>
      <c r="CH89" s="93"/>
      <c r="CI89" s="93"/>
      <c r="CJ89" s="93"/>
      <c r="CK89" s="93"/>
      <c r="CL89" s="93"/>
      <c r="CM89" s="93"/>
      <c r="CN89" s="96" t="str">
        <f t="shared" si="1012"/>
        <v>InitUnitState('E227',,,300,,8400000,,210000,,,)</v>
      </c>
      <c r="CO89" s="96" t="str">
        <f t="shared" si="1013"/>
        <v>InitUnitNormal('E227',,,,,,,,,,)</v>
      </c>
      <c r="CP89" s="96" t="str">
        <f t="shared" si="1014"/>
        <v>InitUnitMagic('E227',,,,,,,,,,)</v>
      </c>
      <c r="CQ89" s="96" t="str">
        <f t="shared" si="1015"/>
        <v>InitUnitAdd('E227',,,,,,,,,,)</v>
      </c>
      <c r="CR89" s="96" t="str">
        <f t="shared" si="801"/>
        <v>InitEquipData('E227',,"",,E228,30000,50,'','','','','','',"ReplaceableTextures\\CommandButtons\\BTNZ15.blp")</v>
      </c>
      <c r="CS89" s="96"/>
      <c r="CT89" s="96"/>
      <c r="CU89" s="98" t="str">
        <f t="shared" si="1092"/>
        <v>|n护甲+300|n生命值+8400000|n生命回复+210000|n</v>
      </c>
      <c r="CV89" s="71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2" t="str">
        <f t="shared" si="1093"/>
        <v/>
      </c>
      <c r="DC89" s="72" t="str">
        <f t="shared" si="1094"/>
        <v/>
      </c>
      <c r="DD89" s="72" t="str">
        <f t="shared" si="1095"/>
        <v>|n护甲+300</v>
      </c>
      <c r="DE89" s="72" t="str">
        <f t="shared" si="1096"/>
        <v/>
      </c>
      <c r="DF89" s="72" t="str">
        <f t="shared" si="1097"/>
        <v>|n生命值+8400000</v>
      </c>
      <c r="DG89" s="72" t="str">
        <f t="shared" si="1098"/>
        <v/>
      </c>
      <c r="DH89" s="72" t="str">
        <f t="shared" si="1099"/>
        <v>|n生命回复+210000</v>
      </c>
      <c r="DI89" s="72" t="str">
        <f t="shared" si="1100"/>
        <v/>
      </c>
      <c r="DJ89" s="72" t="str">
        <f t="shared" si="1101"/>
        <v/>
      </c>
      <c r="DK89" s="72" t="str">
        <f t="shared" si="1102"/>
        <v/>
      </c>
      <c r="DL89" s="72" t="str">
        <f t="shared" si="1103"/>
        <v/>
      </c>
      <c r="DM89" s="72" t="str">
        <f t="shared" si="1104"/>
        <v/>
      </c>
      <c r="DN89" s="72" t="str">
        <f t="shared" si="1105"/>
        <v/>
      </c>
      <c r="DO89" s="72" t="str">
        <f t="shared" si="1106"/>
        <v/>
      </c>
      <c r="DP89" s="72" t="str">
        <f t="shared" si="1107"/>
        <v/>
      </c>
      <c r="DQ89" s="72" t="str">
        <f t="shared" si="1108"/>
        <v/>
      </c>
      <c r="DR89" s="72" t="str">
        <f t="shared" si="1109"/>
        <v/>
      </c>
      <c r="DS89" s="72" t="str">
        <f t="shared" si="1110"/>
        <v/>
      </c>
      <c r="DT89" s="72" t="str">
        <f t="shared" si="1111"/>
        <v/>
      </c>
      <c r="DU89" s="72" t="str">
        <f t="shared" si="1112"/>
        <v/>
      </c>
      <c r="DV89" s="72" t="str">
        <f t="shared" si="1113"/>
        <v/>
      </c>
      <c r="DW89" s="72" t="str">
        <f t="shared" si="1114"/>
        <v/>
      </c>
      <c r="DX89" s="72" t="str">
        <f t="shared" si="1115"/>
        <v/>
      </c>
      <c r="DY89" s="72" t="str">
        <f t="shared" si="1116"/>
        <v/>
      </c>
      <c r="DZ89" s="72" t="str">
        <f t="shared" si="1117"/>
        <v/>
      </c>
      <c r="EA89" s="72" t="str">
        <f t="shared" si="1118"/>
        <v/>
      </c>
      <c r="EB89" s="72" t="str">
        <f t="shared" si="1119"/>
        <v/>
      </c>
      <c r="EC89" s="72" t="str">
        <f t="shared" si="1120"/>
        <v/>
      </c>
      <c r="ED89" s="72" t="str">
        <f t="shared" si="1121"/>
        <v/>
      </c>
      <c r="EE89" s="72" t="str">
        <f t="shared" si="1122"/>
        <v/>
      </c>
      <c r="EF89" s="72" t="str">
        <f t="shared" si="1123"/>
        <v/>
      </c>
      <c r="EG89" s="72" t="str">
        <f t="shared" si="1124"/>
        <v/>
      </c>
      <c r="EH89" s="72" t="str">
        <f t="shared" si="1125"/>
        <v/>
      </c>
      <c r="EI89" s="72" t="str">
        <f t="shared" si="1126"/>
        <v/>
      </c>
      <c r="EJ89" s="72" t="str">
        <f t="shared" si="1127"/>
        <v/>
      </c>
      <c r="EK89" s="72" t="str">
        <f t="shared" si="1128"/>
        <v/>
      </c>
      <c r="EL89" s="72" t="str">
        <f t="shared" si="1129"/>
        <v/>
      </c>
      <c r="EM89" s="72" t="str">
        <f t="shared" si="1130"/>
        <v/>
      </c>
      <c r="EN89" s="72" t="str">
        <f t="shared" si="1131"/>
        <v/>
      </c>
      <c r="EO89" s="72" t="str">
        <f t="shared" si="1132"/>
        <v/>
      </c>
      <c r="EP89" s="72" t="str">
        <f t="shared" si="1133"/>
        <v/>
      </c>
      <c r="EQ89" s="72" t="str">
        <f t="shared" si="1134"/>
        <v/>
      </c>
      <c r="ER89" s="72" t="str">
        <f t="shared" si="1135"/>
        <v/>
      </c>
      <c r="ES89" s="72" t="str">
        <f t="shared" si="1136"/>
        <v/>
      </c>
      <c r="ET89" s="72" t="str">
        <f t="shared" si="1137"/>
        <v/>
      </c>
      <c r="EU89" s="72" t="str">
        <f t="shared" si="1138"/>
        <v/>
      </c>
      <c r="EV89" s="72" t="str">
        <f t="shared" si="1139"/>
        <v/>
      </c>
      <c r="EW89" s="72" t="str">
        <f t="shared" si="1140"/>
        <v/>
      </c>
      <c r="EX89" s="72" t="str">
        <f t="shared" si="1141"/>
        <v/>
      </c>
      <c r="EY89" s="72" t="str">
        <f t="shared" si="1142"/>
        <v/>
      </c>
      <c r="EZ89" s="72" t="str">
        <f t="shared" si="1143"/>
        <v/>
      </c>
      <c r="FA89" s="72" t="str">
        <f t="shared" si="1144"/>
        <v/>
      </c>
      <c r="FB89" s="72" t="str">
        <f t="shared" si="1145"/>
        <v/>
      </c>
      <c r="FC89" s="72" t="str">
        <f t="shared" si="1146"/>
        <v/>
      </c>
      <c r="FD89" s="72" t="str">
        <f t="shared" si="1147"/>
        <v/>
      </c>
      <c r="FE89" s="72" t="str">
        <f t="shared" si="1148"/>
        <v/>
      </c>
      <c r="FF89" s="72" t="str">
        <f t="shared" si="1149"/>
        <v/>
      </c>
      <c r="FG89" s="72" t="str">
        <f t="shared" si="1150"/>
        <v/>
      </c>
      <c r="FH89" s="72" t="str">
        <f t="shared" si="1151"/>
        <v/>
      </c>
      <c r="FI89" s="72" t="str">
        <f t="shared" si="1152"/>
        <v/>
      </c>
      <c r="FJ89" s="72" t="str">
        <f t="shared" si="1153"/>
        <v/>
      </c>
      <c r="FK89" s="72" t="str">
        <f t="shared" si="1154"/>
        <v/>
      </c>
      <c r="FL89" s="72" t="str">
        <f t="shared" si="1155"/>
        <v/>
      </c>
      <c r="FM89" s="72" t="str">
        <f t="shared" si="1156"/>
        <v/>
      </c>
      <c r="FN89" s="72" t="str">
        <f t="shared" si="1157"/>
        <v/>
      </c>
      <c r="FO89" s="72" t="str">
        <f t="shared" si="1158"/>
        <v/>
      </c>
      <c r="FP89" s="72" t="str">
        <f t="shared" si="1159"/>
        <v/>
      </c>
      <c r="FQ89" s="72" t="str">
        <f t="shared" si="1160"/>
        <v/>
      </c>
      <c r="FR89" s="72" t="str">
        <f t="shared" si="1161"/>
        <v/>
      </c>
      <c r="FS89" s="72" t="str">
        <f t="shared" si="1162"/>
        <v/>
      </c>
    </row>
    <row r="90" spans="1:175" s="61" customFormat="1" ht="16.5">
      <c r="A90" s="73"/>
      <c r="B90" s="74" t="s">
        <v>382</v>
      </c>
      <c r="C90" s="73" t="s">
        <v>383</v>
      </c>
      <c r="D90" s="75"/>
      <c r="E90" s="76"/>
      <c r="F90" s="77">
        <v>30000</v>
      </c>
      <c r="G90" s="78">
        <v>50</v>
      </c>
      <c r="H90" s="78"/>
      <c r="I90" s="78" t="str">
        <f t="shared" si="589"/>
        <v>E229</v>
      </c>
      <c r="J90" s="78"/>
      <c r="K90" s="78"/>
      <c r="L90" s="78"/>
      <c r="M90" s="78"/>
      <c r="N90" s="78"/>
      <c r="O90" s="78"/>
      <c r="P90" s="105"/>
      <c r="Q90" s="105"/>
      <c r="R90" s="105"/>
      <c r="S90" s="106"/>
      <c r="T90" s="107"/>
      <c r="U90" s="88" t="s">
        <v>379</v>
      </c>
      <c r="V90" s="89"/>
      <c r="W90" s="89"/>
      <c r="X90" s="89">
        <v>300</v>
      </c>
      <c r="Y90" s="89"/>
      <c r="Z90" s="89">
        <v>9600000</v>
      </c>
      <c r="AA90" s="89"/>
      <c r="AB90" s="89">
        <v>240000</v>
      </c>
      <c r="AC90" s="89"/>
      <c r="AD90" s="89"/>
      <c r="AE90" s="89"/>
      <c r="AF90" s="89"/>
      <c r="AG90" s="91"/>
      <c r="AH90" s="89"/>
      <c r="AI90" s="89"/>
      <c r="AJ90" s="89"/>
      <c r="AK90" s="89"/>
      <c r="AL90" s="91"/>
      <c r="AM90" s="89"/>
      <c r="AN90" s="89"/>
      <c r="AO90" s="89"/>
      <c r="AP90" s="93"/>
      <c r="AQ90" s="93"/>
      <c r="AR90" s="94"/>
      <c r="AS90" s="94"/>
      <c r="AT90" s="93"/>
      <c r="AU90" s="93"/>
      <c r="AV90" s="93"/>
      <c r="AW90" s="93"/>
      <c r="AX90" s="93"/>
      <c r="AY90" s="93"/>
      <c r="AZ90" s="93"/>
      <c r="BA90" s="93"/>
      <c r="BB90" s="93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93"/>
      <c r="CF90" s="93"/>
      <c r="CG90" s="93"/>
      <c r="CH90" s="93"/>
      <c r="CI90" s="93"/>
      <c r="CJ90" s="93"/>
      <c r="CK90" s="93"/>
      <c r="CL90" s="93"/>
      <c r="CM90" s="93"/>
      <c r="CN90" s="96" t="str">
        <f t="shared" si="1012"/>
        <v>InitUnitState('E228',,,300,,9600000,,240000,,,)</v>
      </c>
      <c r="CO90" s="96" t="str">
        <f t="shared" si="1013"/>
        <v>InitUnitNormal('E228',,,,,,,,,,)</v>
      </c>
      <c r="CP90" s="96" t="str">
        <f t="shared" si="1014"/>
        <v>InitUnitMagic('E228',,,,,,,,,,)</v>
      </c>
      <c r="CQ90" s="96" t="str">
        <f t="shared" si="1015"/>
        <v>InitUnitAdd('E228',,,,,,,,,,)</v>
      </c>
      <c r="CR90" s="96" t="str">
        <f t="shared" si="801"/>
        <v>InitEquipData('E228',,"",,E229,30000,50,'','','','','','',"ReplaceableTextures\\CommandButtons\\BTNZ15.blp")</v>
      </c>
      <c r="CS90" s="96"/>
      <c r="CT90" s="96"/>
      <c r="CU90" s="98" t="str">
        <f t="shared" si="1092"/>
        <v>|n护甲+300|n生命值+9600000|n生命回复+240000|n</v>
      </c>
      <c r="CV90" s="71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2" t="str">
        <f t="shared" si="1093"/>
        <v/>
      </c>
      <c r="DC90" s="72" t="str">
        <f t="shared" si="1094"/>
        <v/>
      </c>
      <c r="DD90" s="72" t="str">
        <f t="shared" si="1095"/>
        <v>|n护甲+300</v>
      </c>
      <c r="DE90" s="72" t="str">
        <f t="shared" si="1096"/>
        <v/>
      </c>
      <c r="DF90" s="72" t="str">
        <f t="shared" si="1097"/>
        <v>|n生命值+9600000</v>
      </c>
      <c r="DG90" s="72" t="str">
        <f t="shared" si="1098"/>
        <v/>
      </c>
      <c r="DH90" s="72" t="str">
        <f t="shared" si="1099"/>
        <v>|n生命回复+240000</v>
      </c>
      <c r="DI90" s="72" t="str">
        <f t="shared" si="1100"/>
        <v/>
      </c>
      <c r="DJ90" s="72" t="str">
        <f t="shared" si="1101"/>
        <v/>
      </c>
      <c r="DK90" s="72" t="str">
        <f t="shared" si="1102"/>
        <v/>
      </c>
      <c r="DL90" s="72" t="str">
        <f t="shared" si="1103"/>
        <v/>
      </c>
      <c r="DM90" s="72" t="str">
        <f t="shared" si="1104"/>
        <v/>
      </c>
      <c r="DN90" s="72" t="str">
        <f t="shared" si="1105"/>
        <v/>
      </c>
      <c r="DO90" s="72" t="str">
        <f t="shared" si="1106"/>
        <v/>
      </c>
      <c r="DP90" s="72" t="str">
        <f t="shared" si="1107"/>
        <v/>
      </c>
      <c r="DQ90" s="72" t="str">
        <f t="shared" si="1108"/>
        <v/>
      </c>
      <c r="DR90" s="72" t="str">
        <f t="shared" si="1109"/>
        <v/>
      </c>
      <c r="DS90" s="72" t="str">
        <f t="shared" si="1110"/>
        <v/>
      </c>
      <c r="DT90" s="72" t="str">
        <f t="shared" si="1111"/>
        <v/>
      </c>
      <c r="DU90" s="72" t="str">
        <f t="shared" si="1112"/>
        <v/>
      </c>
      <c r="DV90" s="72" t="str">
        <f t="shared" si="1113"/>
        <v/>
      </c>
      <c r="DW90" s="72" t="str">
        <f t="shared" si="1114"/>
        <v/>
      </c>
      <c r="DX90" s="72" t="str">
        <f t="shared" si="1115"/>
        <v/>
      </c>
      <c r="DY90" s="72" t="str">
        <f t="shared" si="1116"/>
        <v/>
      </c>
      <c r="DZ90" s="72" t="str">
        <f t="shared" si="1117"/>
        <v/>
      </c>
      <c r="EA90" s="72" t="str">
        <f t="shared" si="1118"/>
        <v/>
      </c>
      <c r="EB90" s="72" t="str">
        <f t="shared" si="1119"/>
        <v/>
      </c>
      <c r="EC90" s="72" t="str">
        <f t="shared" si="1120"/>
        <v/>
      </c>
      <c r="ED90" s="72" t="str">
        <f t="shared" si="1121"/>
        <v/>
      </c>
      <c r="EE90" s="72" t="str">
        <f t="shared" si="1122"/>
        <v/>
      </c>
      <c r="EF90" s="72" t="str">
        <f t="shared" si="1123"/>
        <v/>
      </c>
      <c r="EG90" s="72" t="str">
        <f t="shared" si="1124"/>
        <v/>
      </c>
      <c r="EH90" s="72" t="str">
        <f t="shared" si="1125"/>
        <v/>
      </c>
      <c r="EI90" s="72" t="str">
        <f t="shared" si="1126"/>
        <v/>
      </c>
      <c r="EJ90" s="72" t="str">
        <f t="shared" si="1127"/>
        <v/>
      </c>
      <c r="EK90" s="72" t="str">
        <f t="shared" si="1128"/>
        <v/>
      </c>
      <c r="EL90" s="72" t="str">
        <f t="shared" si="1129"/>
        <v/>
      </c>
      <c r="EM90" s="72" t="str">
        <f t="shared" si="1130"/>
        <v/>
      </c>
      <c r="EN90" s="72" t="str">
        <f t="shared" si="1131"/>
        <v/>
      </c>
      <c r="EO90" s="72" t="str">
        <f t="shared" si="1132"/>
        <v/>
      </c>
      <c r="EP90" s="72" t="str">
        <f t="shared" si="1133"/>
        <v/>
      </c>
      <c r="EQ90" s="72" t="str">
        <f t="shared" si="1134"/>
        <v/>
      </c>
      <c r="ER90" s="72" t="str">
        <f t="shared" si="1135"/>
        <v/>
      </c>
      <c r="ES90" s="72" t="str">
        <f t="shared" si="1136"/>
        <v/>
      </c>
      <c r="ET90" s="72" t="str">
        <f t="shared" si="1137"/>
        <v/>
      </c>
      <c r="EU90" s="72" t="str">
        <f t="shared" si="1138"/>
        <v/>
      </c>
      <c r="EV90" s="72" t="str">
        <f t="shared" si="1139"/>
        <v/>
      </c>
      <c r="EW90" s="72" t="str">
        <f t="shared" si="1140"/>
        <v/>
      </c>
      <c r="EX90" s="72" t="str">
        <f t="shared" si="1141"/>
        <v/>
      </c>
      <c r="EY90" s="72" t="str">
        <f t="shared" si="1142"/>
        <v/>
      </c>
      <c r="EZ90" s="72" t="str">
        <f t="shared" si="1143"/>
        <v/>
      </c>
      <c r="FA90" s="72" t="str">
        <f t="shared" si="1144"/>
        <v/>
      </c>
      <c r="FB90" s="72" t="str">
        <f t="shared" si="1145"/>
        <v/>
      </c>
      <c r="FC90" s="72" t="str">
        <f t="shared" si="1146"/>
        <v/>
      </c>
      <c r="FD90" s="72" t="str">
        <f t="shared" si="1147"/>
        <v/>
      </c>
      <c r="FE90" s="72" t="str">
        <f t="shared" si="1148"/>
        <v/>
      </c>
      <c r="FF90" s="72" t="str">
        <f t="shared" si="1149"/>
        <v/>
      </c>
      <c r="FG90" s="72" t="str">
        <f t="shared" si="1150"/>
        <v/>
      </c>
      <c r="FH90" s="72" t="str">
        <f t="shared" si="1151"/>
        <v/>
      </c>
      <c r="FI90" s="72" t="str">
        <f t="shared" si="1152"/>
        <v/>
      </c>
      <c r="FJ90" s="72" t="str">
        <f t="shared" si="1153"/>
        <v/>
      </c>
      <c r="FK90" s="72" t="str">
        <f t="shared" si="1154"/>
        <v/>
      </c>
      <c r="FL90" s="72" t="str">
        <f t="shared" si="1155"/>
        <v/>
      </c>
      <c r="FM90" s="72" t="str">
        <f t="shared" si="1156"/>
        <v/>
      </c>
      <c r="FN90" s="72" t="str">
        <f t="shared" si="1157"/>
        <v/>
      </c>
      <c r="FO90" s="72" t="str">
        <f t="shared" si="1158"/>
        <v/>
      </c>
      <c r="FP90" s="72" t="str">
        <f t="shared" si="1159"/>
        <v/>
      </c>
      <c r="FQ90" s="72" t="str">
        <f t="shared" si="1160"/>
        <v/>
      </c>
      <c r="FR90" s="72" t="str">
        <f t="shared" si="1161"/>
        <v/>
      </c>
      <c r="FS90" s="72" t="str">
        <f t="shared" si="1162"/>
        <v/>
      </c>
    </row>
    <row r="91" spans="1:175" s="61" customFormat="1" ht="16.5">
      <c r="A91" s="73"/>
      <c r="B91" s="74" t="s">
        <v>384</v>
      </c>
      <c r="C91" s="73" t="s">
        <v>385</v>
      </c>
      <c r="D91" s="75"/>
      <c r="E91" s="76"/>
      <c r="F91" s="77">
        <v>30000</v>
      </c>
      <c r="G91" s="78">
        <v>50</v>
      </c>
      <c r="H91" s="78"/>
      <c r="I91" s="78" t="str">
        <f t="shared" si="589"/>
        <v>E230</v>
      </c>
      <c r="J91" s="78"/>
      <c r="K91" s="78"/>
      <c r="L91" s="78"/>
      <c r="M91" s="78"/>
      <c r="N91" s="78"/>
      <c r="O91" s="78"/>
      <c r="P91" s="105"/>
      <c r="Q91" s="105"/>
      <c r="R91" s="105"/>
      <c r="S91" s="106"/>
      <c r="T91" s="107"/>
      <c r="U91" s="88" t="s">
        <v>379</v>
      </c>
      <c r="V91" s="89"/>
      <c r="W91" s="89"/>
      <c r="X91" s="89">
        <v>300</v>
      </c>
      <c r="Y91" s="89"/>
      <c r="Z91" s="89">
        <v>10800000</v>
      </c>
      <c r="AA91" s="89"/>
      <c r="AB91" s="89">
        <v>270000</v>
      </c>
      <c r="AC91" s="89"/>
      <c r="AD91" s="89"/>
      <c r="AE91" s="89"/>
      <c r="AF91" s="89"/>
      <c r="AG91" s="91"/>
      <c r="AH91" s="89"/>
      <c r="AI91" s="89"/>
      <c r="AJ91" s="89"/>
      <c r="AK91" s="89"/>
      <c r="AL91" s="91"/>
      <c r="AM91" s="89"/>
      <c r="AN91" s="89"/>
      <c r="AO91" s="89"/>
      <c r="AP91" s="93"/>
      <c r="AQ91" s="93"/>
      <c r="AR91" s="94"/>
      <c r="AS91" s="94"/>
      <c r="AT91" s="93"/>
      <c r="AU91" s="93"/>
      <c r="AV91" s="93"/>
      <c r="AW91" s="93"/>
      <c r="AX91" s="93"/>
      <c r="AY91" s="93"/>
      <c r="AZ91" s="93"/>
      <c r="BA91" s="93"/>
      <c r="BB91" s="93"/>
      <c r="BC91" s="81"/>
      <c r="BD91" s="81"/>
      <c r="BE91" s="81"/>
      <c r="BF91" s="81"/>
      <c r="BG91" s="81"/>
      <c r="BH91" s="81"/>
      <c r="BI91" s="81"/>
      <c r="BJ91" s="81"/>
      <c r="BK91" s="81"/>
      <c r="BL91" s="81"/>
      <c r="BM91" s="81"/>
      <c r="BN91" s="81"/>
      <c r="BO91" s="81"/>
      <c r="BP91" s="81"/>
      <c r="BQ91" s="81"/>
      <c r="BR91" s="81"/>
      <c r="BS91" s="81"/>
      <c r="BT91" s="81"/>
      <c r="BU91" s="81"/>
      <c r="BV91" s="81"/>
      <c r="BW91" s="81"/>
      <c r="BX91" s="81"/>
      <c r="BY91" s="81"/>
      <c r="BZ91" s="81"/>
      <c r="CA91" s="81"/>
      <c r="CB91" s="81"/>
      <c r="CC91" s="81"/>
      <c r="CD91" s="81"/>
      <c r="CE91" s="93"/>
      <c r="CF91" s="93"/>
      <c r="CG91" s="93"/>
      <c r="CH91" s="93"/>
      <c r="CI91" s="93"/>
      <c r="CJ91" s="93"/>
      <c r="CK91" s="93"/>
      <c r="CL91" s="93"/>
      <c r="CM91" s="93"/>
      <c r="CN91" s="96" t="str">
        <f t="shared" si="1012"/>
        <v>InitUnitState('E229',,,300,,10800000,,270000,,,)</v>
      </c>
      <c r="CO91" s="96" t="str">
        <f t="shared" si="1013"/>
        <v>InitUnitNormal('E229',,,,,,,,,,)</v>
      </c>
      <c r="CP91" s="96" t="str">
        <f t="shared" si="1014"/>
        <v>InitUnitMagic('E229',,,,,,,,,,)</v>
      </c>
      <c r="CQ91" s="96" t="str">
        <f t="shared" si="1015"/>
        <v>InitUnitAdd('E229',,,,,,,,,,)</v>
      </c>
      <c r="CR91" s="96" t="str">
        <f t="shared" si="801"/>
        <v>InitEquipData('E229',,"",,E230,30000,50,'','','','','','',"ReplaceableTextures\\CommandButtons\\BTNZ15.blp")</v>
      </c>
      <c r="CS91" s="96"/>
      <c r="CT91" s="96"/>
      <c r="CU91" s="98" t="str">
        <f t="shared" si="1092"/>
        <v>|n护甲+300|n生命值+10800000|n生命回复+270000|n</v>
      </c>
      <c r="CV91" s="71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2" t="str">
        <f t="shared" si="1093"/>
        <v/>
      </c>
      <c r="DC91" s="72" t="str">
        <f t="shared" si="1094"/>
        <v/>
      </c>
      <c r="DD91" s="72" t="str">
        <f t="shared" si="1095"/>
        <v>|n护甲+300</v>
      </c>
      <c r="DE91" s="72" t="str">
        <f t="shared" si="1096"/>
        <v/>
      </c>
      <c r="DF91" s="72" t="str">
        <f t="shared" si="1097"/>
        <v>|n生命值+10800000</v>
      </c>
      <c r="DG91" s="72" t="str">
        <f t="shared" si="1098"/>
        <v/>
      </c>
      <c r="DH91" s="72" t="str">
        <f t="shared" si="1099"/>
        <v>|n生命回复+270000</v>
      </c>
      <c r="DI91" s="72" t="str">
        <f t="shared" si="1100"/>
        <v/>
      </c>
      <c r="DJ91" s="72" t="str">
        <f t="shared" si="1101"/>
        <v/>
      </c>
      <c r="DK91" s="72" t="str">
        <f t="shared" si="1102"/>
        <v/>
      </c>
      <c r="DL91" s="72" t="str">
        <f t="shared" si="1103"/>
        <v/>
      </c>
      <c r="DM91" s="72" t="str">
        <f t="shared" si="1104"/>
        <v/>
      </c>
      <c r="DN91" s="72" t="str">
        <f t="shared" si="1105"/>
        <v/>
      </c>
      <c r="DO91" s="72" t="str">
        <f t="shared" si="1106"/>
        <v/>
      </c>
      <c r="DP91" s="72" t="str">
        <f t="shared" si="1107"/>
        <v/>
      </c>
      <c r="DQ91" s="72" t="str">
        <f t="shared" si="1108"/>
        <v/>
      </c>
      <c r="DR91" s="72" t="str">
        <f t="shared" si="1109"/>
        <v/>
      </c>
      <c r="DS91" s="72" t="str">
        <f t="shared" si="1110"/>
        <v/>
      </c>
      <c r="DT91" s="72" t="str">
        <f t="shared" si="1111"/>
        <v/>
      </c>
      <c r="DU91" s="72" t="str">
        <f t="shared" si="1112"/>
        <v/>
      </c>
      <c r="DV91" s="72" t="str">
        <f t="shared" si="1113"/>
        <v/>
      </c>
      <c r="DW91" s="72" t="str">
        <f t="shared" si="1114"/>
        <v/>
      </c>
      <c r="DX91" s="72" t="str">
        <f t="shared" si="1115"/>
        <v/>
      </c>
      <c r="DY91" s="72" t="str">
        <f t="shared" si="1116"/>
        <v/>
      </c>
      <c r="DZ91" s="72" t="str">
        <f t="shared" si="1117"/>
        <v/>
      </c>
      <c r="EA91" s="72" t="str">
        <f t="shared" si="1118"/>
        <v/>
      </c>
      <c r="EB91" s="72" t="str">
        <f t="shared" si="1119"/>
        <v/>
      </c>
      <c r="EC91" s="72" t="str">
        <f t="shared" si="1120"/>
        <v/>
      </c>
      <c r="ED91" s="72" t="str">
        <f t="shared" si="1121"/>
        <v/>
      </c>
      <c r="EE91" s="72" t="str">
        <f t="shared" si="1122"/>
        <v/>
      </c>
      <c r="EF91" s="72" t="str">
        <f t="shared" si="1123"/>
        <v/>
      </c>
      <c r="EG91" s="72" t="str">
        <f t="shared" si="1124"/>
        <v/>
      </c>
      <c r="EH91" s="72" t="str">
        <f t="shared" si="1125"/>
        <v/>
      </c>
      <c r="EI91" s="72" t="str">
        <f t="shared" si="1126"/>
        <v/>
      </c>
      <c r="EJ91" s="72" t="str">
        <f t="shared" si="1127"/>
        <v/>
      </c>
      <c r="EK91" s="72" t="str">
        <f t="shared" si="1128"/>
        <v/>
      </c>
      <c r="EL91" s="72" t="str">
        <f t="shared" si="1129"/>
        <v/>
      </c>
      <c r="EM91" s="72" t="str">
        <f t="shared" si="1130"/>
        <v/>
      </c>
      <c r="EN91" s="72" t="str">
        <f t="shared" si="1131"/>
        <v/>
      </c>
      <c r="EO91" s="72" t="str">
        <f t="shared" si="1132"/>
        <v/>
      </c>
      <c r="EP91" s="72" t="str">
        <f t="shared" si="1133"/>
        <v/>
      </c>
      <c r="EQ91" s="72" t="str">
        <f t="shared" si="1134"/>
        <v/>
      </c>
      <c r="ER91" s="72" t="str">
        <f t="shared" si="1135"/>
        <v/>
      </c>
      <c r="ES91" s="72" t="str">
        <f t="shared" si="1136"/>
        <v/>
      </c>
      <c r="ET91" s="72" t="str">
        <f t="shared" si="1137"/>
        <v/>
      </c>
      <c r="EU91" s="72" t="str">
        <f t="shared" si="1138"/>
        <v/>
      </c>
      <c r="EV91" s="72" t="str">
        <f t="shared" si="1139"/>
        <v/>
      </c>
      <c r="EW91" s="72" t="str">
        <f t="shared" si="1140"/>
        <v/>
      </c>
      <c r="EX91" s="72" t="str">
        <f t="shared" si="1141"/>
        <v/>
      </c>
      <c r="EY91" s="72" t="str">
        <f t="shared" si="1142"/>
        <v/>
      </c>
      <c r="EZ91" s="72" t="str">
        <f t="shared" si="1143"/>
        <v/>
      </c>
      <c r="FA91" s="72" t="str">
        <f t="shared" si="1144"/>
        <v/>
      </c>
      <c r="FB91" s="72" t="str">
        <f t="shared" si="1145"/>
        <v/>
      </c>
      <c r="FC91" s="72" t="str">
        <f t="shared" si="1146"/>
        <v/>
      </c>
      <c r="FD91" s="72" t="str">
        <f t="shared" si="1147"/>
        <v/>
      </c>
      <c r="FE91" s="72" t="str">
        <f t="shared" si="1148"/>
        <v/>
      </c>
      <c r="FF91" s="72" t="str">
        <f t="shared" si="1149"/>
        <v/>
      </c>
      <c r="FG91" s="72" t="str">
        <f t="shared" si="1150"/>
        <v/>
      </c>
      <c r="FH91" s="72" t="str">
        <f t="shared" si="1151"/>
        <v/>
      </c>
      <c r="FI91" s="72" t="str">
        <f t="shared" si="1152"/>
        <v/>
      </c>
      <c r="FJ91" s="72" t="str">
        <f t="shared" si="1153"/>
        <v/>
      </c>
      <c r="FK91" s="72" t="str">
        <f t="shared" si="1154"/>
        <v/>
      </c>
      <c r="FL91" s="72" t="str">
        <f t="shared" si="1155"/>
        <v/>
      </c>
      <c r="FM91" s="72" t="str">
        <f t="shared" si="1156"/>
        <v/>
      </c>
      <c r="FN91" s="72" t="str">
        <f t="shared" si="1157"/>
        <v/>
      </c>
      <c r="FO91" s="72" t="str">
        <f t="shared" si="1158"/>
        <v/>
      </c>
      <c r="FP91" s="72" t="str">
        <f t="shared" si="1159"/>
        <v/>
      </c>
      <c r="FQ91" s="72" t="str">
        <f t="shared" si="1160"/>
        <v/>
      </c>
      <c r="FR91" s="72" t="str">
        <f t="shared" si="1161"/>
        <v/>
      </c>
      <c r="FS91" s="72" t="str">
        <f t="shared" si="1162"/>
        <v/>
      </c>
    </row>
    <row r="92" spans="1:175" s="61" customFormat="1" ht="16.5">
      <c r="A92" s="73"/>
      <c r="B92" s="74" t="s">
        <v>386</v>
      </c>
      <c r="C92" s="73" t="s">
        <v>387</v>
      </c>
      <c r="D92" s="75"/>
      <c r="E92" s="76"/>
      <c r="F92" s="77"/>
      <c r="G92" s="78"/>
      <c r="H92" s="78"/>
      <c r="I92" s="78"/>
      <c r="J92" s="78"/>
      <c r="K92" s="78"/>
      <c r="L92" s="78"/>
      <c r="M92" s="78"/>
      <c r="N92" s="78"/>
      <c r="O92" s="78"/>
      <c r="P92" s="105"/>
      <c r="Q92" s="105"/>
      <c r="R92" s="105"/>
      <c r="S92" s="106"/>
      <c r="T92" s="107"/>
      <c r="U92" s="88" t="s">
        <v>379</v>
      </c>
      <c r="V92" s="89"/>
      <c r="W92" s="89"/>
      <c r="X92" s="89">
        <v>300</v>
      </c>
      <c r="Y92" s="89"/>
      <c r="Z92" s="89">
        <v>12000000</v>
      </c>
      <c r="AA92" s="89"/>
      <c r="AB92" s="89">
        <v>300000</v>
      </c>
      <c r="AC92" s="89"/>
      <c r="AD92" s="89"/>
      <c r="AE92" s="89"/>
      <c r="AF92" s="89"/>
      <c r="AG92" s="91"/>
      <c r="AH92" s="89"/>
      <c r="AI92" s="89"/>
      <c r="AJ92" s="89"/>
      <c r="AK92" s="89"/>
      <c r="AL92" s="91"/>
      <c r="AM92" s="89"/>
      <c r="AN92" s="89"/>
      <c r="AO92" s="89"/>
      <c r="AP92" s="93"/>
      <c r="AQ92" s="93"/>
      <c r="AR92" s="94"/>
      <c r="AS92" s="94"/>
      <c r="AT92" s="93"/>
      <c r="AU92" s="93"/>
      <c r="AV92" s="93"/>
      <c r="AW92" s="93"/>
      <c r="AX92" s="93"/>
      <c r="AY92" s="93"/>
      <c r="AZ92" s="93"/>
      <c r="BA92" s="93"/>
      <c r="BB92" s="93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93"/>
      <c r="CF92" s="93"/>
      <c r="CG92" s="93"/>
      <c r="CH92" s="93"/>
      <c r="CI92" s="93"/>
      <c r="CJ92" s="93"/>
      <c r="CK92" s="93"/>
      <c r="CL92" s="93"/>
      <c r="CM92" s="93"/>
      <c r="CN92" s="96" t="str">
        <f t="shared" si="1012"/>
        <v>InitUnitState('E230',,,300,,12000000,,300000,,,)</v>
      </c>
      <c r="CO92" s="96" t="str">
        <f t="shared" si="1013"/>
        <v>InitUnitNormal('E230',,,,,,,,,,)</v>
      </c>
      <c r="CP92" s="96" t="str">
        <f t="shared" si="1014"/>
        <v>InitUnitMagic('E230',,,,,,,,,,)</v>
      </c>
      <c r="CQ92" s="96" t="str">
        <f t="shared" si="1015"/>
        <v>InitUnitAdd('E230',,,,,,,,,,)</v>
      </c>
      <c r="CR92" s="96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6"/>
      <c r="CT92" s="96"/>
      <c r="CU92" s="98" t="str">
        <f t="shared" si="1092"/>
        <v>|n护甲+300|n生命值+12000000|n生命回复+300000|n</v>
      </c>
      <c r="CV92" s="71" t="str">
        <f>"|Cffbbbbbb属性：|r"&amp;CU92&amp;VLOOKUP(A92,合成公式!A:P,16,FALSE)&amp;T92</f>
        <v>|Cffbbbbbb属性：|r|n护甲+300|n生命值+12000000|n生命回复+300000|n</v>
      </c>
      <c r="DB92" s="72" t="str">
        <f t="shared" si="1093"/>
        <v/>
      </c>
      <c r="DC92" s="72" t="str">
        <f t="shared" si="1094"/>
        <v/>
      </c>
      <c r="DD92" s="72" t="str">
        <f t="shared" si="1095"/>
        <v>|n护甲+300</v>
      </c>
      <c r="DE92" s="72" t="str">
        <f t="shared" si="1096"/>
        <v/>
      </c>
      <c r="DF92" s="72" t="str">
        <f t="shared" si="1097"/>
        <v>|n生命值+12000000</v>
      </c>
      <c r="DG92" s="72" t="str">
        <f t="shared" si="1098"/>
        <v/>
      </c>
      <c r="DH92" s="72" t="str">
        <f t="shared" si="1099"/>
        <v>|n生命回复+300000</v>
      </c>
      <c r="DI92" s="72" t="str">
        <f t="shared" si="1100"/>
        <v/>
      </c>
      <c r="DJ92" s="72" t="str">
        <f t="shared" si="1101"/>
        <v/>
      </c>
      <c r="DK92" s="72" t="str">
        <f t="shared" si="1102"/>
        <v/>
      </c>
      <c r="DL92" s="72" t="str">
        <f t="shared" si="1103"/>
        <v/>
      </c>
      <c r="DM92" s="72" t="str">
        <f t="shared" si="1104"/>
        <v/>
      </c>
      <c r="DN92" s="72" t="str">
        <f t="shared" si="1105"/>
        <v/>
      </c>
      <c r="DO92" s="72" t="str">
        <f t="shared" si="1106"/>
        <v/>
      </c>
      <c r="DP92" s="72" t="str">
        <f t="shared" si="1107"/>
        <v/>
      </c>
      <c r="DQ92" s="72" t="str">
        <f t="shared" si="1108"/>
        <v/>
      </c>
      <c r="DR92" s="72" t="str">
        <f t="shared" si="1109"/>
        <v/>
      </c>
      <c r="DS92" s="72" t="str">
        <f t="shared" si="1110"/>
        <v/>
      </c>
      <c r="DT92" s="72" t="str">
        <f t="shared" si="1111"/>
        <v/>
      </c>
      <c r="DU92" s="72" t="str">
        <f t="shared" si="1112"/>
        <v/>
      </c>
      <c r="DV92" s="72" t="str">
        <f t="shared" si="1113"/>
        <v/>
      </c>
      <c r="DW92" s="72" t="str">
        <f t="shared" si="1114"/>
        <v/>
      </c>
      <c r="DX92" s="72" t="str">
        <f t="shared" si="1115"/>
        <v/>
      </c>
      <c r="DY92" s="72" t="str">
        <f t="shared" si="1116"/>
        <v/>
      </c>
      <c r="DZ92" s="72" t="str">
        <f t="shared" si="1117"/>
        <v/>
      </c>
      <c r="EA92" s="72" t="str">
        <f t="shared" si="1118"/>
        <v/>
      </c>
      <c r="EB92" s="72" t="str">
        <f t="shared" si="1119"/>
        <v/>
      </c>
      <c r="EC92" s="72" t="str">
        <f t="shared" si="1120"/>
        <v/>
      </c>
      <c r="ED92" s="72" t="str">
        <f t="shared" si="1121"/>
        <v/>
      </c>
      <c r="EE92" s="72" t="str">
        <f t="shared" si="1122"/>
        <v/>
      </c>
      <c r="EF92" s="72" t="str">
        <f t="shared" si="1123"/>
        <v/>
      </c>
      <c r="EG92" s="72" t="str">
        <f t="shared" si="1124"/>
        <v/>
      </c>
      <c r="EH92" s="72" t="str">
        <f t="shared" si="1125"/>
        <v/>
      </c>
      <c r="EI92" s="72" t="str">
        <f t="shared" si="1126"/>
        <v/>
      </c>
      <c r="EJ92" s="72" t="str">
        <f t="shared" si="1127"/>
        <v/>
      </c>
      <c r="EK92" s="72" t="str">
        <f t="shared" si="1128"/>
        <v/>
      </c>
      <c r="EL92" s="72" t="str">
        <f t="shared" si="1129"/>
        <v/>
      </c>
      <c r="EM92" s="72" t="str">
        <f t="shared" si="1130"/>
        <v/>
      </c>
      <c r="EN92" s="72" t="str">
        <f t="shared" si="1131"/>
        <v/>
      </c>
      <c r="EO92" s="72" t="str">
        <f t="shared" si="1132"/>
        <v/>
      </c>
      <c r="EP92" s="72" t="str">
        <f t="shared" si="1133"/>
        <v/>
      </c>
      <c r="EQ92" s="72" t="str">
        <f t="shared" si="1134"/>
        <v/>
      </c>
      <c r="ER92" s="72" t="str">
        <f t="shared" si="1135"/>
        <v/>
      </c>
      <c r="ES92" s="72" t="str">
        <f t="shared" si="1136"/>
        <v/>
      </c>
      <c r="ET92" s="72" t="str">
        <f t="shared" si="1137"/>
        <v/>
      </c>
      <c r="EU92" s="72" t="str">
        <f t="shared" si="1138"/>
        <v/>
      </c>
      <c r="EV92" s="72" t="str">
        <f t="shared" si="1139"/>
        <v/>
      </c>
      <c r="EW92" s="72" t="str">
        <f t="shared" si="1140"/>
        <v/>
      </c>
      <c r="EX92" s="72" t="str">
        <f t="shared" si="1141"/>
        <v/>
      </c>
      <c r="EY92" s="72" t="str">
        <f t="shared" si="1142"/>
        <v/>
      </c>
      <c r="EZ92" s="72" t="str">
        <f t="shared" si="1143"/>
        <v/>
      </c>
      <c r="FA92" s="72" t="str">
        <f t="shared" si="1144"/>
        <v/>
      </c>
      <c r="FB92" s="72" t="str">
        <f t="shared" si="1145"/>
        <v/>
      </c>
      <c r="FC92" s="72" t="str">
        <f t="shared" si="1146"/>
        <v/>
      </c>
      <c r="FD92" s="72" t="str">
        <f t="shared" si="1147"/>
        <v/>
      </c>
      <c r="FE92" s="72" t="str">
        <f t="shared" si="1148"/>
        <v/>
      </c>
      <c r="FF92" s="72" t="str">
        <f t="shared" si="1149"/>
        <v/>
      </c>
      <c r="FG92" s="72" t="str">
        <f t="shared" si="1150"/>
        <v/>
      </c>
      <c r="FH92" s="72" t="str">
        <f t="shared" si="1151"/>
        <v/>
      </c>
      <c r="FI92" s="72" t="str">
        <f t="shared" si="1152"/>
        <v/>
      </c>
      <c r="FJ92" s="72" t="str">
        <f t="shared" si="1153"/>
        <v/>
      </c>
      <c r="FK92" s="72" t="str">
        <f t="shared" si="1154"/>
        <v/>
      </c>
      <c r="FL92" s="72" t="str">
        <f t="shared" si="1155"/>
        <v/>
      </c>
      <c r="FM92" s="72" t="str">
        <f t="shared" si="1156"/>
        <v/>
      </c>
      <c r="FN92" s="72" t="str">
        <f t="shared" si="1157"/>
        <v/>
      </c>
      <c r="FO92" s="72" t="str">
        <f t="shared" si="1158"/>
        <v/>
      </c>
      <c r="FP92" s="72" t="str">
        <f t="shared" si="1159"/>
        <v/>
      </c>
      <c r="FQ92" s="72" t="str">
        <f t="shared" si="1160"/>
        <v/>
      </c>
      <c r="FR92" s="72" t="str">
        <f t="shared" si="1161"/>
        <v/>
      </c>
      <c r="FS92" s="72" t="str">
        <f t="shared" si="1162"/>
        <v/>
      </c>
    </row>
    <row r="93" spans="1:175" ht="16.5">
      <c r="B93" s="74" t="s">
        <v>388</v>
      </c>
      <c r="C93" s="62" t="s">
        <v>389</v>
      </c>
      <c r="E93" s="100"/>
      <c r="U93" s="108" t="s">
        <v>390</v>
      </c>
      <c r="V93" s="12">
        <v>5000</v>
      </c>
      <c r="W93" s="109">
        <v>4000</v>
      </c>
      <c r="X93" s="109"/>
      <c r="Y93" s="109"/>
      <c r="Z93" s="12">
        <v>100000</v>
      </c>
      <c r="AA93" s="109"/>
      <c r="AB93" s="109">
        <v>2000</v>
      </c>
      <c r="AC93" s="109"/>
      <c r="AD93" s="109"/>
      <c r="AE93" s="109"/>
      <c r="AF93" s="109"/>
      <c r="AG93" s="112"/>
      <c r="AH93" s="109"/>
      <c r="AI93" s="109"/>
      <c r="AJ93" s="20">
        <v>9</v>
      </c>
      <c r="AK93" s="20">
        <v>8</v>
      </c>
      <c r="AL93" s="113"/>
      <c r="BC93" s="114"/>
      <c r="BD93" s="114"/>
      <c r="CP93" s="70" t="str">
        <f t="shared" si="1014"/>
        <v>InitUnitMagic('IJ01',,,,,,,,,,)</v>
      </c>
      <c r="CQ93" s="70" t="str">
        <f t="shared" si="1015"/>
        <v>InitUnitAdd('IJ01',,,,,,,,,,)</v>
      </c>
      <c r="CR93" s="7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8" t="str">
        <f t="shared" si="1092"/>
        <v>|n攻击+5000|n业力+4000|n生命值+100000|n生命回复+2000|n攻击伤害+9%|n技能伤害+8%|n</v>
      </c>
      <c r="CV93" s="71" t="str">
        <f>"|Cffbbbbbb属性：|r"&amp;CU93&amp;VLOOKUP(A93,合成公式!A:P,16,FALSE)&amp;T93</f>
        <v>|Cffbbbbbb属性：|r|n攻击+5000|n业力+4000|n生命值+100000|n生命回复+2000|n攻击伤害+9%|n技能伤害+8%|n</v>
      </c>
      <c r="CW93" s="61"/>
      <c r="CX93" s="61"/>
      <c r="CY93" s="61"/>
      <c r="CZ93" s="61"/>
      <c r="DA93" s="61"/>
      <c r="DB93" s="72" t="str">
        <f t="shared" si="802"/>
        <v>|n攻击+5000</v>
      </c>
      <c r="DC93" s="72" t="str">
        <f t="shared" si="803"/>
        <v>|n业力+4000</v>
      </c>
      <c r="DD93" s="72" t="str">
        <f t="shared" si="804"/>
        <v/>
      </c>
      <c r="DE93" s="72" t="str">
        <f t="shared" si="805"/>
        <v/>
      </c>
      <c r="DF93" s="72" t="str">
        <f t="shared" si="806"/>
        <v>|n生命值+100000</v>
      </c>
      <c r="DG93" s="72" t="str">
        <f t="shared" si="807"/>
        <v/>
      </c>
      <c r="DH93" s="72" t="str">
        <f t="shared" si="808"/>
        <v>|n生命回复+2000</v>
      </c>
      <c r="DI93" s="72" t="str">
        <f t="shared" si="809"/>
        <v/>
      </c>
      <c r="DJ93" s="72" t="str">
        <f t="shared" si="810"/>
        <v/>
      </c>
      <c r="DK93" s="72" t="str">
        <f t="shared" si="811"/>
        <v/>
      </c>
      <c r="DL93" s="72" t="str">
        <f t="shared" si="812"/>
        <v/>
      </c>
      <c r="DM93" s="72" t="str">
        <f t="shared" si="813"/>
        <v/>
      </c>
      <c r="DN93" s="72" t="str">
        <f t="shared" si="814"/>
        <v/>
      </c>
      <c r="DO93" s="72" t="str">
        <f t="shared" si="815"/>
        <v/>
      </c>
      <c r="DP93" s="72" t="str">
        <f t="shared" si="816"/>
        <v>|n攻击伤害+9%</v>
      </c>
      <c r="DQ93" s="72" t="str">
        <f t="shared" si="817"/>
        <v>|n技能伤害+8%</v>
      </c>
      <c r="DR93" s="72" t="str">
        <f t="shared" si="818"/>
        <v/>
      </c>
      <c r="DS93" s="72" t="str">
        <f t="shared" si="819"/>
        <v/>
      </c>
      <c r="DT93" s="72" t="str">
        <f t="shared" si="820"/>
        <v/>
      </c>
      <c r="DU93" s="72" t="str">
        <f t="shared" si="821"/>
        <v/>
      </c>
      <c r="DV93" s="72" t="str">
        <f t="shared" si="822"/>
        <v/>
      </c>
      <c r="DW93" s="72" t="str">
        <f t="shared" si="823"/>
        <v/>
      </c>
      <c r="DX93" s="72" t="str">
        <f t="shared" si="824"/>
        <v/>
      </c>
      <c r="DY93" s="72" t="str">
        <f t="shared" si="825"/>
        <v/>
      </c>
      <c r="DZ93" s="72" t="str">
        <f t="shared" si="826"/>
        <v/>
      </c>
      <c r="EA93" s="72" t="str">
        <f t="shared" si="827"/>
        <v/>
      </c>
      <c r="EB93" s="72" t="str">
        <f t="shared" si="828"/>
        <v/>
      </c>
      <c r="EC93" s="72" t="str">
        <f t="shared" si="829"/>
        <v/>
      </c>
      <c r="ED93" s="72" t="str">
        <f t="shared" si="830"/>
        <v/>
      </c>
      <c r="EE93" s="72" t="str">
        <f t="shared" si="831"/>
        <v/>
      </c>
      <c r="EF93" s="72" t="str">
        <f t="shared" si="832"/>
        <v/>
      </c>
      <c r="EG93" s="72" t="str">
        <f t="shared" si="833"/>
        <v/>
      </c>
      <c r="EH93" s="72" t="str">
        <f t="shared" si="834"/>
        <v/>
      </c>
      <c r="EI93" s="72" t="str">
        <f t="shared" si="835"/>
        <v/>
      </c>
      <c r="EJ93" s="72" t="str">
        <f t="shared" si="836"/>
        <v/>
      </c>
      <c r="EK93" s="72" t="str">
        <f t="shared" si="837"/>
        <v/>
      </c>
      <c r="EL93" s="72" t="str">
        <f t="shared" si="838"/>
        <v/>
      </c>
      <c r="EM93" s="72" t="str">
        <f t="shared" si="839"/>
        <v/>
      </c>
      <c r="EN93" s="72" t="str">
        <f t="shared" si="840"/>
        <v/>
      </c>
      <c r="EO93" s="72" t="str">
        <f t="shared" si="841"/>
        <v/>
      </c>
      <c r="EP93" s="72" t="str">
        <f t="shared" si="842"/>
        <v/>
      </c>
      <c r="EQ93" s="72" t="str">
        <f t="shared" si="843"/>
        <v/>
      </c>
      <c r="ER93" s="72" t="str">
        <f t="shared" si="844"/>
        <v/>
      </c>
      <c r="ES93" s="72" t="str">
        <f t="shared" si="845"/>
        <v/>
      </c>
      <c r="ET93" s="72" t="str">
        <f t="shared" si="846"/>
        <v/>
      </c>
      <c r="EU93" s="72" t="str">
        <f t="shared" si="847"/>
        <v/>
      </c>
      <c r="EV93" s="72" t="str">
        <f t="shared" si="848"/>
        <v/>
      </c>
      <c r="EW93" s="72" t="str">
        <f t="shared" si="849"/>
        <v/>
      </c>
      <c r="EX93" s="72" t="str">
        <f t="shared" si="850"/>
        <v/>
      </c>
      <c r="EY93" s="72" t="str">
        <f t="shared" si="851"/>
        <v/>
      </c>
      <c r="EZ93" s="72" t="str">
        <f t="shared" si="852"/>
        <v/>
      </c>
      <c r="FA93" s="72" t="str">
        <f t="shared" si="853"/>
        <v/>
      </c>
      <c r="FB93" s="72" t="str">
        <f t="shared" si="854"/>
        <v/>
      </c>
      <c r="FC93" s="72" t="str">
        <f t="shared" si="855"/>
        <v/>
      </c>
      <c r="FD93" s="72" t="str">
        <f t="shared" si="856"/>
        <v/>
      </c>
      <c r="FE93" s="72" t="str">
        <f t="shared" si="857"/>
        <v/>
      </c>
      <c r="FF93" s="72" t="str">
        <f t="shared" si="858"/>
        <v/>
      </c>
      <c r="FG93" s="72" t="str">
        <f t="shared" si="859"/>
        <v/>
      </c>
      <c r="FH93" s="72" t="str">
        <f t="shared" si="860"/>
        <v/>
      </c>
      <c r="FI93" s="72" t="str">
        <f t="shared" si="861"/>
        <v/>
      </c>
      <c r="FJ93" s="72" t="str">
        <f t="shared" si="862"/>
        <v/>
      </c>
      <c r="FK93" s="72" t="str">
        <f t="shared" si="863"/>
        <v/>
      </c>
      <c r="FL93" s="72" t="str">
        <f t="shared" si="864"/>
        <v/>
      </c>
      <c r="FM93" s="72" t="str">
        <f t="shared" si="865"/>
        <v/>
      </c>
      <c r="FN93" s="72" t="str">
        <f t="shared" si="866"/>
        <v/>
      </c>
      <c r="FO93" s="72" t="str">
        <f t="shared" si="867"/>
        <v/>
      </c>
      <c r="FP93" s="72" t="str">
        <f t="shared" si="868"/>
        <v/>
      </c>
      <c r="FQ93" s="72" t="str">
        <f t="shared" si="869"/>
        <v/>
      </c>
      <c r="FR93" s="72" t="str">
        <f t="shared" si="870"/>
        <v/>
      </c>
      <c r="FS93" s="72" t="str">
        <f t="shared" si="871"/>
        <v/>
      </c>
    </row>
    <row r="94" spans="1:175" ht="16.5">
      <c r="B94" s="74" t="s">
        <v>391</v>
      </c>
      <c r="C94" s="62" t="s">
        <v>392</v>
      </c>
      <c r="E94" s="100"/>
      <c r="U94" s="108" t="s">
        <v>393</v>
      </c>
      <c r="V94" s="12">
        <v>7500</v>
      </c>
      <c r="W94" s="109">
        <v>6000</v>
      </c>
      <c r="X94" s="109"/>
      <c r="Y94" s="109"/>
      <c r="Z94" s="12">
        <v>150000</v>
      </c>
      <c r="AA94" s="109"/>
      <c r="AB94" s="109">
        <v>3000</v>
      </c>
      <c r="AC94" s="109"/>
      <c r="AD94" s="109"/>
      <c r="AE94" s="109"/>
      <c r="AF94" s="109"/>
      <c r="AG94" s="112"/>
      <c r="AH94" s="109"/>
      <c r="AI94" s="109"/>
      <c r="AJ94" s="20">
        <v>9</v>
      </c>
      <c r="AK94" s="20">
        <v>8</v>
      </c>
      <c r="AL94" s="113"/>
      <c r="BC94" s="114"/>
      <c r="BD94" s="114"/>
      <c r="CU94" s="98" t="str">
        <f t="shared" si="1092"/>
        <v>|n攻击+7500|n业力+6000|n生命值+150000|n生命回复+3000|n攻击伤害+9%|n技能伤害+8%|n</v>
      </c>
      <c r="CV94" s="71" t="str">
        <f>"|Cffbbbbbb属性：|r"&amp;CU94&amp;VLOOKUP(A94,合成公式!A:P,16,FALSE)&amp;T94</f>
        <v>|Cffbbbbbb属性：|r|n攻击+7500|n业力+6000|n生命值+150000|n生命回复+3000|n攻击伤害+9%|n技能伤害+8%|n</v>
      </c>
      <c r="CW94" s="61"/>
      <c r="CX94" s="61"/>
      <c r="CY94" s="61"/>
      <c r="CZ94" s="61"/>
      <c r="DA94" s="61"/>
      <c r="DB94" s="72" t="str">
        <f t="shared" si="802"/>
        <v>|n攻击+7500</v>
      </c>
      <c r="DC94" s="72" t="str">
        <f t="shared" si="803"/>
        <v>|n业力+6000</v>
      </c>
      <c r="DD94" s="72" t="str">
        <f t="shared" si="804"/>
        <v/>
      </c>
      <c r="DE94" s="72" t="str">
        <f t="shared" si="805"/>
        <v/>
      </c>
      <c r="DF94" s="72" t="str">
        <f t="shared" si="806"/>
        <v>|n生命值+150000</v>
      </c>
      <c r="DG94" s="72" t="str">
        <f t="shared" si="807"/>
        <v/>
      </c>
      <c r="DH94" s="72" t="str">
        <f t="shared" si="808"/>
        <v>|n生命回复+3000</v>
      </c>
      <c r="DI94" s="72" t="str">
        <f t="shared" si="809"/>
        <v/>
      </c>
      <c r="DJ94" s="72" t="str">
        <f t="shared" si="810"/>
        <v/>
      </c>
      <c r="DK94" s="72" t="str">
        <f t="shared" si="811"/>
        <v/>
      </c>
      <c r="DL94" s="72" t="str">
        <f t="shared" si="812"/>
        <v/>
      </c>
      <c r="DM94" s="72" t="str">
        <f t="shared" si="813"/>
        <v/>
      </c>
      <c r="DN94" s="72" t="str">
        <f t="shared" si="814"/>
        <v/>
      </c>
      <c r="DO94" s="72" t="str">
        <f t="shared" si="815"/>
        <v/>
      </c>
      <c r="DP94" s="72" t="str">
        <f t="shared" si="816"/>
        <v>|n攻击伤害+9%</v>
      </c>
      <c r="DQ94" s="72" t="str">
        <f t="shared" si="817"/>
        <v>|n技能伤害+8%</v>
      </c>
      <c r="DR94" s="72" t="str">
        <f t="shared" si="818"/>
        <v/>
      </c>
      <c r="DS94" s="72" t="str">
        <f t="shared" si="819"/>
        <v/>
      </c>
      <c r="DT94" s="72" t="str">
        <f t="shared" si="820"/>
        <v/>
      </c>
      <c r="DU94" s="72" t="str">
        <f t="shared" si="821"/>
        <v/>
      </c>
      <c r="DV94" s="72" t="str">
        <f t="shared" si="822"/>
        <v/>
      </c>
      <c r="DW94" s="72" t="str">
        <f t="shared" si="823"/>
        <v/>
      </c>
      <c r="DX94" s="72" t="str">
        <f t="shared" si="824"/>
        <v/>
      </c>
      <c r="DY94" s="72" t="str">
        <f t="shared" si="825"/>
        <v/>
      </c>
      <c r="DZ94" s="72" t="str">
        <f t="shared" si="826"/>
        <v/>
      </c>
      <c r="EA94" s="72" t="str">
        <f t="shared" si="827"/>
        <v/>
      </c>
      <c r="EB94" s="72" t="str">
        <f t="shared" si="828"/>
        <v/>
      </c>
      <c r="EC94" s="72" t="str">
        <f t="shared" si="829"/>
        <v/>
      </c>
      <c r="ED94" s="72" t="str">
        <f t="shared" si="830"/>
        <v/>
      </c>
      <c r="EE94" s="72" t="str">
        <f t="shared" si="831"/>
        <v/>
      </c>
      <c r="EF94" s="72" t="str">
        <f t="shared" si="832"/>
        <v/>
      </c>
      <c r="EG94" s="72" t="str">
        <f t="shared" si="833"/>
        <v/>
      </c>
      <c r="EH94" s="72" t="str">
        <f t="shared" si="834"/>
        <v/>
      </c>
      <c r="EI94" s="72" t="str">
        <f t="shared" si="835"/>
        <v/>
      </c>
      <c r="EJ94" s="72" t="str">
        <f t="shared" si="836"/>
        <v/>
      </c>
      <c r="EK94" s="72" t="str">
        <f t="shared" si="837"/>
        <v/>
      </c>
      <c r="EL94" s="72" t="str">
        <f t="shared" si="838"/>
        <v/>
      </c>
      <c r="EM94" s="72" t="str">
        <f t="shared" si="839"/>
        <v/>
      </c>
      <c r="EN94" s="72" t="str">
        <f t="shared" si="840"/>
        <v/>
      </c>
      <c r="EO94" s="72" t="str">
        <f t="shared" si="841"/>
        <v/>
      </c>
      <c r="EP94" s="72" t="str">
        <f t="shared" si="842"/>
        <v/>
      </c>
      <c r="EQ94" s="72" t="str">
        <f t="shared" si="843"/>
        <v/>
      </c>
      <c r="ER94" s="72" t="str">
        <f t="shared" si="844"/>
        <v/>
      </c>
      <c r="ES94" s="72" t="str">
        <f t="shared" si="845"/>
        <v/>
      </c>
      <c r="ET94" s="72" t="str">
        <f t="shared" si="846"/>
        <v/>
      </c>
      <c r="EU94" s="72" t="str">
        <f t="shared" si="847"/>
        <v/>
      </c>
      <c r="EV94" s="72" t="str">
        <f t="shared" si="848"/>
        <v/>
      </c>
      <c r="EW94" s="72" t="str">
        <f t="shared" si="849"/>
        <v/>
      </c>
      <c r="EX94" s="72" t="str">
        <f t="shared" si="850"/>
        <v/>
      </c>
      <c r="EY94" s="72" t="str">
        <f t="shared" si="851"/>
        <v/>
      </c>
      <c r="EZ94" s="72" t="str">
        <f t="shared" si="852"/>
        <v/>
      </c>
      <c r="FA94" s="72" t="str">
        <f t="shared" si="853"/>
        <v/>
      </c>
      <c r="FB94" s="72" t="str">
        <f t="shared" si="854"/>
        <v/>
      </c>
      <c r="FC94" s="72" t="str">
        <f t="shared" si="855"/>
        <v/>
      </c>
      <c r="FD94" s="72" t="str">
        <f t="shared" si="856"/>
        <v/>
      </c>
      <c r="FE94" s="72" t="str">
        <f t="shared" si="857"/>
        <v/>
      </c>
      <c r="FF94" s="72" t="str">
        <f t="shared" si="858"/>
        <v/>
      </c>
      <c r="FG94" s="72" t="str">
        <f t="shared" si="859"/>
        <v/>
      </c>
      <c r="FH94" s="72" t="str">
        <f t="shared" si="860"/>
        <v/>
      </c>
      <c r="FI94" s="72" t="str">
        <f t="shared" si="861"/>
        <v/>
      </c>
      <c r="FJ94" s="72" t="str">
        <f t="shared" si="862"/>
        <v/>
      </c>
      <c r="FK94" s="72" t="str">
        <f t="shared" si="863"/>
        <v/>
      </c>
      <c r="FL94" s="72" t="str">
        <f t="shared" si="864"/>
        <v/>
      </c>
      <c r="FM94" s="72" t="str">
        <f t="shared" si="865"/>
        <v/>
      </c>
      <c r="FN94" s="72" t="str">
        <f t="shared" si="866"/>
        <v/>
      </c>
      <c r="FO94" s="72" t="str">
        <f t="shared" si="867"/>
        <v/>
      </c>
      <c r="FP94" s="72" t="str">
        <f t="shared" si="868"/>
        <v/>
      </c>
      <c r="FQ94" s="72" t="str">
        <f t="shared" si="869"/>
        <v/>
      </c>
      <c r="FR94" s="72" t="str">
        <f t="shared" si="870"/>
        <v/>
      </c>
      <c r="FS94" s="72" t="str">
        <f t="shared" si="871"/>
        <v/>
      </c>
    </row>
    <row r="95" spans="1:175" ht="16.5">
      <c r="A95" s="101"/>
      <c r="B95" s="74" t="s">
        <v>394</v>
      </c>
      <c r="C95" s="101" t="s">
        <v>395</v>
      </c>
      <c r="E95" s="100"/>
      <c r="S95" s="110"/>
      <c r="U95" s="108" t="s">
        <v>396</v>
      </c>
      <c r="V95" s="12">
        <v>12500</v>
      </c>
      <c r="W95" s="109">
        <v>10000</v>
      </c>
      <c r="X95" s="109"/>
      <c r="Y95" s="109"/>
      <c r="Z95" s="12">
        <v>250000</v>
      </c>
      <c r="AA95" s="109"/>
      <c r="AB95" s="109">
        <v>5000</v>
      </c>
      <c r="AC95" s="109"/>
      <c r="AD95" s="109"/>
      <c r="AE95" s="109"/>
      <c r="AF95" s="109"/>
      <c r="AG95" s="112"/>
      <c r="AH95" s="109"/>
      <c r="AI95" s="109"/>
      <c r="AJ95" s="20">
        <v>9</v>
      </c>
      <c r="AK95" s="20">
        <v>8</v>
      </c>
      <c r="AL95" s="113"/>
      <c r="BC95" s="114"/>
      <c r="BD95" s="114"/>
      <c r="CU95" s="98" t="str">
        <f t="shared" si="1092"/>
        <v>|n攻击+12500|n业力+10000|n生命值+250000|n生命回复+5000|n攻击伤害+9%|n技能伤害+8%|n</v>
      </c>
      <c r="CV95" s="71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1"/>
      <c r="CX95" s="61"/>
      <c r="CY95" s="61"/>
      <c r="CZ95" s="61"/>
      <c r="DA95" s="61"/>
      <c r="DB95" s="72" t="str">
        <f t="shared" si="802"/>
        <v>|n攻击+12500</v>
      </c>
      <c r="DC95" s="72" t="str">
        <f t="shared" si="803"/>
        <v>|n业力+10000</v>
      </c>
      <c r="DD95" s="72" t="str">
        <f t="shared" si="804"/>
        <v/>
      </c>
      <c r="DE95" s="72" t="str">
        <f t="shared" si="805"/>
        <v/>
      </c>
      <c r="DF95" s="72" t="str">
        <f t="shared" si="806"/>
        <v>|n生命值+250000</v>
      </c>
      <c r="DG95" s="72" t="str">
        <f t="shared" si="807"/>
        <v/>
      </c>
      <c r="DH95" s="72" t="str">
        <f t="shared" si="808"/>
        <v>|n生命回复+5000</v>
      </c>
      <c r="DI95" s="72" t="str">
        <f t="shared" si="809"/>
        <v/>
      </c>
      <c r="DJ95" s="72" t="str">
        <f t="shared" si="810"/>
        <v/>
      </c>
      <c r="DK95" s="72" t="str">
        <f t="shared" si="811"/>
        <v/>
      </c>
      <c r="DL95" s="72" t="str">
        <f t="shared" si="812"/>
        <v/>
      </c>
      <c r="DM95" s="72" t="str">
        <f t="shared" si="813"/>
        <v/>
      </c>
      <c r="DN95" s="72" t="str">
        <f t="shared" si="814"/>
        <v/>
      </c>
      <c r="DO95" s="72" t="str">
        <f t="shared" si="815"/>
        <v/>
      </c>
      <c r="DP95" s="72" t="str">
        <f t="shared" si="816"/>
        <v>|n攻击伤害+9%</v>
      </c>
      <c r="DQ95" s="72" t="str">
        <f t="shared" si="817"/>
        <v>|n技能伤害+8%</v>
      </c>
      <c r="DR95" s="72" t="str">
        <f t="shared" si="818"/>
        <v/>
      </c>
      <c r="DS95" s="72" t="str">
        <f t="shared" si="819"/>
        <v/>
      </c>
      <c r="DT95" s="72" t="str">
        <f t="shared" si="820"/>
        <v/>
      </c>
      <c r="DU95" s="72" t="str">
        <f t="shared" si="821"/>
        <v/>
      </c>
      <c r="DV95" s="72" t="str">
        <f t="shared" si="822"/>
        <v/>
      </c>
      <c r="DW95" s="72" t="str">
        <f t="shared" si="823"/>
        <v/>
      </c>
      <c r="DX95" s="72" t="str">
        <f t="shared" si="824"/>
        <v/>
      </c>
      <c r="DY95" s="72" t="str">
        <f t="shared" si="825"/>
        <v/>
      </c>
      <c r="DZ95" s="72" t="str">
        <f t="shared" si="826"/>
        <v/>
      </c>
      <c r="EA95" s="72" t="str">
        <f t="shared" si="827"/>
        <v/>
      </c>
      <c r="EB95" s="72" t="str">
        <f t="shared" si="828"/>
        <v/>
      </c>
      <c r="EC95" s="72" t="str">
        <f t="shared" si="829"/>
        <v/>
      </c>
      <c r="ED95" s="72" t="str">
        <f t="shared" si="830"/>
        <v/>
      </c>
      <c r="EE95" s="72" t="str">
        <f t="shared" si="831"/>
        <v/>
      </c>
      <c r="EF95" s="72" t="str">
        <f t="shared" si="832"/>
        <v/>
      </c>
      <c r="EG95" s="72" t="str">
        <f t="shared" si="833"/>
        <v/>
      </c>
      <c r="EH95" s="72" t="str">
        <f t="shared" si="834"/>
        <v/>
      </c>
      <c r="EI95" s="72" t="str">
        <f t="shared" si="835"/>
        <v/>
      </c>
      <c r="EJ95" s="72" t="str">
        <f t="shared" si="836"/>
        <v/>
      </c>
      <c r="EK95" s="72" t="str">
        <f t="shared" si="837"/>
        <v/>
      </c>
      <c r="EL95" s="72" t="str">
        <f t="shared" si="838"/>
        <v/>
      </c>
      <c r="EM95" s="72" t="str">
        <f t="shared" si="839"/>
        <v/>
      </c>
      <c r="EN95" s="72" t="str">
        <f t="shared" si="840"/>
        <v/>
      </c>
      <c r="EO95" s="72" t="str">
        <f t="shared" si="841"/>
        <v/>
      </c>
      <c r="EP95" s="72" t="str">
        <f t="shared" si="842"/>
        <v/>
      </c>
      <c r="EQ95" s="72" t="str">
        <f t="shared" si="843"/>
        <v/>
      </c>
      <c r="ER95" s="72" t="str">
        <f t="shared" si="844"/>
        <v/>
      </c>
      <c r="ES95" s="72" t="str">
        <f t="shared" si="845"/>
        <v/>
      </c>
      <c r="ET95" s="72" t="str">
        <f t="shared" si="846"/>
        <v/>
      </c>
      <c r="EU95" s="72" t="str">
        <f t="shared" si="847"/>
        <v/>
      </c>
      <c r="EV95" s="72" t="str">
        <f t="shared" si="848"/>
        <v/>
      </c>
      <c r="EW95" s="72" t="str">
        <f t="shared" si="849"/>
        <v/>
      </c>
      <c r="EX95" s="72" t="str">
        <f t="shared" si="850"/>
        <v/>
      </c>
      <c r="EY95" s="72" t="str">
        <f t="shared" si="851"/>
        <v/>
      </c>
      <c r="EZ95" s="72" t="str">
        <f t="shared" si="852"/>
        <v/>
      </c>
      <c r="FA95" s="72" t="str">
        <f t="shared" si="853"/>
        <v/>
      </c>
      <c r="FB95" s="72" t="str">
        <f t="shared" si="854"/>
        <v/>
      </c>
      <c r="FC95" s="72" t="str">
        <f t="shared" si="855"/>
        <v/>
      </c>
      <c r="FD95" s="72" t="str">
        <f t="shared" si="856"/>
        <v/>
      </c>
      <c r="FE95" s="72" t="str">
        <f t="shared" si="857"/>
        <v/>
      </c>
      <c r="FF95" s="72" t="str">
        <f t="shared" si="858"/>
        <v/>
      </c>
      <c r="FG95" s="72" t="str">
        <f t="shared" si="859"/>
        <v/>
      </c>
      <c r="FH95" s="72" t="str">
        <f t="shared" si="860"/>
        <v/>
      </c>
      <c r="FI95" s="72" t="str">
        <f t="shared" si="861"/>
        <v/>
      </c>
      <c r="FJ95" s="72" t="str">
        <f t="shared" si="862"/>
        <v/>
      </c>
      <c r="FK95" s="72" t="str">
        <f t="shared" si="863"/>
        <v/>
      </c>
      <c r="FL95" s="72" t="str">
        <f t="shared" si="864"/>
        <v/>
      </c>
      <c r="FM95" s="72" t="str">
        <f t="shared" si="865"/>
        <v/>
      </c>
      <c r="FN95" s="72" t="str">
        <f t="shared" si="866"/>
        <v/>
      </c>
      <c r="FO95" s="72" t="str">
        <f t="shared" si="867"/>
        <v/>
      </c>
      <c r="FP95" s="72" t="str">
        <f t="shared" si="868"/>
        <v/>
      </c>
      <c r="FQ95" s="72" t="str">
        <f t="shared" si="869"/>
        <v/>
      </c>
      <c r="FR95" s="72" t="str">
        <f t="shared" si="870"/>
        <v/>
      </c>
      <c r="FS95" s="72" t="str">
        <f t="shared" si="871"/>
        <v/>
      </c>
    </row>
    <row r="96" spans="1:175" ht="16.5">
      <c r="A96" s="101"/>
      <c r="B96" s="74" t="s">
        <v>397</v>
      </c>
      <c r="C96" s="101" t="s">
        <v>398</v>
      </c>
      <c r="E96" s="100"/>
      <c r="S96" s="110"/>
      <c r="U96" s="108" t="s">
        <v>399</v>
      </c>
      <c r="V96" s="12">
        <v>21250</v>
      </c>
      <c r="W96" s="109">
        <v>17000</v>
      </c>
      <c r="X96" s="109"/>
      <c r="Y96" s="109"/>
      <c r="Z96" s="12">
        <v>425000</v>
      </c>
      <c r="AA96" s="109"/>
      <c r="AB96" s="109">
        <v>8500</v>
      </c>
      <c r="AC96" s="109"/>
      <c r="AD96" s="109"/>
      <c r="AE96" s="109"/>
      <c r="AF96" s="109"/>
      <c r="AG96" s="112"/>
      <c r="AH96" s="109"/>
      <c r="AI96" s="109"/>
      <c r="AJ96" s="109">
        <v>18</v>
      </c>
      <c r="AK96" s="109">
        <v>15</v>
      </c>
      <c r="AL96" s="113"/>
      <c r="BC96" s="114"/>
      <c r="BD96" s="114"/>
      <c r="CU96" s="98" t="str">
        <f t="shared" si="1092"/>
        <v>|n攻击+21250|n业力+17000|n生命值+425000|n生命回复+8500|n攻击伤害+18%|n技能伤害+15%|n</v>
      </c>
      <c r="CV96" s="71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1"/>
      <c r="CX96" s="61"/>
      <c r="CY96" s="61"/>
      <c r="CZ96" s="61"/>
      <c r="DA96" s="61"/>
      <c r="DB96" s="72" t="str">
        <f t="shared" si="802"/>
        <v>|n攻击+21250</v>
      </c>
      <c r="DC96" s="72" t="str">
        <f t="shared" si="803"/>
        <v>|n业力+17000</v>
      </c>
      <c r="DD96" s="72" t="str">
        <f t="shared" si="804"/>
        <v/>
      </c>
      <c r="DE96" s="72" t="str">
        <f t="shared" si="805"/>
        <v/>
      </c>
      <c r="DF96" s="72" t="str">
        <f t="shared" si="806"/>
        <v>|n生命值+425000</v>
      </c>
      <c r="DG96" s="72" t="str">
        <f t="shared" si="807"/>
        <v/>
      </c>
      <c r="DH96" s="72" t="str">
        <f t="shared" si="808"/>
        <v>|n生命回复+8500</v>
      </c>
      <c r="DI96" s="72" t="str">
        <f t="shared" si="809"/>
        <v/>
      </c>
      <c r="DJ96" s="72" t="str">
        <f t="shared" si="810"/>
        <v/>
      </c>
      <c r="DK96" s="72" t="str">
        <f t="shared" si="811"/>
        <v/>
      </c>
      <c r="DL96" s="72" t="str">
        <f t="shared" si="812"/>
        <v/>
      </c>
      <c r="DM96" s="72" t="str">
        <f t="shared" si="813"/>
        <v/>
      </c>
      <c r="DN96" s="72" t="str">
        <f t="shared" si="814"/>
        <v/>
      </c>
      <c r="DO96" s="72" t="str">
        <f t="shared" si="815"/>
        <v/>
      </c>
      <c r="DP96" s="72" t="str">
        <f t="shared" si="816"/>
        <v>|n攻击伤害+18%</v>
      </c>
      <c r="DQ96" s="72" t="str">
        <f t="shared" si="817"/>
        <v>|n技能伤害+15%</v>
      </c>
      <c r="DR96" s="72" t="str">
        <f t="shared" si="818"/>
        <v/>
      </c>
      <c r="DS96" s="72" t="str">
        <f t="shared" si="819"/>
        <v/>
      </c>
      <c r="DT96" s="72" t="str">
        <f t="shared" si="820"/>
        <v/>
      </c>
      <c r="DU96" s="72" t="str">
        <f t="shared" si="821"/>
        <v/>
      </c>
      <c r="DV96" s="72" t="str">
        <f t="shared" si="822"/>
        <v/>
      </c>
      <c r="DW96" s="72" t="str">
        <f t="shared" si="823"/>
        <v/>
      </c>
      <c r="DX96" s="72" t="str">
        <f t="shared" si="824"/>
        <v/>
      </c>
      <c r="DY96" s="72" t="str">
        <f t="shared" si="825"/>
        <v/>
      </c>
      <c r="DZ96" s="72" t="str">
        <f t="shared" si="826"/>
        <v/>
      </c>
      <c r="EA96" s="72" t="str">
        <f t="shared" si="827"/>
        <v/>
      </c>
      <c r="EB96" s="72" t="str">
        <f t="shared" si="828"/>
        <v/>
      </c>
      <c r="EC96" s="72" t="str">
        <f t="shared" si="829"/>
        <v/>
      </c>
      <c r="ED96" s="72" t="str">
        <f t="shared" si="830"/>
        <v/>
      </c>
      <c r="EE96" s="72" t="str">
        <f t="shared" si="831"/>
        <v/>
      </c>
      <c r="EF96" s="72" t="str">
        <f t="shared" si="832"/>
        <v/>
      </c>
      <c r="EG96" s="72" t="str">
        <f t="shared" si="833"/>
        <v/>
      </c>
      <c r="EH96" s="72" t="str">
        <f t="shared" si="834"/>
        <v/>
      </c>
      <c r="EI96" s="72" t="str">
        <f t="shared" si="835"/>
        <v/>
      </c>
      <c r="EJ96" s="72" t="str">
        <f t="shared" si="836"/>
        <v/>
      </c>
      <c r="EK96" s="72" t="str">
        <f t="shared" si="837"/>
        <v/>
      </c>
      <c r="EL96" s="72" t="str">
        <f t="shared" si="838"/>
        <v/>
      </c>
      <c r="EM96" s="72" t="str">
        <f t="shared" si="839"/>
        <v/>
      </c>
      <c r="EN96" s="72" t="str">
        <f t="shared" si="840"/>
        <v/>
      </c>
      <c r="EO96" s="72" t="str">
        <f t="shared" si="841"/>
        <v/>
      </c>
      <c r="EP96" s="72" t="str">
        <f t="shared" si="842"/>
        <v/>
      </c>
      <c r="EQ96" s="72" t="str">
        <f t="shared" si="843"/>
        <v/>
      </c>
      <c r="ER96" s="72" t="str">
        <f t="shared" si="844"/>
        <v/>
      </c>
      <c r="ES96" s="72" t="str">
        <f t="shared" si="845"/>
        <v/>
      </c>
      <c r="ET96" s="72" t="str">
        <f t="shared" si="846"/>
        <v/>
      </c>
      <c r="EU96" s="72" t="str">
        <f t="shared" si="847"/>
        <v/>
      </c>
      <c r="EV96" s="72" t="str">
        <f t="shared" si="848"/>
        <v/>
      </c>
      <c r="EW96" s="72" t="str">
        <f t="shared" si="849"/>
        <v/>
      </c>
      <c r="EX96" s="72" t="str">
        <f t="shared" si="850"/>
        <v/>
      </c>
      <c r="EY96" s="72" t="str">
        <f t="shared" si="851"/>
        <v/>
      </c>
      <c r="EZ96" s="72" t="str">
        <f t="shared" si="852"/>
        <v/>
      </c>
      <c r="FA96" s="72" t="str">
        <f t="shared" si="853"/>
        <v/>
      </c>
      <c r="FB96" s="72" t="str">
        <f t="shared" si="854"/>
        <v/>
      </c>
      <c r="FC96" s="72" t="str">
        <f t="shared" si="855"/>
        <v/>
      </c>
      <c r="FD96" s="72" t="str">
        <f t="shared" si="856"/>
        <v/>
      </c>
      <c r="FE96" s="72" t="str">
        <f t="shared" si="857"/>
        <v/>
      </c>
      <c r="FF96" s="72" t="str">
        <f t="shared" si="858"/>
        <v/>
      </c>
      <c r="FG96" s="72" t="str">
        <f t="shared" si="859"/>
        <v/>
      </c>
      <c r="FH96" s="72" t="str">
        <f t="shared" si="860"/>
        <v/>
      </c>
      <c r="FI96" s="72" t="str">
        <f t="shared" si="861"/>
        <v/>
      </c>
      <c r="FJ96" s="72" t="str">
        <f t="shared" si="862"/>
        <v/>
      </c>
      <c r="FK96" s="72" t="str">
        <f t="shared" si="863"/>
        <v/>
      </c>
      <c r="FL96" s="72" t="str">
        <f t="shared" si="864"/>
        <v/>
      </c>
      <c r="FM96" s="72" t="str">
        <f t="shared" si="865"/>
        <v/>
      </c>
      <c r="FN96" s="72" t="str">
        <f t="shared" si="866"/>
        <v/>
      </c>
      <c r="FO96" s="72" t="str">
        <f t="shared" si="867"/>
        <v/>
      </c>
      <c r="FP96" s="72" t="str">
        <f t="shared" si="868"/>
        <v/>
      </c>
      <c r="FQ96" s="72" t="str">
        <f t="shared" si="869"/>
        <v/>
      </c>
      <c r="FR96" s="72" t="str">
        <f t="shared" si="870"/>
        <v/>
      </c>
      <c r="FS96" s="72" t="str">
        <f t="shared" si="871"/>
        <v/>
      </c>
    </row>
    <row r="97" spans="1:175" ht="16.5">
      <c r="A97" s="101"/>
      <c r="B97" s="74" t="s">
        <v>400</v>
      </c>
      <c r="C97" s="101" t="s">
        <v>401</v>
      </c>
      <c r="E97" s="100"/>
      <c r="S97" s="110"/>
      <c r="U97" s="108" t="s">
        <v>402</v>
      </c>
      <c r="V97" s="12">
        <v>33750</v>
      </c>
      <c r="W97" s="109">
        <v>27000</v>
      </c>
      <c r="X97" s="109"/>
      <c r="Y97" s="109"/>
      <c r="Z97" s="12">
        <v>675000</v>
      </c>
      <c r="AA97" s="109"/>
      <c r="AB97" s="109">
        <v>13500</v>
      </c>
      <c r="AC97" s="109"/>
      <c r="AD97" s="109"/>
      <c r="AE97" s="109"/>
      <c r="AF97" s="109"/>
      <c r="AG97" s="112"/>
      <c r="AH97" s="109"/>
      <c r="AI97" s="109"/>
      <c r="AJ97" s="109">
        <v>18</v>
      </c>
      <c r="AK97" s="109">
        <v>15</v>
      </c>
      <c r="AL97" s="113"/>
      <c r="BC97" s="114"/>
      <c r="BD97" s="114"/>
      <c r="CU97" s="98" t="str">
        <f t="shared" si="1092"/>
        <v>|n攻击+33750|n业力+27000|n生命值+675000|n生命回复+13500|n攻击伤害+18%|n技能伤害+15%|n</v>
      </c>
      <c r="CV97" s="71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1"/>
      <c r="CX97" s="61"/>
      <c r="CY97" s="61"/>
      <c r="CZ97" s="61"/>
      <c r="DA97" s="61"/>
      <c r="DB97" s="72" t="str">
        <f t="shared" si="802"/>
        <v>|n攻击+33750</v>
      </c>
      <c r="DC97" s="72" t="str">
        <f t="shared" si="803"/>
        <v>|n业力+27000</v>
      </c>
      <c r="DD97" s="72" t="str">
        <f t="shared" si="804"/>
        <v/>
      </c>
      <c r="DE97" s="72" t="str">
        <f t="shared" si="805"/>
        <v/>
      </c>
      <c r="DF97" s="72" t="str">
        <f t="shared" si="806"/>
        <v>|n生命值+675000</v>
      </c>
      <c r="DG97" s="72" t="str">
        <f t="shared" si="807"/>
        <v/>
      </c>
      <c r="DH97" s="72" t="str">
        <f t="shared" si="808"/>
        <v>|n生命回复+13500</v>
      </c>
      <c r="DI97" s="72" t="str">
        <f t="shared" si="809"/>
        <v/>
      </c>
      <c r="DJ97" s="72" t="str">
        <f t="shared" si="810"/>
        <v/>
      </c>
      <c r="DK97" s="72" t="str">
        <f t="shared" si="811"/>
        <v/>
      </c>
      <c r="DL97" s="72" t="str">
        <f t="shared" si="812"/>
        <v/>
      </c>
      <c r="DM97" s="72" t="str">
        <f t="shared" si="813"/>
        <v/>
      </c>
      <c r="DN97" s="72" t="str">
        <f t="shared" si="814"/>
        <v/>
      </c>
      <c r="DO97" s="72" t="str">
        <f t="shared" si="815"/>
        <v/>
      </c>
      <c r="DP97" s="72" t="str">
        <f t="shared" si="816"/>
        <v>|n攻击伤害+18%</v>
      </c>
      <c r="DQ97" s="72" t="str">
        <f t="shared" si="817"/>
        <v>|n技能伤害+15%</v>
      </c>
      <c r="DR97" s="72" t="str">
        <f t="shared" si="818"/>
        <v/>
      </c>
      <c r="DS97" s="72" t="str">
        <f t="shared" si="819"/>
        <v/>
      </c>
      <c r="DT97" s="72" t="str">
        <f t="shared" si="820"/>
        <v/>
      </c>
      <c r="DU97" s="72" t="str">
        <f t="shared" si="821"/>
        <v/>
      </c>
      <c r="DV97" s="72" t="str">
        <f t="shared" si="822"/>
        <v/>
      </c>
      <c r="DW97" s="72" t="str">
        <f t="shared" si="823"/>
        <v/>
      </c>
      <c r="DX97" s="72" t="str">
        <f t="shared" si="824"/>
        <v/>
      </c>
      <c r="DY97" s="72" t="str">
        <f t="shared" si="825"/>
        <v/>
      </c>
      <c r="DZ97" s="72" t="str">
        <f t="shared" si="826"/>
        <v/>
      </c>
      <c r="EA97" s="72" t="str">
        <f t="shared" si="827"/>
        <v/>
      </c>
      <c r="EB97" s="72" t="str">
        <f t="shared" si="828"/>
        <v/>
      </c>
      <c r="EC97" s="72" t="str">
        <f t="shared" si="829"/>
        <v/>
      </c>
      <c r="ED97" s="72" t="str">
        <f t="shared" si="830"/>
        <v/>
      </c>
      <c r="EE97" s="72" t="str">
        <f t="shared" si="831"/>
        <v/>
      </c>
      <c r="EF97" s="72" t="str">
        <f t="shared" si="832"/>
        <v/>
      </c>
      <c r="EG97" s="72" t="str">
        <f t="shared" si="833"/>
        <v/>
      </c>
      <c r="EH97" s="72" t="str">
        <f t="shared" si="834"/>
        <v/>
      </c>
      <c r="EI97" s="72" t="str">
        <f t="shared" si="835"/>
        <v/>
      </c>
      <c r="EJ97" s="72" t="str">
        <f t="shared" si="836"/>
        <v/>
      </c>
      <c r="EK97" s="72" t="str">
        <f t="shared" si="837"/>
        <v/>
      </c>
      <c r="EL97" s="72" t="str">
        <f t="shared" si="838"/>
        <v/>
      </c>
      <c r="EM97" s="72" t="str">
        <f t="shared" si="839"/>
        <v/>
      </c>
      <c r="EN97" s="72" t="str">
        <f t="shared" si="840"/>
        <v/>
      </c>
      <c r="EO97" s="72" t="str">
        <f t="shared" si="841"/>
        <v/>
      </c>
      <c r="EP97" s="72" t="str">
        <f t="shared" si="842"/>
        <v/>
      </c>
      <c r="EQ97" s="72" t="str">
        <f t="shared" si="843"/>
        <v/>
      </c>
      <c r="ER97" s="72" t="str">
        <f t="shared" si="844"/>
        <v/>
      </c>
      <c r="ES97" s="72" t="str">
        <f t="shared" si="845"/>
        <v/>
      </c>
      <c r="ET97" s="72" t="str">
        <f t="shared" si="846"/>
        <v/>
      </c>
      <c r="EU97" s="72" t="str">
        <f t="shared" si="847"/>
        <v/>
      </c>
      <c r="EV97" s="72" t="str">
        <f t="shared" si="848"/>
        <v/>
      </c>
      <c r="EW97" s="72" t="str">
        <f t="shared" si="849"/>
        <v/>
      </c>
      <c r="EX97" s="72" t="str">
        <f t="shared" si="850"/>
        <v/>
      </c>
      <c r="EY97" s="72" t="str">
        <f t="shared" si="851"/>
        <v/>
      </c>
      <c r="EZ97" s="72" t="str">
        <f t="shared" si="852"/>
        <v/>
      </c>
      <c r="FA97" s="72" t="str">
        <f t="shared" si="853"/>
        <v/>
      </c>
      <c r="FB97" s="72" t="str">
        <f t="shared" si="854"/>
        <v/>
      </c>
      <c r="FC97" s="72" t="str">
        <f t="shared" si="855"/>
        <v/>
      </c>
      <c r="FD97" s="72" t="str">
        <f t="shared" si="856"/>
        <v/>
      </c>
      <c r="FE97" s="72" t="str">
        <f t="shared" si="857"/>
        <v/>
      </c>
      <c r="FF97" s="72" t="str">
        <f t="shared" si="858"/>
        <v/>
      </c>
      <c r="FG97" s="72" t="str">
        <f t="shared" si="859"/>
        <v/>
      </c>
      <c r="FH97" s="72" t="str">
        <f t="shared" si="860"/>
        <v/>
      </c>
      <c r="FI97" s="72" t="str">
        <f t="shared" si="861"/>
        <v/>
      </c>
      <c r="FJ97" s="72" t="str">
        <f t="shared" si="862"/>
        <v/>
      </c>
      <c r="FK97" s="72" t="str">
        <f t="shared" si="863"/>
        <v/>
      </c>
      <c r="FL97" s="72" t="str">
        <f t="shared" si="864"/>
        <v/>
      </c>
      <c r="FM97" s="72" t="str">
        <f t="shared" si="865"/>
        <v/>
      </c>
      <c r="FN97" s="72" t="str">
        <f t="shared" si="866"/>
        <v/>
      </c>
      <c r="FO97" s="72" t="str">
        <f t="shared" si="867"/>
        <v/>
      </c>
      <c r="FP97" s="72" t="str">
        <f t="shared" si="868"/>
        <v/>
      </c>
      <c r="FQ97" s="72" t="str">
        <f t="shared" si="869"/>
        <v/>
      </c>
      <c r="FR97" s="72" t="str">
        <f t="shared" si="870"/>
        <v/>
      </c>
      <c r="FS97" s="72" t="str">
        <f t="shared" si="871"/>
        <v/>
      </c>
    </row>
    <row r="98" spans="1:175" ht="16.5">
      <c r="A98" s="73"/>
      <c r="B98" s="74" t="s">
        <v>403</v>
      </c>
      <c r="C98" s="73" t="s">
        <v>404</v>
      </c>
      <c r="E98" s="100"/>
      <c r="F98" s="102"/>
      <c r="S98" s="110"/>
      <c r="U98" s="108" t="s">
        <v>405</v>
      </c>
      <c r="V98" s="12">
        <v>50000</v>
      </c>
      <c r="W98" s="109">
        <v>40000</v>
      </c>
      <c r="X98" s="109"/>
      <c r="Y98" s="109"/>
      <c r="Z98" s="12">
        <v>1000000</v>
      </c>
      <c r="AA98" s="109"/>
      <c r="AB98" s="109">
        <v>20000</v>
      </c>
      <c r="AC98" s="109"/>
      <c r="AD98" s="109"/>
      <c r="AE98" s="109"/>
      <c r="AF98" s="109"/>
      <c r="AG98" s="112"/>
      <c r="AH98" s="109"/>
      <c r="AI98" s="109"/>
      <c r="AJ98" s="109">
        <v>18</v>
      </c>
      <c r="AK98" s="109">
        <v>15</v>
      </c>
      <c r="AL98" s="113"/>
      <c r="BC98" s="114"/>
      <c r="BD98" s="114"/>
      <c r="CU98" s="98" t="str">
        <f t="shared" si="1092"/>
        <v>|n攻击+50000|n业力+40000|n生命值+1000000|n生命回复+20000|n攻击伤害+18%|n技能伤害+15%|n</v>
      </c>
      <c r="CV98" s="71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1"/>
      <c r="CX98" s="61"/>
      <c r="CY98" s="61"/>
      <c r="CZ98" s="61"/>
      <c r="DA98" s="61"/>
      <c r="DB98" s="72" t="str">
        <f t="shared" si="802"/>
        <v>|n攻击+50000</v>
      </c>
      <c r="DC98" s="72" t="str">
        <f t="shared" si="803"/>
        <v>|n业力+40000</v>
      </c>
      <c r="DD98" s="72" t="str">
        <f t="shared" si="804"/>
        <v/>
      </c>
      <c r="DE98" s="72" t="str">
        <f t="shared" si="805"/>
        <v/>
      </c>
      <c r="DF98" s="72" t="str">
        <f t="shared" si="806"/>
        <v>|n生命值+1000000</v>
      </c>
      <c r="DG98" s="72" t="str">
        <f t="shared" si="807"/>
        <v/>
      </c>
      <c r="DH98" s="72" t="str">
        <f t="shared" si="808"/>
        <v>|n生命回复+20000</v>
      </c>
      <c r="DI98" s="72" t="str">
        <f t="shared" si="809"/>
        <v/>
      </c>
      <c r="DJ98" s="72" t="str">
        <f t="shared" si="810"/>
        <v/>
      </c>
      <c r="DK98" s="72" t="str">
        <f t="shared" si="811"/>
        <v/>
      </c>
      <c r="DL98" s="72" t="str">
        <f t="shared" si="812"/>
        <v/>
      </c>
      <c r="DM98" s="72" t="str">
        <f t="shared" si="813"/>
        <v/>
      </c>
      <c r="DN98" s="72" t="str">
        <f t="shared" si="814"/>
        <v/>
      </c>
      <c r="DO98" s="72" t="str">
        <f t="shared" si="815"/>
        <v/>
      </c>
      <c r="DP98" s="72" t="str">
        <f t="shared" si="816"/>
        <v>|n攻击伤害+18%</v>
      </c>
      <c r="DQ98" s="72" t="str">
        <f t="shared" si="817"/>
        <v>|n技能伤害+15%</v>
      </c>
      <c r="DR98" s="72" t="str">
        <f t="shared" si="818"/>
        <v/>
      </c>
      <c r="DS98" s="72" t="str">
        <f t="shared" si="819"/>
        <v/>
      </c>
      <c r="DT98" s="72" t="str">
        <f t="shared" si="820"/>
        <v/>
      </c>
      <c r="DU98" s="72" t="str">
        <f t="shared" si="821"/>
        <v/>
      </c>
      <c r="DV98" s="72" t="str">
        <f t="shared" si="822"/>
        <v/>
      </c>
      <c r="DW98" s="72" t="str">
        <f t="shared" si="823"/>
        <v/>
      </c>
      <c r="DX98" s="72" t="str">
        <f t="shared" si="824"/>
        <v/>
      </c>
      <c r="DY98" s="72" t="str">
        <f t="shared" si="825"/>
        <v/>
      </c>
      <c r="DZ98" s="72" t="str">
        <f t="shared" si="826"/>
        <v/>
      </c>
      <c r="EA98" s="72" t="str">
        <f t="shared" si="827"/>
        <v/>
      </c>
      <c r="EB98" s="72" t="str">
        <f t="shared" si="828"/>
        <v/>
      </c>
      <c r="EC98" s="72" t="str">
        <f t="shared" si="829"/>
        <v/>
      </c>
      <c r="ED98" s="72" t="str">
        <f t="shared" si="830"/>
        <v/>
      </c>
      <c r="EE98" s="72" t="str">
        <f t="shared" si="831"/>
        <v/>
      </c>
      <c r="EF98" s="72" t="str">
        <f t="shared" si="832"/>
        <v/>
      </c>
      <c r="EG98" s="72" t="str">
        <f t="shared" si="833"/>
        <v/>
      </c>
      <c r="EH98" s="72" t="str">
        <f t="shared" si="834"/>
        <v/>
      </c>
      <c r="EI98" s="72" t="str">
        <f t="shared" si="835"/>
        <v/>
      </c>
      <c r="EJ98" s="72" t="str">
        <f t="shared" si="836"/>
        <v/>
      </c>
      <c r="EK98" s="72" t="str">
        <f t="shared" si="837"/>
        <v/>
      </c>
      <c r="EL98" s="72" t="str">
        <f t="shared" si="838"/>
        <v/>
      </c>
      <c r="EM98" s="72" t="str">
        <f t="shared" si="839"/>
        <v/>
      </c>
      <c r="EN98" s="72" t="str">
        <f t="shared" si="840"/>
        <v/>
      </c>
      <c r="EO98" s="72" t="str">
        <f t="shared" si="841"/>
        <v/>
      </c>
      <c r="EP98" s="72" t="str">
        <f t="shared" si="842"/>
        <v/>
      </c>
      <c r="EQ98" s="72" t="str">
        <f t="shared" si="843"/>
        <v/>
      </c>
      <c r="ER98" s="72" t="str">
        <f t="shared" si="844"/>
        <v/>
      </c>
      <c r="ES98" s="72" t="str">
        <f t="shared" si="845"/>
        <v/>
      </c>
      <c r="ET98" s="72" t="str">
        <f t="shared" si="846"/>
        <v/>
      </c>
      <c r="EU98" s="72" t="str">
        <f t="shared" si="847"/>
        <v/>
      </c>
      <c r="EV98" s="72" t="str">
        <f t="shared" si="848"/>
        <v/>
      </c>
      <c r="EW98" s="72" t="str">
        <f t="shared" si="849"/>
        <v/>
      </c>
      <c r="EX98" s="72" t="str">
        <f t="shared" si="850"/>
        <v/>
      </c>
      <c r="EY98" s="72" t="str">
        <f t="shared" si="851"/>
        <v/>
      </c>
      <c r="EZ98" s="72" t="str">
        <f t="shared" si="852"/>
        <v/>
      </c>
      <c r="FA98" s="72" t="str">
        <f t="shared" si="853"/>
        <v/>
      </c>
      <c r="FB98" s="72" t="str">
        <f t="shared" si="854"/>
        <v/>
      </c>
      <c r="FC98" s="72" t="str">
        <f t="shared" si="855"/>
        <v/>
      </c>
      <c r="FD98" s="72" t="str">
        <f t="shared" si="856"/>
        <v/>
      </c>
      <c r="FE98" s="72" t="str">
        <f t="shared" si="857"/>
        <v/>
      </c>
      <c r="FF98" s="72" t="str">
        <f t="shared" si="858"/>
        <v/>
      </c>
      <c r="FG98" s="72" t="str">
        <f t="shared" si="859"/>
        <v/>
      </c>
      <c r="FH98" s="72" t="str">
        <f t="shared" si="860"/>
        <v/>
      </c>
      <c r="FI98" s="72" t="str">
        <f t="shared" si="861"/>
        <v/>
      </c>
      <c r="FJ98" s="72" t="str">
        <f t="shared" si="862"/>
        <v/>
      </c>
      <c r="FK98" s="72" t="str">
        <f t="shared" si="863"/>
        <v/>
      </c>
      <c r="FL98" s="72" t="str">
        <f t="shared" si="864"/>
        <v/>
      </c>
      <c r="FM98" s="72" t="str">
        <f t="shared" si="865"/>
        <v/>
      </c>
      <c r="FN98" s="72" t="str">
        <f t="shared" si="866"/>
        <v/>
      </c>
      <c r="FO98" s="72" t="str">
        <f t="shared" si="867"/>
        <v/>
      </c>
      <c r="FP98" s="72" t="str">
        <f t="shared" si="868"/>
        <v/>
      </c>
      <c r="FQ98" s="72" t="str">
        <f t="shared" si="869"/>
        <v/>
      </c>
      <c r="FR98" s="72" t="str">
        <f t="shared" si="870"/>
        <v/>
      </c>
      <c r="FS98" s="72" t="str">
        <f t="shared" si="871"/>
        <v/>
      </c>
    </row>
    <row r="99" spans="1:175" ht="16.5">
      <c r="A99" s="73"/>
      <c r="B99" s="74" t="s">
        <v>406</v>
      </c>
      <c r="C99" s="73" t="s">
        <v>407</v>
      </c>
      <c r="E99" s="100"/>
      <c r="F99" s="102"/>
      <c r="S99" s="110"/>
      <c r="U99" s="108" t="s">
        <v>408</v>
      </c>
      <c r="V99" s="12">
        <v>72500</v>
      </c>
      <c r="W99" s="109">
        <v>58000</v>
      </c>
      <c r="X99" s="109"/>
      <c r="Y99" s="109"/>
      <c r="Z99" s="12">
        <v>1450000</v>
      </c>
      <c r="AA99" s="109"/>
      <c r="AB99" s="109">
        <v>29000</v>
      </c>
      <c r="AC99" s="109"/>
      <c r="AD99" s="109"/>
      <c r="AE99" s="109"/>
      <c r="AF99" s="109"/>
      <c r="AG99" s="112"/>
      <c r="AH99" s="109"/>
      <c r="AI99" s="109"/>
      <c r="AJ99" s="109">
        <v>24</v>
      </c>
      <c r="AK99" s="109">
        <v>20</v>
      </c>
      <c r="AL99" s="113"/>
      <c r="BC99" s="114"/>
      <c r="BD99" s="114"/>
      <c r="CU99" s="98" t="str">
        <f t="shared" si="1092"/>
        <v>|n攻击+72500|n业力+58000|n生命值+1450000|n生命回复+29000|n攻击伤害+24%|n技能伤害+20%|n</v>
      </c>
      <c r="CV99" s="71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1"/>
      <c r="CX99" s="61"/>
      <c r="CY99" s="61"/>
      <c r="CZ99" s="61"/>
      <c r="DA99" s="61"/>
      <c r="DB99" s="72" t="str">
        <f t="shared" si="802"/>
        <v>|n攻击+72500</v>
      </c>
      <c r="DC99" s="72" t="str">
        <f t="shared" si="803"/>
        <v>|n业力+58000</v>
      </c>
      <c r="DD99" s="72" t="str">
        <f t="shared" si="804"/>
        <v/>
      </c>
      <c r="DE99" s="72" t="str">
        <f t="shared" si="805"/>
        <v/>
      </c>
      <c r="DF99" s="72" t="str">
        <f t="shared" si="806"/>
        <v>|n生命值+1450000</v>
      </c>
      <c r="DG99" s="72" t="str">
        <f t="shared" si="807"/>
        <v/>
      </c>
      <c r="DH99" s="72" t="str">
        <f t="shared" si="808"/>
        <v>|n生命回复+29000</v>
      </c>
      <c r="DI99" s="72" t="str">
        <f t="shared" si="809"/>
        <v/>
      </c>
      <c r="DJ99" s="72" t="str">
        <f t="shared" si="810"/>
        <v/>
      </c>
      <c r="DK99" s="72" t="str">
        <f t="shared" si="811"/>
        <v/>
      </c>
      <c r="DL99" s="72" t="str">
        <f t="shared" si="812"/>
        <v/>
      </c>
      <c r="DM99" s="72" t="str">
        <f t="shared" si="813"/>
        <v/>
      </c>
      <c r="DN99" s="72" t="str">
        <f t="shared" si="814"/>
        <v/>
      </c>
      <c r="DO99" s="72" t="str">
        <f t="shared" si="815"/>
        <v/>
      </c>
      <c r="DP99" s="72" t="str">
        <f t="shared" si="816"/>
        <v>|n攻击伤害+24%</v>
      </c>
      <c r="DQ99" s="72" t="str">
        <f t="shared" si="817"/>
        <v>|n技能伤害+20%</v>
      </c>
      <c r="DR99" s="72" t="str">
        <f t="shared" si="818"/>
        <v/>
      </c>
      <c r="DS99" s="72" t="str">
        <f t="shared" si="819"/>
        <v/>
      </c>
      <c r="DT99" s="72" t="str">
        <f t="shared" si="820"/>
        <v/>
      </c>
      <c r="DU99" s="72" t="str">
        <f t="shared" si="821"/>
        <v/>
      </c>
      <c r="DV99" s="72" t="str">
        <f t="shared" si="822"/>
        <v/>
      </c>
      <c r="DW99" s="72" t="str">
        <f t="shared" si="823"/>
        <v/>
      </c>
      <c r="DX99" s="72" t="str">
        <f t="shared" si="824"/>
        <v/>
      </c>
      <c r="DY99" s="72" t="str">
        <f t="shared" si="825"/>
        <v/>
      </c>
      <c r="DZ99" s="72" t="str">
        <f t="shared" si="826"/>
        <v/>
      </c>
      <c r="EA99" s="72" t="str">
        <f t="shared" si="827"/>
        <v/>
      </c>
      <c r="EB99" s="72" t="str">
        <f t="shared" si="828"/>
        <v/>
      </c>
      <c r="EC99" s="72" t="str">
        <f t="shared" si="829"/>
        <v/>
      </c>
      <c r="ED99" s="72" t="str">
        <f t="shared" si="830"/>
        <v/>
      </c>
      <c r="EE99" s="72" t="str">
        <f t="shared" si="831"/>
        <v/>
      </c>
      <c r="EF99" s="72" t="str">
        <f t="shared" si="832"/>
        <v/>
      </c>
      <c r="EG99" s="72" t="str">
        <f t="shared" si="833"/>
        <v/>
      </c>
      <c r="EH99" s="72" t="str">
        <f t="shared" si="834"/>
        <v/>
      </c>
      <c r="EI99" s="72" t="str">
        <f t="shared" si="835"/>
        <v/>
      </c>
      <c r="EJ99" s="72" t="str">
        <f t="shared" si="836"/>
        <v/>
      </c>
      <c r="EK99" s="72" t="str">
        <f t="shared" si="837"/>
        <v/>
      </c>
      <c r="EL99" s="72" t="str">
        <f t="shared" si="838"/>
        <v/>
      </c>
      <c r="EM99" s="72" t="str">
        <f t="shared" si="839"/>
        <v/>
      </c>
      <c r="EN99" s="72" t="str">
        <f t="shared" si="840"/>
        <v/>
      </c>
      <c r="EO99" s="72" t="str">
        <f t="shared" si="841"/>
        <v/>
      </c>
      <c r="EP99" s="72" t="str">
        <f t="shared" si="842"/>
        <v/>
      </c>
      <c r="EQ99" s="72" t="str">
        <f t="shared" si="843"/>
        <v/>
      </c>
      <c r="ER99" s="72" t="str">
        <f t="shared" si="844"/>
        <v/>
      </c>
      <c r="ES99" s="72" t="str">
        <f t="shared" si="845"/>
        <v/>
      </c>
      <c r="ET99" s="72" t="str">
        <f t="shared" si="846"/>
        <v/>
      </c>
      <c r="EU99" s="72" t="str">
        <f t="shared" si="847"/>
        <v/>
      </c>
      <c r="EV99" s="72" t="str">
        <f t="shared" si="848"/>
        <v/>
      </c>
      <c r="EW99" s="72" t="str">
        <f t="shared" si="849"/>
        <v/>
      </c>
      <c r="EX99" s="72" t="str">
        <f t="shared" si="850"/>
        <v/>
      </c>
      <c r="EY99" s="72" t="str">
        <f t="shared" si="851"/>
        <v/>
      </c>
      <c r="EZ99" s="72" t="str">
        <f t="shared" si="852"/>
        <v/>
      </c>
      <c r="FA99" s="72" t="str">
        <f t="shared" si="853"/>
        <v/>
      </c>
      <c r="FB99" s="72" t="str">
        <f t="shared" si="854"/>
        <v/>
      </c>
      <c r="FC99" s="72" t="str">
        <f t="shared" si="855"/>
        <v/>
      </c>
      <c r="FD99" s="72" t="str">
        <f t="shared" si="856"/>
        <v/>
      </c>
      <c r="FE99" s="72" t="str">
        <f t="shared" si="857"/>
        <v/>
      </c>
      <c r="FF99" s="72" t="str">
        <f t="shared" si="858"/>
        <v/>
      </c>
      <c r="FG99" s="72" t="str">
        <f t="shared" si="859"/>
        <v/>
      </c>
      <c r="FH99" s="72" t="str">
        <f t="shared" si="860"/>
        <v/>
      </c>
      <c r="FI99" s="72" t="str">
        <f t="shared" si="861"/>
        <v/>
      </c>
      <c r="FJ99" s="72" t="str">
        <f t="shared" si="862"/>
        <v/>
      </c>
      <c r="FK99" s="72" t="str">
        <f t="shared" si="863"/>
        <v/>
      </c>
      <c r="FL99" s="72" t="str">
        <f t="shared" si="864"/>
        <v/>
      </c>
      <c r="FM99" s="72" t="str">
        <f t="shared" si="865"/>
        <v/>
      </c>
      <c r="FN99" s="72" t="str">
        <f t="shared" si="866"/>
        <v/>
      </c>
      <c r="FO99" s="72" t="str">
        <f t="shared" si="867"/>
        <v/>
      </c>
      <c r="FP99" s="72" t="str">
        <f t="shared" si="868"/>
        <v/>
      </c>
      <c r="FQ99" s="72" t="str">
        <f t="shared" si="869"/>
        <v/>
      </c>
      <c r="FR99" s="72" t="str">
        <f t="shared" si="870"/>
        <v/>
      </c>
      <c r="FS99" s="72" t="str">
        <f t="shared" si="871"/>
        <v/>
      </c>
    </row>
    <row r="100" spans="1:175" ht="16.5">
      <c r="A100" s="73"/>
      <c r="B100" s="74" t="s">
        <v>409</v>
      </c>
      <c r="C100" s="73" t="s">
        <v>410</v>
      </c>
      <c r="E100" s="103"/>
      <c r="F100" s="102"/>
      <c r="S100" s="110"/>
      <c r="U100" s="108" t="s">
        <v>411</v>
      </c>
      <c r="V100" s="12">
        <v>102500</v>
      </c>
      <c r="W100" s="109">
        <v>82000</v>
      </c>
      <c r="X100" s="109"/>
      <c r="Y100" s="109"/>
      <c r="Z100" s="12">
        <v>2050000</v>
      </c>
      <c r="AA100" s="109"/>
      <c r="AB100" s="109">
        <v>41000</v>
      </c>
      <c r="AC100" s="109"/>
      <c r="AD100" s="109"/>
      <c r="AE100" s="109"/>
      <c r="AF100" s="109"/>
      <c r="AG100" s="112"/>
      <c r="AH100" s="109"/>
      <c r="AI100" s="109"/>
      <c r="AJ100" s="109">
        <v>24</v>
      </c>
      <c r="AK100" s="109">
        <v>20</v>
      </c>
      <c r="AL100" s="113"/>
      <c r="BC100" s="114"/>
      <c r="BD100" s="114"/>
      <c r="CU100" s="98" t="str">
        <f t="shared" si="1092"/>
        <v>|n攻击+102500|n业力+82000|n生命值+2050000|n生命回复+41000|n攻击伤害+24%|n技能伤害+20%|n</v>
      </c>
      <c r="CV100" s="71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1"/>
      <c r="CX100" s="61"/>
      <c r="CY100" s="61"/>
      <c r="CZ100" s="61"/>
      <c r="DA100" s="61"/>
      <c r="DB100" s="72" t="str">
        <f t="shared" si="802"/>
        <v>|n攻击+102500</v>
      </c>
      <c r="DC100" s="72" t="str">
        <f t="shared" si="803"/>
        <v>|n业力+82000</v>
      </c>
      <c r="DD100" s="72" t="str">
        <f t="shared" si="804"/>
        <v/>
      </c>
      <c r="DE100" s="72" t="str">
        <f t="shared" si="805"/>
        <v/>
      </c>
      <c r="DF100" s="72" t="str">
        <f t="shared" si="806"/>
        <v>|n生命值+2050000</v>
      </c>
      <c r="DG100" s="72" t="str">
        <f t="shared" si="807"/>
        <v/>
      </c>
      <c r="DH100" s="72" t="str">
        <f t="shared" si="808"/>
        <v>|n生命回复+41000</v>
      </c>
      <c r="DI100" s="72" t="str">
        <f t="shared" si="809"/>
        <v/>
      </c>
      <c r="DJ100" s="72" t="str">
        <f t="shared" si="810"/>
        <v/>
      </c>
      <c r="DK100" s="72" t="str">
        <f t="shared" si="811"/>
        <v/>
      </c>
      <c r="DL100" s="72" t="str">
        <f t="shared" si="812"/>
        <v/>
      </c>
      <c r="DM100" s="72" t="str">
        <f t="shared" si="813"/>
        <v/>
      </c>
      <c r="DN100" s="72" t="str">
        <f t="shared" si="814"/>
        <v/>
      </c>
      <c r="DO100" s="72" t="str">
        <f t="shared" si="815"/>
        <v/>
      </c>
      <c r="DP100" s="72" t="str">
        <f t="shared" si="816"/>
        <v>|n攻击伤害+24%</v>
      </c>
      <c r="DQ100" s="72" t="str">
        <f t="shared" si="817"/>
        <v>|n技能伤害+20%</v>
      </c>
      <c r="DR100" s="72" t="str">
        <f t="shared" si="818"/>
        <v/>
      </c>
      <c r="DS100" s="72" t="str">
        <f t="shared" si="819"/>
        <v/>
      </c>
      <c r="DT100" s="72" t="str">
        <f t="shared" si="820"/>
        <v/>
      </c>
      <c r="DU100" s="72" t="str">
        <f t="shared" si="821"/>
        <v/>
      </c>
      <c r="DV100" s="72" t="str">
        <f t="shared" si="822"/>
        <v/>
      </c>
      <c r="DW100" s="72" t="str">
        <f t="shared" si="823"/>
        <v/>
      </c>
      <c r="DX100" s="72" t="str">
        <f t="shared" si="824"/>
        <v/>
      </c>
      <c r="DY100" s="72" t="str">
        <f t="shared" si="825"/>
        <v/>
      </c>
      <c r="DZ100" s="72" t="str">
        <f t="shared" si="826"/>
        <v/>
      </c>
      <c r="EA100" s="72" t="str">
        <f t="shared" si="827"/>
        <v/>
      </c>
      <c r="EB100" s="72" t="str">
        <f t="shared" si="828"/>
        <v/>
      </c>
      <c r="EC100" s="72" t="str">
        <f t="shared" si="829"/>
        <v/>
      </c>
      <c r="ED100" s="72" t="str">
        <f t="shared" si="830"/>
        <v/>
      </c>
      <c r="EE100" s="72" t="str">
        <f t="shared" si="831"/>
        <v/>
      </c>
      <c r="EF100" s="72" t="str">
        <f t="shared" si="832"/>
        <v/>
      </c>
      <c r="EG100" s="72" t="str">
        <f t="shared" si="833"/>
        <v/>
      </c>
      <c r="EH100" s="72" t="str">
        <f t="shared" si="834"/>
        <v/>
      </c>
      <c r="EI100" s="72" t="str">
        <f t="shared" si="835"/>
        <v/>
      </c>
      <c r="EJ100" s="72" t="str">
        <f t="shared" si="836"/>
        <v/>
      </c>
      <c r="EK100" s="72" t="str">
        <f t="shared" si="837"/>
        <v/>
      </c>
      <c r="EL100" s="72" t="str">
        <f t="shared" si="838"/>
        <v/>
      </c>
      <c r="EM100" s="72" t="str">
        <f t="shared" si="839"/>
        <v/>
      </c>
      <c r="EN100" s="72" t="str">
        <f t="shared" si="840"/>
        <v/>
      </c>
      <c r="EO100" s="72" t="str">
        <f t="shared" si="841"/>
        <v/>
      </c>
      <c r="EP100" s="72" t="str">
        <f t="shared" si="842"/>
        <v/>
      </c>
      <c r="EQ100" s="72" t="str">
        <f t="shared" si="843"/>
        <v/>
      </c>
      <c r="ER100" s="72" t="str">
        <f t="shared" si="844"/>
        <v/>
      </c>
      <c r="ES100" s="72" t="str">
        <f t="shared" si="845"/>
        <v/>
      </c>
      <c r="ET100" s="72" t="str">
        <f t="shared" si="846"/>
        <v/>
      </c>
      <c r="EU100" s="72" t="str">
        <f t="shared" si="847"/>
        <v/>
      </c>
      <c r="EV100" s="72" t="str">
        <f t="shared" si="848"/>
        <v/>
      </c>
      <c r="EW100" s="72" t="str">
        <f t="shared" si="849"/>
        <v/>
      </c>
      <c r="EX100" s="72" t="str">
        <f t="shared" si="850"/>
        <v/>
      </c>
      <c r="EY100" s="72" t="str">
        <f t="shared" si="851"/>
        <v/>
      </c>
      <c r="EZ100" s="72" t="str">
        <f t="shared" si="852"/>
        <v/>
      </c>
      <c r="FA100" s="72" t="str">
        <f t="shared" si="853"/>
        <v/>
      </c>
      <c r="FB100" s="72" t="str">
        <f t="shared" si="854"/>
        <v/>
      </c>
      <c r="FC100" s="72" t="str">
        <f t="shared" si="855"/>
        <v/>
      </c>
      <c r="FD100" s="72" t="str">
        <f t="shared" si="856"/>
        <v/>
      </c>
      <c r="FE100" s="72" t="str">
        <f t="shared" si="857"/>
        <v/>
      </c>
      <c r="FF100" s="72" t="str">
        <f t="shared" si="858"/>
        <v/>
      </c>
      <c r="FG100" s="72" t="str">
        <f t="shared" si="859"/>
        <v/>
      </c>
      <c r="FH100" s="72" t="str">
        <f t="shared" si="860"/>
        <v/>
      </c>
      <c r="FI100" s="72" t="str">
        <f t="shared" si="861"/>
        <v/>
      </c>
      <c r="FJ100" s="72" t="str">
        <f t="shared" si="862"/>
        <v/>
      </c>
      <c r="FK100" s="72" t="str">
        <f t="shared" si="863"/>
        <v/>
      </c>
      <c r="FL100" s="72" t="str">
        <f t="shared" si="864"/>
        <v/>
      </c>
      <c r="FM100" s="72" t="str">
        <f t="shared" si="865"/>
        <v/>
      </c>
      <c r="FN100" s="72" t="str">
        <f t="shared" si="866"/>
        <v/>
      </c>
      <c r="FO100" s="72" t="str">
        <f t="shared" si="867"/>
        <v/>
      </c>
      <c r="FP100" s="72" t="str">
        <f t="shared" si="868"/>
        <v/>
      </c>
      <c r="FQ100" s="72" t="str">
        <f t="shared" si="869"/>
        <v/>
      </c>
      <c r="FR100" s="72" t="str">
        <f t="shared" si="870"/>
        <v/>
      </c>
      <c r="FS100" s="72" t="str">
        <f t="shared" si="871"/>
        <v/>
      </c>
    </row>
    <row r="101" spans="1:175" ht="16.5">
      <c r="A101" s="73"/>
      <c r="B101" s="74" t="s">
        <v>412</v>
      </c>
      <c r="C101" s="73" t="s">
        <v>413</v>
      </c>
      <c r="E101" s="103"/>
      <c r="F101" s="102"/>
      <c r="S101" s="110"/>
      <c r="U101" s="108" t="s">
        <v>414</v>
      </c>
      <c r="V101" s="12">
        <v>141250</v>
      </c>
      <c r="W101" s="109">
        <v>113000</v>
      </c>
      <c r="X101" s="109"/>
      <c r="Y101" s="109"/>
      <c r="Z101" s="12">
        <v>2825000</v>
      </c>
      <c r="AA101" s="109"/>
      <c r="AB101" s="109">
        <v>56500</v>
      </c>
      <c r="AC101" s="109"/>
      <c r="AD101" s="109"/>
      <c r="AE101" s="109"/>
      <c r="AF101" s="109"/>
      <c r="AG101" s="112"/>
      <c r="AH101" s="109"/>
      <c r="AI101" s="109"/>
      <c r="AJ101" s="109">
        <v>24</v>
      </c>
      <c r="AK101" s="109">
        <v>20</v>
      </c>
      <c r="AL101" s="113"/>
      <c r="BC101" s="114"/>
      <c r="BD101" s="114"/>
      <c r="CU101" s="98" t="str">
        <f t="shared" si="1092"/>
        <v>|n攻击+141250|n业力+113000|n生命值+2825000|n生命回复+56500|n攻击伤害+24%|n技能伤害+20%|n</v>
      </c>
      <c r="CV101" s="71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1"/>
      <c r="CX101" s="61"/>
      <c r="CY101" s="61"/>
      <c r="CZ101" s="61"/>
      <c r="DA101" s="61"/>
      <c r="DB101" s="72" t="str">
        <f t="shared" si="802"/>
        <v>|n攻击+141250</v>
      </c>
      <c r="DC101" s="72" t="str">
        <f t="shared" si="803"/>
        <v>|n业力+113000</v>
      </c>
      <c r="DD101" s="72" t="str">
        <f t="shared" si="804"/>
        <v/>
      </c>
      <c r="DE101" s="72" t="str">
        <f t="shared" si="805"/>
        <v/>
      </c>
      <c r="DF101" s="72" t="str">
        <f t="shared" si="806"/>
        <v>|n生命值+2825000</v>
      </c>
      <c r="DG101" s="72" t="str">
        <f t="shared" si="807"/>
        <v/>
      </c>
      <c r="DH101" s="72" t="str">
        <f t="shared" si="808"/>
        <v>|n生命回复+56500</v>
      </c>
      <c r="DI101" s="72" t="str">
        <f t="shared" si="809"/>
        <v/>
      </c>
      <c r="DJ101" s="72" t="str">
        <f t="shared" si="810"/>
        <v/>
      </c>
      <c r="DK101" s="72" t="str">
        <f t="shared" si="811"/>
        <v/>
      </c>
      <c r="DL101" s="72" t="str">
        <f t="shared" si="812"/>
        <v/>
      </c>
      <c r="DM101" s="72" t="str">
        <f t="shared" si="813"/>
        <v/>
      </c>
      <c r="DN101" s="72" t="str">
        <f t="shared" si="814"/>
        <v/>
      </c>
      <c r="DO101" s="72" t="str">
        <f t="shared" si="815"/>
        <v/>
      </c>
      <c r="DP101" s="72" t="str">
        <f t="shared" si="816"/>
        <v>|n攻击伤害+24%</v>
      </c>
      <c r="DQ101" s="72" t="str">
        <f t="shared" si="817"/>
        <v>|n技能伤害+20%</v>
      </c>
      <c r="DR101" s="72" t="str">
        <f t="shared" si="818"/>
        <v/>
      </c>
      <c r="DS101" s="72" t="str">
        <f t="shared" si="819"/>
        <v/>
      </c>
      <c r="DT101" s="72" t="str">
        <f t="shared" si="820"/>
        <v/>
      </c>
      <c r="DU101" s="72" t="str">
        <f t="shared" si="821"/>
        <v/>
      </c>
      <c r="DV101" s="72" t="str">
        <f t="shared" si="822"/>
        <v/>
      </c>
      <c r="DW101" s="72" t="str">
        <f t="shared" si="823"/>
        <v/>
      </c>
      <c r="DX101" s="72" t="str">
        <f t="shared" si="824"/>
        <v/>
      </c>
      <c r="DY101" s="72" t="str">
        <f t="shared" si="825"/>
        <v/>
      </c>
      <c r="DZ101" s="72" t="str">
        <f t="shared" si="826"/>
        <v/>
      </c>
      <c r="EA101" s="72" t="str">
        <f t="shared" si="827"/>
        <v/>
      </c>
      <c r="EB101" s="72" t="str">
        <f t="shared" si="828"/>
        <v/>
      </c>
      <c r="EC101" s="72" t="str">
        <f t="shared" si="829"/>
        <v/>
      </c>
      <c r="ED101" s="72" t="str">
        <f t="shared" si="830"/>
        <v/>
      </c>
      <c r="EE101" s="72" t="str">
        <f t="shared" si="831"/>
        <v/>
      </c>
      <c r="EF101" s="72" t="str">
        <f t="shared" si="832"/>
        <v/>
      </c>
      <c r="EG101" s="72" t="str">
        <f t="shared" si="833"/>
        <v/>
      </c>
      <c r="EH101" s="72" t="str">
        <f t="shared" si="834"/>
        <v/>
      </c>
      <c r="EI101" s="72" t="str">
        <f t="shared" si="835"/>
        <v/>
      </c>
      <c r="EJ101" s="72" t="str">
        <f t="shared" si="836"/>
        <v/>
      </c>
      <c r="EK101" s="72" t="str">
        <f t="shared" si="837"/>
        <v/>
      </c>
      <c r="EL101" s="72" t="str">
        <f t="shared" si="838"/>
        <v/>
      </c>
      <c r="EM101" s="72" t="str">
        <f t="shared" si="839"/>
        <v/>
      </c>
      <c r="EN101" s="72" t="str">
        <f t="shared" si="840"/>
        <v/>
      </c>
      <c r="EO101" s="72" t="str">
        <f t="shared" si="841"/>
        <v/>
      </c>
      <c r="EP101" s="72" t="str">
        <f t="shared" si="842"/>
        <v/>
      </c>
      <c r="EQ101" s="72" t="str">
        <f t="shared" si="843"/>
        <v/>
      </c>
      <c r="ER101" s="72" t="str">
        <f t="shared" si="844"/>
        <v/>
      </c>
      <c r="ES101" s="72" t="str">
        <f t="shared" si="845"/>
        <v/>
      </c>
      <c r="ET101" s="72" t="str">
        <f t="shared" si="846"/>
        <v/>
      </c>
      <c r="EU101" s="72" t="str">
        <f t="shared" si="847"/>
        <v/>
      </c>
      <c r="EV101" s="72" t="str">
        <f t="shared" si="848"/>
        <v/>
      </c>
      <c r="EW101" s="72" t="str">
        <f t="shared" si="849"/>
        <v/>
      </c>
      <c r="EX101" s="72" t="str">
        <f t="shared" si="850"/>
        <v/>
      </c>
      <c r="EY101" s="72" t="str">
        <f t="shared" si="851"/>
        <v/>
      </c>
      <c r="EZ101" s="72" t="str">
        <f t="shared" si="852"/>
        <v/>
      </c>
      <c r="FA101" s="72" t="str">
        <f t="shared" si="853"/>
        <v/>
      </c>
      <c r="FB101" s="72" t="str">
        <f t="shared" si="854"/>
        <v/>
      </c>
      <c r="FC101" s="72" t="str">
        <f t="shared" si="855"/>
        <v/>
      </c>
      <c r="FD101" s="72" t="str">
        <f t="shared" si="856"/>
        <v/>
      </c>
      <c r="FE101" s="72" t="str">
        <f t="shared" si="857"/>
        <v/>
      </c>
      <c r="FF101" s="72" t="str">
        <f t="shared" si="858"/>
        <v/>
      </c>
      <c r="FG101" s="72" t="str">
        <f t="shared" si="859"/>
        <v/>
      </c>
      <c r="FH101" s="72" t="str">
        <f t="shared" si="860"/>
        <v/>
      </c>
      <c r="FI101" s="72" t="str">
        <f t="shared" si="861"/>
        <v/>
      </c>
      <c r="FJ101" s="72" t="str">
        <f t="shared" si="862"/>
        <v/>
      </c>
      <c r="FK101" s="72" t="str">
        <f t="shared" si="863"/>
        <v/>
      </c>
      <c r="FL101" s="72" t="str">
        <f t="shared" si="864"/>
        <v/>
      </c>
      <c r="FM101" s="72" t="str">
        <f t="shared" si="865"/>
        <v/>
      </c>
      <c r="FN101" s="72" t="str">
        <f t="shared" si="866"/>
        <v/>
      </c>
      <c r="FO101" s="72" t="str">
        <f t="shared" si="867"/>
        <v/>
      </c>
      <c r="FP101" s="72" t="str">
        <f t="shared" si="868"/>
        <v/>
      </c>
      <c r="FQ101" s="72" t="str">
        <f t="shared" si="869"/>
        <v/>
      </c>
      <c r="FR101" s="72" t="str">
        <f t="shared" si="870"/>
        <v/>
      </c>
      <c r="FS101" s="72" t="str">
        <f t="shared" si="871"/>
        <v/>
      </c>
    </row>
    <row r="102" spans="1:175" ht="16.5">
      <c r="A102" s="73"/>
      <c r="B102" s="74" t="s">
        <v>415</v>
      </c>
      <c r="C102" s="73" t="s">
        <v>416</v>
      </c>
      <c r="E102" s="103"/>
      <c r="F102" s="102"/>
      <c r="S102" s="110"/>
      <c r="U102" s="108" t="s">
        <v>417</v>
      </c>
      <c r="V102" s="12">
        <v>191250</v>
      </c>
      <c r="W102" s="109">
        <v>153000</v>
      </c>
      <c r="X102" s="109"/>
      <c r="Y102" s="109"/>
      <c r="Z102" s="12">
        <v>3825000</v>
      </c>
      <c r="AA102" s="109"/>
      <c r="AB102" s="109">
        <v>76500</v>
      </c>
      <c r="AC102" s="109"/>
      <c r="AD102" s="109"/>
      <c r="AE102" s="109"/>
      <c r="AF102" s="109"/>
      <c r="AG102" s="112"/>
      <c r="AH102" s="109"/>
      <c r="AI102" s="109"/>
      <c r="AJ102" s="109">
        <v>36</v>
      </c>
      <c r="AK102" s="109">
        <v>30</v>
      </c>
      <c r="AL102" s="113"/>
      <c r="BC102" s="114"/>
      <c r="BD102" s="114"/>
      <c r="CU102" s="98" t="str">
        <f t="shared" si="1092"/>
        <v>|n攻击+191250|n业力+153000|n生命值+3825000|n生命回复+76500|n攻击伤害+36%|n技能伤害+30%|n</v>
      </c>
      <c r="CV102" s="71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1"/>
      <c r="CX102" s="61"/>
      <c r="CY102" s="61"/>
      <c r="CZ102" s="61"/>
      <c r="DA102" s="61"/>
      <c r="DB102" s="72" t="str">
        <f t="shared" si="802"/>
        <v>|n攻击+191250</v>
      </c>
      <c r="DC102" s="72" t="str">
        <f t="shared" si="803"/>
        <v>|n业力+153000</v>
      </c>
      <c r="DD102" s="72" t="str">
        <f t="shared" si="804"/>
        <v/>
      </c>
      <c r="DE102" s="72" t="str">
        <f t="shared" si="805"/>
        <v/>
      </c>
      <c r="DF102" s="72" t="str">
        <f t="shared" si="806"/>
        <v>|n生命值+3825000</v>
      </c>
      <c r="DG102" s="72" t="str">
        <f t="shared" si="807"/>
        <v/>
      </c>
      <c r="DH102" s="72" t="str">
        <f t="shared" si="808"/>
        <v>|n生命回复+76500</v>
      </c>
      <c r="DI102" s="72" t="str">
        <f t="shared" si="809"/>
        <v/>
      </c>
      <c r="DJ102" s="72" t="str">
        <f t="shared" si="810"/>
        <v/>
      </c>
      <c r="DK102" s="72" t="str">
        <f t="shared" si="811"/>
        <v/>
      </c>
      <c r="DL102" s="72" t="str">
        <f t="shared" si="812"/>
        <v/>
      </c>
      <c r="DM102" s="72" t="str">
        <f t="shared" si="813"/>
        <v/>
      </c>
      <c r="DN102" s="72" t="str">
        <f t="shared" si="814"/>
        <v/>
      </c>
      <c r="DO102" s="72" t="str">
        <f t="shared" si="815"/>
        <v/>
      </c>
      <c r="DP102" s="72" t="str">
        <f t="shared" si="816"/>
        <v>|n攻击伤害+36%</v>
      </c>
      <c r="DQ102" s="72" t="str">
        <f t="shared" si="817"/>
        <v>|n技能伤害+30%</v>
      </c>
      <c r="DR102" s="72" t="str">
        <f t="shared" si="818"/>
        <v/>
      </c>
      <c r="DS102" s="72" t="str">
        <f t="shared" si="819"/>
        <v/>
      </c>
      <c r="DT102" s="72" t="str">
        <f t="shared" si="820"/>
        <v/>
      </c>
      <c r="DU102" s="72" t="str">
        <f t="shared" si="821"/>
        <v/>
      </c>
      <c r="DV102" s="72" t="str">
        <f t="shared" si="822"/>
        <v/>
      </c>
      <c r="DW102" s="72" t="str">
        <f t="shared" si="823"/>
        <v/>
      </c>
      <c r="DX102" s="72" t="str">
        <f t="shared" si="824"/>
        <v/>
      </c>
      <c r="DY102" s="72" t="str">
        <f t="shared" si="825"/>
        <v/>
      </c>
      <c r="DZ102" s="72" t="str">
        <f t="shared" si="826"/>
        <v/>
      </c>
      <c r="EA102" s="72" t="str">
        <f t="shared" si="827"/>
        <v/>
      </c>
      <c r="EB102" s="72" t="str">
        <f t="shared" si="828"/>
        <v/>
      </c>
      <c r="EC102" s="72" t="str">
        <f t="shared" si="829"/>
        <v/>
      </c>
      <c r="ED102" s="72" t="str">
        <f t="shared" si="830"/>
        <v/>
      </c>
      <c r="EE102" s="72" t="str">
        <f t="shared" si="831"/>
        <v/>
      </c>
      <c r="EF102" s="72" t="str">
        <f t="shared" si="832"/>
        <v/>
      </c>
      <c r="EG102" s="72" t="str">
        <f t="shared" si="833"/>
        <v/>
      </c>
      <c r="EH102" s="72" t="str">
        <f t="shared" si="834"/>
        <v/>
      </c>
      <c r="EI102" s="72" t="str">
        <f t="shared" si="835"/>
        <v/>
      </c>
      <c r="EJ102" s="72" t="str">
        <f t="shared" si="836"/>
        <v/>
      </c>
      <c r="EK102" s="72" t="str">
        <f t="shared" si="837"/>
        <v/>
      </c>
      <c r="EL102" s="72" t="str">
        <f t="shared" si="838"/>
        <v/>
      </c>
      <c r="EM102" s="72" t="str">
        <f t="shared" si="839"/>
        <v/>
      </c>
      <c r="EN102" s="72" t="str">
        <f t="shared" si="840"/>
        <v/>
      </c>
      <c r="EO102" s="72" t="str">
        <f t="shared" si="841"/>
        <v/>
      </c>
      <c r="EP102" s="72" t="str">
        <f t="shared" si="842"/>
        <v/>
      </c>
      <c r="EQ102" s="72" t="str">
        <f t="shared" si="843"/>
        <v/>
      </c>
      <c r="ER102" s="72" t="str">
        <f t="shared" si="844"/>
        <v/>
      </c>
      <c r="ES102" s="72" t="str">
        <f t="shared" si="845"/>
        <v/>
      </c>
      <c r="ET102" s="72" t="str">
        <f t="shared" si="846"/>
        <v/>
      </c>
      <c r="EU102" s="72" t="str">
        <f t="shared" si="847"/>
        <v/>
      </c>
      <c r="EV102" s="72" t="str">
        <f t="shared" si="848"/>
        <v/>
      </c>
      <c r="EW102" s="72" t="str">
        <f t="shared" si="849"/>
        <v/>
      </c>
      <c r="EX102" s="72" t="str">
        <f t="shared" si="850"/>
        <v/>
      </c>
      <c r="EY102" s="72" t="str">
        <f t="shared" si="851"/>
        <v/>
      </c>
      <c r="EZ102" s="72" t="str">
        <f t="shared" si="852"/>
        <v/>
      </c>
      <c r="FA102" s="72" t="str">
        <f t="shared" si="853"/>
        <v/>
      </c>
      <c r="FB102" s="72" t="str">
        <f t="shared" si="854"/>
        <v/>
      </c>
      <c r="FC102" s="72" t="str">
        <f t="shared" si="855"/>
        <v/>
      </c>
      <c r="FD102" s="72" t="str">
        <f t="shared" si="856"/>
        <v/>
      </c>
      <c r="FE102" s="72" t="str">
        <f t="shared" si="857"/>
        <v/>
      </c>
      <c r="FF102" s="72" t="str">
        <f t="shared" si="858"/>
        <v/>
      </c>
      <c r="FG102" s="72" t="str">
        <f t="shared" si="859"/>
        <v/>
      </c>
      <c r="FH102" s="72" t="str">
        <f t="shared" si="860"/>
        <v/>
      </c>
      <c r="FI102" s="72" t="str">
        <f t="shared" si="861"/>
        <v/>
      </c>
      <c r="FJ102" s="72" t="str">
        <f t="shared" si="862"/>
        <v/>
      </c>
      <c r="FK102" s="72" t="str">
        <f t="shared" si="863"/>
        <v/>
      </c>
      <c r="FL102" s="72" t="str">
        <f t="shared" si="864"/>
        <v/>
      </c>
      <c r="FM102" s="72" t="str">
        <f t="shared" si="865"/>
        <v/>
      </c>
      <c r="FN102" s="72" t="str">
        <f t="shared" si="866"/>
        <v/>
      </c>
      <c r="FO102" s="72" t="str">
        <f t="shared" si="867"/>
        <v/>
      </c>
      <c r="FP102" s="72" t="str">
        <f t="shared" si="868"/>
        <v/>
      </c>
      <c r="FQ102" s="72" t="str">
        <f t="shared" si="869"/>
        <v/>
      </c>
      <c r="FR102" s="72" t="str">
        <f t="shared" si="870"/>
        <v/>
      </c>
      <c r="FS102" s="72" t="str">
        <f t="shared" si="871"/>
        <v/>
      </c>
    </row>
    <row r="103" spans="1:175" ht="16.5">
      <c r="A103" s="104"/>
      <c r="B103" s="104" t="s">
        <v>418</v>
      </c>
      <c r="C103" s="62" t="s">
        <v>419</v>
      </c>
      <c r="T103" s="104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8" t="s">
        <v>420</v>
      </c>
      <c r="CN103" s="70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70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70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70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7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8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1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1"/>
      <c r="CX103" s="61"/>
      <c r="CY103" s="61"/>
      <c r="CZ103" s="61"/>
      <c r="DA103" s="61"/>
      <c r="DB103" s="72" t="str">
        <f t="shared" ref="DB103:DB106" si="1169">IF(V103="","","|n"&amp;DB$2&amp;"+"&amp;V103&amp;DB$1)</f>
        <v/>
      </c>
      <c r="DC103" s="72" t="str">
        <f t="shared" ref="DC103:DC106" si="1170">IF(W103="","","|n"&amp;DC$2&amp;"+"&amp;W103&amp;DC$1)</f>
        <v/>
      </c>
      <c r="DD103" s="72" t="str">
        <f t="shared" ref="DD103:DD106" si="1171">IF(X103="","","|n"&amp;DD$2&amp;"+"&amp;X103&amp;DD$1)</f>
        <v/>
      </c>
      <c r="DE103" s="72" t="str">
        <f t="shared" ref="DE103:DE106" si="1172">IF(Y103="","","|n"&amp;DE$2&amp;"+"&amp;Y103&amp;DE$1)</f>
        <v/>
      </c>
      <c r="DF103" s="72" t="str">
        <f t="shared" ref="DF103:DF106" si="1173">IF(Z103="","","|n"&amp;DF$2&amp;"+"&amp;Z103&amp;DF$1)</f>
        <v/>
      </c>
      <c r="DG103" s="72" t="str">
        <f t="shared" ref="DG103:DG106" si="1174">IF(AA103="","","|n"&amp;DG$2&amp;"+"&amp;AA103&amp;DG$1)</f>
        <v/>
      </c>
      <c r="DH103" s="72" t="str">
        <f t="shared" ref="DH103:DH106" si="1175">IF(AB103="","","|n"&amp;DH$2&amp;"+"&amp;AB103&amp;DH$1)</f>
        <v/>
      </c>
      <c r="DI103" s="72" t="str">
        <f t="shared" ref="DI103:DI106" si="1176">IF(AC103="","","|n"&amp;DI$2&amp;"+"&amp;AC103&amp;DI$1)</f>
        <v/>
      </c>
      <c r="DJ103" s="72" t="str">
        <f t="shared" ref="DJ103:DJ106" si="1177">IF(AD103="","","|n"&amp;DJ$2&amp;"+"&amp;AD103&amp;DJ$1)</f>
        <v/>
      </c>
      <c r="DK103" s="72" t="str">
        <f t="shared" ref="DK103:DK106" si="1178">IF(AE103="","","|n"&amp;DK$2&amp;"+"&amp;AE103&amp;DK$1)</f>
        <v/>
      </c>
      <c r="DL103" s="72" t="str">
        <f t="shared" ref="DL103:DL106" si="1179">IF(AF103="","","|n"&amp;DL$2&amp;"+"&amp;AF103&amp;DL$1)</f>
        <v/>
      </c>
      <c r="DM103" s="72" t="str">
        <f t="shared" ref="DM103:DM106" si="1180">IF(AG103="","","|n"&amp;DM$2&amp;"+"&amp;AG103&amp;DM$1)</f>
        <v/>
      </c>
      <c r="DN103" s="72" t="str">
        <f t="shared" ref="DN103:DN106" si="1181">IF(AH103="","","|n"&amp;DN$2&amp;"+"&amp;AH103&amp;DN$1)</f>
        <v/>
      </c>
      <c r="DO103" s="72" t="str">
        <f t="shared" ref="DO103:DO106" si="1182">IF(AI103="","","|n"&amp;DO$2&amp;"+"&amp;AI103&amp;DO$1)</f>
        <v/>
      </c>
      <c r="DP103" s="72" t="str">
        <f t="shared" ref="DP103:DP106" si="1183">IF(AJ103="","","|n"&amp;DP$2&amp;"+"&amp;AJ103&amp;DP$1)</f>
        <v/>
      </c>
      <c r="DQ103" s="72" t="str">
        <f t="shared" ref="DQ103:DQ106" si="1184">IF(AK103="","","|n"&amp;DQ$2&amp;"+"&amp;AK103&amp;DQ$1)</f>
        <v/>
      </c>
      <c r="DR103" s="72" t="str">
        <f t="shared" ref="DR103:DR106" si="1185">IF(AL103="","","|n"&amp;DR$2&amp;"+"&amp;AL103&amp;DR$1)</f>
        <v/>
      </c>
      <c r="DS103" s="72" t="str">
        <f t="shared" ref="DS103:DS106" si="1186">IF(AM103="","","|n"&amp;DS$2&amp;"+"&amp;AM103&amp;DS$1)</f>
        <v/>
      </c>
      <c r="DT103" s="72" t="str">
        <f t="shared" ref="DT103:DT106" si="1187">IF(AN103="","","|n"&amp;DT$2&amp;"+"&amp;AN103&amp;DT$1)</f>
        <v/>
      </c>
      <c r="DU103" s="72" t="str">
        <f t="shared" ref="DU103:DU106" si="1188">IF(AO103="","","|n"&amp;DU$2&amp;"+"&amp;AO103&amp;DU$1)</f>
        <v/>
      </c>
      <c r="DV103" s="72" t="str">
        <f t="shared" ref="DV103:DV106" si="1189">IF(AP103="","","|n"&amp;DV$2&amp;"+"&amp;AP103&amp;DV$1)</f>
        <v/>
      </c>
      <c r="DW103" s="72" t="str">
        <f t="shared" ref="DW103:DW106" si="1190">IF(AQ103="","","|n"&amp;DW$2&amp;"+"&amp;AQ103&amp;DW$1)</f>
        <v/>
      </c>
      <c r="DX103" s="72" t="str">
        <f t="shared" ref="DX103:DX106" si="1191">IF(AR103="","","|n"&amp;DX$2&amp;"+"&amp;AR103&amp;DX$1)</f>
        <v/>
      </c>
      <c r="DY103" s="72" t="str">
        <f t="shared" ref="DY103:DY106" si="1192">IF(AS103="","","|n"&amp;DY$2&amp;"+"&amp;AS103&amp;DY$1)</f>
        <v/>
      </c>
      <c r="DZ103" s="72" t="str">
        <f t="shared" ref="DZ103:DZ106" si="1193">IF(AT103="","","|n"&amp;DZ$2&amp;"+"&amp;AT103&amp;DZ$1)</f>
        <v/>
      </c>
      <c r="EA103" s="72" t="str">
        <f t="shared" ref="EA103:EA106" si="1194">IF(AU103="","","|n"&amp;EA$2&amp;"+"&amp;AU103&amp;EA$1)</f>
        <v/>
      </c>
      <c r="EB103" s="72" t="str">
        <f t="shared" ref="EB103:EB106" si="1195">IF(AV103="","","|n"&amp;EB$2&amp;"+"&amp;AV103&amp;EB$1)</f>
        <v/>
      </c>
      <c r="EC103" s="72" t="str">
        <f t="shared" ref="EC103:EC106" si="1196">IF(AW103="","","|n"&amp;EC$2&amp;"+"&amp;AW103&amp;EC$1)</f>
        <v/>
      </c>
      <c r="ED103" s="72" t="str">
        <f t="shared" ref="ED103:ED106" si="1197">IF(AX103="","","|n"&amp;ED$2&amp;"+"&amp;AX103&amp;ED$1)</f>
        <v/>
      </c>
      <c r="EE103" s="72" t="str">
        <f t="shared" ref="EE103:EE106" si="1198">IF(AY103="","","|n"&amp;EE$2&amp;"+"&amp;AY103&amp;EE$1)</f>
        <v/>
      </c>
      <c r="EF103" s="72" t="str">
        <f t="shared" ref="EF103:EF106" si="1199">IF(AZ103="","","|n"&amp;EF$2&amp;"+"&amp;AZ103&amp;EF$1)</f>
        <v/>
      </c>
      <c r="EG103" s="72" t="str">
        <f t="shared" ref="EG103:EG106" si="1200">IF(BA103="","","|n"&amp;EG$2&amp;"+"&amp;BA103&amp;EG$1)</f>
        <v/>
      </c>
      <c r="EH103" s="72" t="str">
        <f t="shared" ref="EH103:EH106" si="1201">IF(BB103="","","|n"&amp;EH$2&amp;"+"&amp;BB103&amp;EH$1)</f>
        <v/>
      </c>
      <c r="EI103" s="72" t="str">
        <f t="shared" ref="EI103:EI106" si="1202">IF(BC103="","","|n"&amp;EI$2&amp;"+"&amp;BC103&amp;EI$1)</f>
        <v/>
      </c>
      <c r="EJ103" s="72" t="str">
        <f t="shared" ref="EJ103:EJ106" si="1203">IF(BD103="","","|n"&amp;EJ$2&amp;"+"&amp;BD103&amp;EJ$1)</f>
        <v/>
      </c>
      <c r="EK103" s="72" t="str">
        <f t="shared" ref="EK103:EK106" si="1204">IF(BE103="","","|n"&amp;EK$2&amp;"+"&amp;BE103&amp;EK$1)</f>
        <v/>
      </c>
      <c r="EL103" s="72" t="str">
        <f t="shared" ref="EL103:EL106" si="1205">IF(BF103="","","|n"&amp;EL$2&amp;"+"&amp;BF103&amp;EL$1)</f>
        <v/>
      </c>
      <c r="EM103" s="72" t="str">
        <f t="shared" ref="EM103:EM106" si="1206">IF(BG103="","","|n"&amp;EM$2&amp;"+"&amp;BG103&amp;EM$1)</f>
        <v/>
      </c>
      <c r="EN103" s="72" t="str">
        <f t="shared" ref="EN103:EN106" si="1207">IF(BH103="","","|n"&amp;EN$2&amp;"+"&amp;BH103&amp;EN$1)</f>
        <v/>
      </c>
      <c r="EO103" s="72" t="str">
        <f t="shared" ref="EO103:EO106" si="1208">IF(BI103="","","|n"&amp;EO$2&amp;"+"&amp;BI103&amp;EO$1)</f>
        <v/>
      </c>
      <c r="EP103" s="72" t="str">
        <f t="shared" ref="EP103:EP106" si="1209">IF(BJ103="","","|n"&amp;EP$2&amp;"+"&amp;BJ103&amp;EP$1)</f>
        <v/>
      </c>
      <c r="EQ103" s="72" t="str">
        <f t="shared" ref="EQ103:EQ106" si="1210">IF(BK103="","","|n"&amp;EQ$2&amp;"+"&amp;BK103&amp;EQ$1)</f>
        <v/>
      </c>
      <c r="ER103" s="72" t="str">
        <f t="shared" ref="ER103:ER106" si="1211">IF(BL103="","","|n"&amp;ER$2&amp;"+"&amp;BL103&amp;ER$1)</f>
        <v/>
      </c>
      <c r="ES103" s="72" t="str">
        <f t="shared" ref="ES103:ES106" si="1212">IF(BM103="","","|n"&amp;ES$2&amp;"+"&amp;BM103&amp;ES$1)</f>
        <v/>
      </c>
      <c r="ET103" s="72" t="str">
        <f t="shared" ref="ET103:ET106" si="1213">IF(BN103="","","|n"&amp;ET$2&amp;"+"&amp;BN103&amp;ET$1)</f>
        <v/>
      </c>
      <c r="EU103" s="72" t="str">
        <f t="shared" ref="EU103:EU106" si="1214">IF(BO103="","","|n"&amp;EU$2&amp;"+"&amp;BO103&amp;EU$1)</f>
        <v/>
      </c>
      <c r="EV103" s="72" t="str">
        <f t="shared" ref="EV103:EV106" si="1215">IF(BP103="","","|n"&amp;EV$2&amp;"+"&amp;BP103&amp;EV$1)</f>
        <v/>
      </c>
      <c r="EW103" s="72" t="str">
        <f t="shared" ref="EW103:EW106" si="1216">IF(BQ103="","","|n"&amp;EW$2&amp;"+"&amp;BQ103&amp;EW$1)</f>
        <v/>
      </c>
      <c r="EX103" s="72" t="str">
        <f t="shared" ref="EX103:EX106" si="1217">IF(BR103="","","|n"&amp;EX$2&amp;"+"&amp;BR103&amp;EX$1)</f>
        <v/>
      </c>
      <c r="EY103" s="72" t="str">
        <f t="shared" ref="EY103:EY106" si="1218">IF(BS103="","","|n"&amp;EY$2&amp;"+"&amp;BS103&amp;EY$1)</f>
        <v/>
      </c>
      <c r="EZ103" s="72" t="str">
        <f t="shared" ref="EZ103:EZ106" si="1219">IF(BT103="","","|n"&amp;EZ$2&amp;"+"&amp;BT103&amp;EZ$1)</f>
        <v/>
      </c>
      <c r="FA103" s="72" t="str">
        <f t="shared" ref="FA103:FA106" si="1220">IF(BU103="","","|n"&amp;FA$2&amp;"+"&amp;BU103&amp;FA$1)</f>
        <v/>
      </c>
      <c r="FB103" s="72" t="str">
        <f t="shared" ref="FB103:FB106" si="1221">IF(BV103="","","|n"&amp;FB$2&amp;"+"&amp;BV103&amp;FB$1)</f>
        <v/>
      </c>
      <c r="FC103" s="72" t="str">
        <f t="shared" ref="FC103:FC106" si="1222">IF(BW103="","","|n"&amp;FC$2&amp;"+"&amp;BW103&amp;FC$1)</f>
        <v/>
      </c>
      <c r="FD103" s="72" t="str">
        <f t="shared" ref="FD103:FD106" si="1223">IF(BX103="","","|n"&amp;FD$2&amp;"+"&amp;BX103&amp;FD$1)</f>
        <v/>
      </c>
      <c r="FE103" s="72" t="str">
        <f t="shared" ref="FE103:FE106" si="1224">IF(BY103="","","|n"&amp;FE$2&amp;"+"&amp;BY103&amp;FE$1)</f>
        <v/>
      </c>
      <c r="FF103" s="72" t="str">
        <f t="shared" ref="FF103:FF106" si="1225">IF(BZ103="","","|n"&amp;FF$2&amp;"+"&amp;BZ103&amp;FF$1)</f>
        <v/>
      </c>
      <c r="FG103" s="72" t="str">
        <f t="shared" ref="FG103:FG106" si="1226">IF(CA103="","","|n"&amp;FG$2&amp;"+"&amp;CA103&amp;FG$1)</f>
        <v/>
      </c>
      <c r="FH103" s="72" t="str">
        <f t="shared" ref="FH103:FH106" si="1227">IF(CB103="","","|n"&amp;FH$2&amp;"+"&amp;CB103&amp;FH$1)</f>
        <v/>
      </c>
      <c r="FI103" s="72" t="str">
        <f t="shared" ref="FI103:FI106" si="1228">IF(CC103="","","|n"&amp;FI$2&amp;"+"&amp;CC103&amp;FI$1)</f>
        <v/>
      </c>
      <c r="FJ103" s="72" t="str">
        <f t="shared" ref="FJ103:FJ106" si="1229">IF(CD103="","","|n"&amp;FJ$2&amp;"+"&amp;CD103&amp;FJ$1)</f>
        <v/>
      </c>
      <c r="FK103" s="72" t="str">
        <f t="shared" ref="FK103:FK106" si="1230">IF(CE103="","","|n"&amp;FK$2&amp;"+"&amp;CE103&amp;FK$1)</f>
        <v/>
      </c>
      <c r="FL103" s="72" t="str">
        <f t="shared" ref="FL103:FL106" si="1231">IF(CF103="","","|n"&amp;FL$2&amp;"+"&amp;CF103&amp;FL$1)</f>
        <v/>
      </c>
      <c r="FM103" s="72" t="str">
        <f t="shared" ref="FM103:FM106" si="1232">IF(CG103="","","|n"&amp;FM$2&amp;"+"&amp;CG103&amp;FM$1)</f>
        <v/>
      </c>
      <c r="FN103" s="72" t="str">
        <f t="shared" ref="FN103:FN106" si="1233">IF(CH103="","","|n"&amp;FN$2&amp;"+"&amp;CH103&amp;FN$1)</f>
        <v/>
      </c>
      <c r="FO103" s="72" t="str">
        <f t="shared" ref="FO103:FO106" si="1234">IF(CI103="","","|n"&amp;FO$2&amp;"+"&amp;CI103&amp;FO$1)</f>
        <v/>
      </c>
      <c r="FP103" s="72" t="str">
        <f t="shared" ref="FP103:FP106" si="1235">IF(CJ103="","","|n"&amp;FP$2&amp;"+"&amp;CJ103&amp;FP$1)</f>
        <v/>
      </c>
      <c r="FQ103" s="72" t="str">
        <f t="shared" ref="FQ103:FQ106" si="1236">IF(CK103="","","|n"&amp;FQ$2&amp;"+"&amp;CK103&amp;FQ$1)</f>
        <v/>
      </c>
      <c r="FR103" s="72" t="str">
        <f t="shared" ref="FR103:FR106" si="1237">IF(CL103="","","|n"&amp;FR$2&amp;"+"&amp;CL103&amp;FR$1)</f>
        <v/>
      </c>
      <c r="FS103" s="72" t="str">
        <f t="shared" ref="FS103:FS106" si="1238">IF(CM103="","","|n"&amp;FS$2&amp;"+"&amp;CM103&amp;FS$1)</f>
        <v/>
      </c>
    </row>
    <row r="104" spans="1:175" ht="16.5">
      <c r="A104" s="104"/>
      <c r="B104" s="104" t="s">
        <v>421</v>
      </c>
      <c r="C104" s="62" t="s">
        <v>422</v>
      </c>
      <c r="T104" s="104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8" t="s">
        <v>423</v>
      </c>
      <c r="CN104" s="70" t="str">
        <f t="shared" si="1163"/>
        <v>InitUnitState('ID02',,,,,,,,,,)</v>
      </c>
      <c r="CO104" s="70" t="str">
        <f t="shared" si="1164"/>
        <v>InitUnitNormal('ID02',,,,,,,,,,)</v>
      </c>
      <c r="CP104" s="70" t="str">
        <f t="shared" si="1165"/>
        <v>InitUnitMagic('ID02',,,,,,,,,,)</v>
      </c>
      <c r="CQ104" s="70" t="str">
        <f t="shared" si="1166"/>
        <v>InitUnitAdd('ID02',,,,,,,,,,)</v>
      </c>
      <c r="CR104" s="7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8" t="str">
        <f t="shared" si="1167"/>
        <v>|n</v>
      </c>
      <c r="CV104" s="71" t="str">
        <f t="shared" si="1168"/>
        <v>|CffCCCCCC道果属性：|r|n攻击+7500|n业力+6000|n生命值+150000|n生命回复+3000|n攻击伤害+9%|n技能伤害+8%|n|n|Cff00FF7F点击吸收道果，强行突破境界。|r</v>
      </c>
      <c r="CW104" s="61"/>
      <c r="CX104" s="61"/>
      <c r="CY104" s="61"/>
      <c r="CZ104" s="61"/>
      <c r="DA104" s="61"/>
      <c r="DB104" s="72" t="str">
        <f t="shared" si="1169"/>
        <v/>
      </c>
      <c r="DC104" s="72" t="str">
        <f t="shared" si="1170"/>
        <v/>
      </c>
      <c r="DD104" s="72" t="str">
        <f t="shared" si="1171"/>
        <v/>
      </c>
      <c r="DE104" s="72" t="str">
        <f t="shared" si="1172"/>
        <v/>
      </c>
      <c r="DF104" s="72" t="str">
        <f t="shared" si="1173"/>
        <v/>
      </c>
      <c r="DG104" s="72" t="str">
        <f t="shared" si="1174"/>
        <v/>
      </c>
      <c r="DH104" s="72" t="str">
        <f t="shared" si="1175"/>
        <v/>
      </c>
      <c r="DI104" s="72" t="str">
        <f t="shared" si="1176"/>
        <v/>
      </c>
      <c r="DJ104" s="72" t="str">
        <f t="shared" si="1177"/>
        <v/>
      </c>
      <c r="DK104" s="72" t="str">
        <f t="shared" si="1178"/>
        <v/>
      </c>
      <c r="DL104" s="72" t="str">
        <f t="shared" si="1179"/>
        <v/>
      </c>
      <c r="DM104" s="72" t="str">
        <f t="shared" si="1180"/>
        <v/>
      </c>
      <c r="DN104" s="72" t="str">
        <f t="shared" si="1181"/>
        <v/>
      </c>
      <c r="DO104" s="72" t="str">
        <f t="shared" si="1182"/>
        <v/>
      </c>
      <c r="DP104" s="72" t="str">
        <f t="shared" si="1183"/>
        <v/>
      </c>
      <c r="DQ104" s="72" t="str">
        <f t="shared" si="1184"/>
        <v/>
      </c>
      <c r="DR104" s="72" t="str">
        <f t="shared" si="1185"/>
        <v/>
      </c>
      <c r="DS104" s="72" t="str">
        <f t="shared" si="1186"/>
        <v/>
      </c>
      <c r="DT104" s="72" t="str">
        <f t="shared" si="1187"/>
        <v/>
      </c>
      <c r="DU104" s="72" t="str">
        <f t="shared" si="1188"/>
        <v/>
      </c>
      <c r="DV104" s="72" t="str">
        <f t="shared" si="1189"/>
        <v/>
      </c>
      <c r="DW104" s="72" t="str">
        <f t="shared" si="1190"/>
        <v/>
      </c>
      <c r="DX104" s="72" t="str">
        <f t="shared" si="1191"/>
        <v/>
      </c>
      <c r="DY104" s="72" t="str">
        <f t="shared" si="1192"/>
        <v/>
      </c>
      <c r="DZ104" s="72" t="str">
        <f t="shared" si="1193"/>
        <v/>
      </c>
      <c r="EA104" s="72" t="str">
        <f t="shared" si="1194"/>
        <v/>
      </c>
      <c r="EB104" s="72" t="str">
        <f t="shared" si="1195"/>
        <v/>
      </c>
      <c r="EC104" s="72" t="str">
        <f t="shared" si="1196"/>
        <v/>
      </c>
      <c r="ED104" s="72" t="str">
        <f t="shared" si="1197"/>
        <v/>
      </c>
      <c r="EE104" s="72" t="str">
        <f t="shared" si="1198"/>
        <v/>
      </c>
      <c r="EF104" s="72" t="str">
        <f t="shared" si="1199"/>
        <v/>
      </c>
      <c r="EG104" s="72" t="str">
        <f t="shared" si="1200"/>
        <v/>
      </c>
      <c r="EH104" s="72" t="str">
        <f t="shared" si="1201"/>
        <v/>
      </c>
      <c r="EI104" s="72" t="str">
        <f t="shared" si="1202"/>
        <v/>
      </c>
      <c r="EJ104" s="72" t="str">
        <f t="shared" si="1203"/>
        <v/>
      </c>
      <c r="EK104" s="72" t="str">
        <f t="shared" si="1204"/>
        <v/>
      </c>
      <c r="EL104" s="72" t="str">
        <f t="shared" si="1205"/>
        <v/>
      </c>
      <c r="EM104" s="72" t="str">
        <f t="shared" si="1206"/>
        <v/>
      </c>
      <c r="EN104" s="72" t="str">
        <f t="shared" si="1207"/>
        <v/>
      </c>
      <c r="EO104" s="72" t="str">
        <f t="shared" si="1208"/>
        <v/>
      </c>
      <c r="EP104" s="72" t="str">
        <f t="shared" si="1209"/>
        <v/>
      </c>
      <c r="EQ104" s="72" t="str">
        <f t="shared" si="1210"/>
        <v/>
      </c>
      <c r="ER104" s="72" t="str">
        <f t="shared" si="1211"/>
        <v/>
      </c>
      <c r="ES104" s="72" t="str">
        <f t="shared" si="1212"/>
        <v/>
      </c>
      <c r="ET104" s="72" t="str">
        <f t="shared" si="1213"/>
        <v/>
      </c>
      <c r="EU104" s="72" t="str">
        <f t="shared" si="1214"/>
        <v/>
      </c>
      <c r="EV104" s="72" t="str">
        <f t="shared" si="1215"/>
        <v/>
      </c>
      <c r="EW104" s="72" t="str">
        <f t="shared" si="1216"/>
        <v/>
      </c>
      <c r="EX104" s="72" t="str">
        <f t="shared" si="1217"/>
        <v/>
      </c>
      <c r="EY104" s="72" t="str">
        <f t="shared" si="1218"/>
        <v/>
      </c>
      <c r="EZ104" s="72" t="str">
        <f t="shared" si="1219"/>
        <v/>
      </c>
      <c r="FA104" s="72" t="str">
        <f t="shared" si="1220"/>
        <v/>
      </c>
      <c r="FB104" s="72" t="str">
        <f t="shared" si="1221"/>
        <v/>
      </c>
      <c r="FC104" s="72" t="str">
        <f t="shared" si="1222"/>
        <v/>
      </c>
      <c r="FD104" s="72" t="str">
        <f t="shared" si="1223"/>
        <v/>
      </c>
      <c r="FE104" s="72" t="str">
        <f t="shared" si="1224"/>
        <v/>
      </c>
      <c r="FF104" s="72" t="str">
        <f t="shared" si="1225"/>
        <v/>
      </c>
      <c r="FG104" s="72" t="str">
        <f t="shared" si="1226"/>
        <v/>
      </c>
      <c r="FH104" s="72" t="str">
        <f t="shared" si="1227"/>
        <v/>
      </c>
      <c r="FI104" s="72" t="str">
        <f t="shared" si="1228"/>
        <v/>
      </c>
      <c r="FJ104" s="72" t="str">
        <f t="shared" si="1229"/>
        <v/>
      </c>
      <c r="FK104" s="72" t="str">
        <f t="shared" si="1230"/>
        <v/>
      </c>
      <c r="FL104" s="72" t="str">
        <f t="shared" si="1231"/>
        <v/>
      </c>
      <c r="FM104" s="72" t="str">
        <f t="shared" si="1232"/>
        <v/>
      </c>
      <c r="FN104" s="72" t="str">
        <f t="shared" si="1233"/>
        <v/>
      </c>
      <c r="FO104" s="72" t="str">
        <f t="shared" si="1234"/>
        <v/>
      </c>
      <c r="FP104" s="72" t="str">
        <f t="shared" si="1235"/>
        <v/>
      </c>
      <c r="FQ104" s="72" t="str">
        <f t="shared" si="1236"/>
        <v/>
      </c>
      <c r="FR104" s="72" t="str">
        <f t="shared" si="1237"/>
        <v/>
      </c>
      <c r="FS104" s="72" t="str">
        <f t="shared" si="1238"/>
        <v/>
      </c>
    </row>
    <row r="105" spans="1:175" ht="16.5">
      <c r="A105" s="104"/>
      <c r="B105" s="104" t="s">
        <v>424</v>
      </c>
      <c r="C105" s="101" t="s">
        <v>425</v>
      </c>
      <c r="T105" s="104" t="str">
        <f t="shared" si="1239"/>
        <v>|CffCCCCCC道果属性：|r|n攻击+12500|n业力+10000|n生命值+250000|n生命回复+5000|n攻击伤害+9%|n技能伤害+8%|n|n|Cff00FF7F点击吸收道果，强行突破境界。|r</v>
      </c>
      <c r="U105" s="88" t="s">
        <v>426</v>
      </c>
      <c r="CN105" s="70" t="str">
        <f t="shared" si="1163"/>
        <v>InitUnitState('ID03',,,,,,,,,,)</v>
      </c>
      <c r="CO105" s="70" t="str">
        <f t="shared" si="1164"/>
        <v>InitUnitNormal('ID03',,,,,,,,,,)</v>
      </c>
      <c r="CP105" s="70" t="str">
        <f t="shared" si="1165"/>
        <v>InitUnitMagic('ID03',,,,,,,,,,)</v>
      </c>
      <c r="CQ105" s="70" t="str">
        <f t="shared" si="1166"/>
        <v>InitUnitAdd('ID03',,,,,,,,,,)</v>
      </c>
      <c r="CR105" s="7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8" t="str">
        <f t="shared" si="1167"/>
        <v>|n</v>
      </c>
      <c r="CV105" s="71" t="str">
        <f t="shared" si="1168"/>
        <v>|CffCCCCCC道果属性：|r|n攻击+12500|n业力+10000|n生命值+250000|n生命回复+5000|n攻击伤害+9%|n技能伤害+8%|n|n|Cff00FF7F点击吸收道果，强行突破境界。|r</v>
      </c>
      <c r="CW105" s="61"/>
      <c r="CX105" s="61"/>
      <c r="CY105" s="61"/>
      <c r="CZ105" s="61"/>
      <c r="DA105" s="61"/>
      <c r="DB105" s="72" t="str">
        <f t="shared" si="1169"/>
        <v/>
      </c>
      <c r="DC105" s="72" t="str">
        <f t="shared" si="1170"/>
        <v/>
      </c>
      <c r="DD105" s="72" t="str">
        <f t="shared" si="1171"/>
        <v/>
      </c>
      <c r="DE105" s="72" t="str">
        <f t="shared" si="1172"/>
        <v/>
      </c>
      <c r="DF105" s="72" t="str">
        <f t="shared" si="1173"/>
        <v/>
      </c>
      <c r="DG105" s="72" t="str">
        <f t="shared" si="1174"/>
        <v/>
      </c>
      <c r="DH105" s="72" t="str">
        <f t="shared" si="1175"/>
        <v/>
      </c>
      <c r="DI105" s="72" t="str">
        <f t="shared" si="1176"/>
        <v/>
      </c>
      <c r="DJ105" s="72" t="str">
        <f t="shared" si="1177"/>
        <v/>
      </c>
      <c r="DK105" s="72" t="str">
        <f t="shared" si="1178"/>
        <v/>
      </c>
      <c r="DL105" s="72" t="str">
        <f t="shared" si="1179"/>
        <v/>
      </c>
      <c r="DM105" s="72" t="str">
        <f t="shared" si="1180"/>
        <v/>
      </c>
      <c r="DN105" s="72" t="str">
        <f t="shared" si="1181"/>
        <v/>
      </c>
      <c r="DO105" s="72" t="str">
        <f t="shared" si="1182"/>
        <v/>
      </c>
      <c r="DP105" s="72" t="str">
        <f t="shared" si="1183"/>
        <v/>
      </c>
      <c r="DQ105" s="72" t="str">
        <f t="shared" si="1184"/>
        <v/>
      </c>
      <c r="DR105" s="72" t="str">
        <f t="shared" si="1185"/>
        <v/>
      </c>
      <c r="DS105" s="72" t="str">
        <f t="shared" si="1186"/>
        <v/>
      </c>
      <c r="DT105" s="72" t="str">
        <f t="shared" si="1187"/>
        <v/>
      </c>
      <c r="DU105" s="72" t="str">
        <f t="shared" si="1188"/>
        <v/>
      </c>
      <c r="DV105" s="72" t="str">
        <f t="shared" si="1189"/>
        <v/>
      </c>
      <c r="DW105" s="72" t="str">
        <f t="shared" si="1190"/>
        <v/>
      </c>
      <c r="DX105" s="72" t="str">
        <f t="shared" si="1191"/>
        <v/>
      </c>
      <c r="DY105" s="72" t="str">
        <f t="shared" si="1192"/>
        <v/>
      </c>
      <c r="DZ105" s="72" t="str">
        <f t="shared" si="1193"/>
        <v/>
      </c>
      <c r="EA105" s="72" t="str">
        <f t="shared" si="1194"/>
        <v/>
      </c>
      <c r="EB105" s="72" t="str">
        <f t="shared" si="1195"/>
        <v/>
      </c>
      <c r="EC105" s="72" t="str">
        <f t="shared" si="1196"/>
        <v/>
      </c>
      <c r="ED105" s="72" t="str">
        <f t="shared" si="1197"/>
        <v/>
      </c>
      <c r="EE105" s="72" t="str">
        <f t="shared" si="1198"/>
        <v/>
      </c>
      <c r="EF105" s="72" t="str">
        <f t="shared" si="1199"/>
        <v/>
      </c>
      <c r="EG105" s="72" t="str">
        <f t="shared" si="1200"/>
        <v/>
      </c>
      <c r="EH105" s="72" t="str">
        <f t="shared" si="1201"/>
        <v/>
      </c>
      <c r="EI105" s="72" t="str">
        <f t="shared" si="1202"/>
        <v/>
      </c>
      <c r="EJ105" s="72" t="str">
        <f t="shared" si="1203"/>
        <v/>
      </c>
      <c r="EK105" s="72" t="str">
        <f t="shared" si="1204"/>
        <v/>
      </c>
      <c r="EL105" s="72" t="str">
        <f t="shared" si="1205"/>
        <v/>
      </c>
      <c r="EM105" s="72" t="str">
        <f t="shared" si="1206"/>
        <v/>
      </c>
      <c r="EN105" s="72" t="str">
        <f t="shared" si="1207"/>
        <v/>
      </c>
      <c r="EO105" s="72" t="str">
        <f t="shared" si="1208"/>
        <v/>
      </c>
      <c r="EP105" s="72" t="str">
        <f t="shared" si="1209"/>
        <v/>
      </c>
      <c r="EQ105" s="72" t="str">
        <f t="shared" si="1210"/>
        <v/>
      </c>
      <c r="ER105" s="72" t="str">
        <f t="shared" si="1211"/>
        <v/>
      </c>
      <c r="ES105" s="72" t="str">
        <f t="shared" si="1212"/>
        <v/>
      </c>
      <c r="ET105" s="72" t="str">
        <f t="shared" si="1213"/>
        <v/>
      </c>
      <c r="EU105" s="72" t="str">
        <f t="shared" si="1214"/>
        <v/>
      </c>
      <c r="EV105" s="72" t="str">
        <f t="shared" si="1215"/>
        <v/>
      </c>
      <c r="EW105" s="72" t="str">
        <f t="shared" si="1216"/>
        <v/>
      </c>
      <c r="EX105" s="72" t="str">
        <f t="shared" si="1217"/>
        <v/>
      </c>
      <c r="EY105" s="72" t="str">
        <f t="shared" si="1218"/>
        <v/>
      </c>
      <c r="EZ105" s="72" t="str">
        <f t="shared" si="1219"/>
        <v/>
      </c>
      <c r="FA105" s="72" t="str">
        <f t="shared" si="1220"/>
        <v/>
      </c>
      <c r="FB105" s="72" t="str">
        <f t="shared" si="1221"/>
        <v/>
      </c>
      <c r="FC105" s="72" t="str">
        <f t="shared" si="1222"/>
        <v/>
      </c>
      <c r="FD105" s="72" t="str">
        <f t="shared" si="1223"/>
        <v/>
      </c>
      <c r="FE105" s="72" t="str">
        <f t="shared" si="1224"/>
        <v/>
      </c>
      <c r="FF105" s="72" t="str">
        <f t="shared" si="1225"/>
        <v/>
      </c>
      <c r="FG105" s="72" t="str">
        <f t="shared" si="1226"/>
        <v/>
      </c>
      <c r="FH105" s="72" t="str">
        <f t="shared" si="1227"/>
        <v/>
      </c>
      <c r="FI105" s="72" t="str">
        <f t="shared" si="1228"/>
        <v/>
      </c>
      <c r="FJ105" s="72" t="str">
        <f t="shared" si="1229"/>
        <v/>
      </c>
      <c r="FK105" s="72" t="str">
        <f t="shared" si="1230"/>
        <v/>
      </c>
      <c r="FL105" s="72" t="str">
        <f t="shared" si="1231"/>
        <v/>
      </c>
      <c r="FM105" s="72" t="str">
        <f t="shared" si="1232"/>
        <v/>
      </c>
      <c r="FN105" s="72" t="str">
        <f t="shared" si="1233"/>
        <v/>
      </c>
      <c r="FO105" s="72" t="str">
        <f t="shared" si="1234"/>
        <v/>
      </c>
      <c r="FP105" s="72" t="str">
        <f t="shared" si="1235"/>
        <v/>
      </c>
      <c r="FQ105" s="72" t="str">
        <f t="shared" si="1236"/>
        <v/>
      </c>
      <c r="FR105" s="72" t="str">
        <f t="shared" si="1237"/>
        <v/>
      </c>
      <c r="FS105" s="72" t="str">
        <f t="shared" si="1238"/>
        <v/>
      </c>
    </row>
    <row r="106" spans="1:175" ht="16.5">
      <c r="A106" s="104"/>
      <c r="B106" s="104" t="s">
        <v>427</v>
      </c>
      <c r="C106" s="101" t="s">
        <v>428</v>
      </c>
      <c r="T106" s="104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8" t="s">
        <v>429</v>
      </c>
      <c r="CN106" s="70" t="str">
        <f t="shared" si="1163"/>
        <v>InitUnitState('ID04',,,,,,,,,,)</v>
      </c>
      <c r="CO106" s="70" t="str">
        <f t="shared" si="1164"/>
        <v>InitUnitNormal('ID04',,,,,,,,,,)</v>
      </c>
      <c r="CP106" s="70" t="str">
        <f t="shared" si="1165"/>
        <v>InitUnitMagic('ID04',,,,,,,,,,)</v>
      </c>
      <c r="CQ106" s="70" t="str">
        <f t="shared" si="1166"/>
        <v>InitUnitAdd('ID04',,,,,,,,,,)</v>
      </c>
      <c r="CR106" s="70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8" t="str">
        <f t="shared" si="1167"/>
        <v>|n</v>
      </c>
      <c r="CV106" s="71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1"/>
      <c r="CX106" s="61"/>
      <c r="CY106" s="61"/>
      <c r="CZ106" s="61"/>
      <c r="DA106" s="61"/>
      <c r="DB106" s="72" t="str">
        <f t="shared" si="1169"/>
        <v/>
      </c>
      <c r="DC106" s="72" t="str">
        <f t="shared" si="1170"/>
        <v/>
      </c>
      <c r="DD106" s="72" t="str">
        <f t="shared" si="1171"/>
        <v/>
      </c>
      <c r="DE106" s="72" t="str">
        <f t="shared" si="1172"/>
        <v/>
      </c>
      <c r="DF106" s="72" t="str">
        <f t="shared" si="1173"/>
        <v/>
      </c>
      <c r="DG106" s="72" t="str">
        <f t="shared" si="1174"/>
        <v/>
      </c>
      <c r="DH106" s="72" t="str">
        <f t="shared" si="1175"/>
        <v/>
      </c>
      <c r="DI106" s="72" t="str">
        <f t="shared" si="1176"/>
        <v/>
      </c>
      <c r="DJ106" s="72" t="str">
        <f t="shared" si="1177"/>
        <v/>
      </c>
      <c r="DK106" s="72" t="str">
        <f t="shared" si="1178"/>
        <v/>
      </c>
      <c r="DL106" s="72" t="str">
        <f t="shared" si="1179"/>
        <v/>
      </c>
      <c r="DM106" s="72" t="str">
        <f t="shared" si="1180"/>
        <v/>
      </c>
      <c r="DN106" s="72" t="str">
        <f t="shared" si="1181"/>
        <v/>
      </c>
      <c r="DO106" s="72" t="str">
        <f t="shared" si="1182"/>
        <v/>
      </c>
      <c r="DP106" s="72" t="str">
        <f t="shared" si="1183"/>
        <v/>
      </c>
      <c r="DQ106" s="72" t="str">
        <f t="shared" si="1184"/>
        <v/>
      </c>
      <c r="DR106" s="72" t="str">
        <f t="shared" si="1185"/>
        <v/>
      </c>
      <c r="DS106" s="72" t="str">
        <f t="shared" si="1186"/>
        <v/>
      </c>
      <c r="DT106" s="72" t="str">
        <f t="shared" si="1187"/>
        <v/>
      </c>
      <c r="DU106" s="72" t="str">
        <f t="shared" si="1188"/>
        <v/>
      </c>
      <c r="DV106" s="72" t="str">
        <f t="shared" si="1189"/>
        <v/>
      </c>
      <c r="DW106" s="72" t="str">
        <f t="shared" si="1190"/>
        <v/>
      </c>
      <c r="DX106" s="72" t="str">
        <f t="shared" si="1191"/>
        <v/>
      </c>
      <c r="DY106" s="72" t="str">
        <f t="shared" si="1192"/>
        <v/>
      </c>
      <c r="DZ106" s="72" t="str">
        <f t="shared" si="1193"/>
        <v/>
      </c>
      <c r="EA106" s="72" t="str">
        <f t="shared" si="1194"/>
        <v/>
      </c>
      <c r="EB106" s="72" t="str">
        <f t="shared" si="1195"/>
        <v/>
      </c>
      <c r="EC106" s="72" t="str">
        <f t="shared" si="1196"/>
        <v/>
      </c>
      <c r="ED106" s="72" t="str">
        <f t="shared" si="1197"/>
        <v/>
      </c>
      <c r="EE106" s="72" t="str">
        <f t="shared" si="1198"/>
        <v/>
      </c>
      <c r="EF106" s="72" t="str">
        <f t="shared" si="1199"/>
        <v/>
      </c>
      <c r="EG106" s="72" t="str">
        <f t="shared" si="1200"/>
        <v/>
      </c>
      <c r="EH106" s="72" t="str">
        <f t="shared" si="1201"/>
        <v/>
      </c>
      <c r="EI106" s="72" t="str">
        <f t="shared" si="1202"/>
        <v/>
      </c>
      <c r="EJ106" s="72" t="str">
        <f t="shared" si="1203"/>
        <v/>
      </c>
      <c r="EK106" s="72" t="str">
        <f t="shared" si="1204"/>
        <v/>
      </c>
      <c r="EL106" s="72" t="str">
        <f t="shared" si="1205"/>
        <v/>
      </c>
      <c r="EM106" s="72" t="str">
        <f t="shared" si="1206"/>
        <v/>
      </c>
      <c r="EN106" s="72" t="str">
        <f t="shared" si="1207"/>
        <v/>
      </c>
      <c r="EO106" s="72" t="str">
        <f t="shared" si="1208"/>
        <v/>
      </c>
      <c r="EP106" s="72" t="str">
        <f t="shared" si="1209"/>
        <v/>
      </c>
      <c r="EQ106" s="72" t="str">
        <f t="shared" si="1210"/>
        <v/>
      </c>
      <c r="ER106" s="72" t="str">
        <f t="shared" si="1211"/>
        <v/>
      </c>
      <c r="ES106" s="72" t="str">
        <f t="shared" si="1212"/>
        <v/>
      </c>
      <c r="ET106" s="72" t="str">
        <f t="shared" si="1213"/>
        <v/>
      </c>
      <c r="EU106" s="72" t="str">
        <f t="shared" si="1214"/>
        <v/>
      </c>
      <c r="EV106" s="72" t="str">
        <f t="shared" si="1215"/>
        <v/>
      </c>
      <c r="EW106" s="72" t="str">
        <f t="shared" si="1216"/>
        <v/>
      </c>
      <c r="EX106" s="72" t="str">
        <f t="shared" si="1217"/>
        <v/>
      </c>
      <c r="EY106" s="72" t="str">
        <f t="shared" si="1218"/>
        <v/>
      </c>
      <c r="EZ106" s="72" t="str">
        <f t="shared" si="1219"/>
        <v/>
      </c>
      <c r="FA106" s="72" t="str">
        <f t="shared" si="1220"/>
        <v/>
      </c>
      <c r="FB106" s="72" t="str">
        <f t="shared" si="1221"/>
        <v/>
      </c>
      <c r="FC106" s="72" t="str">
        <f t="shared" si="1222"/>
        <v/>
      </c>
      <c r="FD106" s="72" t="str">
        <f t="shared" si="1223"/>
        <v/>
      </c>
      <c r="FE106" s="72" t="str">
        <f t="shared" si="1224"/>
        <v/>
      </c>
      <c r="FF106" s="72" t="str">
        <f t="shared" si="1225"/>
        <v/>
      </c>
      <c r="FG106" s="72" t="str">
        <f t="shared" si="1226"/>
        <v/>
      </c>
      <c r="FH106" s="72" t="str">
        <f t="shared" si="1227"/>
        <v/>
      </c>
      <c r="FI106" s="72" t="str">
        <f t="shared" si="1228"/>
        <v/>
      </c>
      <c r="FJ106" s="72" t="str">
        <f t="shared" si="1229"/>
        <v/>
      </c>
      <c r="FK106" s="72" t="str">
        <f t="shared" si="1230"/>
        <v/>
      </c>
      <c r="FL106" s="72" t="str">
        <f t="shared" si="1231"/>
        <v/>
      </c>
      <c r="FM106" s="72" t="str">
        <f t="shared" si="1232"/>
        <v/>
      </c>
      <c r="FN106" s="72" t="str">
        <f t="shared" si="1233"/>
        <v/>
      </c>
      <c r="FO106" s="72" t="str">
        <f t="shared" si="1234"/>
        <v/>
      </c>
      <c r="FP106" s="72" t="str">
        <f t="shared" si="1235"/>
        <v/>
      </c>
      <c r="FQ106" s="72" t="str">
        <f t="shared" si="1236"/>
        <v/>
      </c>
      <c r="FR106" s="72" t="str">
        <f t="shared" si="1237"/>
        <v/>
      </c>
      <c r="FS106" s="72" t="str">
        <f t="shared" si="1238"/>
        <v/>
      </c>
    </row>
    <row r="107" spans="1:175" ht="16.5">
      <c r="A107" s="104"/>
      <c r="B107" s="104" t="s">
        <v>430</v>
      </c>
      <c r="C107" s="101" t="s">
        <v>431</v>
      </c>
      <c r="T107" s="104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8" t="s">
        <v>432</v>
      </c>
      <c r="CN107" s="70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70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70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70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70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8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1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1"/>
      <c r="CX107" s="61"/>
      <c r="CY107" s="61"/>
      <c r="CZ107" s="61"/>
      <c r="DA107" s="61"/>
      <c r="DB107" s="72" t="str">
        <f t="shared" si="802"/>
        <v/>
      </c>
      <c r="DC107" s="72" t="str">
        <f t="shared" si="803"/>
        <v/>
      </c>
      <c r="DD107" s="72" t="str">
        <f t="shared" si="804"/>
        <v/>
      </c>
      <c r="DE107" s="72" t="str">
        <f t="shared" si="805"/>
        <v/>
      </c>
      <c r="DF107" s="72" t="str">
        <f t="shared" si="806"/>
        <v/>
      </c>
      <c r="DG107" s="72" t="str">
        <f t="shared" si="807"/>
        <v/>
      </c>
      <c r="DH107" s="72" t="str">
        <f t="shared" si="808"/>
        <v/>
      </c>
      <c r="DI107" s="72" t="str">
        <f t="shared" si="809"/>
        <v/>
      </c>
      <c r="DJ107" s="72" t="str">
        <f t="shared" si="810"/>
        <v/>
      </c>
      <c r="DK107" s="72" t="str">
        <f t="shared" si="811"/>
        <v/>
      </c>
      <c r="DL107" s="72" t="str">
        <f t="shared" si="812"/>
        <v/>
      </c>
      <c r="DM107" s="72" t="str">
        <f t="shared" si="813"/>
        <v/>
      </c>
      <c r="DN107" s="72" t="str">
        <f t="shared" si="814"/>
        <v/>
      </c>
      <c r="DO107" s="72" t="str">
        <f t="shared" si="815"/>
        <v/>
      </c>
      <c r="DP107" s="72" t="str">
        <f t="shared" si="816"/>
        <v/>
      </c>
      <c r="DQ107" s="72" t="str">
        <f t="shared" si="817"/>
        <v/>
      </c>
      <c r="DR107" s="72" t="str">
        <f t="shared" si="818"/>
        <v/>
      </c>
      <c r="DS107" s="72" t="str">
        <f t="shared" si="819"/>
        <v/>
      </c>
      <c r="DT107" s="72" t="str">
        <f t="shared" si="820"/>
        <v/>
      </c>
      <c r="DU107" s="72" t="str">
        <f t="shared" si="821"/>
        <v/>
      </c>
      <c r="DV107" s="72" t="str">
        <f t="shared" si="822"/>
        <v/>
      </c>
      <c r="DW107" s="72" t="str">
        <f t="shared" si="823"/>
        <v/>
      </c>
      <c r="DX107" s="72" t="str">
        <f t="shared" si="824"/>
        <v/>
      </c>
      <c r="DY107" s="72" t="str">
        <f t="shared" si="825"/>
        <v/>
      </c>
      <c r="DZ107" s="72" t="str">
        <f t="shared" si="826"/>
        <v/>
      </c>
      <c r="EA107" s="72" t="str">
        <f t="shared" si="827"/>
        <v/>
      </c>
      <c r="EB107" s="72" t="str">
        <f t="shared" si="828"/>
        <v/>
      </c>
      <c r="EC107" s="72" t="str">
        <f t="shared" si="829"/>
        <v/>
      </c>
      <c r="ED107" s="72" t="str">
        <f t="shared" si="830"/>
        <v/>
      </c>
      <c r="EE107" s="72" t="str">
        <f t="shared" si="831"/>
        <v/>
      </c>
      <c r="EF107" s="72" t="str">
        <f t="shared" si="832"/>
        <v/>
      </c>
      <c r="EG107" s="72" t="str">
        <f t="shared" si="833"/>
        <v/>
      </c>
      <c r="EH107" s="72" t="str">
        <f t="shared" si="834"/>
        <v/>
      </c>
      <c r="EI107" s="72" t="str">
        <f t="shared" si="835"/>
        <v/>
      </c>
      <c r="EJ107" s="72" t="str">
        <f t="shared" si="836"/>
        <v/>
      </c>
      <c r="EK107" s="72" t="str">
        <f t="shared" si="837"/>
        <v/>
      </c>
      <c r="EL107" s="72" t="str">
        <f t="shared" si="838"/>
        <v/>
      </c>
      <c r="EM107" s="72" t="str">
        <f t="shared" si="839"/>
        <v/>
      </c>
      <c r="EN107" s="72" t="str">
        <f t="shared" si="840"/>
        <v/>
      </c>
      <c r="EO107" s="72" t="str">
        <f t="shared" si="841"/>
        <v/>
      </c>
      <c r="EP107" s="72" t="str">
        <f t="shared" si="842"/>
        <v/>
      </c>
      <c r="EQ107" s="72" t="str">
        <f t="shared" si="843"/>
        <v/>
      </c>
      <c r="ER107" s="72" t="str">
        <f t="shared" si="844"/>
        <v/>
      </c>
      <c r="ES107" s="72" t="str">
        <f t="shared" si="845"/>
        <v/>
      </c>
      <c r="ET107" s="72" t="str">
        <f t="shared" si="846"/>
        <v/>
      </c>
      <c r="EU107" s="72" t="str">
        <f t="shared" si="847"/>
        <v/>
      </c>
      <c r="EV107" s="72" t="str">
        <f t="shared" si="848"/>
        <v/>
      </c>
      <c r="EW107" s="72" t="str">
        <f t="shared" si="849"/>
        <v/>
      </c>
      <c r="EX107" s="72" t="str">
        <f t="shared" si="850"/>
        <v/>
      </c>
      <c r="EY107" s="72" t="str">
        <f t="shared" si="851"/>
        <v/>
      </c>
      <c r="EZ107" s="72" t="str">
        <f t="shared" si="852"/>
        <v/>
      </c>
      <c r="FA107" s="72" t="str">
        <f t="shared" si="853"/>
        <v/>
      </c>
      <c r="FB107" s="72" t="str">
        <f t="shared" si="854"/>
        <v/>
      </c>
      <c r="FC107" s="72" t="str">
        <f t="shared" si="855"/>
        <v/>
      </c>
      <c r="FD107" s="72" t="str">
        <f t="shared" si="856"/>
        <v/>
      </c>
      <c r="FE107" s="72" t="str">
        <f t="shared" si="857"/>
        <v/>
      </c>
      <c r="FF107" s="72" t="str">
        <f t="shared" si="858"/>
        <v/>
      </c>
      <c r="FG107" s="72" t="str">
        <f t="shared" si="859"/>
        <v/>
      </c>
      <c r="FH107" s="72" t="str">
        <f t="shared" si="860"/>
        <v/>
      </c>
      <c r="FI107" s="72" t="str">
        <f t="shared" si="861"/>
        <v/>
      </c>
      <c r="FJ107" s="72" t="str">
        <f t="shared" si="862"/>
        <v/>
      </c>
      <c r="FK107" s="72" t="str">
        <f t="shared" si="863"/>
        <v/>
      </c>
      <c r="FL107" s="72" t="str">
        <f t="shared" si="864"/>
        <v/>
      </c>
      <c r="FM107" s="72" t="str">
        <f t="shared" si="865"/>
        <v/>
      </c>
      <c r="FN107" s="72" t="str">
        <f t="shared" si="866"/>
        <v/>
      </c>
      <c r="FO107" s="72" t="str">
        <f t="shared" si="867"/>
        <v/>
      </c>
      <c r="FP107" s="72" t="str">
        <f t="shared" si="868"/>
        <v/>
      </c>
      <c r="FQ107" s="72" t="str">
        <f t="shared" si="869"/>
        <v/>
      </c>
      <c r="FR107" s="72" t="str">
        <f t="shared" si="870"/>
        <v/>
      </c>
      <c r="FS107" s="72" t="str">
        <f t="shared" si="871"/>
        <v/>
      </c>
    </row>
    <row r="108" spans="1:175" ht="16.5">
      <c r="A108" s="104"/>
      <c r="B108" s="104" t="s">
        <v>433</v>
      </c>
      <c r="C108" s="73" t="s">
        <v>434</v>
      </c>
      <c r="T108" s="104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8" t="s">
        <v>435</v>
      </c>
      <c r="CN108" s="70" t="str">
        <f t="shared" si="1240"/>
        <v>InitUnitState('ID06',,,,,,,,,,)</v>
      </c>
      <c r="CO108" s="70" t="str">
        <f t="shared" si="1241"/>
        <v>InitUnitNormal('ID06',,,,,,,,,,)</v>
      </c>
      <c r="CP108" s="70" t="str">
        <f t="shared" si="1242"/>
        <v>InitUnitMagic('ID06',,,,,,,,,,)</v>
      </c>
      <c r="CQ108" s="70" t="str">
        <f t="shared" si="1243"/>
        <v>InitUnitAdd('ID06',,,,,,,,,,)</v>
      </c>
      <c r="CR108" s="70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8" t="str">
        <f t="shared" si="1244"/>
        <v>|n</v>
      </c>
      <c r="CV108" s="71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1"/>
      <c r="CX108" s="61"/>
      <c r="CY108" s="61"/>
      <c r="CZ108" s="61"/>
      <c r="DA108" s="61"/>
      <c r="DB108" s="72" t="str">
        <f t="shared" si="802"/>
        <v/>
      </c>
      <c r="DC108" s="72" t="str">
        <f t="shared" si="803"/>
        <v/>
      </c>
      <c r="DD108" s="72" t="str">
        <f t="shared" si="804"/>
        <v/>
      </c>
      <c r="DE108" s="72" t="str">
        <f t="shared" si="805"/>
        <v/>
      </c>
      <c r="DF108" s="72" t="str">
        <f t="shared" si="806"/>
        <v/>
      </c>
      <c r="DG108" s="72" t="str">
        <f t="shared" si="807"/>
        <v/>
      </c>
      <c r="DH108" s="72" t="str">
        <f t="shared" si="808"/>
        <v/>
      </c>
      <c r="DI108" s="72" t="str">
        <f t="shared" si="809"/>
        <v/>
      </c>
      <c r="DJ108" s="72" t="str">
        <f t="shared" si="810"/>
        <v/>
      </c>
      <c r="DK108" s="72" t="str">
        <f t="shared" si="811"/>
        <v/>
      </c>
      <c r="DL108" s="72" t="str">
        <f t="shared" si="812"/>
        <v/>
      </c>
      <c r="DM108" s="72" t="str">
        <f t="shared" si="813"/>
        <v/>
      </c>
      <c r="DN108" s="72" t="str">
        <f t="shared" si="814"/>
        <v/>
      </c>
      <c r="DO108" s="72" t="str">
        <f t="shared" si="815"/>
        <v/>
      </c>
      <c r="DP108" s="72" t="str">
        <f t="shared" si="816"/>
        <v/>
      </c>
      <c r="DQ108" s="72" t="str">
        <f t="shared" si="817"/>
        <v/>
      </c>
      <c r="DR108" s="72" t="str">
        <f t="shared" si="818"/>
        <v/>
      </c>
      <c r="DS108" s="72" t="str">
        <f t="shared" si="819"/>
        <v/>
      </c>
      <c r="DT108" s="72" t="str">
        <f t="shared" si="820"/>
        <v/>
      </c>
      <c r="DU108" s="72" t="str">
        <f t="shared" si="821"/>
        <v/>
      </c>
      <c r="DV108" s="72" t="str">
        <f t="shared" si="822"/>
        <v/>
      </c>
      <c r="DW108" s="72" t="str">
        <f t="shared" si="823"/>
        <v/>
      </c>
      <c r="DX108" s="72" t="str">
        <f t="shared" si="824"/>
        <v/>
      </c>
      <c r="DY108" s="72" t="str">
        <f t="shared" si="825"/>
        <v/>
      </c>
      <c r="DZ108" s="72" t="str">
        <f t="shared" si="826"/>
        <v/>
      </c>
      <c r="EA108" s="72" t="str">
        <f t="shared" si="827"/>
        <v/>
      </c>
      <c r="EB108" s="72" t="str">
        <f t="shared" si="828"/>
        <v/>
      </c>
      <c r="EC108" s="72" t="str">
        <f t="shared" si="829"/>
        <v/>
      </c>
      <c r="ED108" s="72" t="str">
        <f t="shared" si="830"/>
        <v/>
      </c>
      <c r="EE108" s="72" t="str">
        <f t="shared" si="831"/>
        <v/>
      </c>
      <c r="EF108" s="72" t="str">
        <f t="shared" si="832"/>
        <v/>
      </c>
      <c r="EG108" s="72" t="str">
        <f t="shared" si="833"/>
        <v/>
      </c>
      <c r="EH108" s="72" t="str">
        <f t="shared" si="834"/>
        <v/>
      </c>
      <c r="EI108" s="72" t="str">
        <f t="shared" si="835"/>
        <v/>
      </c>
      <c r="EJ108" s="72" t="str">
        <f t="shared" si="836"/>
        <v/>
      </c>
      <c r="EK108" s="72" t="str">
        <f t="shared" si="837"/>
        <v/>
      </c>
      <c r="EL108" s="72" t="str">
        <f t="shared" si="838"/>
        <v/>
      </c>
      <c r="EM108" s="72" t="str">
        <f t="shared" si="839"/>
        <v/>
      </c>
      <c r="EN108" s="72" t="str">
        <f t="shared" si="840"/>
        <v/>
      </c>
      <c r="EO108" s="72" t="str">
        <f t="shared" si="841"/>
        <v/>
      </c>
      <c r="EP108" s="72" t="str">
        <f t="shared" si="842"/>
        <v/>
      </c>
      <c r="EQ108" s="72" t="str">
        <f t="shared" si="843"/>
        <v/>
      </c>
      <c r="ER108" s="72" t="str">
        <f t="shared" si="844"/>
        <v/>
      </c>
      <c r="ES108" s="72" t="str">
        <f t="shared" si="845"/>
        <v/>
      </c>
      <c r="ET108" s="72" t="str">
        <f t="shared" si="846"/>
        <v/>
      </c>
      <c r="EU108" s="72" t="str">
        <f t="shared" si="847"/>
        <v/>
      </c>
      <c r="EV108" s="72" t="str">
        <f t="shared" si="848"/>
        <v/>
      </c>
      <c r="EW108" s="72" t="str">
        <f t="shared" si="849"/>
        <v/>
      </c>
      <c r="EX108" s="72" t="str">
        <f t="shared" si="850"/>
        <v/>
      </c>
      <c r="EY108" s="72" t="str">
        <f t="shared" si="851"/>
        <v/>
      </c>
      <c r="EZ108" s="72" t="str">
        <f t="shared" si="852"/>
        <v/>
      </c>
      <c r="FA108" s="72" t="str">
        <f t="shared" si="853"/>
        <v/>
      </c>
      <c r="FB108" s="72" t="str">
        <f t="shared" si="854"/>
        <v/>
      </c>
      <c r="FC108" s="72" t="str">
        <f t="shared" si="855"/>
        <v/>
      </c>
      <c r="FD108" s="72" t="str">
        <f t="shared" si="856"/>
        <v/>
      </c>
      <c r="FE108" s="72" t="str">
        <f t="shared" si="857"/>
        <v/>
      </c>
      <c r="FF108" s="72" t="str">
        <f t="shared" si="858"/>
        <v/>
      </c>
      <c r="FG108" s="72" t="str">
        <f t="shared" si="859"/>
        <v/>
      </c>
      <c r="FH108" s="72" t="str">
        <f t="shared" si="860"/>
        <v/>
      </c>
      <c r="FI108" s="72" t="str">
        <f t="shared" si="861"/>
        <v/>
      </c>
      <c r="FJ108" s="72" t="str">
        <f t="shared" si="862"/>
        <v/>
      </c>
      <c r="FK108" s="72" t="str">
        <f t="shared" si="863"/>
        <v/>
      </c>
      <c r="FL108" s="72" t="str">
        <f t="shared" si="864"/>
        <v/>
      </c>
      <c r="FM108" s="72" t="str">
        <f t="shared" si="865"/>
        <v/>
      </c>
      <c r="FN108" s="72" t="str">
        <f t="shared" si="866"/>
        <v/>
      </c>
      <c r="FO108" s="72" t="str">
        <f t="shared" si="867"/>
        <v/>
      </c>
      <c r="FP108" s="72" t="str">
        <f t="shared" si="868"/>
        <v/>
      </c>
      <c r="FQ108" s="72" t="str">
        <f t="shared" si="869"/>
        <v/>
      </c>
      <c r="FR108" s="72" t="str">
        <f t="shared" si="870"/>
        <v/>
      </c>
      <c r="FS108" s="72" t="str">
        <f t="shared" si="871"/>
        <v/>
      </c>
    </row>
    <row r="109" spans="1:175" ht="16.5">
      <c r="A109" s="104"/>
      <c r="B109" s="104" t="s">
        <v>436</v>
      </c>
      <c r="C109" s="73" t="s">
        <v>437</v>
      </c>
      <c r="T109" s="104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8" t="s">
        <v>438</v>
      </c>
      <c r="CN109" s="70" t="str">
        <f t="shared" si="1240"/>
        <v>InitUnitState('ID07',,,,,,,,,,)</v>
      </c>
      <c r="CO109" s="70" t="str">
        <f t="shared" si="1241"/>
        <v>InitUnitNormal('ID07',,,,,,,,,,)</v>
      </c>
      <c r="CP109" s="70" t="str">
        <f t="shared" si="1242"/>
        <v>InitUnitMagic('ID07',,,,,,,,,,)</v>
      </c>
      <c r="CQ109" s="70" t="str">
        <f t="shared" si="1243"/>
        <v>InitUnitAdd('ID07',,,,,,,,,,)</v>
      </c>
      <c r="CR109" s="70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8" t="str">
        <f t="shared" si="1244"/>
        <v>|n</v>
      </c>
      <c r="CV109" s="71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1"/>
      <c r="CX109" s="61"/>
      <c r="CY109" s="61"/>
      <c r="CZ109" s="61"/>
      <c r="DA109" s="61"/>
      <c r="DB109" s="72" t="str">
        <f t="shared" ref="DB109" si="1246">IF(V109="","","|n"&amp;DB$2&amp;"+"&amp;V109&amp;DB$1)</f>
        <v/>
      </c>
      <c r="DC109" s="72" t="str">
        <f t="shared" ref="DC109" si="1247">IF(W109="","","|n"&amp;DC$2&amp;"+"&amp;W109&amp;DC$1)</f>
        <v/>
      </c>
      <c r="DD109" s="72" t="str">
        <f t="shared" ref="DD109" si="1248">IF(X109="","","|n"&amp;DD$2&amp;"+"&amp;X109&amp;DD$1)</f>
        <v/>
      </c>
      <c r="DE109" s="72" t="str">
        <f t="shared" ref="DE109" si="1249">IF(Y109="","","|n"&amp;DE$2&amp;"+"&amp;Y109&amp;DE$1)</f>
        <v/>
      </c>
      <c r="DF109" s="72" t="str">
        <f t="shared" ref="DF109" si="1250">IF(Z109="","","|n"&amp;DF$2&amp;"+"&amp;Z109&amp;DF$1)</f>
        <v/>
      </c>
      <c r="DG109" s="72" t="str">
        <f t="shared" ref="DG109" si="1251">IF(AA109="","","|n"&amp;DG$2&amp;"+"&amp;AA109&amp;DG$1)</f>
        <v/>
      </c>
      <c r="DH109" s="72" t="str">
        <f t="shared" ref="DH109" si="1252">IF(AB109="","","|n"&amp;DH$2&amp;"+"&amp;AB109&amp;DH$1)</f>
        <v/>
      </c>
      <c r="DI109" s="72" t="str">
        <f t="shared" ref="DI109" si="1253">IF(AC109="","","|n"&amp;DI$2&amp;"+"&amp;AC109&amp;DI$1)</f>
        <v/>
      </c>
      <c r="DJ109" s="72" t="str">
        <f t="shared" ref="DJ109" si="1254">IF(AD109="","","|n"&amp;DJ$2&amp;"+"&amp;AD109&amp;DJ$1)</f>
        <v/>
      </c>
      <c r="DK109" s="72" t="str">
        <f t="shared" ref="DK109" si="1255">IF(AE109="","","|n"&amp;DK$2&amp;"+"&amp;AE109&amp;DK$1)</f>
        <v/>
      </c>
      <c r="DL109" s="72" t="str">
        <f t="shared" ref="DL109" si="1256">IF(AF109="","","|n"&amp;DL$2&amp;"+"&amp;AF109&amp;DL$1)</f>
        <v/>
      </c>
      <c r="DM109" s="72" t="str">
        <f t="shared" ref="DM109" si="1257">IF(AG109="","","|n"&amp;DM$2&amp;"+"&amp;AG109&amp;DM$1)</f>
        <v/>
      </c>
      <c r="DN109" s="72" t="str">
        <f t="shared" ref="DN109" si="1258">IF(AH109="","","|n"&amp;DN$2&amp;"+"&amp;AH109&amp;DN$1)</f>
        <v/>
      </c>
      <c r="DO109" s="72" t="str">
        <f t="shared" ref="DO109" si="1259">IF(AI109="","","|n"&amp;DO$2&amp;"+"&amp;AI109&amp;DO$1)</f>
        <v/>
      </c>
      <c r="DP109" s="72" t="str">
        <f t="shared" ref="DP109" si="1260">IF(AJ109="","","|n"&amp;DP$2&amp;"+"&amp;AJ109&amp;DP$1)</f>
        <v/>
      </c>
      <c r="DQ109" s="72" t="str">
        <f t="shared" ref="DQ109" si="1261">IF(AK109="","","|n"&amp;DQ$2&amp;"+"&amp;AK109&amp;DQ$1)</f>
        <v/>
      </c>
      <c r="DR109" s="72" t="str">
        <f t="shared" ref="DR109" si="1262">IF(AL109="","","|n"&amp;DR$2&amp;"+"&amp;AL109&amp;DR$1)</f>
        <v/>
      </c>
      <c r="DS109" s="72" t="str">
        <f t="shared" ref="DS109" si="1263">IF(AM109="","","|n"&amp;DS$2&amp;"+"&amp;AM109&amp;DS$1)</f>
        <v/>
      </c>
      <c r="DT109" s="72" t="str">
        <f t="shared" ref="DT109" si="1264">IF(AN109="","","|n"&amp;DT$2&amp;"+"&amp;AN109&amp;DT$1)</f>
        <v/>
      </c>
      <c r="DU109" s="72" t="str">
        <f t="shared" ref="DU109" si="1265">IF(AO109="","","|n"&amp;DU$2&amp;"+"&amp;AO109&amp;DU$1)</f>
        <v/>
      </c>
      <c r="DV109" s="72" t="str">
        <f t="shared" ref="DV109" si="1266">IF(AP109="","","|n"&amp;DV$2&amp;"+"&amp;AP109&amp;DV$1)</f>
        <v/>
      </c>
      <c r="DW109" s="72" t="str">
        <f t="shared" ref="DW109" si="1267">IF(AQ109="","","|n"&amp;DW$2&amp;"+"&amp;AQ109&amp;DW$1)</f>
        <v/>
      </c>
      <c r="DX109" s="72" t="str">
        <f t="shared" ref="DX109" si="1268">IF(AR109="","","|n"&amp;DX$2&amp;"+"&amp;AR109&amp;DX$1)</f>
        <v/>
      </c>
      <c r="DY109" s="72" t="str">
        <f t="shared" ref="DY109" si="1269">IF(AS109="","","|n"&amp;DY$2&amp;"+"&amp;AS109&amp;DY$1)</f>
        <v/>
      </c>
      <c r="DZ109" s="72" t="str">
        <f t="shared" ref="DZ109" si="1270">IF(AT109="","","|n"&amp;DZ$2&amp;"+"&amp;AT109&amp;DZ$1)</f>
        <v/>
      </c>
      <c r="EA109" s="72" t="str">
        <f t="shared" ref="EA109" si="1271">IF(AU109="","","|n"&amp;EA$2&amp;"+"&amp;AU109&amp;EA$1)</f>
        <v/>
      </c>
      <c r="EB109" s="72" t="str">
        <f t="shared" ref="EB109" si="1272">IF(AV109="","","|n"&amp;EB$2&amp;"+"&amp;AV109&amp;EB$1)</f>
        <v/>
      </c>
      <c r="EC109" s="72" t="str">
        <f t="shared" ref="EC109" si="1273">IF(AW109="","","|n"&amp;EC$2&amp;"+"&amp;AW109&amp;EC$1)</f>
        <v/>
      </c>
      <c r="ED109" s="72" t="str">
        <f t="shared" ref="ED109" si="1274">IF(AX109="","","|n"&amp;ED$2&amp;"+"&amp;AX109&amp;ED$1)</f>
        <v/>
      </c>
      <c r="EE109" s="72" t="str">
        <f t="shared" ref="EE109" si="1275">IF(AY109="","","|n"&amp;EE$2&amp;"+"&amp;AY109&amp;EE$1)</f>
        <v/>
      </c>
      <c r="EF109" s="72" t="str">
        <f t="shared" ref="EF109" si="1276">IF(AZ109="","","|n"&amp;EF$2&amp;"+"&amp;AZ109&amp;EF$1)</f>
        <v/>
      </c>
      <c r="EG109" s="72" t="str">
        <f t="shared" ref="EG109" si="1277">IF(BA109="","","|n"&amp;EG$2&amp;"+"&amp;BA109&amp;EG$1)</f>
        <v/>
      </c>
      <c r="EH109" s="72" t="str">
        <f t="shared" ref="EH109" si="1278">IF(BB109="","","|n"&amp;EH$2&amp;"+"&amp;BB109&amp;EH$1)</f>
        <v/>
      </c>
      <c r="EI109" s="72" t="str">
        <f t="shared" ref="EI109" si="1279">IF(BC109="","","|n"&amp;EI$2&amp;"+"&amp;BC109&amp;EI$1)</f>
        <v/>
      </c>
      <c r="EJ109" s="72" t="str">
        <f t="shared" ref="EJ109" si="1280">IF(BD109="","","|n"&amp;EJ$2&amp;"+"&amp;BD109&amp;EJ$1)</f>
        <v/>
      </c>
      <c r="EK109" s="72" t="str">
        <f t="shared" ref="EK109" si="1281">IF(BE109="","","|n"&amp;EK$2&amp;"+"&amp;BE109&amp;EK$1)</f>
        <v/>
      </c>
      <c r="EL109" s="72" t="str">
        <f t="shared" ref="EL109" si="1282">IF(BF109="","","|n"&amp;EL$2&amp;"+"&amp;BF109&amp;EL$1)</f>
        <v/>
      </c>
      <c r="EM109" s="72" t="str">
        <f t="shared" ref="EM109" si="1283">IF(BG109="","","|n"&amp;EM$2&amp;"+"&amp;BG109&amp;EM$1)</f>
        <v/>
      </c>
      <c r="EN109" s="72" t="str">
        <f t="shared" ref="EN109" si="1284">IF(BH109="","","|n"&amp;EN$2&amp;"+"&amp;BH109&amp;EN$1)</f>
        <v/>
      </c>
      <c r="EO109" s="72" t="str">
        <f t="shared" ref="EO109" si="1285">IF(BI109="","","|n"&amp;EO$2&amp;"+"&amp;BI109&amp;EO$1)</f>
        <v/>
      </c>
      <c r="EP109" s="72" t="str">
        <f t="shared" ref="EP109" si="1286">IF(BJ109="","","|n"&amp;EP$2&amp;"+"&amp;BJ109&amp;EP$1)</f>
        <v/>
      </c>
      <c r="EQ109" s="72" t="str">
        <f t="shared" ref="EQ109" si="1287">IF(BK109="","","|n"&amp;EQ$2&amp;"+"&amp;BK109&amp;EQ$1)</f>
        <v/>
      </c>
      <c r="ER109" s="72" t="str">
        <f t="shared" ref="ER109" si="1288">IF(BL109="","","|n"&amp;ER$2&amp;"+"&amp;BL109&amp;ER$1)</f>
        <v/>
      </c>
      <c r="ES109" s="72" t="str">
        <f t="shared" ref="ES109" si="1289">IF(BM109="","","|n"&amp;ES$2&amp;"+"&amp;BM109&amp;ES$1)</f>
        <v/>
      </c>
      <c r="ET109" s="72" t="str">
        <f t="shared" ref="ET109" si="1290">IF(BN109="","","|n"&amp;ET$2&amp;"+"&amp;BN109&amp;ET$1)</f>
        <v/>
      </c>
      <c r="EU109" s="72" t="str">
        <f t="shared" ref="EU109" si="1291">IF(BO109="","","|n"&amp;EU$2&amp;"+"&amp;BO109&amp;EU$1)</f>
        <v/>
      </c>
      <c r="EV109" s="72" t="str">
        <f t="shared" ref="EV109" si="1292">IF(BP109="","","|n"&amp;EV$2&amp;"+"&amp;BP109&amp;EV$1)</f>
        <v/>
      </c>
      <c r="EW109" s="72" t="str">
        <f t="shared" ref="EW109" si="1293">IF(BQ109="","","|n"&amp;EW$2&amp;"+"&amp;BQ109&amp;EW$1)</f>
        <v/>
      </c>
      <c r="EX109" s="72" t="str">
        <f t="shared" ref="EX109" si="1294">IF(BR109="","","|n"&amp;EX$2&amp;"+"&amp;BR109&amp;EX$1)</f>
        <v/>
      </c>
      <c r="EY109" s="72" t="str">
        <f t="shared" ref="EY109" si="1295">IF(BS109="","","|n"&amp;EY$2&amp;"+"&amp;BS109&amp;EY$1)</f>
        <v/>
      </c>
      <c r="EZ109" s="72" t="str">
        <f t="shared" ref="EZ109" si="1296">IF(BT109="","","|n"&amp;EZ$2&amp;"+"&amp;BT109&amp;EZ$1)</f>
        <v/>
      </c>
      <c r="FA109" s="72" t="str">
        <f t="shared" ref="FA109" si="1297">IF(BU109="","","|n"&amp;FA$2&amp;"+"&amp;BU109&amp;FA$1)</f>
        <v/>
      </c>
      <c r="FB109" s="72" t="str">
        <f t="shared" ref="FB109" si="1298">IF(BV109="","","|n"&amp;FB$2&amp;"+"&amp;BV109&amp;FB$1)</f>
        <v/>
      </c>
      <c r="FC109" s="72" t="str">
        <f t="shared" ref="FC109" si="1299">IF(BW109="","","|n"&amp;FC$2&amp;"+"&amp;BW109&amp;FC$1)</f>
        <v/>
      </c>
      <c r="FD109" s="72" t="str">
        <f t="shared" ref="FD109" si="1300">IF(BX109="","","|n"&amp;FD$2&amp;"+"&amp;BX109&amp;FD$1)</f>
        <v/>
      </c>
      <c r="FE109" s="72" t="str">
        <f t="shared" ref="FE109" si="1301">IF(BY109="","","|n"&amp;FE$2&amp;"+"&amp;BY109&amp;FE$1)</f>
        <v/>
      </c>
      <c r="FF109" s="72" t="str">
        <f t="shared" ref="FF109" si="1302">IF(BZ109="","","|n"&amp;FF$2&amp;"+"&amp;BZ109&amp;FF$1)</f>
        <v/>
      </c>
      <c r="FG109" s="72" t="str">
        <f t="shared" ref="FG109" si="1303">IF(CA109="","","|n"&amp;FG$2&amp;"+"&amp;CA109&amp;FG$1)</f>
        <v/>
      </c>
      <c r="FH109" s="72" t="str">
        <f t="shared" ref="FH109" si="1304">IF(CB109="","","|n"&amp;FH$2&amp;"+"&amp;CB109&amp;FH$1)</f>
        <v/>
      </c>
      <c r="FI109" s="72" t="str">
        <f t="shared" ref="FI109" si="1305">IF(CC109="","","|n"&amp;FI$2&amp;"+"&amp;CC109&amp;FI$1)</f>
        <v/>
      </c>
      <c r="FJ109" s="72" t="str">
        <f t="shared" ref="FJ109" si="1306">IF(CD109="","","|n"&amp;FJ$2&amp;"+"&amp;CD109&amp;FJ$1)</f>
        <v/>
      </c>
      <c r="FK109" s="72" t="str">
        <f t="shared" ref="FK109" si="1307">IF(CE109="","","|n"&amp;FK$2&amp;"+"&amp;CE109&amp;FK$1)</f>
        <v/>
      </c>
      <c r="FL109" s="72" t="str">
        <f t="shared" ref="FL109" si="1308">IF(CF109="","","|n"&amp;FL$2&amp;"+"&amp;CF109&amp;FL$1)</f>
        <v/>
      </c>
      <c r="FM109" s="72" t="str">
        <f t="shared" ref="FM109" si="1309">IF(CG109="","","|n"&amp;FM$2&amp;"+"&amp;CG109&amp;FM$1)</f>
        <v/>
      </c>
      <c r="FN109" s="72" t="str">
        <f t="shared" ref="FN109" si="1310">IF(CH109="","","|n"&amp;FN$2&amp;"+"&amp;CH109&amp;FN$1)</f>
        <v/>
      </c>
      <c r="FO109" s="72" t="str">
        <f t="shared" ref="FO109" si="1311">IF(CI109="","","|n"&amp;FO$2&amp;"+"&amp;CI109&amp;FO$1)</f>
        <v/>
      </c>
      <c r="FP109" s="72" t="str">
        <f t="shared" ref="FP109" si="1312">IF(CJ109="","","|n"&amp;FP$2&amp;"+"&amp;CJ109&amp;FP$1)</f>
        <v/>
      </c>
      <c r="FQ109" s="72" t="str">
        <f t="shared" ref="FQ109" si="1313">IF(CK109="","","|n"&amp;FQ$2&amp;"+"&amp;CK109&amp;FQ$1)</f>
        <v/>
      </c>
      <c r="FR109" s="72" t="str">
        <f t="shared" ref="FR109" si="1314">IF(CL109="","","|n"&amp;FR$2&amp;"+"&amp;CL109&amp;FR$1)</f>
        <v/>
      </c>
      <c r="FS109" s="72" t="str">
        <f t="shared" ref="FS109" si="1315">IF(CM109="","","|n"&amp;FS$2&amp;"+"&amp;CM109&amp;FS$1)</f>
        <v/>
      </c>
    </row>
    <row r="110" spans="1:175" ht="16.5">
      <c r="A110" s="104"/>
      <c r="B110" s="104" t="s">
        <v>439</v>
      </c>
      <c r="C110" s="73" t="s">
        <v>440</v>
      </c>
      <c r="T110" s="104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8" t="s">
        <v>441</v>
      </c>
      <c r="CN110" s="70" t="str">
        <f t="shared" si="1240"/>
        <v>InitUnitState('ID08',,,,,,,,,,)</v>
      </c>
      <c r="CO110" s="70" t="str">
        <f t="shared" si="1241"/>
        <v>InitUnitNormal('ID08',,,,,,,,,,)</v>
      </c>
      <c r="CP110" s="70" t="str">
        <f t="shared" si="1242"/>
        <v>InitUnitMagic('ID08',,,,,,,,,,)</v>
      </c>
      <c r="CQ110" s="70" t="str">
        <f t="shared" si="1243"/>
        <v>InitUnitAdd('ID08',,,,,,,,,,)</v>
      </c>
      <c r="CR110" s="70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8" t="str">
        <f t="shared" si="1244"/>
        <v>|n</v>
      </c>
      <c r="CV110" s="71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1"/>
      <c r="CX110" s="61"/>
      <c r="CY110" s="61"/>
      <c r="CZ110" s="61"/>
      <c r="DA110" s="61"/>
      <c r="DB110" s="72" t="str">
        <f t="shared" ref="DB110" si="1316">IF(V110="","","|n"&amp;DB$2&amp;"+"&amp;V110&amp;DB$1)</f>
        <v/>
      </c>
      <c r="DC110" s="72" t="str">
        <f t="shared" ref="DC110" si="1317">IF(W110="","","|n"&amp;DC$2&amp;"+"&amp;W110&amp;DC$1)</f>
        <v/>
      </c>
      <c r="DD110" s="72" t="str">
        <f t="shared" ref="DD110" si="1318">IF(X110="","","|n"&amp;DD$2&amp;"+"&amp;X110&amp;DD$1)</f>
        <v/>
      </c>
      <c r="DE110" s="72" t="str">
        <f t="shared" ref="DE110" si="1319">IF(Y110="","","|n"&amp;DE$2&amp;"+"&amp;Y110&amp;DE$1)</f>
        <v/>
      </c>
      <c r="DF110" s="72" t="str">
        <f t="shared" ref="DF110" si="1320">IF(Z110="","","|n"&amp;DF$2&amp;"+"&amp;Z110&amp;DF$1)</f>
        <v/>
      </c>
      <c r="DG110" s="72" t="str">
        <f t="shared" ref="DG110" si="1321">IF(AA110="","","|n"&amp;DG$2&amp;"+"&amp;AA110&amp;DG$1)</f>
        <v/>
      </c>
      <c r="DH110" s="72" t="str">
        <f t="shared" ref="DH110" si="1322">IF(AB110="","","|n"&amp;DH$2&amp;"+"&amp;AB110&amp;DH$1)</f>
        <v/>
      </c>
      <c r="DI110" s="72" t="str">
        <f t="shared" ref="DI110" si="1323">IF(AC110="","","|n"&amp;DI$2&amp;"+"&amp;AC110&amp;DI$1)</f>
        <v/>
      </c>
      <c r="DJ110" s="72" t="str">
        <f t="shared" ref="DJ110" si="1324">IF(AD110="","","|n"&amp;DJ$2&amp;"+"&amp;AD110&amp;DJ$1)</f>
        <v/>
      </c>
      <c r="DK110" s="72" t="str">
        <f t="shared" ref="DK110" si="1325">IF(AE110="","","|n"&amp;DK$2&amp;"+"&amp;AE110&amp;DK$1)</f>
        <v/>
      </c>
      <c r="DL110" s="72" t="str">
        <f t="shared" ref="DL110" si="1326">IF(AF110="","","|n"&amp;DL$2&amp;"+"&amp;AF110&amp;DL$1)</f>
        <v/>
      </c>
      <c r="DM110" s="72" t="str">
        <f t="shared" ref="DM110" si="1327">IF(AG110="","","|n"&amp;DM$2&amp;"+"&amp;AG110&amp;DM$1)</f>
        <v/>
      </c>
      <c r="DN110" s="72" t="str">
        <f t="shared" ref="DN110" si="1328">IF(AH110="","","|n"&amp;DN$2&amp;"+"&amp;AH110&amp;DN$1)</f>
        <v/>
      </c>
      <c r="DO110" s="72" t="str">
        <f t="shared" ref="DO110" si="1329">IF(AI110="","","|n"&amp;DO$2&amp;"+"&amp;AI110&amp;DO$1)</f>
        <v/>
      </c>
      <c r="DP110" s="72" t="str">
        <f t="shared" ref="DP110" si="1330">IF(AJ110="","","|n"&amp;DP$2&amp;"+"&amp;AJ110&amp;DP$1)</f>
        <v/>
      </c>
      <c r="DQ110" s="72" t="str">
        <f t="shared" ref="DQ110" si="1331">IF(AK110="","","|n"&amp;DQ$2&amp;"+"&amp;AK110&amp;DQ$1)</f>
        <v/>
      </c>
      <c r="DR110" s="72" t="str">
        <f t="shared" ref="DR110" si="1332">IF(AL110="","","|n"&amp;DR$2&amp;"+"&amp;AL110&amp;DR$1)</f>
        <v/>
      </c>
      <c r="DS110" s="72" t="str">
        <f t="shared" ref="DS110" si="1333">IF(AM110="","","|n"&amp;DS$2&amp;"+"&amp;AM110&amp;DS$1)</f>
        <v/>
      </c>
      <c r="DT110" s="72" t="str">
        <f t="shared" ref="DT110" si="1334">IF(AN110="","","|n"&amp;DT$2&amp;"+"&amp;AN110&amp;DT$1)</f>
        <v/>
      </c>
      <c r="DU110" s="72" t="str">
        <f t="shared" ref="DU110" si="1335">IF(AO110="","","|n"&amp;DU$2&amp;"+"&amp;AO110&amp;DU$1)</f>
        <v/>
      </c>
      <c r="DV110" s="72" t="str">
        <f t="shared" ref="DV110" si="1336">IF(AP110="","","|n"&amp;DV$2&amp;"+"&amp;AP110&amp;DV$1)</f>
        <v/>
      </c>
      <c r="DW110" s="72" t="str">
        <f t="shared" ref="DW110" si="1337">IF(AQ110="","","|n"&amp;DW$2&amp;"+"&amp;AQ110&amp;DW$1)</f>
        <v/>
      </c>
      <c r="DX110" s="72" t="str">
        <f t="shared" ref="DX110" si="1338">IF(AR110="","","|n"&amp;DX$2&amp;"+"&amp;AR110&amp;DX$1)</f>
        <v/>
      </c>
      <c r="DY110" s="72" t="str">
        <f t="shared" ref="DY110" si="1339">IF(AS110="","","|n"&amp;DY$2&amp;"+"&amp;AS110&amp;DY$1)</f>
        <v/>
      </c>
      <c r="DZ110" s="72" t="str">
        <f t="shared" ref="DZ110" si="1340">IF(AT110="","","|n"&amp;DZ$2&amp;"+"&amp;AT110&amp;DZ$1)</f>
        <v/>
      </c>
      <c r="EA110" s="72" t="str">
        <f t="shared" ref="EA110" si="1341">IF(AU110="","","|n"&amp;EA$2&amp;"+"&amp;AU110&amp;EA$1)</f>
        <v/>
      </c>
      <c r="EB110" s="72" t="str">
        <f t="shared" ref="EB110" si="1342">IF(AV110="","","|n"&amp;EB$2&amp;"+"&amp;AV110&amp;EB$1)</f>
        <v/>
      </c>
      <c r="EC110" s="72" t="str">
        <f t="shared" ref="EC110" si="1343">IF(AW110="","","|n"&amp;EC$2&amp;"+"&amp;AW110&amp;EC$1)</f>
        <v/>
      </c>
      <c r="ED110" s="72" t="str">
        <f t="shared" ref="ED110" si="1344">IF(AX110="","","|n"&amp;ED$2&amp;"+"&amp;AX110&amp;ED$1)</f>
        <v/>
      </c>
      <c r="EE110" s="72" t="str">
        <f t="shared" ref="EE110" si="1345">IF(AY110="","","|n"&amp;EE$2&amp;"+"&amp;AY110&amp;EE$1)</f>
        <v/>
      </c>
      <c r="EF110" s="72" t="str">
        <f t="shared" ref="EF110" si="1346">IF(AZ110="","","|n"&amp;EF$2&amp;"+"&amp;AZ110&amp;EF$1)</f>
        <v/>
      </c>
      <c r="EG110" s="72" t="str">
        <f t="shared" ref="EG110" si="1347">IF(BA110="","","|n"&amp;EG$2&amp;"+"&amp;BA110&amp;EG$1)</f>
        <v/>
      </c>
      <c r="EH110" s="72" t="str">
        <f t="shared" ref="EH110" si="1348">IF(BB110="","","|n"&amp;EH$2&amp;"+"&amp;BB110&amp;EH$1)</f>
        <v/>
      </c>
      <c r="EI110" s="72" t="str">
        <f t="shared" ref="EI110" si="1349">IF(BC110="","","|n"&amp;EI$2&amp;"+"&amp;BC110&amp;EI$1)</f>
        <v/>
      </c>
      <c r="EJ110" s="72" t="str">
        <f t="shared" ref="EJ110" si="1350">IF(BD110="","","|n"&amp;EJ$2&amp;"+"&amp;BD110&amp;EJ$1)</f>
        <v/>
      </c>
      <c r="EK110" s="72" t="str">
        <f t="shared" ref="EK110" si="1351">IF(BE110="","","|n"&amp;EK$2&amp;"+"&amp;BE110&amp;EK$1)</f>
        <v/>
      </c>
      <c r="EL110" s="72" t="str">
        <f t="shared" ref="EL110" si="1352">IF(BF110="","","|n"&amp;EL$2&amp;"+"&amp;BF110&amp;EL$1)</f>
        <v/>
      </c>
      <c r="EM110" s="72" t="str">
        <f t="shared" ref="EM110" si="1353">IF(BG110="","","|n"&amp;EM$2&amp;"+"&amp;BG110&amp;EM$1)</f>
        <v/>
      </c>
      <c r="EN110" s="72" t="str">
        <f t="shared" ref="EN110" si="1354">IF(BH110="","","|n"&amp;EN$2&amp;"+"&amp;BH110&amp;EN$1)</f>
        <v/>
      </c>
      <c r="EO110" s="72" t="str">
        <f t="shared" ref="EO110" si="1355">IF(BI110="","","|n"&amp;EO$2&amp;"+"&amp;BI110&amp;EO$1)</f>
        <v/>
      </c>
      <c r="EP110" s="72" t="str">
        <f t="shared" ref="EP110" si="1356">IF(BJ110="","","|n"&amp;EP$2&amp;"+"&amp;BJ110&amp;EP$1)</f>
        <v/>
      </c>
      <c r="EQ110" s="72" t="str">
        <f t="shared" ref="EQ110" si="1357">IF(BK110="","","|n"&amp;EQ$2&amp;"+"&amp;BK110&amp;EQ$1)</f>
        <v/>
      </c>
      <c r="ER110" s="72" t="str">
        <f t="shared" ref="ER110" si="1358">IF(BL110="","","|n"&amp;ER$2&amp;"+"&amp;BL110&amp;ER$1)</f>
        <v/>
      </c>
      <c r="ES110" s="72" t="str">
        <f t="shared" ref="ES110" si="1359">IF(BM110="","","|n"&amp;ES$2&amp;"+"&amp;BM110&amp;ES$1)</f>
        <v/>
      </c>
      <c r="ET110" s="72" t="str">
        <f t="shared" ref="ET110" si="1360">IF(BN110="","","|n"&amp;ET$2&amp;"+"&amp;BN110&amp;ET$1)</f>
        <v/>
      </c>
      <c r="EU110" s="72" t="str">
        <f t="shared" ref="EU110" si="1361">IF(BO110="","","|n"&amp;EU$2&amp;"+"&amp;BO110&amp;EU$1)</f>
        <v/>
      </c>
      <c r="EV110" s="72" t="str">
        <f t="shared" ref="EV110" si="1362">IF(BP110="","","|n"&amp;EV$2&amp;"+"&amp;BP110&amp;EV$1)</f>
        <v/>
      </c>
      <c r="EW110" s="72" t="str">
        <f t="shared" ref="EW110" si="1363">IF(BQ110="","","|n"&amp;EW$2&amp;"+"&amp;BQ110&amp;EW$1)</f>
        <v/>
      </c>
      <c r="EX110" s="72" t="str">
        <f t="shared" ref="EX110" si="1364">IF(BR110="","","|n"&amp;EX$2&amp;"+"&amp;BR110&amp;EX$1)</f>
        <v/>
      </c>
      <c r="EY110" s="72" t="str">
        <f t="shared" ref="EY110" si="1365">IF(BS110="","","|n"&amp;EY$2&amp;"+"&amp;BS110&amp;EY$1)</f>
        <v/>
      </c>
      <c r="EZ110" s="72" t="str">
        <f t="shared" ref="EZ110" si="1366">IF(BT110="","","|n"&amp;EZ$2&amp;"+"&amp;BT110&amp;EZ$1)</f>
        <v/>
      </c>
      <c r="FA110" s="72" t="str">
        <f t="shared" ref="FA110" si="1367">IF(BU110="","","|n"&amp;FA$2&amp;"+"&amp;BU110&amp;FA$1)</f>
        <v/>
      </c>
      <c r="FB110" s="72" t="str">
        <f t="shared" ref="FB110" si="1368">IF(BV110="","","|n"&amp;FB$2&amp;"+"&amp;BV110&amp;FB$1)</f>
        <v/>
      </c>
      <c r="FC110" s="72" t="str">
        <f t="shared" ref="FC110" si="1369">IF(BW110="","","|n"&amp;FC$2&amp;"+"&amp;BW110&amp;FC$1)</f>
        <v/>
      </c>
      <c r="FD110" s="72" t="str">
        <f t="shared" ref="FD110" si="1370">IF(BX110="","","|n"&amp;FD$2&amp;"+"&amp;BX110&amp;FD$1)</f>
        <v/>
      </c>
      <c r="FE110" s="72" t="str">
        <f t="shared" ref="FE110" si="1371">IF(BY110="","","|n"&amp;FE$2&amp;"+"&amp;BY110&amp;FE$1)</f>
        <v/>
      </c>
      <c r="FF110" s="72" t="str">
        <f t="shared" ref="FF110" si="1372">IF(BZ110="","","|n"&amp;FF$2&amp;"+"&amp;BZ110&amp;FF$1)</f>
        <v/>
      </c>
      <c r="FG110" s="72" t="str">
        <f t="shared" ref="FG110" si="1373">IF(CA110="","","|n"&amp;FG$2&amp;"+"&amp;CA110&amp;FG$1)</f>
        <v/>
      </c>
      <c r="FH110" s="72" t="str">
        <f t="shared" ref="FH110" si="1374">IF(CB110="","","|n"&amp;FH$2&amp;"+"&amp;CB110&amp;FH$1)</f>
        <v/>
      </c>
      <c r="FI110" s="72" t="str">
        <f t="shared" ref="FI110" si="1375">IF(CC110="","","|n"&amp;FI$2&amp;"+"&amp;CC110&amp;FI$1)</f>
        <v/>
      </c>
      <c r="FJ110" s="72" t="str">
        <f t="shared" ref="FJ110" si="1376">IF(CD110="","","|n"&amp;FJ$2&amp;"+"&amp;CD110&amp;FJ$1)</f>
        <v/>
      </c>
      <c r="FK110" s="72" t="str">
        <f t="shared" ref="FK110" si="1377">IF(CE110="","","|n"&amp;FK$2&amp;"+"&amp;CE110&amp;FK$1)</f>
        <v/>
      </c>
      <c r="FL110" s="72" t="str">
        <f t="shared" ref="FL110" si="1378">IF(CF110="","","|n"&amp;FL$2&amp;"+"&amp;CF110&amp;FL$1)</f>
        <v/>
      </c>
      <c r="FM110" s="72" t="str">
        <f t="shared" ref="FM110" si="1379">IF(CG110="","","|n"&amp;FM$2&amp;"+"&amp;CG110&amp;FM$1)</f>
        <v/>
      </c>
      <c r="FN110" s="72" t="str">
        <f t="shared" ref="FN110" si="1380">IF(CH110="","","|n"&amp;FN$2&amp;"+"&amp;CH110&amp;FN$1)</f>
        <v/>
      </c>
      <c r="FO110" s="72" t="str">
        <f t="shared" ref="FO110" si="1381">IF(CI110="","","|n"&amp;FO$2&amp;"+"&amp;CI110&amp;FO$1)</f>
        <v/>
      </c>
      <c r="FP110" s="72" t="str">
        <f t="shared" ref="FP110" si="1382">IF(CJ110="","","|n"&amp;FP$2&amp;"+"&amp;CJ110&amp;FP$1)</f>
        <v/>
      </c>
      <c r="FQ110" s="72" t="str">
        <f t="shared" ref="FQ110" si="1383">IF(CK110="","","|n"&amp;FQ$2&amp;"+"&amp;CK110&amp;FQ$1)</f>
        <v/>
      </c>
      <c r="FR110" s="72" t="str">
        <f t="shared" ref="FR110" si="1384">IF(CL110="","","|n"&amp;FR$2&amp;"+"&amp;CL110&amp;FR$1)</f>
        <v/>
      </c>
      <c r="FS110" s="72" t="str">
        <f t="shared" ref="FS110" si="1385">IF(CM110="","","|n"&amp;FS$2&amp;"+"&amp;CM110&amp;FS$1)</f>
        <v/>
      </c>
    </row>
    <row r="111" spans="1:175" ht="16.5">
      <c r="A111" s="104"/>
      <c r="B111" s="104" t="s">
        <v>442</v>
      </c>
      <c r="C111" s="73" t="s">
        <v>443</v>
      </c>
      <c r="T111" s="104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8" t="s">
        <v>444</v>
      </c>
      <c r="CN111" s="70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70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70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70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70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8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1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1"/>
      <c r="CX111" s="61"/>
      <c r="CY111" s="61"/>
      <c r="CZ111" s="61"/>
      <c r="DA111" s="61"/>
      <c r="DB111" s="72" t="str">
        <f t="shared" ref="DB111" si="1392">IF(V111="","","|n"&amp;DB$2&amp;"+"&amp;V111&amp;DB$1)</f>
        <v/>
      </c>
      <c r="DC111" s="72" t="str">
        <f t="shared" ref="DC111" si="1393">IF(W111="","","|n"&amp;DC$2&amp;"+"&amp;W111&amp;DC$1)</f>
        <v/>
      </c>
      <c r="DD111" s="72" t="str">
        <f t="shared" ref="DD111" si="1394">IF(X111="","","|n"&amp;DD$2&amp;"+"&amp;X111&amp;DD$1)</f>
        <v/>
      </c>
      <c r="DE111" s="72" t="str">
        <f t="shared" ref="DE111" si="1395">IF(Y111="","","|n"&amp;DE$2&amp;"+"&amp;Y111&amp;DE$1)</f>
        <v/>
      </c>
      <c r="DF111" s="72" t="str">
        <f t="shared" ref="DF111" si="1396">IF(Z111="","","|n"&amp;DF$2&amp;"+"&amp;Z111&amp;DF$1)</f>
        <v/>
      </c>
      <c r="DG111" s="72" t="str">
        <f t="shared" ref="DG111" si="1397">IF(AA111="","","|n"&amp;DG$2&amp;"+"&amp;AA111&amp;DG$1)</f>
        <v/>
      </c>
      <c r="DH111" s="72" t="str">
        <f t="shared" ref="DH111" si="1398">IF(AB111="","","|n"&amp;DH$2&amp;"+"&amp;AB111&amp;DH$1)</f>
        <v/>
      </c>
      <c r="DI111" s="72" t="str">
        <f t="shared" ref="DI111" si="1399">IF(AC111="","","|n"&amp;DI$2&amp;"+"&amp;AC111&amp;DI$1)</f>
        <v/>
      </c>
      <c r="DJ111" s="72" t="str">
        <f t="shared" ref="DJ111" si="1400">IF(AD111="","","|n"&amp;DJ$2&amp;"+"&amp;AD111&amp;DJ$1)</f>
        <v/>
      </c>
      <c r="DK111" s="72" t="str">
        <f t="shared" ref="DK111" si="1401">IF(AE111="","","|n"&amp;DK$2&amp;"+"&amp;AE111&amp;DK$1)</f>
        <v/>
      </c>
      <c r="DL111" s="72" t="str">
        <f t="shared" ref="DL111" si="1402">IF(AF111="","","|n"&amp;DL$2&amp;"+"&amp;AF111&amp;DL$1)</f>
        <v/>
      </c>
      <c r="DM111" s="72" t="str">
        <f t="shared" ref="DM111" si="1403">IF(AG111="","","|n"&amp;DM$2&amp;"+"&amp;AG111&amp;DM$1)</f>
        <v/>
      </c>
      <c r="DN111" s="72" t="str">
        <f t="shared" ref="DN111" si="1404">IF(AH111="","","|n"&amp;DN$2&amp;"+"&amp;AH111&amp;DN$1)</f>
        <v/>
      </c>
      <c r="DO111" s="72" t="str">
        <f t="shared" ref="DO111" si="1405">IF(AI111="","","|n"&amp;DO$2&amp;"+"&amp;AI111&amp;DO$1)</f>
        <v/>
      </c>
      <c r="DP111" s="72" t="str">
        <f t="shared" ref="DP111" si="1406">IF(AJ111="","","|n"&amp;DP$2&amp;"+"&amp;AJ111&amp;DP$1)</f>
        <v/>
      </c>
      <c r="DQ111" s="72" t="str">
        <f t="shared" ref="DQ111" si="1407">IF(AK111="","","|n"&amp;DQ$2&amp;"+"&amp;AK111&amp;DQ$1)</f>
        <v/>
      </c>
      <c r="DR111" s="72" t="str">
        <f t="shared" ref="DR111" si="1408">IF(AL111="","","|n"&amp;DR$2&amp;"+"&amp;AL111&amp;DR$1)</f>
        <v/>
      </c>
      <c r="DS111" s="72" t="str">
        <f t="shared" ref="DS111" si="1409">IF(AM111="","","|n"&amp;DS$2&amp;"+"&amp;AM111&amp;DS$1)</f>
        <v/>
      </c>
      <c r="DT111" s="72" t="str">
        <f t="shared" ref="DT111" si="1410">IF(AN111="","","|n"&amp;DT$2&amp;"+"&amp;AN111&amp;DT$1)</f>
        <v/>
      </c>
      <c r="DU111" s="72" t="str">
        <f t="shared" ref="DU111" si="1411">IF(AO111="","","|n"&amp;DU$2&amp;"+"&amp;AO111&amp;DU$1)</f>
        <v/>
      </c>
      <c r="DV111" s="72" t="str">
        <f t="shared" ref="DV111" si="1412">IF(AP111="","","|n"&amp;DV$2&amp;"+"&amp;AP111&amp;DV$1)</f>
        <v/>
      </c>
      <c r="DW111" s="72" t="str">
        <f t="shared" ref="DW111" si="1413">IF(AQ111="","","|n"&amp;DW$2&amp;"+"&amp;AQ111&amp;DW$1)</f>
        <v/>
      </c>
      <c r="DX111" s="72" t="str">
        <f t="shared" ref="DX111" si="1414">IF(AR111="","","|n"&amp;DX$2&amp;"+"&amp;AR111&amp;DX$1)</f>
        <v/>
      </c>
      <c r="DY111" s="72" t="str">
        <f t="shared" ref="DY111" si="1415">IF(AS111="","","|n"&amp;DY$2&amp;"+"&amp;AS111&amp;DY$1)</f>
        <v/>
      </c>
      <c r="DZ111" s="72" t="str">
        <f t="shared" ref="DZ111" si="1416">IF(AT111="","","|n"&amp;DZ$2&amp;"+"&amp;AT111&amp;DZ$1)</f>
        <v/>
      </c>
      <c r="EA111" s="72" t="str">
        <f t="shared" ref="EA111" si="1417">IF(AU111="","","|n"&amp;EA$2&amp;"+"&amp;AU111&amp;EA$1)</f>
        <v/>
      </c>
      <c r="EB111" s="72" t="str">
        <f t="shared" ref="EB111" si="1418">IF(AV111="","","|n"&amp;EB$2&amp;"+"&amp;AV111&amp;EB$1)</f>
        <v/>
      </c>
      <c r="EC111" s="72" t="str">
        <f t="shared" ref="EC111" si="1419">IF(AW111="","","|n"&amp;EC$2&amp;"+"&amp;AW111&amp;EC$1)</f>
        <v/>
      </c>
      <c r="ED111" s="72" t="str">
        <f t="shared" ref="ED111" si="1420">IF(AX111="","","|n"&amp;ED$2&amp;"+"&amp;AX111&amp;ED$1)</f>
        <v/>
      </c>
      <c r="EE111" s="72" t="str">
        <f t="shared" ref="EE111" si="1421">IF(AY111="","","|n"&amp;EE$2&amp;"+"&amp;AY111&amp;EE$1)</f>
        <v/>
      </c>
      <c r="EF111" s="72" t="str">
        <f t="shared" ref="EF111" si="1422">IF(AZ111="","","|n"&amp;EF$2&amp;"+"&amp;AZ111&amp;EF$1)</f>
        <v/>
      </c>
      <c r="EG111" s="72" t="str">
        <f t="shared" ref="EG111" si="1423">IF(BA111="","","|n"&amp;EG$2&amp;"+"&amp;BA111&amp;EG$1)</f>
        <v/>
      </c>
      <c r="EH111" s="72" t="str">
        <f t="shared" ref="EH111" si="1424">IF(BB111="","","|n"&amp;EH$2&amp;"+"&amp;BB111&amp;EH$1)</f>
        <v/>
      </c>
      <c r="EI111" s="72" t="str">
        <f t="shared" ref="EI111" si="1425">IF(BC111="","","|n"&amp;EI$2&amp;"+"&amp;BC111&amp;EI$1)</f>
        <v/>
      </c>
      <c r="EJ111" s="72" t="str">
        <f t="shared" ref="EJ111" si="1426">IF(BD111="","","|n"&amp;EJ$2&amp;"+"&amp;BD111&amp;EJ$1)</f>
        <v/>
      </c>
      <c r="EK111" s="72" t="str">
        <f t="shared" ref="EK111" si="1427">IF(BE111="","","|n"&amp;EK$2&amp;"+"&amp;BE111&amp;EK$1)</f>
        <v/>
      </c>
      <c r="EL111" s="72" t="str">
        <f t="shared" ref="EL111" si="1428">IF(BF111="","","|n"&amp;EL$2&amp;"+"&amp;BF111&amp;EL$1)</f>
        <v/>
      </c>
      <c r="EM111" s="72" t="str">
        <f t="shared" ref="EM111" si="1429">IF(BG111="","","|n"&amp;EM$2&amp;"+"&amp;BG111&amp;EM$1)</f>
        <v/>
      </c>
      <c r="EN111" s="72" t="str">
        <f t="shared" ref="EN111" si="1430">IF(BH111="","","|n"&amp;EN$2&amp;"+"&amp;BH111&amp;EN$1)</f>
        <v/>
      </c>
      <c r="EO111" s="72" t="str">
        <f t="shared" ref="EO111" si="1431">IF(BI111="","","|n"&amp;EO$2&amp;"+"&amp;BI111&amp;EO$1)</f>
        <v/>
      </c>
      <c r="EP111" s="72" t="str">
        <f t="shared" ref="EP111" si="1432">IF(BJ111="","","|n"&amp;EP$2&amp;"+"&amp;BJ111&amp;EP$1)</f>
        <v/>
      </c>
      <c r="EQ111" s="72" t="str">
        <f t="shared" ref="EQ111" si="1433">IF(BK111="","","|n"&amp;EQ$2&amp;"+"&amp;BK111&amp;EQ$1)</f>
        <v/>
      </c>
      <c r="ER111" s="72" t="str">
        <f t="shared" ref="ER111" si="1434">IF(BL111="","","|n"&amp;ER$2&amp;"+"&amp;BL111&amp;ER$1)</f>
        <v/>
      </c>
      <c r="ES111" s="72" t="str">
        <f t="shared" ref="ES111" si="1435">IF(BM111="","","|n"&amp;ES$2&amp;"+"&amp;BM111&amp;ES$1)</f>
        <v/>
      </c>
      <c r="ET111" s="72" t="str">
        <f t="shared" ref="ET111" si="1436">IF(BN111="","","|n"&amp;ET$2&amp;"+"&amp;BN111&amp;ET$1)</f>
        <v/>
      </c>
      <c r="EU111" s="72" t="str">
        <f t="shared" ref="EU111" si="1437">IF(BO111="","","|n"&amp;EU$2&amp;"+"&amp;BO111&amp;EU$1)</f>
        <v/>
      </c>
      <c r="EV111" s="72" t="str">
        <f t="shared" ref="EV111" si="1438">IF(BP111="","","|n"&amp;EV$2&amp;"+"&amp;BP111&amp;EV$1)</f>
        <v/>
      </c>
      <c r="EW111" s="72" t="str">
        <f t="shared" ref="EW111" si="1439">IF(BQ111="","","|n"&amp;EW$2&amp;"+"&amp;BQ111&amp;EW$1)</f>
        <v/>
      </c>
      <c r="EX111" s="72" t="str">
        <f t="shared" ref="EX111" si="1440">IF(BR111="","","|n"&amp;EX$2&amp;"+"&amp;BR111&amp;EX$1)</f>
        <v/>
      </c>
      <c r="EY111" s="72" t="str">
        <f t="shared" ref="EY111" si="1441">IF(BS111="","","|n"&amp;EY$2&amp;"+"&amp;BS111&amp;EY$1)</f>
        <v/>
      </c>
      <c r="EZ111" s="72" t="str">
        <f t="shared" ref="EZ111" si="1442">IF(BT111="","","|n"&amp;EZ$2&amp;"+"&amp;BT111&amp;EZ$1)</f>
        <v/>
      </c>
      <c r="FA111" s="72" t="str">
        <f t="shared" ref="FA111" si="1443">IF(BU111="","","|n"&amp;FA$2&amp;"+"&amp;BU111&amp;FA$1)</f>
        <v/>
      </c>
      <c r="FB111" s="72" t="str">
        <f t="shared" ref="FB111" si="1444">IF(BV111="","","|n"&amp;FB$2&amp;"+"&amp;BV111&amp;FB$1)</f>
        <v/>
      </c>
      <c r="FC111" s="72" t="str">
        <f t="shared" ref="FC111" si="1445">IF(BW111="","","|n"&amp;FC$2&amp;"+"&amp;BW111&amp;FC$1)</f>
        <v/>
      </c>
      <c r="FD111" s="72" t="str">
        <f t="shared" ref="FD111" si="1446">IF(BX111="","","|n"&amp;FD$2&amp;"+"&amp;BX111&amp;FD$1)</f>
        <v/>
      </c>
      <c r="FE111" s="72" t="str">
        <f t="shared" ref="FE111" si="1447">IF(BY111="","","|n"&amp;FE$2&amp;"+"&amp;BY111&amp;FE$1)</f>
        <v/>
      </c>
      <c r="FF111" s="72" t="str">
        <f t="shared" ref="FF111" si="1448">IF(BZ111="","","|n"&amp;FF$2&amp;"+"&amp;BZ111&amp;FF$1)</f>
        <v/>
      </c>
      <c r="FG111" s="72" t="str">
        <f t="shared" ref="FG111" si="1449">IF(CA111="","","|n"&amp;FG$2&amp;"+"&amp;CA111&amp;FG$1)</f>
        <v/>
      </c>
      <c r="FH111" s="72" t="str">
        <f t="shared" ref="FH111" si="1450">IF(CB111="","","|n"&amp;FH$2&amp;"+"&amp;CB111&amp;FH$1)</f>
        <v/>
      </c>
      <c r="FI111" s="72" t="str">
        <f t="shared" ref="FI111" si="1451">IF(CC111="","","|n"&amp;FI$2&amp;"+"&amp;CC111&amp;FI$1)</f>
        <v/>
      </c>
      <c r="FJ111" s="72" t="str">
        <f t="shared" ref="FJ111" si="1452">IF(CD111="","","|n"&amp;FJ$2&amp;"+"&amp;CD111&amp;FJ$1)</f>
        <v/>
      </c>
      <c r="FK111" s="72" t="str">
        <f t="shared" ref="FK111" si="1453">IF(CE111="","","|n"&amp;FK$2&amp;"+"&amp;CE111&amp;FK$1)</f>
        <v/>
      </c>
      <c r="FL111" s="72" t="str">
        <f t="shared" ref="FL111" si="1454">IF(CF111="","","|n"&amp;FL$2&amp;"+"&amp;CF111&amp;FL$1)</f>
        <v/>
      </c>
      <c r="FM111" s="72" t="str">
        <f t="shared" ref="FM111" si="1455">IF(CG111="","","|n"&amp;FM$2&amp;"+"&amp;CG111&amp;FM$1)</f>
        <v/>
      </c>
      <c r="FN111" s="72" t="str">
        <f t="shared" ref="FN111" si="1456">IF(CH111="","","|n"&amp;FN$2&amp;"+"&amp;CH111&amp;FN$1)</f>
        <v/>
      </c>
      <c r="FO111" s="72" t="str">
        <f t="shared" ref="FO111" si="1457">IF(CI111="","","|n"&amp;FO$2&amp;"+"&amp;CI111&amp;FO$1)</f>
        <v/>
      </c>
      <c r="FP111" s="72" t="str">
        <f t="shared" ref="FP111" si="1458">IF(CJ111="","","|n"&amp;FP$2&amp;"+"&amp;CJ111&amp;FP$1)</f>
        <v/>
      </c>
      <c r="FQ111" s="72" t="str">
        <f t="shared" ref="FQ111" si="1459">IF(CK111="","","|n"&amp;FQ$2&amp;"+"&amp;CK111&amp;FQ$1)</f>
        <v/>
      </c>
      <c r="FR111" s="72" t="str">
        <f t="shared" ref="FR111" si="1460">IF(CL111="","","|n"&amp;FR$2&amp;"+"&amp;CL111&amp;FR$1)</f>
        <v/>
      </c>
      <c r="FS111" s="72" t="str">
        <f t="shared" ref="FS111" si="1461">IF(CM111="","","|n"&amp;FS$2&amp;"+"&amp;CM111&amp;FS$1)</f>
        <v/>
      </c>
    </row>
    <row r="112" spans="1:175" ht="16.5">
      <c r="A112" s="104"/>
      <c r="B112" s="104" t="s">
        <v>445</v>
      </c>
      <c r="C112" s="73" t="s">
        <v>446</v>
      </c>
      <c r="T112" s="104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8" t="s">
        <v>447</v>
      </c>
      <c r="CN112" s="70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70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70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70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70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8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1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1"/>
      <c r="CX112" s="61"/>
      <c r="CY112" s="61"/>
      <c r="CZ112" s="61"/>
      <c r="DA112" s="61"/>
      <c r="DB112" s="72" t="str">
        <f t="shared" si="802"/>
        <v/>
      </c>
      <c r="DC112" s="72" t="str">
        <f t="shared" si="803"/>
        <v/>
      </c>
      <c r="DD112" s="72" t="str">
        <f t="shared" si="804"/>
        <v/>
      </c>
      <c r="DE112" s="72" t="str">
        <f t="shared" si="805"/>
        <v/>
      </c>
      <c r="DF112" s="72" t="str">
        <f t="shared" si="806"/>
        <v/>
      </c>
      <c r="DG112" s="72" t="str">
        <f t="shared" si="807"/>
        <v/>
      </c>
      <c r="DH112" s="72" t="str">
        <f t="shared" si="808"/>
        <v/>
      </c>
      <c r="DI112" s="72" t="str">
        <f t="shared" si="809"/>
        <v/>
      </c>
      <c r="DJ112" s="72" t="str">
        <f t="shared" si="810"/>
        <v/>
      </c>
      <c r="DK112" s="72" t="str">
        <f t="shared" si="811"/>
        <v/>
      </c>
      <c r="DL112" s="72" t="str">
        <f t="shared" si="812"/>
        <v/>
      </c>
      <c r="DM112" s="72" t="str">
        <f t="shared" si="813"/>
        <v/>
      </c>
      <c r="DN112" s="72" t="str">
        <f t="shared" si="814"/>
        <v/>
      </c>
      <c r="DO112" s="72" t="str">
        <f t="shared" si="815"/>
        <v/>
      </c>
      <c r="DP112" s="72" t="str">
        <f t="shared" si="816"/>
        <v/>
      </c>
      <c r="DQ112" s="72" t="str">
        <f t="shared" si="817"/>
        <v/>
      </c>
      <c r="DR112" s="72" t="str">
        <f t="shared" si="818"/>
        <v/>
      </c>
      <c r="DS112" s="72" t="str">
        <f t="shared" si="819"/>
        <v/>
      </c>
      <c r="DT112" s="72" t="str">
        <f t="shared" si="820"/>
        <v/>
      </c>
      <c r="DU112" s="72" t="str">
        <f t="shared" si="821"/>
        <v/>
      </c>
      <c r="DV112" s="72" t="str">
        <f t="shared" si="822"/>
        <v/>
      </c>
      <c r="DW112" s="72" t="str">
        <f t="shared" si="823"/>
        <v/>
      </c>
      <c r="DX112" s="72" t="str">
        <f t="shared" si="824"/>
        <v/>
      </c>
      <c r="DY112" s="72" t="str">
        <f t="shared" si="825"/>
        <v/>
      </c>
      <c r="DZ112" s="72" t="str">
        <f t="shared" si="826"/>
        <v/>
      </c>
      <c r="EA112" s="72" t="str">
        <f t="shared" si="827"/>
        <v/>
      </c>
      <c r="EB112" s="72" t="str">
        <f t="shared" si="828"/>
        <v/>
      </c>
      <c r="EC112" s="72" t="str">
        <f t="shared" si="829"/>
        <v/>
      </c>
      <c r="ED112" s="72" t="str">
        <f t="shared" si="830"/>
        <v/>
      </c>
      <c r="EE112" s="72" t="str">
        <f t="shared" si="831"/>
        <v/>
      </c>
      <c r="EF112" s="72" t="str">
        <f t="shared" si="832"/>
        <v/>
      </c>
      <c r="EG112" s="72" t="str">
        <f t="shared" si="833"/>
        <v/>
      </c>
      <c r="EH112" s="72" t="str">
        <f t="shared" si="834"/>
        <v/>
      </c>
      <c r="EI112" s="72" t="str">
        <f t="shared" si="835"/>
        <v/>
      </c>
      <c r="EJ112" s="72" t="str">
        <f t="shared" si="836"/>
        <v/>
      </c>
      <c r="EK112" s="72" t="str">
        <f t="shared" si="837"/>
        <v/>
      </c>
      <c r="EL112" s="72" t="str">
        <f t="shared" si="838"/>
        <v/>
      </c>
      <c r="EM112" s="72" t="str">
        <f t="shared" si="839"/>
        <v/>
      </c>
      <c r="EN112" s="72" t="str">
        <f t="shared" si="840"/>
        <v/>
      </c>
      <c r="EO112" s="72" t="str">
        <f t="shared" si="841"/>
        <v/>
      </c>
      <c r="EP112" s="72" t="str">
        <f t="shared" si="842"/>
        <v/>
      </c>
      <c r="EQ112" s="72" t="str">
        <f t="shared" si="843"/>
        <v/>
      </c>
      <c r="ER112" s="72" t="str">
        <f t="shared" si="844"/>
        <v/>
      </c>
      <c r="ES112" s="72" t="str">
        <f t="shared" si="845"/>
        <v/>
      </c>
      <c r="ET112" s="72" t="str">
        <f t="shared" si="846"/>
        <v/>
      </c>
      <c r="EU112" s="72" t="str">
        <f t="shared" si="847"/>
        <v/>
      </c>
      <c r="EV112" s="72" t="str">
        <f t="shared" si="848"/>
        <v/>
      </c>
      <c r="EW112" s="72" t="str">
        <f t="shared" si="849"/>
        <v/>
      </c>
      <c r="EX112" s="72" t="str">
        <f t="shared" si="850"/>
        <v/>
      </c>
      <c r="EY112" s="72" t="str">
        <f t="shared" si="851"/>
        <v/>
      </c>
      <c r="EZ112" s="72" t="str">
        <f t="shared" si="852"/>
        <v/>
      </c>
      <c r="FA112" s="72" t="str">
        <f t="shared" si="853"/>
        <v/>
      </c>
      <c r="FB112" s="72" t="str">
        <f t="shared" si="854"/>
        <v/>
      </c>
      <c r="FC112" s="72" t="str">
        <f t="shared" si="855"/>
        <v/>
      </c>
      <c r="FD112" s="72" t="str">
        <f t="shared" si="856"/>
        <v/>
      </c>
      <c r="FE112" s="72" t="str">
        <f t="shared" si="857"/>
        <v/>
      </c>
      <c r="FF112" s="72" t="str">
        <f t="shared" si="858"/>
        <v/>
      </c>
      <c r="FG112" s="72" t="str">
        <f t="shared" si="859"/>
        <v/>
      </c>
      <c r="FH112" s="72" t="str">
        <f t="shared" si="860"/>
        <v/>
      </c>
      <c r="FI112" s="72" t="str">
        <f t="shared" si="861"/>
        <v/>
      </c>
      <c r="FJ112" s="72" t="str">
        <f t="shared" si="862"/>
        <v/>
      </c>
      <c r="FK112" s="72" t="str">
        <f t="shared" si="863"/>
        <v/>
      </c>
      <c r="FL112" s="72" t="str">
        <f t="shared" si="864"/>
        <v/>
      </c>
      <c r="FM112" s="72" t="str">
        <f t="shared" si="865"/>
        <v/>
      </c>
      <c r="FN112" s="72" t="str">
        <f t="shared" si="866"/>
        <v/>
      </c>
      <c r="FO112" s="72" t="str">
        <f t="shared" si="867"/>
        <v/>
      </c>
      <c r="FP112" s="72" t="str">
        <f t="shared" si="868"/>
        <v/>
      </c>
      <c r="FQ112" s="72" t="str">
        <f t="shared" si="869"/>
        <v/>
      </c>
      <c r="FR112" s="72" t="str">
        <f t="shared" si="870"/>
        <v/>
      </c>
      <c r="FS112" s="72" t="str">
        <f t="shared" si="871"/>
        <v/>
      </c>
    </row>
    <row r="113" spans="1:175" ht="16.5">
      <c r="A113" s="104"/>
      <c r="B113" s="104" t="s">
        <v>448</v>
      </c>
      <c r="C113" s="62" t="s">
        <v>449</v>
      </c>
      <c r="T113" s="104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8" t="s">
        <v>450</v>
      </c>
      <c r="CN113" s="70" t="str">
        <f t="shared" si="1462"/>
        <v>InitUnitState('ID11',,,,,,,,,,)</v>
      </c>
      <c r="CO113" s="70" t="str">
        <f t="shared" si="1463"/>
        <v>InitUnitNormal('ID11',,,,,,,,,,)</v>
      </c>
      <c r="CP113" s="70" t="str">
        <f t="shared" si="1464"/>
        <v>InitUnitMagic('ID11',,,,,,,,,,)</v>
      </c>
      <c r="CQ113" s="70" t="str">
        <f t="shared" si="1465"/>
        <v>InitUnitAdd('ID11',,,,,,,,,,)</v>
      </c>
      <c r="CR113" s="70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8" t="str">
        <f t="shared" si="1466"/>
        <v>|n</v>
      </c>
      <c r="CV113" s="71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1"/>
      <c r="CX113" s="61"/>
      <c r="CY113" s="61"/>
      <c r="CZ113" s="61"/>
      <c r="DA113" s="61"/>
      <c r="DB113" s="72" t="str">
        <f t="shared" si="802"/>
        <v/>
      </c>
      <c r="DC113" s="72" t="str">
        <f t="shared" si="803"/>
        <v/>
      </c>
      <c r="DD113" s="72" t="str">
        <f t="shared" si="804"/>
        <v/>
      </c>
      <c r="DE113" s="72" t="str">
        <f t="shared" si="805"/>
        <v/>
      </c>
      <c r="DF113" s="72" t="str">
        <f t="shared" si="806"/>
        <v/>
      </c>
      <c r="DG113" s="72" t="str">
        <f t="shared" si="807"/>
        <v/>
      </c>
      <c r="DH113" s="72" t="str">
        <f t="shared" si="808"/>
        <v/>
      </c>
      <c r="DI113" s="72" t="str">
        <f t="shared" si="809"/>
        <v/>
      </c>
      <c r="DJ113" s="72" t="str">
        <f t="shared" si="810"/>
        <v/>
      </c>
      <c r="DK113" s="72" t="str">
        <f t="shared" si="811"/>
        <v/>
      </c>
      <c r="DL113" s="72" t="str">
        <f t="shared" si="812"/>
        <v/>
      </c>
      <c r="DM113" s="72" t="str">
        <f t="shared" si="813"/>
        <v/>
      </c>
      <c r="DN113" s="72" t="str">
        <f t="shared" si="814"/>
        <v/>
      </c>
      <c r="DO113" s="72" t="str">
        <f t="shared" si="815"/>
        <v/>
      </c>
      <c r="DP113" s="72" t="str">
        <f t="shared" si="816"/>
        <v/>
      </c>
      <c r="DQ113" s="72" t="str">
        <f t="shared" si="817"/>
        <v/>
      </c>
      <c r="DR113" s="72" t="str">
        <f t="shared" si="818"/>
        <v/>
      </c>
      <c r="DS113" s="72" t="str">
        <f t="shared" si="819"/>
        <v/>
      </c>
      <c r="DT113" s="72" t="str">
        <f t="shared" si="820"/>
        <v/>
      </c>
      <c r="DU113" s="72" t="str">
        <f t="shared" si="821"/>
        <v/>
      </c>
      <c r="DV113" s="72" t="str">
        <f t="shared" si="822"/>
        <v/>
      </c>
      <c r="DW113" s="72" t="str">
        <f t="shared" si="823"/>
        <v/>
      </c>
      <c r="DX113" s="72" t="str">
        <f t="shared" si="824"/>
        <v/>
      </c>
      <c r="DY113" s="72" t="str">
        <f t="shared" si="825"/>
        <v/>
      </c>
      <c r="DZ113" s="72" t="str">
        <f t="shared" si="826"/>
        <v/>
      </c>
      <c r="EA113" s="72" t="str">
        <f t="shared" si="827"/>
        <v/>
      </c>
      <c r="EB113" s="72" t="str">
        <f t="shared" si="828"/>
        <v/>
      </c>
      <c r="EC113" s="72" t="str">
        <f t="shared" si="829"/>
        <v/>
      </c>
      <c r="ED113" s="72" t="str">
        <f t="shared" si="830"/>
        <v/>
      </c>
      <c r="EE113" s="72" t="str">
        <f t="shared" si="831"/>
        <v/>
      </c>
      <c r="EF113" s="72" t="str">
        <f t="shared" si="832"/>
        <v/>
      </c>
      <c r="EG113" s="72" t="str">
        <f t="shared" si="833"/>
        <v/>
      </c>
      <c r="EH113" s="72" t="str">
        <f t="shared" si="834"/>
        <v/>
      </c>
      <c r="EI113" s="72" t="str">
        <f t="shared" si="835"/>
        <v/>
      </c>
      <c r="EJ113" s="72" t="str">
        <f t="shared" si="836"/>
        <v/>
      </c>
      <c r="EK113" s="72" t="str">
        <f t="shared" si="837"/>
        <v/>
      </c>
      <c r="EL113" s="72" t="str">
        <f t="shared" si="838"/>
        <v/>
      </c>
      <c r="EM113" s="72" t="str">
        <f t="shared" si="839"/>
        <v/>
      </c>
      <c r="EN113" s="72" t="str">
        <f t="shared" si="840"/>
        <v/>
      </c>
      <c r="EO113" s="72" t="str">
        <f t="shared" si="841"/>
        <v/>
      </c>
      <c r="EP113" s="72" t="str">
        <f t="shared" si="842"/>
        <v/>
      </c>
      <c r="EQ113" s="72" t="str">
        <f t="shared" si="843"/>
        <v/>
      </c>
      <c r="ER113" s="72" t="str">
        <f t="shared" si="844"/>
        <v/>
      </c>
      <c r="ES113" s="72" t="str">
        <f t="shared" si="845"/>
        <v/>
      </c>
      <c r="ET113" s="72" t="str">
        <f t="shared" si="846"/>
        <v/>
      </c>
      <c r="EU113" s="72" t="str">
        <f t="shared" si="847"/>
        <v/>
      </c>
      <c r="EV113" s="72" t="str">
        <f t="shared" si="848"/>
        <v/>
      </c>
      <c r="EW113" s="72" t="str">
        <f t="shared" si="849"/>
        <v/>
      </c>
      <c r="EX113" s="72" t="str">
        <f t="shared" si="850"/>
        <v/>
      </c>
      <c r="EY113" s="72" t="str">
        <f t="shared" si="851"/>
        <v/>
      </c>
      <c r="EZ113" s="72" t="str">
        <f t="shared" si="852"/>
        <v/>
      </c>
      <c r="FA113" s="72" t="str">
        <f t="shared" si="853"/>
        <v/>
      </c>
      <c r="FB113" s="72" t="str">
        <f t="shared" si="854"/>
        <v/>
      </c>
      <c r="FC113" s="72" t="str">
        <f t="shared" si="855"/>
        <v/>
      </c>
      <c r="FD113" s="72" t="str">
        <f t="shared" si="856"/>
        <v/>
      </c>
      <c r="FE113" s="72" t="str">
        <f t="shared" si="857"/>
        <v/>
      </c>
      <c r="FF113" s="72" t="str">
        <f t="shared" si="858"/>
        <v/>
      </c>
      <c r="FG113" s="72" t="str">
        <f t="shared" si="859"/>
        <v/>
      </c>
      <c r="FH113" s="72" t="str">
        <f t="shared" si="860"/>
        <v/>
      </c>
      <c r="FI113" s="72" t="str">
        <f t="shared" si="861"/>
        <v/>
      </c>
      <c r="FJ113" s="72" t="str">
        <f t="shared" si="862"/>
        <v/>
      </c>
      <c r="FK113" s="72" t="str">
        <f t="shared" si="863"/>
        <v/>
      </c>
      <c r="FL113" s="72" t="str">
        <f t="shared" si="864"/>
        <v/>
      </c>
      <c r="FM113" s="72" t="str">
        <f t="shared" si="865"/>
        <v/>
      </c>
      <c r="FN113" s="72" t="str">
        <f t="shared" si="866"/>
        <v/>
      </c>
      <c r="FO113" s="72" t="str">
        <f t="shared" si="867"/>
        <v/>
      </c>
      <c r="FP113" s="72" t="str">
        <f t="shared" si="868"/>
        <v/>
      </c>
      <c r="FQ113" s="72" t="str">
        <f t="shared" si="869"/>
        <v/>
      </c>
      <c r="FR113" s="72" t="str">
        <f t="shared" si="870"/>
        <v/>
      </c>
      <c r="FS113" s="72" t="str">
        <f t="shared" si="871"/>
        <v/>
      </c>
    </row>
    <row r="114" spans="1:175" ht="16.5">
      <c r="A114" s="104"/>
      <c r="B114" s="104" t="s">
        <v>451</v>
      </c>
      <c r="C114" s="62" t="s">
        <v>452</v>
      </c>
      <c r="T114" s="104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8" t="s">
        <v>453</v>
      </c>
      <c r="CN114" s="70" t="str">
        <f t="shared" si="1462"/>
        <v>InitUnitState('ID12',,,,,,,,,,)</v>
      </c>
      <c r="CO114" s="70" t="str">
        <f t="shared" si="1463"/>
        <v>InitUnitNormal('ID12',,,,,,,,,,)</v>
      </c>
      <c r="CP114" s="70" t="str">
        <f t="shared" si="1464"/>
        <v>InitUnitMagic('ID12',,,,,,,,,,)</v>
      </c>
      <c r="CQ114" s="70" t="str">
        <f t="shared" si="1465"/>
        <v>InitUnitAdd('ID12',,,,,,,,,,)</v>
      </c>
      <c r="CR114" s="70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8" t="str">
        <f t="shared" si="1466"/>
        <v>|n</v>
      </c>
      <c r="CV114" s="71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1"/>
      <c r="CX114" s="61"/>
      <c r="CY114" s="61"/>
      <c r="CZ114" s="61"/>
      <c r="DA114" s="61"/>
      <c r="DB114" s="72" t="str">
        <f t="shared" si="802"/>
        <v/>
      </c>
      <c r="DC114" s="72" t="str">
        <f t="shared" si="803"/>
        <v/>
      </c>
      <c r="DD114" s="72" t="str">
        <f t="shared" si="804"/>
        <v/>
      </c>
      <c r="DE114" s="72" t="str">
        <f t="shared" si="805"/>
        <v/>
      </c>
      <c r="DF114" s="72" t="str">
        <f t="shared" si="806"/>
        <v/>
      </c>
      <c r="DG114" s="72" t="str">
        <f t="shared" si="807"/>
        <v/>
      </c>
      <c r="DH114" s="72" t="str">
        <f t="shared" si="808"/>
        <v/>
      </c>
      <c r="DI114" s="72" t="str">
        <f t="shared" si="809"/>
        <v/>
      </c>
      <c r="DJ114" s="72" t="str">
        <f t="shared" si="810"/>
        <v/>
      </c>
      <c r="DK114" s="72" t="str">
        <f t="shared" si="811"/>
        <v/>
      </c>
      <c r="DL114" s="72" t="str">
        <f t="shared" si="812"/>
        <v/>
      </c>
      <c r="DM114" s="72" t="str">
        <f t="shared" si="813"/>
        <v/>
      </c>
      <c r="DN114" s="72" t="str">
        <f t="shared" si="814"/>
        <v/>
      </c>
      <c r="DO114" s="72" t="str">
        <f t="shared" si="815"/>
        <v/>
      </c>
      <c r="DP114" s="72" t="str">
        <f t="shared" si="816"/>
        <v/>
      </c>
      <c r="DQ114" s="72" t="str">
        <f t="shared" si="817"/>
        <v/>
      </c>
      <c r="DR114" s="72" t="str">
        <f t="shared" si="818"/>
        <v/>
      </c>
      <c r="DS114" s="72" t="str">
        <f t="shared" si="819"/>
        <v/>
      </c>
      <c r="DT114" s="72" t="str">
        <f t="shared" si="820"/>
        <v/>
      </c>
      <c r="DU114" s="72" t="str">
        <f t="shared" si="821"/>
        <v/>
      </c>
      <c r="DV114" s="72" t="str">
        <f t="shared" si="822"/>
        <v/>
      </c>
      <c r="DW114" s="72" t="str">
        <f t="shared" si="823"/>
        <v/>
      </c>
      <c r="DX114" s="72" t="str">
        <f t="shared" si="824"/>
        <v/>
      </c>
      <c r="DY114" s="72" t="str">
        <f t="shared" si="825"/>
        <v/>
      </c>
      <c r="DZ114" s="72" t="str">
        <f t="shared" si="826"/>
        <v/>
      </c>
      <c r="EA114" s="72" t="str">
        <f t="shared" si="827"/>
        <v/>
      </c>
      <c r="EB114" s="72" t="str">
        <f t="shared" si="828"/>
        <v/>
      </c>
      <c r="EC114" s="72" t="str">
        <f t="shared" si="829"/>
        <v/>
      </c>
      <c r="ED114" s="72" t="str">
        <f t="shared" si="830"/>
        <v/>
      </c>
      <c r="EE114" s="72" t="str">
        <f t="shared" si="831"/>
        <v/>
      </c>
      <c r="EF114" s="72" t="str">
        <f t="shared" si="832"/>
        <v/>
      </c>
      <c r="EG114" s="72" t="str">
        <f t="shared" si="833"/>
        <v/>
      </c>
      <c r="EH114" s="72" t="str">
        <f t="shared" si="834"/>
        <v/>
      </c>
      <c r="EI114" s="72" t="str">
        <f t="shared" si="835"/>
        <v/>
      </c>
      <c r="EJ114" s="72" t="str">
        <f t="shared" si="836"/>
        <v/>
      </c>
      <c r="EK114" s="72" t="str">
        <f t="shared" si="837"/>
        <v/>
      </c>
      <c r="EL114" s="72" t="str">
        <f t="shared" si="838"/>
        <v/>
      </c>
      <c r="EM114" s="72" t="str">
        <f t="shared" si="839"/>
        <v/>
      </c>
      <c r="EN114" s="72" t="str">
        <f t="shared" si="840"/>
        <v/>
      </c>
      <c r="EO114" s="72" t="str">
        <f t="shared" si="841"/>
        <v/>
      </c>
      <c r="EP114" s="72" t="str">
        <f t="shared" si="842"/>
        <v/>
      </c>
      <c r="EQ114" s="72" t="str">
        <f t="shared" si="843"/>
        <v/>
      </c>
      <c r="ER114" s="72" t="str">
        <f t="shared" si="844"/>
        <v/>
      </c>
      <c r="ES114" s="72" t="str">
        <f t="shared" si="845"/>
        <v/>
      </c>
      <c r="ET114" s="72" t="str">
        <f t="shared" si="846"/>
        <v/>
      </c>
      <c r="EU114" s="72" t="str">
        <f t="shared" si="847"/>
        <v/>
      </c>
      <c r="EV114" s="72" t="str">
        <f t="shared" si="848"/>
        <v/>
      </c>
      <c r="EW114" s="72" t="str">
        <f t="shared" si="849"/>
        <v/>
      </c>
      <c r="EX114" s="72" t="str">
        <f t="shared" si="850"/>
        <v/>
      </c>
      <c r="EY114" s="72" t="str">
        <f t="shared" si="851"/>
        <v/>
      </c>
      <c r="EZ114" s="72" t="str">
        <f t="shared" si="852"/>
        <v/>
      </c>
      <c r="FA114" s="72" t="str">
        <f t="shared" si="853"/>
        <v/>
      </c>
      <c r="FB114" s="72" t="str">
        <f t="shared" si="854"/>
        <v/>
      </c>
      <c r="FC114" s="72" t="str">
        <f t="shared" si="855"/>
        <v/>
      </c>
      <c r="FD114" s="72" t="str">
        <f t="shared" si="856"/>
        <v/>
      </c>
      <c r="FE114" s="72" t="str">
        <f t="shared" si="857"/>
        <v/>
      </c>
      <c r="FF114" s="72" t="str">
        <f t="shared" si="858"/>
        <v/>
      </c>
      <c r="FG114" s="72" t="str">
        <f t="shared" si="859"/>
        <v/>
      </c>
      <c r="FH114" s="72" t="str">
        <f t="shared" si="860"/>
        <v/>
      </c>
      <c r="FI114" s="72" t="str">
        <f t="shared" si="861"/>
        <v/>
      </c>
      <c r="FJ114" s="72" t="str">
        <f t="shared" si="862"/>
        <v/>
      </c>
      <c r="FK114" s="72" t="str">
        <f t="shared" si="863"/>
        <v/>
      </c>
      <c r="FL114" s="72" t="str">
        <f t="shared" si="864"/>
        <v/>
      </c>
      <c r="FM114" s="72" t="str">
        <f t="shared" si="865"/>
        <v/>
      </c>
      <c r="FN114" s="72" t="str">
        <f t="shared" si="866"/>
        <v/>
      </c>
      <c r="FO114" s="72" t="str">
        <f t="shared" si="867"/>
        <v/>
      </c>
      <c r="FP114" s="72" t="str">
        <f t="shared" si="868"/>
        <v/>
      </c>
      <c r="FQ114" s="72" t="str">
        <f t="shared" si="869"/>
        <v/>
      </c>
      <c r="FR114" s="72" t="str">
        <f t="shared" si="870"/>
        <v/>
      </c>
      <c r="FS114" s="72" t="str">
        <f t="shared" si="871"/>
        <v/>
      </c>
    </row>
    <row r="115" spans="1:175" ht="16.5">
      <c r="A115" s="104"/>
      <c r="B115" s="104" t="s">
        <v>454</v>
      </c>
      <c r="C115" s="101" t="s">
        <v>455</v>
      </c>
      <c r="T115" s="104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8" t="s">
        <v>456</v>
      </c>
      <c r="CN115" s="70" t="str">
        <f t="shared" si="1462"/>
        <v>InitUnitState('ID13',,,,,,,,,,)</v>
      </c>
      <c r="CO115" s="70" t="str">
        <f t="shared" si="1463"/>
        <v>InitUnitNormal('ID13',,,,,,,,,,)</v>
      </c>
      <c r="CP115" s="70" t="str">
        <f t="shared" si="1464"/>
        <v>InitUnitMagic('ID13',,,,,,,,,,)</v>
      </c>
      <c r="CQ115" s="70" t="str">
        <f t="shared" si="1465"/>
        <v>InitUnitAdd('ID13',,,,,,,,,,)</v>
      </c>
      <c r="CR115" s="70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8" t="str">
        <f t="shared" si="1466"/>
        <v>|n</v>
      </c>
      <c r="CV115" s="7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1"/>
      <c r="CX115" s="61"/>
      <c r="CY115" s="61"/>
      <c r="CZ115" s="61"/>
      <c r="DA115" s="61"/>
      <c r="DB115" s="72" t="str">
        <f t="shared" si="802"/>
        <v/>
      </c>
      <c r="DC115" s="72" t="str">
        <f t="shared" si="803"/>
        <v/>
      </c>
      <c r="DD115" s="72" t="str">
        <f t="shared" si="804"/>
        <v/>
      </c>
      <c r="DE115" s="72" t="str">
        <f t="shared" si="805"/>
        <v/>
      </c>
      <c r="DF115" s="72" t="str">
        <f t="shared" si="806"/>
        <v/>
      </c>
      <c r="DG115" s="72" t="str">
        <f t="shared" si="807"/>
        <v/>
      </c>
      <c r="DH115" s="72" t="str">
        <f t="shared" si="808"/>
        <v/>
      </c>
      <c r="DI115" s="72" t="str">
        <f t="shared" si="809"/>
        <v/>
      </c>
      <c r="DJ115" s="72" t="str">
        <f t="shared" si="810"/>
        <v/>
      </c>
      <c r="DK115" s="72" t="str">
        <f t="shared" si="811"/>
        <v/>
      </c>
      <c r="DL115" s="72" t="str">
        <f t="shared" si="812"/>
        <v/>
      </c>
      <c r="DM115" s="72" t="str">
        <f t="shared" si="813"/>
        <v/>
      </c>
      <c r="DN115" s="72" t="str">
        <f t="shared" si="814"/>
        <v/>
      </c>
      <c r="DO115" s="72" t="str">
        <f t="shared" si="815"/>
        <v/>
      </c>
      <c r="DP115" s="72" t="str">
        <f t="shared" si="816"/>
        <v/>
      </c>
      <c r="DQ115" s="72" t="str">
        <f t="shared" si="817"/>
        <v/>
      </c>
      <c r="DR115" s="72" t="str">
        <f t="shared" si="818"/>
        <v/>
      </c>
      <c r="DS115" s="72" t="str">
        <f t="shared" si="819"/>
        <v/>
      </c>
      <c r="DT115" s="72" t="str">
        <f t="shared" si="820"/>
        <v/>
      </c>
      <c r="DU115" s="72" t="str">
        <f t="shared" si="821"/>
        <v/>
      </c>
      <c r="DV115" s="72" t="str">
        <f t="shared" si="822"/>
        <v/>
      </c>
      <c r="DW115" s="72" t="str">
        <f t="shared" si="823"/>
        <v/>
      </c>
      <c r="DX115" s="72" t="str">
        <f t="shared" si="824"/>
        <v/>
      </c>
      <c r="DY115" s="72" t="str">
        <f t="shared" si="825"/>
        <v/>
      </c>
      <c r="DZ115" s="72" t="str">
        <f t="shared" si="826"/>
        <v/>
      </c>
      <c r="EA115" s="72" t="str">
        <f t="shared" si="827"/>
        <v/>
      </c>
      <c r="EB115" s="72" t="str">
        <f t="shared" si="828"/>
        <v/>
      </c>
      <c r="EC115" s="72" t="str">
        <f t="shared" si="829"/>
        <v/>
      </c>
      <c r="ED115" s="72" t="str">
        <f t="shared" si="830"/>
        <v/>
      </c>
      <c r="EE115" s="72" t="str">
        <f t="shared" si="831"/>
        <v/>
      </c>
      <c r="EF115" s="72" t="str">
        <f t="shared" si="832"/>
        <v/>
      </c>
      <c r="EG115" s="72" t="str">
        <f t="shared" si="833"/>
        <v/>
      </c>
      <c r="EH115" s="72" t="str">
        <f t="shared" si="834"/>
        <v/>
      </c>
      <c r="EI115" s="72" t="str">
        <f t="shared" si="835"/>
        <v/>
      </c>
      <c r="EJ115" s="72" t="str">
        <f t="shared" si="836"/>
        <v/>
      </c>
      <c r="EK115" s="72" t="str">
        <f t="shared" si="837"/>
        <v/>
      </c>
      <c r="EL115" s="72" t="str">
        <f t="shared" si="838"/>
        <v/>
      </c>
      <c r="EM115" s="72" t="str">
        <f t="shared" si="839"/>
        <v/>
      </c>
      <c r="EN115" s="72" t="str">
        <f t="shared" si="840"/>
        <v/>
      </c>
      <c r="EO115" s="72" t="str">
        <f t="shared" si="841"/>
        <v/>
      </c>
      <c r="EP115" s="72" t="str">
        <f t="shared" si="842"/>
        <v/>
      </c>
      <c r="EQ115" s="72" t="str">
        <f t="shared" si="843"/>
        <v/>
      </c>
      <c r="ER115" s="72" t="str">
        <f t="shared" si="844"/>
        <v/>
      </c>
      <c r="ES115" s="72" t="str">
        <f t="shared" si="845"/>
        <v/>
      </c>
      <c r="ET115" s="72" t="str">
        <f t="shared" si="846"/>
        <v/>
      </c>
      <c r="EU115" s="72" t="str">
        <f t="shared" si="847"/>
        <v/>
      </c>
      <c r="EV115" s="72" t="str">
        <f t="shared" si="848"/>
        <v/>
      </c>
      <c r="EW115" s="72" t="str">
        <f t="shared" si="849"/>
        <v/>
      </c>
      <c r="EX115" s="72" t="str">
        <f t="shared" si="850"/>
        <v/>
      </c>
      <c r="EY115" s="72" t="str">
        <f t="shared" si="851"/>
        <v/>
      </c>
      <c r="EZ115" s="72" t="str">
        <f t="shared" si="852"/>
        <v/>
      </c>
      <c r="FA115" s="72" t="str">
        <f t="shared" si="853"/>
        <v/>
      </c>
      <c r="FB115" s="72" t="str">
        <f t="shared" si="854"/>
        <v/>
      </c>
      <c r="FC115" s="72" t="str">
        <f t="shared" si="855"/>
        <v/>
      </c>
      <c r="FD115" s="72" t="str">
        <f t="shared" si="856"/>
        <v/>
      </c>
      <c r="FE115" s="72" t="str">
        <f t="shared" si="857"/>
        <v/>
      </c>
      <c r="FF115" s="72" t="str">
        <f t="shared" si="858"/>
        <v/>
      </c>
      <c r="FG115" s="72" t="str">
        <f t="shared" si="859"/>
        <v/>
      </c>
      <c r="FH115" s="72" t="str">
        <f t="shared" si="860"/>
        <v/>
      </c>
      <c r="FI115" s="72" t="str">
        <f t="shared" si="861"/>
        <v/>
      </c>
      <c r="FJ115" s="72" t="str">
        <f t="shared" si="862"/>
        <v/>
      </c>
      <c r="FK115" s="72" t="str">
        <f t="shared" si="863"/>
        <v/>
      </c>
      <c r="FL115" s="72" t="str">
        <f t="shared" si="864"/>
        <v/>
      </c>
      <c r="FM115" s="72" t="str">
        <f t="shared" si="865"/>
        <v/>
      </c>
      <c r="FN115" s="72" t="str">
        <f t="shared" si="866"/>
        <v/>
      </c>
      <c r="FO115" s="72" t="str">
        <f t="shared" si="867"/>
        <v/>
      </c>
      <c r="FP115" s="72" t="str">
        <f t="shared" si="868"/>
        <v/>
      </c>
      <c r="FQ115" s="72" t="str">
        <f t="shared" si="869"/>
        <v/>
      </c>
      <c r="FR115" s="72" t="str">
        <f t="shared" si="870"/>
        <v/>
      </c>
      <c r="FS115" s="72" t="str">
        <f t="shared" si="871"/>
        <v/>
      </c>
    </row>
    <row r="116" spans="1:175" ht="16.5">
      <c r="A116" s="104"/>
      <c r="B116" s="104" t="s">
        <v>457</v>
      </c>
      <c r="C116" s="101" t="s">
        <v>458</v>
      </c>
      <c r="T116" s="104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8" t="s">
        <v>459</v>
      </c>
      <c r="CN116" s="70" t="str">
        <f t="shared" si="1462"/>
        <v>InitUnitState('ID14',,,,,,,,,,)</v>
      </c>
      <c r="CO116" s="70" t="str">
        <f t="shared" si="1463"/>
        <v>InitUnitNormal('ID14',,,,,,,,,,)</v>
      </c>
      <c r="CP116" s="70" t="str">
        <f t="shared" si="1464"/>
        <v>InitUnitMagic('ID14',,,,,,,,,,)</v>
      </c>
      <c r="CQ116" s="70" t="str">
        <f t="shared" si="1465"/>
        <v>InitUnitAdd('ID14',,,,,,,,,,)</v>
      </c>
      <c r="CR116" s="70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8" t="str">
        <f t="shared" si="1466"/>
        <v>|n</v>
      </c>
      <c r="CV116" s="7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1"/>
      <c r="CX116" s="61"/>
      <c r="CY116" s="61"/>
      <c r="CZ116" s="61"/>
      <c r="DA116" s="61"/>
      <c r="DB116" s="72" t="str">
        <f t="shared" si="802"/>
        <v/>
      </c>
      <c r="DC116" s="72" t="str">
        <f t="shared" si="803"/>
        <v/>
      </c>
      <c r="DD116" s="72" t="str">
        <f t="shared" si="804"/>
        <v/>
      </c>
      <c r="DE116" s="72" t="str">
        <f t="shared" si="805"/>
        <v/>
      </c>
      <c r="DF116" s="72" t="str">
        <f t="shared" si="806"/>
        <v/>
      </c>
      <c r="DG116" s="72" t="str">
        <f t="shared" si="807"/>
        <v/>
      </c>
      <c r="DH116" s="72" t="str">
        <f t="shared" si="808"/>
        <v/>
      </c>
      <c r="DI116" s="72" t="str">
        <f t="shared" si="809"/>
        <v/>
      </c>
      <c r="DJ116" s="72" t="str">
        <f t="shared" si="810"/>
        <v/>
      </c>
      <c r="DK116" s="72" t="str">
        <f t="shared" si="811"/>
        <v/>
      </c>
      <c r="DL116" s="72" t="str">
        <f t="shared" si="812"/>
        <v/>
      </c>
      <c r="DM116" s="72" t="str">
        <f t="shared" si="813"/>
        <v/>
      </c>
      <c r="DN116" s="72" t="str">
        <f t="shared" si="814"/>
        <v/>
      </c>
      <c r="DO116" s="72" t="str">
        <f t="shared" si="815"/>
        <v/>
      </c>
      <c r="DP116" s="72" t="str">
        <f t="shared" si="816"/>
        <v/>
      </c>
      <c r="DQ116" s="72" t="str">
        <f t="shared" si="817"/>
        <v/>
      </c>
      <c r="DR116" s="72" t="str">
        <f t="shared" si="818"/>
        <v/>
      </c>
      <c r="DS116" s="72" t="str">
        <f t="shared" si="819"/>
        <v/>
      </c>
      <c r="DT116" s="72" t="str">
        <f t="shared" si="820"/>
        <v/>
      </c>
      <c r="DU116" s="72" t="str">
        <f t="shared" si="821"/>
        <v/>
      </c>
      <c r="DV116" s="72" t="str">
        <f t="shared" si="822"/>
        <v/>
      </c>
      <c r="DW116" s="72" t="str">
        <f t="shared" si="823"/>
        <v/>
      </c>
      <c r="DX116" s="72" t="str">
        <f t="shared" si="824"/>
        <v/>
      </c>
      <c r="DY116" s="72" t="str">
        <f t="shared" si="825"/>
        <v/>
      </c>
      <c r="DZ116" s="72" t="str">
        <f t="shared" si="826"/>
        <v/>
      </c>
      <c r="EA116" s="72" t="str">
        <f t="shared" si="827"/>
        <v/>
      </c>
      <c r="EB116" s="72" t="str">
        <f t="shared" si="828"/>
        <v/>
      </c>
      <c r="EC116" s="72" t="str">
        <f t="shared" si="829"/>
        <v/>
      </c>
      <c r="ED116" s="72" t="str">
        <f t="shared" si="830"/>
        <v/>
      </c>
      <c r="EE116" s="72" t="str">
        <f t="shared" si="831"/>
        <v/>
      </c>
      <c r="EF116" s="72" t="str">
        <f t="shared" si="832"/>
        <v/>
      </c>
      <c r="EG116" s="72" t="str">
        <f t="shared" si="833"/>
        <v/>
      </c>
      <c r="EH116" s="72" t="str">
        <f t="shared" si="834"/>
        <v/>
      </c>
      <c r="EI116" s="72" t="str">
        <f t="shared" si="835"/>
        <v/>
      </c>
      <c r="EJ116" s="72" t="str">
        <f t="shared" si="836"/>
        <v/>
      </c>
      <c r="EK116" s="72" t="str">
        <f t="shared" si="837"/>
        <v/>
      </c>
      <c r="EL116" s="72" t="str">
        <f t="shared" si="838"/>
        <v/>
      </c>
      <c r="EM116" s="72" t="str">
        <f t="shared" si="839"/>
        <v/>
      </c>
      <c r="EN116" s="72" t="str">
        <f t="shared" si="840"/>
        <v/>
      </c>
      <c r="EO116" s="72" t="str">
        <f t="shared" si="841"/>
        <v/>
      </c>
      <c r="EP116" s="72" t="str">
        <f t="shared" si="842"/>
        <v/>
      </c>
      <c r="EQ116" s="72" t="str">
        <f t="shared" si="843"/>
        <v/>
      </c>
      <c r="ER116" s="72" t="str">
        <f t="shared" si="844"/>
        <v/>
      </c>
      <c r="ES116" s="72" t="str">
        <f t="shared" si="845"/>
        <v/>
      </c>
      <c r="ET116" s="72" t="str">
        <f t="shared" si="846"/>
        <v/>
      </c>
      <c r="EU116" s="72" t="str">
        <f t="shared" si="847"/>
        <v/>
      </c>
      <c r="EV116" s="72" t="str">
        <f t="shared" si="848"/>
        <v/>
      </c>
      <c r="EW116" s="72" t="str">
        <f t="shared" si="849"/>
        <v/>
      </c>
      <c r="EX116" s="72" t="str">
        <f t="shared" si="850"/>
        <v/>
      </c>
      <c r="EY116" s="72" t="str">
        <f t="shared" si="851"/>
        <v/>
      </c>
      <c r="EZ116" s="72" t="str">
        <f t="shared" si="852"/>
        <v/>
      </c>
      <c r="FA116" s="72" t="str">
        <f t="shared" si="853"/>
        <v/>
      </c>
      <c r="FB116" s="72" t="str">
        <f t="shared" si="854"/>
        <v/>
      </c>
      <c r="FC116" s="72" t="str">
        <f t="shared" si="855"/>
        <v/>
      </c>
      <c r="FD116" s="72" t="str">
        <f t="shared" si="856"/>
        <v/>
      </c>
      <c r="FE116" s="72" t="str">
        <f t="shared" si="857"/>
        <v/>
      </c>
      <c r="FF116" s="72" t="str">
        <f t="shared" si="858"/>
        <v/>
      </c>
      <c r="FG116" s="72" t="str">
        <f t="shared" si="859"/>
        <v/>
      </c>
      <c r="FH116" s="72" t="str">
        <f t="shared" si="860"/>
        <v/>
      </c>
      <c r="FI116" s="72" t="str">
        <f t="shared" si="861"/>
        <v/>
      </c>
      <c r="FJ116" s="72" t="str">
        <f t="shared" si="862"/>
        <v/>
      </c>
      <c r="FK116" s="72" t="str">
        <f t="shared" si="863"/>
        <v/>
      </c>
      <c r="FL116" s="72" t="str">
        <f t="shared" si="864"/>
        <v/>
      </c>
      <c r="FM116" s="72" t="str">
        <f t="shared" si="865"/>
        <v/>
      </c>
      <c r="FN116" s="72" t="str">
        <f t="shared" si="866"/>
        <v/>
      </c>
      <c r="FO116" s="72" t="str">
        <f t="shared" si="867"/>
        <v/>
      </c>
      <c r="FP116" s="72" t="str">
        <f t="shared" si="868"/>
        <v/>
      </c>
      <c r="FQ116" s="72" t="str">
        <f t="shared" si="869"/>
        <v/>
      </c>
      <c r="FR116" s="72" t="str">
        <f t="shared" si="870"/>
        <v/>
      </c>
      <c r="FS116" s="72" t="str">
        <f t="shared" si="871"/>
        <v/>
      </c>
    </row>
    <row r="117" spans="1:175" ht="16.5">
      <c r="A117" s="104"/>
      <c r="B117" s="104" t="s">
        <v>460</v>
      </c>
      <c r="C117" s="101" t="s">
        <v>461</v>
      </c>
      <c r="T117" s="104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8" t="s">
        <v>462</v>
      </c>
      <c r="CN117" s="70" t="str">
        <f t="shared" si="1462"/>
        <v>InitUnitState('ID15',,,,,,,,,,)</v>
      </c>
      <c r="CO117" s="70" t="str">
        <f t="shared" si="1463"/>
        <v>InitUnitNormal('ID15',,,,,,,,,,)</v>
      </c>
      <c r="CP117" s="70" t="str">
        <f t="shared" si="1464"/>
        <v>InitUnitMagic('ID15',,,,,,,,,,)</v>
      </c>
      <c r="CQ117" s="70" t="str">
        <f t="shared" si="1465"/>
        <v>InitUnitAdd('ID15',,,,,,,,,,)</v>
      </c>
      <c r="CR117" s="70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8" t="str">
        <f t="shared" si="1466"/>
        <v>|n</v>
      </c>
      <c r="CV117" s="7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1"/>
      <c r="CX117" s="61"/>
      <c r="CY117" s="61"/>
      <c r="CZ117" s="61"/>
      <c r="DA117" s="61"/>
      <c r="DB117" s="72" t="str">
        <f t="shared" ref="DB117:DB132" si="1469">IF(V117="","","|n"&amp;DB$2&amp;"+"&amp;V117&amp;DB$1)</f>
        <v/>
      </c>
      <c r="DC117" s="72" t="str">
        <f t="shared" ref="DC117:DC132" si="1470">IF(W117="","","|n"&amp;DC$2&amp;"+"&amp;W117&amp;DC$1)</f>
        <v/>
      </c>
      <c r="DD117" s="72" t="str">
        <f t="shared" ref="DD117:DD132" si="1471">IF(X117="","","|n"&amp;DD$2&amp;"+"&amp;X117&amp;DD$1)</f>
        <v/>
      </c>
      <c r="DE117" s="72" t="str">
        <f t="shared" ref="DE117:DE132" si="1472">IF(Y117="","","|n"&amp;DE$2&amp;"+"&amp;Y117&amp;DE$1)</f>
        <v/>
      </c>
      <c r="DF117" s="72" t="str">
        <f t="shared" ref="DF117:DF132" si="1473">IF(Z117="","","|n"&amp;DF$2&amp;"+"&amp;Z117&amp;DF$1)</f>
        <v/>
      </c>
      <c r="DG117" s="72" t="str">
        <f t="shared" ref="DG117:DG132" si="1474">IF(AA117="","","|n"&amp;DG$2&amp;"+"&amp;AA117&amp;DG$1)</f>
        <v/>
      </c>
      <c r="DH117" s="72" t="str">
        <f t="shared" ref="DH117:DH132" si="1475">IF(AB117="","","|n"&amp;DH$2&amp;"+"&amp;AB117&amp;DH$1)</f>
        <v/>
      </c>
      <c r="DI117" s="72" t="str">
        <f t="shared" ref="DI117:DI132" si="1476">IF(AC117="","","|n"&amp;DI$2&amp;"+"&amp;AC117&amp;DI$1)</f>
        <v/>
      </c>
      <c r="DJ117" s="72" t="str">
        <f t="shared" ref="DJ117:DJ132" si="1477">IF(AD117="","","|n"&amp;DJ$2&amp;"+"&amp;AD117&amp;DJ$1)</f>
        <v/>
      </c>
      <c r="DK117" s="72" t="str">
        <f t="shared" ref="DK117:DK132" si="1478">IF(AE117="","","|n"&amp;DK$2&amp;"+"&amp;AE117&amp;DK$1)</f>
        <v/>
      </c>
      <c r="DL117" s="72" t="str">
        <f t="shared" ref="DL117:DL132" si="1479">IF(AF117="","","|n"&amp;DL$2&amp;"+"&amp;AF117&amp;DL$1)</f>
        <v/>
      </c>
      <c r="DM117" s="72" t="str">
        <f t="shared" ref="DM117:DM132" si="1480">IF(AG117="","","|n"&amp;DM$2&amp;"+"&amp;AG117&amp;DM$1)</f>
        <v/>
      </c>
      <c r="DN117" s="72" t="str">
        <f t="shared" ref="DN117:DN132" si="1481">IF(AH117="","","|n"&amp;DN$2&amp;"+"&amp;AH117&amp;DN$1)</f>
        <v/>
      </c>
      <c r="DO117" s="72" t="str">
        <f t="shared" ref="DO117:DO132" si="1482">IF(AI117="","","|n"&amp;DO$2&amp;"+"&amp;AI117&amp;DO$1)</f>
        <v/>
      </c>
      <c r="DP117" s="72" t="str">
        <f t="shared" ref="DP117:DP132" si="1483">IF(AJ117="","","|n"&amp;DP$2&amp;"+"&amp;AJ117&amp;DP$1)</f>
        <v/>
      </c>
      <c r="DQ117" s="72" t="str">
        <f t="shared" ref="DQ117:DQ132" si="1484">IF(AK117="","","|n"&amp;DQ$2&amp;"+"&amp;AK117&amp;DQ$1)</f>
        <v/>
      </c>
      <c r="DR117" s="72" t="str">
        <f t="shared" ref="DR117:DR132" si="1485">IF(AL117="","","|n"&amp;DR$2&amp;"+"&amp;AL117&amp;DR$1)</f>
        <v/>
      </c>
      <c r="DS117" s="72" t="str">
        <f t="shared" ref="DS117:DS132" si="1486">IF(AM117="","","|n"&amp;DS$2&amp;"+"&amp;AM117&amp;DS$1)</f>
        <v/>
      </c>
      <c r="DT117" s="72" t="str">
        <f t="shared" ref="DT117:DT132" si="1487">IF(AN117="","","|n"&amp;DT$2&amp;"+"&amp;AN117&amp;DT$1)</f>
        <v/>
      </c>
      <c r="DU117" s="72" t="str">
        <f t="shared" ref="DU117:DU132" si="1488">IF(AO117="","","|n"&amp;DU$2&amp;"+"&amp;AO117&amp;DU$1)</f>
        <v/>
      </c>
      <c r="DV117" s="72" t="str">
        <f t="shared" ref="DV117:DV132" si="1489">IF(AP117="","","|n"&amp;DV$2&amp;"+"&amp;AP117&amp;DV$1)</f>
        <v/>
      </c>
      <c r="DW117" s="72" t="str">
        <f t="shared" ref="DW117:DW132" si="1490">IF(AQ117="","","|n"&amp;DW$2&amp;"+"&amp;AQ117&amp;DW$1)</f>
        <v/>
      </c>
      <c r="DX117" s="72" t="str">
        <f t="shared" ref="DX117:DX132" si="1491">IF(AR117="","","|n"&amp;DX$2&amp;"+"&amp;AR117&amp;DX$1)</f>
        <v/>
      </c>
      <c r="DY117" s="72" t="str">
        <f t="shared" ref="DY117:DY132" si="1492">IF(AS117="","","|n"&amp;DY$2&amp;"+"&amp;AS117&amp;DY$1)</f>
        <v/>
      </c>
      <c r="DZ117" s="72" t="str">
        <f t="shared" ref="DZ117:DZ132" si="1493">IF(AT117="","","|n"&amp;DZ$2&amp;"+"&amp;AT117&amp;DZ$1)</f>
        <v/>
      </c>
      <c r="EA117" s="72" t="str">
        <f t="shared" ref="EA117:EA132" si="1494">IF(AU117="","","|n"&amp;EA$2&amp;"+"&amp;AU117&amp;EA$1)</f>
        <v/>
      </c>
      <c r="EB117" s="72" t="str">
        <f t="shared" ref="EB117:EB132" si="1495">IF(AV117="","","|n"&amp;EB$2&amp;"+"&amp;AV117&amp;EB$1)</f>
        <v/>
      </c>
      <c r="EC117" s="72" t="str">
        <f t="shared" ref="EC117:EC132" si="1496">IF(AW117="","","|n"&amp;EC$2&amp;"+"&amp;AW117&amp;EC$1)</f>
        <v/>
      </c>
      <c r="ED117" s="72" t="str">
        <f t="shared" ref="ED117:ED132" si="1497">IF(AX117="","","|n"&amp;ED$2&amp;"+"&amp;AX117&amp;ED$1)</f>
        <v/>
      </c>
      <c r="EE117" s="72" t="str">
        <f t="shared" ref="EE117:EE132" si="1498">IF(AY117="","","|n"&amp;EE$2&amp;"+"&amp;AY117&amp;EE$1)</f>
        <v/>
      </c>
      <c r="EF117" s="72" t="str">
        <f t="shared" ref="EF117:EF132" si="1499">IF(AZ117="","","|n"&amp;EF$2&amp;"+"&amp;AZ117&amp;EF$1)</f>
        <v/>
      </c>
      <c r="EG117" s="72" t="str">
        <f t="shared" ref="EG117:EG132" si="1500">IF(BA117="","","|n"&amp;EG$2&amp;"+"&amp;BA117&amp;EG$1)</f>
        <v/>
      </c>
      <c r="EH117" s="72" t="str">
        <f t="shared" ref="EH117:EH132" si="1501">IF(BB117="","","|n"&amp;EH$2&amp;"+"&amp;BB117&amp;EH$1)</f>
        <v/>
      </c>
      <c r="EI117" s="72" t="str">
        <f t="shared" ref="EI117:EI132" si="1502">IF(BC117="","","|n"&amp;EI$2&amp;"+"&amp;BC117&amp;EI$1)</f>
        <v/>
      </c>
      <c r="EJ117" s="72" t="str">
        <f t="shared" ref="EJ117:EJ132" si="1503">IF(BD117="","","|n"&amp;EJ$2&amp;"+"&amp;BD117&amp;EJ$1)</f>
        <v/>
      </c>
      <c r="EK117" s="72" t="str">
        <f t="shared" ref="EK117:EK132" si="1504">IF(BE117="","","|n"&amp;EK$2&amp;"+"&amp;BE117&amp;EK$1)</f>
        <v/>
      </c>
      <c r="EL117" s="72" t="str">
        <f t="shared" ref="EL117:EL132" si="1505">IF(BF117="","","|n"&amp;EL$2&amp;"+"&amp;BF117&amp;EL$1)</f>
        <v/>
      </c>
      <c r="EM117" s="72" t="str">
        <f t="shared" ref="EM117:EM132" si="1506">IF(BG117="","","|n"&amp;EM$2&amp;"+"&amp;BG117&amp;EM$1)</f>
        <v/>
      </c>
      <c r="EN117" s="72" t="str">
        <f t="shared" ref="EN117:EN132" si="1507">IF(BH117="","","|n"&amp;EN$2&amp;"+"&amp;BH117&amp;EN$1)</f>
        <v/>
      </c>
      <c r="EO117" s="72" t="str">
        <f t="shared" ref="EO117:EO132" si="1508">IF(BI117="","","|n"&amp;EO$2&amp;"+"&amp;BI117&amp;EO$1)</f>
        <v/>
      </c>
      <c r="EP117" s="72" t="str">
        <f t="shared" ref="EP117:EP132" si="1509">IF(BJ117="","","|n"&amp;EP$2&amp;"+"&amp;BJ117&amp;EP$1)</f>
        <v/>
      </c>
      <c r="EQ117" s="72" t="str">
        <f t="shared" ref="EQ117:EQ132" si="1510">IF(BK117="","","|n"&amp;EQ$2&amp;"+"&amp;BK117&amp;EQ$1)</f>
        <v/>
      </c>
      <c r="ER117" s="72" t="str">
        <f t="shared" ref="ER117:ER132" si="1511">IF(BL117="","","|n"&amp;ER$2&amp;"+"&amp;BL117&amp;ER$1)</f>
        <v/>
      </c>
      <c r="ES117" s="72" t="str">
        <f t="shared" ref="ES117:ES132" si="1512">IF(BM117="","","|n"&amp;ES$2&amp;"+"&amp;BM117&amp;ES$1)</f>
        <v/>
      </c>
      <c r="ET117" s="72" t="str">
        <f t="shared" ref="ET117:ET132" si="1513">IF(BN117="","","|n"&amp;ET$2&amp;"+"&amp;BN117&amp;ET$1)</f>
        <v/>
      </c>
      <c r="EU117" s="72" t="str">
        <f t="shared" ref="EU117:EU132" si="1514">IF(BO117="","","|n"&amp;EU$2&amp;"+"&amp;BO117&amp;EU$1)</f>
        <v/>
      </c>
      <c r="EV117" s="72" t="str">
        <f t="shared" ref="EV117:EV132" si="1515">IF(BP117="","","|n"&amp;EV$2&amp;"+"&amp;BP117&amp;EV$1)</f>
        <v/>
      </c>
      <c r="EW117" s="72" t="str">
        <f t="shared" ref="EW117:EW132" si="1516">IF(BQ117="","","|n"&amp;EW$2&amp;"+"&amp;BQ117&amp;EW$1)</f>
        <v/>
      </c>
      <c r="EX117" s="72" t="str">
        <f t="shared" ref="EX117:EX132" si="1517">IF(BR117="","","|n"&amp;EX$2&amp;"+"&amp;BR117&amp;EX$1)</f>
        <v/>
      </c>
      <c r="EY117" s="72" t="str">
        <f t="shared" ref="EY117:EY132" si="1518">IF(BS117="","","|n"&amp;EY$2&amp;"+"&amp;BS117&amp;EY$1)</f>
        <v/>
      </c>
      <c r="EZ117" s="72" t="str">
        <f t="shared" ref="EZ117:EZ132" si="1519">IF(BT117="","","|n"&amp;EZ$2&amp;"+"&amp;BT117&amp;EZ$1)</f>
        <v/>
      </c>
      <c r="FA117" s="72" t="str">
        <f t="shared" ref="FA117:FA132" si="1520">IF(BU117="","","|n"&amp;FA$2&amp;"+"&amp;BU117&amp;FA$1)</f>
        <v/>
      </c>
      <c r="FB117" s="72" t="str">
        <f t="shared" ref="FB117:FB132" si="1521">IF(BV117="","","|n"&amp;FB$2&amp;"+"&amp;BV117&amp;FB$1)</f>
        <v/>
      </c>
      <c r="FC117" s="72" t="str">
        <f t="shared" ref="FC117:FC132" si="1522">IF(BW117="","","|n"&amp;FC$2&amp;"+"&amp;BW117&amp;FC$1)</f>
        <v/>
      </c>
      <c r="FD117" s="72" t="str">
        <f t="shared" ref="FD117:FD132" si="1523">IF(BX117="","","|n"&amp;FD$2&amp;"+"&amp;BX117&amp;FD$1)</f>
        <v/>
      </c>
      <c r="FE117" s="72" t="str">
        <f t="shared" ref="FE117:FE132" si="1524">IF(BY117="","","|n"&amp;FE$2&amp;"+"&amp;BY117&amp;FE$1)</f>
        <v/>
      </c>
      <c r="FF117" s="72" t="str">
        <f t="shared" ref="FF117:FF132" si="1525">IF(BZ117="","","|n"&amp;FF$2&amp;"+"&amp;BZ117&amp;FF$1)</f>
        <v/>
      </c>
      <c r="FG117" s="72" t="str">
        <f t="shared" ref="FG117:FG132" si="1526">IF(CA117="","","|n"&amp;FG$2&amp;"+"&amp;CA117&amp;FG$1)</f>
        <v/>
      </c>
      <c r="FH117" s="72" t="str">
        <f t="shared" ref="FH117:FH132" si="1527">IF(CB117="","","|n"&amp;FH$2&amp;"+"&amp;CB117&amp;FH$1)</f>
        <v/>
      </c>
      <c r="FI117" s="72" t="str">
        <f t="shared" ref="FI117:FI132" si="1528">IF(CC117="","","|n"&amp;FI$2&amp;"+"&amp;CC117&amp;FI$1)</f>
        <v/>
      </c>
      <c r="FJ117" s="72" t="str">
        <f t="shared" ref="FJ117:FJ132" si="1529">IF(CD117="","","|n"&amp;FJ$2&amp;"+"&amp;CD117&amp;FJ$1)</f>
        <v/>
      </c>
      <c r="FK117" s="72" t="str">
        <f t="shared" ref="FK117:FK132" si="1530">IF(CE117="","","|n"&amp;FK$2&amp;"+"&amp;CE117&amp;FK$1)</f>
        <v/>
      </c>
      <c r="FL117" s="72" t="str">
        <f t="shared" ref="FL117:FL132" si="1531">IF(CF117="","","|n"&amp;FL$2&amp;"+"&amp;CF117&amp;FL$1)</f>
        <v/>
      </c>
      <c r="FM117" s="72" t="str">
        <f t="shared" ref="FM117:FM132" si="1532">IF(CG117="","","|n"&amp;FM$2&amp;"+"&amp;CG117&amp;FM$1)</f>
        <v/>
      </c>
      <c r="FN117" s="72" t="str">
        <f t="shared" ref="FN117:FN132" si="1533">IF(CH117="","","|n"&amp;FN$2&amp;"+"&amp;CH117&amp;FN$1)</f>
        <v/>
      </c>
      <c r="FO117" s="72" t="str">
        <f t="shared" ref="FO117:FO132" si="1534">IF(CI117="","","|n"&amp;FO$2&amp;"+"&amp;CI117&amp;FO$1)</f>
        <v/>
      </c>
      <c r="FP117" s="72" t="str">
        <f t="shared" ref="FP117:FP132" si="1535">IF(CJ117="","","|n"&amp;FP$2&amp;"+"&amp;CJ117&amp;FP$1)</f>
        <v/>
      </c>
      <c r="FQ117" s="72" t="str">
        <f t="shared" ref="FQ117:FQ132" si="1536">IF(CK117="","","|n"&amp;FQ$2&amp;"+"&amp;CK117&amp;FQ$1)</f>
        <v/>
      </c>
      <c r="FR117" s="72" t="str">
        <f t="shared" ref="FR117:FR132" si="1537">IF(CL117="","","|n"&amp;FR$2&amp;"+"&amp;CL117&amp;FR$1)</f>
        <v/>
      </c>
      <c r="FS117" s="72" t="str">
        <f t="shared" ref="FS117:FS132" si="1538">IF(CM117="","","|n"&amp;FS$2&amp;"+"&amp;CM117&amp;FS$1)</f>
        <v/>
      </c>
    </row>
    <row r="118" spans="1:175" ht="16.5">
      <c r="A118" s="104"/>
      <c r="B118" s="104" t="s">
        <v>463</v>
      </c>
      <c r="C118" s="73" t="s">
        <v>464</v>
      </c>
      <c r="T118" s="104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8" t="s">
        <v>465</v>
      </c>
      <c r="CN118" s="70" t="str">
        <f t="shared" si="1462"/>
        <v>InitUnitState('ID16',,,,,,,,,,)</v>
      </c>
      <c r="CO118" s="70" t="str">
        <f t="shared" si="1463"/>
        <v>InitUnitNormal('ID16',,,,,,,,,,)</v>
      </c>
      <c r="CP118" s="70" t="str">
        <f t="shared" si="1464"/>
        <v>InitUnitMagic('ID16',,,,,,,,,,)</v>
      </c>
      <c r="CQ118" s="70" t="str">
        <f t="shared" si="1465"/>
        <v>InitUnitAdd('ID16',,,,,,,,,,)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8" t="str">
        <f t="shared" si="1466"/>
        <v>|n</v>
      </c>
      <c r="CV118" s="7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1"/>
      <c r="CX118" s="61"/>
      <c r="CY118" s="61"/>
      <c r="CZ118" s="61"/>
      <c r="DA118" s="61"/>
      <c r="DB118" s="72" t="str">
        <f t="shared" si="1469"/>
        <v/>
      </c>
      <c r="DC118" s="72" t="str">
        <f t="shared" si="1470"/>
        <v/>
      </c>
      <c r="DD118" s="72" t="str">
        <f t="shared" si="1471"/>
        <v/>
      </c>
      <c r="DE118" s="72" t="str">
        <f t="shared" si="1472"/>
        <v/>
      </c>
      <c r="DF118" s="72" t="str">
        <f t="shared" si="1473"/>
        <v/>
      </c>
      <c r="DG118" s="72" t="str">
        <f t="shared" si="1474"/>
        <v/>
      </c>
      <c r="DH118" s="72" t="str">
        <f t="shared" si="1475"/>
        <v/>
      </c>
      <c r="DI118" s="72" t="str">
        <f t="shared" si="1476"/>
        <v/>
      </c>
      <c r="DJ118" s="72" t="str">
        <f t="shared" si="1477"/>
        <v/>
      </c>
      <c r="DK118" s="72" t="str">
        <f t="shared" si="1478"/>
        <v/>
      </c>
      <c r="DL118" s="72" t="str">
        <f t="shared" si="1479"/>
        <v/>
      </c>
      <c r="DM118" s="72" t="str">
        <f t="shared" si="1480"/>
        <v/>
      </c>
      <c r="DN118" s="72" t="str">
        <f t="shared" si="1481"/>
        <v/>
      </c>
      <c r="DO118" s="72" t="str">
        <f t="shared" si="1482"/>
        <v/>
      </c>
      <c r="DP118" s="72" t="str">
        <f t="shared" si="1483"/>
        <v/>
      </c>
      <c r="DQ118" s="72" t="str">
        <f t="shared" si="1484"/>
        <v/>
      </c>
      <c r="DR118" s="72" t="str">
        <f t="shared" si="1485"/>
        <v/>
      </c>
      <c r="DS118" s="72" t="str">
        <f t="shared" si="1486"/>
        <v/>
      </c>
      <c r="DT118" s="72" t="str">
        <f t="shared" si="1487"/>
        <v/>
      </c>
      <c r="DU118" s="72" t="str">
        <f t="shared" si="1488"/>
        <v/>
      </c>
      <c r="DV118" s="72" t="str">
        <f t="shared" si="1489"/>
        <v/>
      </c>
      <c r="DW118" s="72" t="str">
        <f t="shared" si="1490"/>
        <v/>
      </c>
      <c r="DX118" s="72" t="str">
        <f t="shared" si="1491"/>
        <v/>
      </c>
      <c r="DY118" s="72" t="str">
        <f t="shared" si="1492"/>
        <v/>
      </c>
      <c r="DZ118" s="72" t="str">
        <f t="shared" si="1493"/>
        <v/>
      </c>
      <c r="EA118" s="72" t="str">
        <f t="shared" si="1494"/>
        <v/>
      </c>
      <c r="EB118" s="72" t="str">
        <f t="shared" si="1495"/>
        <v/>
      </c>
      <c r="EC118" s="72" t="str">
        <f t="shared" si="1496"/>
        <v/>
      </c>
      <c r="ED118" s="72" t="str">
        <f t="shared" si="1497"/>
        <v/>
      </c>
      <c r="EE118" s="72" t="str">
        <f t="shared" si="1498"/>
        <v/>
      </c>
      <c r="EF118" s="72" t="str">
        <f t="shared" si="1499"/>
        <v/>
      </c>
      <c r="EG118" s="72" t="str">
        <f t="shared" si="1500"/>
        <v/>
      </c>
      <c r="EH118" s="72" t="str">
        <f t="shared" si="1501"/>
        <v/>
      </c>
      <c r="EI118" s="72" t="str">
        <f t="shared" si="1502"/>
        <v/>
      </c>
      <c r="EJ118" s="72" t="str">
        <f t="shared" si="1503"/>
        <v/>
      </c>
      <c r="EK118" s="72" t="str">
        <f t="shared" si="1504"/>
        <v/>
      </c>
      <c r="EL118" s="72" t="str">
        <f t="shared" si="1505"/>
        <v/>
      </c>
      <c r="EM118" s="72" t="str">
        <f t="shared" si="1506"/>
        <v/>
      </c>
      <c r="EN118" s="72" t="str">
        <f t="shared" si="1507"/>
        <v/>
      </c>
      <c r="EO118" s="72" t="str">
        <f t="shared" si="1508"/>
        <v/>
      </c>
      <c r="EP118" s="72" t="str">
        <f t="shared" si="1509"/>
        <v/>
      </c>
      <c r="EQ118" s="72" t="str">
        <f t="shared" si="1510"/>
        <v/>
      </c>
      <c r="ER118" s="72" t="str">
        <f t="shared" si="1511"/>
        <v/>
      </c>
      <c r="ES118" s="72" t="str">
        <f t="shared" si="1512"/>
        <v/>
      </c>
      <c r="ET118" s="72" t="str">
        <f t="shared" si="1513"/>
        <v/>
      </c>
      <c r="EU118" s="72" t="str">
        <f t="shared" si="1514"/>
        <v/>
      </c>
      <c r="EV118" s="72" t="str">
        <f t="shared" si="1515"/>
        <v/>
      </c>
      <c r="EW118" s="72" t="str">
        <f t="shared" si="1516"/>
        <v/>
      </c>
      <c r="EX118" s="72" t="str">
        <f t="shared" si="1517"/>
        <v/>
      </c>
      <c r="EY118" s="72" t="str">
        <f t="shared" si="1518"/>
        <v/>
      </c>
      <c r="EZ118" s="72" t="str">
        <f t="shared" si="1519"/>
        <v/>
      </c>
      <c r="FA118" s="72" t="str">
        <f t="shared" si="1520"/>
        <v/>
      </c>
      <c r="FB118" s="72" t="str">
        <f t="shared" si="1521"/>
        <v/>
      </c>
      <c r="FC118" s="72" t="str">
        <f t="shared" si="1522"/>
        <v/>
      </c>
      <c r="FD118" s="72" t="str">
        <f t="shared" si="1523"/>
        <v/>
      </c>
      <c r="FE118" s="72" t="str">
        <f t="shared" si="1524"/>
        <v/>
      </c>
      <c r="FF118" s="72" t="str">
        <f t="shared" si="1525"/>
        <v/>
      </c>
      <c r="FG118" s="72" t="str">
        <f t="shared" si="1526"/>
        <v/>
      </c>
      <c r="FH118" s="72" t="str">
        <f t="shared" si="1527"/>
        <v/>
      </c>
      <c r="FI118" s="72" t="str">
        <f t="shared" si="1528"/>
        <v/>
      </c>
      <c r="FJ118" s="72" t="str">
        <f t="shared" si="1529"/>
        <v/>
      </c>
      <c r="FK118" s="72" t="str">
        <f t="shared" si="1530"/>
        <v/>
      </c>
      <c r="FL118" s="72" t="str">
        <f t="shared" si="1531"/>
        <v/>
      </c>
      <c r="FM118" s="72" t="str">
        <f t="shared" si="1532"/>
        <v/>
      </c>
      <c r="FN118" s="72" t="str">
        <f t="shared" si="1533"/>
        <v/>
      </c>
      <c r="FO118" s="72" t="str">
        <f t="shared" si="1534"/>
        <v/>
      </c>
      <c r="FP118" s="72" t="str">
        <f t="shared" si="1535"/>
        <v/>
      </c>
      <c r="FQ118" s="72" t="str">
        <f t="shared" si="1536"/>
        <v/>
      </c>
      <c r="FR118" s="72" t="str">
        <f t="shared" si="1537"/>
        <v/>
      </c>
      <c r="FS118" s="72" t="str">
        <f t="shared" si="1538"/>
        <v/>
      </c>
    </row>
    <row r="119" spans="1:175" ht="16.5">
      <c r="A119" s="104"/>
      <c r="B119" s="104" t="s">
        <v>466</v>
      </c>
      <c r="C119" s="73" t="s">
        <v>467</v>
      </c>
      <c r="T119" s="104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8" t="s">
        <v>468</v>
      </c>
      <c r="CN119" s="70" t="str">
        <f t="shared" si="1462"/>
        <v>InitUnitState('ID17',,,,,,,,,,)</v>
      </c>
      <c r="CO119" s="70" t="str">
        <f t="shared" si="1463"/>
        <v>InitUnitNormal('ID17',,,,,,,,,,)</v>
      </c>
      <c r="CP119" s="70" t="str">
        <f t="shared" si="1464"/>
        <v>InitUnitMagic('ID17',,,,,,,,,,)</v>
      </c>
      <c r="CQ119" s="70" t="str">
        <f t="shared" si="1465"/>
        <v>InitUnitAdd('ID17',,,,,,,,,,)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8" t="str">
        <f t="shared" si="1466"/>
        <v>|n</v>
      </c>
      <c r="CV119" s="7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1"/>
      <c r="CX119" s="61"/>
      <c r="CY119" s="61"/>
      <c r="CZ119" s="61"/>
      <c r="DA119" s="61"/>
      <c r="DB119" s="72" t="str">
        <f t="shared" si="1469"/>
        <v/>
      </c>
      <c r="DC119" s="72" t="str">
        <f t="shared" si="1470"/>
        <v/>
      </c>
      <c r="DD119" s="72" t="str">
        <f t="shared" si="1471"/>
        <v/>
      </c>
      <c r="DE119" s="72" t="str">
        <f t="shared" si="1472"/>
        <v/>
      </c>
      <c r="DF119" s="72" t="str">
        <f t="shared" si="1473"/>
        <v/>
      </c>
      <c r="DG119" s="72" t="str">
        <f t="shared" si="1474"/>
        <v/>
      </c>
      <c r="DH119" s="72" t="str">
        <f t="shared" si="1475"/>
        <v/>
      </c>
      <c r="DI119" s="72" t="str">
        <f t="shared" si="1476"/>
        <v/>
      </c>
      <c r="DJ119" s="72" t="str">
        <f t="shared" si="1477"/>
        <v/>
      </c>
      <c r="DK119" s="72" t="str">
        <f t="shared" si="1478"/>
        <v/>
      </c>
      <c r="DL119" s="72" t="str">
        <f t="shared" si="1479"/>
        <v/>
      </c>
      <c r="DM119" s="72" t="str">
        <f t="shared" si="1480"/>
        <v/>
      </c>
      <c r="DN119" s="72" t="str">
        <f t="shared" si="1481"/>
        <v/>
      </c>
      <c r="DO119" s="72" t="str">
        <f t="shared" si="1482"/>
        <v/>
      </c>
      <c r="DP119" s="72" t="str">
        <f t="shared" si="1483"/>
        <v/>
      </c>
      <c r="DQ119" s="72" t="str">
        <f t="shared" si="1484"/>
        <v/>
      </c>
      <c r="DR119" s="72" t="str">
        <f t="shared" si="1485"/>
        <v/>
      </c>
      <c r="DS119" s="72" t="str">
        <f t="shared" si="1486"/>
        <v/>
      </c>
      <c r="DT119" s="72" t="str">
        <f t="shared" si="1487"/>
        <v/>
      </c>
      <c r="DU119" s="72" t="str">
        <f t="shared" si="1488"/>
        <v/>
      </c>
      <c r="DV119" s="72" t="str">
        <f t="shared" si="1489"/>
        <v/>
      </c>
      <c r="DW119" s="72" t="str">
        <f t="shared" si="1490"/>
        <v/>
      </c>
      <c r="DX119" s="72" t="str">
        <f t="shared" si="1491"/>
        <v/>
      </c>
      <c r="DY119" s="72" t="str">
        <f t="shared" si="1492"/>
        <v/>
      </c>
      <c r="DZ119" s="72" t="str">
        <f t="shared" si="1493"/>
        <v/>
      </c>
      <c r="EA119" s="72" t="str">
        <f t="shared" si="1494"/>
        <v/>
      </c>
      <c r="EB119" s="72" t="str">
        <f t="shared" si="1495"/>
        <v/>
      </c>
      <c r="EC119" s="72" t="str">
        <f t="shared" si="1496"/>
        <v/>
      </c>
      <c r="ED119" s="72" t="str">
        <f t="shared" si="1497"/>
        <v/>
      </c>
      <c r="EE119" s="72" t="str">
        <f t="shared" si="1498"/>
        <v/>
      </c>
      <c r="EF119" s="72" t="str">
        <f t="shared" si="1499"/>
        <v/>
      </c>
      <c r="EG119" s="72" t="str">
        <f t="shared" si="1500"/>
        <v/>
      </c>
      <c r="EH119" s="72" t="str">
        <f t="shared" si="1501"/>
        <v/>
      </c>
      <c r="EI119" s="72" t="str">
        <f t="shared" si="1502"/>
        <v/>
      </c>
      <c r="EJ119" s="72" t="str">
        <f t="shared" si="1503"/>
        <v/>
      </c>
      <c r="EK119" s="72" t="str">
        <f t="shared" si="1504"/>
        <v/>
      </c>
      <c r="EL119" s="72" t="str">
        <f t="shared" si="1505"/>
        <v/>
      </c>
      <c r="EM119" s="72" t="str">
        <f t="shared" si="1506"/>
        <v/>
      </c>
      <c r="EN119" s="72" t="str">
        <f t="shared" si="1507"/>
        <v/>
      </c>
      <c r="EO119" s="72" t="str">
        <f t="shared" si="1508"/>
        <v/>
      </c>
      <c r="EP119" s="72" t="str">
        <f t="shared" si="1509"/>
        <v/>
      </c>
      <c r="EQ119" s="72" t="str">
        <f t="shared" si="1510"/>
        <v/>
      </c>
      <c r="ER119" s="72" t="str">
        <f t="shared" si="1511"/>
        <v/>
      </c>
      <c r="ES119" s="72" t="str">
        <f t="shared" si="1512"/>
        <v/>
      </c>
      <c r="ET119" s="72" t="str">
        <f t="shared" si="1513"/>
        <v/>
      </c>
      <c r="EU119" s="72" t="str">
        <f t="shared" si="1514"/>
        <v/>
      </c>
      <c r="EV119" s="72" t="str">
        <f t="shared" si="1515"/>
        <v/>
      </c>
      <c r="EW119" s="72" t="str">
        <f t="shared" si="1516"/>
        <v/>
      </c>
      <c r="EX119" s="72" t="str">
        <f t="shared" si="1517"/>
        <v/>
      </c>
      <c r="EY119" s="72" t="str">
        <f t="shared" si="1518"/>
        <v/>
      </c>
      <c r="EZ119" s="72" t="str">
        <f t="shared" si="1519"/>
        <v/>
      </c>
      <c r="FA119" s="72" t="str">
        <f t="shared" si="1520"/>
        <v/>
      </c>
      <c r="FB119" s="72" t="str">
        <f t="shared" si="1521"/>
        <v/>
      </c>
      <c r="FC119" s="72" t="str">
        <f t="shared" si="1522"/>
        <v/>
      </c>
      <c r="FD119" s="72" t="str">
        <f t="shared" si="1523"/>
        <v/>
      </c>
      <c r="FE119" s="72" t="str">
        <f t="shared" si="1524"/>
        <v/>
      </c>
      <c r="FF119" s="72" t="str">
        <f t="shared" si="1525"/>
        <v/>
      </c>
      <c r="FG119" s="72" t="str">
        <f t="shared" si="1526"/>
        <v/>
      </c>
      <c r="FH119" s="72" t="str">
        <f t="shared" si="1527"/>
        <v/>
      </c>
      <c r="FI119" s="72" t="str">
        <f t="shared" si="1528"/>
        <v/>
      </c>
      <c r="FJ119" s="72" t="str">
        <f t="shared" si="1529"/>
        <v/>
      </c>
      <c r="FK119" s="72" t="str">
        <f t="shared" si="1530"/>
        <v/>
      </c>
      <c r="FL119" s="72" t="str">
        <f t="shared" si="1531"/>
        <v/>
      </c>
      <c r="FM119" s="72" t="str">
        <f t="shared" si="1532"/>
        <v/>
      </c>
      <c r="FN119" s="72" t="str">
        <f t="shared" si="1533"/>
        <v/>
      </c>
      <c r="FO119" s="72" t="str">
        <f t="shared" si="1534"/>
        <v/>
      </c>
      <c r="FP119" s="72" t="str">
        <f t="shared" si="1535"/>
        <v/>
      </c>
      <c r="FQ119" s="72" t="str">
        <f t="shared" si="1536"/>
        <v/>
      </c>
      <c r="FR119" s="72" t="str">
        <f t="shared" si="1537"/>
        <v/>
      </c>
      <c r="FS119" s="72" t="str">
        <f t="shared" si="1538"/>
        <v/>
      </c>
    </row>
    <row r="120" spans="1:175" ht="16.5">
      <c r="A120" s="104"/>
      <c r="B120" s="104" t="s">
        <v>469</v>
      </c>
      <c r="C120" s="73" t="s">
        <v>470</v>
      </c>
      <c r="T120" s="104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8" t="s">
        <v>471</v>
      </c>
      <c r="CN120" s="70" t="str">
        <f t="shared" si="1462"/>
        <v>InitUnitState('ID18',,,,,,,,,,)</v>
      </c>
      <c r="CO120" s="70" t="str">
        <f t="shared" si="1463"/>
        <v>InitUnitNormal('ID18',,,,,,,,,,)</v>
      </c>
      <c r="CP120" s="70" t="str">
        <f t="shared" si="1464"/>
        <v>InitUnitMagic('ID18',,,,,,,,,,)</v>
      </c>
      <c r="CQ120" s="70" t="str">
        <f t="shared" si="1465"/>
        <v>InitUnitAdd('ID18',,,,,,,,,,)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8" t="str">
        <f t="shared" si="1466"/>
        <v>|n</v>
      </c>
      <c r="CV120" s="7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1"/>
      <c r="CX120" s="61"/>
      <c r="CY120" s="61"/>
      <c r="CZ120" s="61"/>
      <c r="DA120" s="61"/>
      <c r="DB120" s="72" t="str">
        <f t="shared" si="1469"/>
        <v/>
      </c>
      <c r="DC120" s="72" t="str">
        <f t="shared" si="1470"/>
        <v/>
      </c>
      <c r="DD120" s="72" t="str">
        <f t="shared" si="1471"/>
        <v/>
      </c>
      <c r="DE120" s="72" t="str">
        <f t="shared" si="1472"/>
        <v/>
      </c>
      <c r="DF120" s="72" t="str">
        <f t="shared" si="1473"/>
        <v/>
      </c>
      <c r="DG120" s="72" t="str">
        <f t="shared" si="1474"/>
        <v/>
      </c>
      <c r="DH120" s="72" t="str">
        <f t="shared" si="1475"/>
        <v/>
      </c>
      <c r="DI120" s="72" t="str">
        <f t="shared" si="1476"/>
        <v/>
      </c>
      <c r="DJ120" s="72" t="str">
        <f t="shared" si="1477"/>
        <v/>
      </c>
      <c r="DK120" s="72" t="str">
        <f t="shared" si="1478"/>
        <v/>
      </c>
      <c r="DL120" s="72" t="str">
        <f t="shared" si="1479"/>
        <v/>
      </c>
      <c r="DM120" s="72" t="str">
        <f t="shared" si="1480"/>
        <v/>
      </c>
      <c r="DN120" s="72" t="str">
        <f t="shared" si="1481"/>
        <v/>
      </c>
      <c r="DO120" s="72" t="str">
        <f t="shared" si="1482"/>
        <v/>
      </c>
      <c r="DP120" s="72" t="str">
        <f t="shared" si="1483"/>
        <v/>
      </c>
      <c r="DQ120" s="72" t="str">
        <f t="shared" si="1484"/>
        <v/>
      </c>
      <c r="DR120" s="72" t="str">
        <f t="shared" si="1485"/>
        <v/>
      </c>
      <c r="DS120" s="72" t="str">
        <f t="shared" si="1486"/>
        <v/>
      </c>
      <c r="DT120" s="72" t="str">
        <f t="shared" si="1487"/>
        <v/>
      </c>
      <c r="DU120" s="72" t="str">
        <f t="shared" si="1488"/>
        <v/>
      </c>
      <c r="DV120" s="72" t="str">
        <f t="shared" si="1489"/>
        <v/>
      </c>
      <c r="DW120" s="72" t="str">
        <f t="shared" si="1490"/>
        <v/>
      </c>
      <c r="DX120" s="72" t="str">
        <f t="shared" si="1491"/>
        <v/>
      </c>
      <c r="DY120" s="72" t="str">
        <f t="shared" si="1492"/>
        <v/>
      </c>
      <c r="DZ120" s="72" t="str">
        <f t="shared" si="1493"/>
        <v/>
      </c>
      <c r="EA120" s="72" t="str">
        <f t="shared" si="1494"/>
        <v/>
      </c>
      <c r="EB120" s="72" t="str">
        <f t="shared" si="1495"/>
        <v/>
      </c>
      <c r="EC120" s="72" t="str">
        <f t="shared" si="1496"/>
        <v/>
      </c>
      <c r="ED120" s="72" t="str">
        <f t="shared" si="1497"/>
        <v/>
      </c>
      <c r="EE120" s="72" t="str">
        <f t="shared" si="1498"/>
        <v/>
      </c>
      <c r="EF120" s="72" t="str">
        <f t="shared" si="1499"/>
        <v/>
      </c>
      <c r="EG120" s="72" t="str">
        <f t="shared" si="1500"/>
        <v/>
      </c>
      <c r="EH120" s="72" t="str">
        <f t="shared" si="1501"/>
        <v/>
      </c>
      <c r="EI120" s="72" t="str">
        <f t="shared" si="1502"/>
        <v/>
      </c>
      <c r="EJ120" s="72" t="str">
        <f t="shared" si="1503"/>
        <v/>
      </c>
      <c r="EK120" s="72" t="str">
        <f t="shared" si="1504"/>
        <v/>
      </c>
      <c r="EL120" s="72" t="str">
        <f t="shared" si="1505"/>
        <v/>
      </c>
      <c r="EM120" s="72" t="str">
        <f t="shared" si="1506"/>
        <v/>
      </c>
      <c r="EN120" s="72" t="str">
        <f t="shared" si="1507"/>
        <v/>
      </c>
      <c r="EO120" s="72" t="str">
        <f t="shared" si="1508"/>
        <v/>
      </c>
      <c r="EP120" s="72" t="str">
        <f t="shared" si="1509"/>
        <v/>
      </c>
      <c r="EQ120" s="72" t="str">
        <f t="shared" si="1510"/>
        <v/>
      </c>
      <c r="ER120" s="72" t="str">
        <f t="shared" si="1511"/>
        <v/>
      </c>
      <c r="ES120" s="72" t="str">
        <f t="shared" si="1512"/>
        <v/>
      </c>
      <c r="ET120" s="72" t="str">
        <f t="shared" si="1513"/>
        <v/>
      </c>
      <c r="EU120" s="72" t="str">
        <f t="shared" si="1514"/>
        <v/>
      </c>
      <c r="EV120" s="72" t="str">
        <f t="shared" si="1515"/>
        <v/>
      </c>
      <c r="EW120" s="72" t="str">
        <f t="shared" si="1516"/>
        <v/>
      </c>
      <c r="EX120" s="72" t="str">
        <f t="shared" si="1517"/>
        <v/>
      </c>
      <c r="EY120" s="72" t="str">
        <f t="shared" si="1518"/>
        <v/>
      </c>
      <c r="EZ120" s="72" t="str">
        <f t="shared" si="1519"/>
        <v/>
      </c>
      <c r="FA120" s="72" t="str">
        <f t="shared" si="1520"/>
        <v/>
      </c>
      <c r="FB120" s="72" t="str">
        <f t="shared" si="1521"/>
        <v/>
      </c>
      <c r="FC120" s="72" t="str">
        <f t="shared" si="1522"/>
        <v/>
      </c>
      <c r="FD120" s="72" t="str">
        <f t="shared" si="1523"/>
        <v/>
      </c>
      <c r="FE120" s="72" t="str">
        <f t="shared" si="1524"/>
        <v/>
      </c>
      <c r="FF120" s="72" t="str">
        <f t="shared" si="1525"/>
        <v/>
      </c>
      <c r="FG120" s="72" t="str">
        <f t="shared" si="1526"/>
        <v/>
      </c>
      <c r="FH120" s="72" t="str">
        <f t="shared" si="1527"/>
        <v/>
      </c>
      <c r="FI120" s="72" t="str">
        <f t="shared" si="1528"/>
        <v/>
      </c>
      <c r="FJ120" s="72" t="str">
        <f t="shared" si="1529"/>
        <v/>
      </c>
      <c r="FK120" s="72" t="str">
        <f t="shared" si="1530"/>
        <v/>
      </c>
      <c r="FL120" s="72" t="str">
        <f t="shared" si="1531"/>
        <v/>
      </c>
      <c r="FM120" s="72" t="str">
        <f t="shared" si="1532"/>
        <v/>
      </c>
      <c r="FN120" s="72" t="str">
        <f t="shared" si="1533"/>
        <v/>
      </c>
      <c r="FO120" s="72" t="str">
        <f t="shared" si="1534"/>
        <v/>
      </c>
      <c r="FP120" s="72" t="str">
        <f t="shared" si="1535"/>
        <v/>
      </c>
      <c r="FQ120" s="72" t="str">
        <f t="shared" si="1536"/>
        <v/>
      </c>
      <c r="FR120" s="72" t="str">
        <f t="shared" si="1537"/>
        <v/>
      </c>
      <c r="FS120" s="72" t="str">
        <f t="shared" si="1538"/>
        <v/>
      </c>
    </row>
    <row r="121" spans="1:175" ht="16.5">
      <c r="A121" s="104"/>
      <c r="B121" s="104" t="s">
        <v>472</v>
      </c>
      <c r="C121" s="73" t="s">
        <v>473</v>
      </c>
      <c r="T121" s="104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8" t="s">
        <v>474</v>
      </c>
      <c r="CN121" s="70" t="str">
        <f t="shared" si="1462"/>
        <v>InitUnitState('ID19',,,,,,,,,,)</v>
      </c>
      <c r="CO121" s="70" t="str">
        <f t="shared" si="1463"/>
        <v>InitUnitNormal('ID19',,,,,,,,,,)</v>
      </c>
      <c r="CP121" s="70" t="str">
        <f t="shared" si="1464"/>
        <v>InitUnitMagic('ID19',,,,,,,,,,)</v>
      </c>
      <c r="CQ121" s="70" t="str">
        <f t="shared" si="1465"/>
        <v>InitUnitAdd('ID19',,,,,,,,,,)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8" t="str">
        <f t="shared" si="1466"/>
        <v>|n</v>
      </c>
      <c r="CV121" s="7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1"/>
      <c r="CX121" s="61"/>
      <c r="CY121" s="61"/>
      <c r="CZ121" s="61"/>
      <c r="DA121" s="61"/>
      <c r="DB121" s="72" t="str">
        <f t="shared" si="1469"/>
        <v/>
      </c>
      <c r="DC121" s="72" t="str">
        <f t="shared" si="1470"/>
        <v/>
      </c>
      <c r="DD121" s="72" t="str">
        <f t="shared" si="1471"/>
        <v/>
      </c>
      <c r="DE121" s="72" t="str">
        <f t="shared" si="1472"/>
        <v/>
      </c>
      <c r="DF121" s="72" t="str">
        <f t="shared" si="1473"/>
        <v/>
      </c>
      <c r="DG121" s="72" t="str">
        <f t="shared" si="1474"/>
        <v/>
      </c>
      <c r="DH121" s="72" t="str">
        <f t="shared" si="1475"/>
        <v/>
      </c>
      <c r="DI121" s="72" t="str">
        <f t="shared" si="1476"/>
        <v/>
      </c>
      <c r="DJ121" s="72" t="str">
        <f t="shared" si="1477"/>
        <v/>
      </c>
      <c r="DK121" s="72" t="str">
        <f t="shared" si="1478"/>
        <v/>
      </c>
      <c r="DL121" s="72" t="str">
        <f t="shared" si="1479"/>
        <v/>
      </c>
      <c r="DM121" s="72" t="str">
        <f t="shared" si="1480"/>
        <v/>
      </c>
      <c r="DN121" s="72" t="str">
        <f t="shared" si="1481"/>
        <v/>
      </c>
      <c r="DO121" s="72" t="str">
        <f t="shared" si="1482"/>
        <v/>
      </c>
      <c r="DP121" s="72" t="str">
        <f t="shared" si="1483"/>
        <v/>
      </c>
      <c r="DQ121" s="72" t="str">
        <f t="shared" si="1484"/>
        <v/>
      </c>
      <c r="DR121" s="72" t="str">
        <f t="shared" si="1485"/>
        <v/>
      </c>
      <c r="DS121" s="72" t="str">
        <f t="shared" si="1486"/>
        <v/>
      </c>
      <c r="DT121" s="72" t="str">
        <f t="shared" si="1487"/>
        <v/>
      </c>
      <c r="DU121" s="72" t="str">
        <f t="shared" si="1488"/>
        <v/>
      </c>
      <c r="DV121" s="72" t="str">
        <f t="shared" si="1489"/>
        <v/>
      </c>
      <c r="DW121" s="72" t="str">
        <f t="shared" si="1490"/>
        <v/>
      </c>
      <c r="DX121" s="72" t="str">
        <f t="shared" si="1491"/>
        <v/>
      </c>
      <c r="DY121" s="72" t="str">
        <f t="shared" si="1492"/>
        <v/>
      </c>
      <c r="DZ121" s="72" t="str">
        <f t="shared" si="1493"/>
        <v/>
      </c>
      <c r="EA121" s="72" t="str">
        <f t="shared" si="1494"/>
        <v/>
      </c>
      <c r="EB121" s="72" t="str">
        <f t="shared" si="1495"/>
        <v/>
      </c>
      <c r="EC121" s="72" t="str">
        <f t="shared" si="1496"/>
        <v/>
      </c>
      <c r="ED121" s="72" t="str">
        <f t="shared" si="1497"/>
        <v/>
      </c>
      <c r="EE121" s="72" t="str">
        <f t="shared" si="1498"/>
        <v/>
      </c>
      <c r="EF121" s="72" t="str">
        <f t="shared" si="1499"/>
        <v/>
      </c>
      <c r="EG121" s="72" t="str">
        <f t="shared" si="1500"/>
        <v/>
      </c>
      <c r="EH121" s="72" t="str">
        <f t="shared" si="1501"/>
        <v/>
      </c>
      <c r="EI121" s="72" t="str">
        <f t="shared" si="1502"/>
        <v/>
      </c>
      <c r="EJ121" s="72" t="str">
        <f t="shared" si="1503"/>
        <v/>
      </c>
      <c r="EK121" s="72" t="str">
        <f t="shared" si="1504"/>
        <v/>
      </c>
      <c r="EL121" s="72" t="str">
        <f t="shared" si="1505"/>
        <v/>
      </c>
      <c r="EM121" s="72" t="str">
        <f t="shared" si="1506"/>
        <v/>
      </c>
      <c r="EN121" s="72" t="str">
        <f t="shared" si="1507"/>
        <v/>
      </c>
      <c r="EO121" s="72" t="str">
        <f t="shared" si="1508"/>
        <v/>
      </c>
      <c r="EP121" s="72" t="str">
        <f t="shared" si="1509"/>
        <v/>
      </c>
      <c r="EQ121" s="72" t="str">
        <f t="shared" si="1510"/>
        <v/>
      </c>
      <c r="ER121" s="72" t="str">
        <f t="shared" si="1511"/>
        <v/>
      </c>
      <c r="ES121" s="72" t="str">
        <f t="shared" si="1512"/>
        <v/>
      </c>
      <c r="ET121" s="72" t="str">
        <f t="shared" si="1513"/>
        <v/>
      </c>
      <c r="EU121" s="72" t="str">
        <f t="shared" si="1514"/>
        <v/>
      </c>
      <c r="EV121" s="72" t="str">
        <f t="shared" si="1515"/>
        <v/>
      </c>
      <c r="EW121" s="72" t="str">
        <f t="shared" si="1516"/>
        <v/>
      </c>
      <c r="EX121" s="72" t="str">
        <f t="shared" si="1517"/>
        <v/>
      </c>
      <c r="EY121" s="72" t="str">
        <f t="shared" si="1518"/>
        <v/>
      </c>
      <c r="EZ121" s="72" t="str">
        <f t="shared" si="1519"/>
        <v/>
      </c>
      <c r="FA121" s="72" t="str">
        <f t="shared" si="1520"/>
        <v/>
      </c>
      <c r="FB121" s="72" t="str">
        <f t="shared" si="1521"/>
        <v/>
      </c>
      <c r="FC121" s="72" t="str">
        <f t="shared" si="1522"/>
        <v/>
      </c>
      <c r="FD121" s="72" t="str">
        <f t="shared" si="1523"/>
        <v/>
      </c>
      <c r="FE121" s="72" t="str">
        <f t="shared" si="1524"/>
        <v/>
      </c>
      <c r="FF121" s="72" t="str">
        <f t="shared" si="1525"/>
        <v/>
      </c>
      <c r="FG121" s="72" t="str">
        <f t="shared" si="1526"/>
        <v/>
      </c>
      <c r="FH121" s="72" t="str">
        <f t="shared" si="1527"/>
        <v/>
      </c>
      <c r="FI121" s="72" t="str">
        <f t="shared" si="1528"/>
        <v/>
      </c>
      <c r="FJ121" s="72" t="str">
        <f t="shared" si="1529"/>
        <v/>
      </c>
      <c r="FK121" s="72" t="str">
        <f t="shared" si="1530"/>
        <v/>
      </c>
      <c r="FL121" s="72" t="str">
        <f t="shared" si="1531"/>
        <v/>
      </c>
      <c r="FM121" s="72" t="str">
        <f t="shared" si="1532"/>
        <v/>
      </c>
      <c r="FN121" s="72" t="str">
        <f t="shared" si="1533"/>
        <v/>
      </c>
      <c r="FO121" s="72" t="str">
        <f t="shared" si="1534"/>
        <v/>
      </c>
      <c r="FP121" s="72" t="str">
        <f t="shared" si="1535"/>
        <v/>
      </c>
      <c r="FQ121" s="72" t="str">
        <f t="shared" si="1536"/>
        <v/>
      </c>
      <c r="FR121" s="72" t="str">
        <f t="shared" si="1537"/>
        <v/>
      </c>
      <c r="FS121" s="72" t="str">
        <f t="shared" si="1538"/>
        <v/>
      </c>
    </row>
    <row r="122" spans="1:175" ht="16.5">
      <c r="A122" s="104"/>
      <c r="B122" s="104" t="s">
        <v>475</v>
      </c>
      <c r="C122" s="73" t="s">
        <v>476</v>
      </c>
      <c r="T122" s="104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8" t="s">
        <v>477</v>
      </c>
      <c r="CN122" s="70" t="str">
        <f t="shared" ref="CN122:CN132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70" t="str">
        <f t="shared" ref="CO122:CO132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70" t="str">
        <f t="shared" ref="CP122:CP132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70" t="str">
        <f t="shared" ref="CQ122:CQ132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144&amp;CR$1&amp;")"</f>
        <v>InitEquipData('ID20',,"",,,,,'','','','','','',"ReplaceableTextures\\CommandButtons\\BTNZHP1.blp")</v>
      </c>
      <c r="CU122" s="98" t="str">
        <f t="shared" ref="CU122:CU132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1" t="str">
        <f t="shared" ref="CV122:CV132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1"/>
      <c r="CX122" s="61"/>
      <c r="CY122" s="61"/>
      <c r="CZ122" s="61"/>
      <c r="DA122" s="61"/>
      <c r="DB122" s="72" t="str">
        <f t="shared" si="1469"/>
        <v/>
      </c>
      <c r="DC122" s="72" t="str">
        <f t="shared" si="1470"/>
        <v/>
      </c>
      <c r="DD122" s="72" t="str">
        <f t="shared" si="1471"/>
        <v/>
      </c>
      <c r="DE122" s="72" t="str">
        <f t="shared" si="1472"/>
        <v/>
      </c>
      <c r="DF122" s="72" t="str">
        <f t="shared" si="1473"/>
        <v/>
      </c>
      <c r="DG122" s="72" t="str">
        <f t="shared" si="1474"/>
        <v/>
      </c>
      <c r="DH122" s="72" t="str">
        <f t="shared" si="1475"/>
        <v/>
      </c>
      <c r="DI122" s="72" t="str">
        <f t="shared" si="1476"/>
        <v/>
      </c>
      <c r="DJ122" s="72" t="str">
        <f t="shared" si="1477"/>
        <v/>
      </c>
      <c r="DK122" s="72" t="str">
        <f t="shared" si="1478"/>
        <v/>
      </c>
      <c r="DL122" s="72" t="str">
        <f t="shared" si="1479"/>
        <v/>
      </c>
      <c r="DM122" s="72" t="str">
        <f t="shared" si="1480"/>
        <v/>
      </c>
      <c r="DN122" s="72" t="str">
        <f t="shared" si="1481"/>
        <v/>
      </c>
      <c r="DO122" s="72" t="str">
        <f t="shared" si="1482"/>
        <v/>
      </c>
      <c r="DP122" s="72" t="str">
        <f t="shared" si="1483"/>
        <v/>
      </c>
      <c r="DQ122" s="72" t="str">
        <f t="shared" si="1484"/>
        <v/>
      </c>
      <c r="DR122" s="72" t="str">
        <f t="shared" si="1485"/>
        <v/>
      </c>
      <c r="DS122" s="72" t="str">
        <f t="shared" si="1486"/>
        <v/>
      </c>
      <c r="DT122" s="72" t="str">
        <f t="shared" si="1487"/>
        <v/>
      </c>
      <c r="DU122" s="72" t="str">
        <f t="shared" si="1488"/>
        <v/>
      </c>
      <c r="DV122" s="72" t="str">
        <f t="shared" si="1489"/>
        <v/>
      </c>
      <c r="DW122" s="72" t="str">
        <f t="shared" si="1490"/>
        <v/>
      </c>
      <c r="DX122" s="72" t="str">
        <f t="shared" si="1491"/>
        <v/>
      </c>
      <c r="DY122" s="72" t="str">
        <f t="shared" si="1492"/>
        <v/>
      </c>
      <c r="DZ122" s="72" t="str">
        <f t="shared" si="1493"/>
        <v/>
      </c>
      <c r="EA122" s="72" t="str">
        <f t="shared" si="1494"/>
        <v/>
      </c>
      <c r="EB122" s="72" t="str">
        <f t="shared" si="1495"/>
        <v/>
      </c>
      <c r="EC122" s="72" t="str">
        <f t="shared" si="1496"/>
        <v/>
      </c>
      <c r="ED122" s="72" t="str">
        <f t="shared" si="1497"/>
        <v/>
      </c>
      <c r="EE122" s="72" t="str">
        <f t="shared" si="1498"/>
        <v/>
      </c>
      <c r="EF122" s="72" t="str">
        <f t="shared" si="1499"/>
        <v/>
      </c>
      <c r="EG122" s="72" t="str">
        <f t="shared" si="1500"/>
        <v/>
      </c>
      <c r="EH122" s="72" t="str">
        <f t="shared" si="1501"/>
        <v/>
      </c>
      <c r="EI122" s="72" t="str">
        <f t="shared" si="1502"/>
        <v/>
      </c>
      <c r="EJ122" s="72" t="str">
        <f t="shared" si="1503"/>
        <v/>
      </c>
      <c r="EK122" s="72" t="str">
        <f t="shared" si="1504"/>
        <v/>
      </c>
      <c r="EL122" s="72" t="str">
        <f t="shared" si="1505"/>
        <v/>
      </c>
      <c r="EM122" s="72" t="str">
        <f t="shared" si="1506"/>
        <v/>
      </c>
      <c r="EN122" s="72" t="str">
        <f t="shared" si="1507"/>
        <v/>
      </c>
      <c r="EO122" s="72" t="str">
        <f t="shared" si="1508"/>
        <v/>
      </c>
      <c r="EP122" s="72" t="str">
        <f t="shared" si="1509"/>
        <v/>
      </c>
      <c r="EQ122" s="72" t="str">
        <f t="shared" si="1510"/>
        <v/>
      </c>
      <c r="ER122" s="72" t="str">
        <f t="shared" si="1511"/>
        <v/>
      </c>
      <c r="ES122" s="72" t="str">
        <f t="shared" si="1512"/>
        <v/>
      </c>
      <c r="ET122" s="72" t="str">
        <f t="shared" si="1513"/>
        <v/>
      </c>
      <c r="EU122" s="72" t="str">
        <f t="shared" si="1514"/>
        <v/>
      </c>
      <c r="EV122" s="72" t="str">
        <f t="shared" si="1515"/>
        <v/>
      </c>
      <c r="EW122" s="72" t="str">
        <f t="shared" si="1516"/>
        <v/>
      </c>
      <c r="EX122" s="72" t="str">
        <f t="shared" si="1517"/>
        <v/>
      </c>
      <c r="EY122" s="72" t="str">
        <f t="shared" si="1518"/>
        <v/>
      </c>
      <c r="EZ122" s="72" t="str">
        <f t="shared" si="1519"/>
        <v/>
      </c>
      <c r="FA122" s="72" t="str">
        <f t="shared" si="1520"/>
        <v/>
      </c>
      <c r="FB122" s="72" t="str">
        <f t="shared" si="1521"/>
        <v/>
      </c>
      <c r="FC122" s="72" t="str">
        <f t="shared" si="1522"/>
        <v/>
      </c>
      <c r="FD122" s="72" t="str">
        <f t="shared" si="1523"/>
        <v/>
      </c>
      <c r="FE122" s="72" t="str">
        <f t="shared" si="1524"/>
        <v/>
      </c>
      <c r="FF122" s="72" t="str">
        <f t="shared" si="1525"/>
        <v/>
      </c>
      <c r="FG122" s="72" t="str">
        <f t="shared" si="1526"/>
        <v/>
      </c>
      <c r="FH122" s="72" t="str">
        <f t="shared" si="1527"/>
        <v/>
      </c>
      <c r="FI122" s="72" t="str">
        <f t="shared" si="1528"/>
        <v/>
      </c>
      <c r="FJ122" s="72" t="str">
        <f t="shared" si="1529"/>
        <v/>
      </c>
      <c r="FK122" s="72" t="str">
        <f t="shared" si="1530"/>
        <v/>
      </c>
      <c r="FL122" s="72" t="str">
        <f t="shared" si="1531"/>
        <v/>
      </c>
      <c r="FM122" s="72" t="str">
        <f t="shared" si="1532"/>
        <v/>
      </c>
      <c r="FN122" s="72" t="str">
        <f t="shared" si="1533"/>
        <v/>
      </c>
      <c r="FO122" s="72" t="str">
        <f t="shared" si="1534"/>
        <v/>
      </c>
      <c r="FP122" s="72" t="str">
        <f t="shared" si="1535"/>
        <v/>
      </c>
      <c r="FQ122" s="72" t="str">
        <f t="shared" si="1536"/>
        <v/>
      </c>
      <c r="FR122" s="72" t="str">
        <f t="shared" si="1537"/>
        <v/>
      </c>
      <c r="FS122" s="72" t="str">
        <f t="shared" si="1538"/>
        <v/>
      </c>
    </row>
    <row r="123" spans="1:175" ht="16.5">
      <c r="A123" s="104"/>
      <c r="B123" s="104" t="s">
        <v>478</v>
      </c>
      <c r="C123" s="185" t="s">
        <v>1029</v>
      </c>
      <c r="T123" s="136" t="s">
        <v>1025</v>
      </c>
      <c r="U123" s="88" t="s">
        <v>1030</v>
      </c>
      <c r="CN123" s="70" t="str">
        <f t="shared" si="1539"/>
        <v>InitUnitState('CS01',,,,,,,,,,)</v>
      </c>
      <c r="CO123" s="70" t="str">
        <f t="shared" si="1540"/>
        <v>InitUnitNormal('CS01',,,,,,,,,,)</v>
      </c>
      <c r="CP123" s="70" t="str">
        <f t="shared" si="1541"/>
        <v>InitUnitMagic('CS01',,,,,,,,,,)</v>
      </c>
      <c r="CQ123" s="70" t="str">
        <f t="shared" si="1542"/>
        <v>InitUnitAdd('CS01',,,,,,,,,,)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8" t="str">
        <f t="shared" si="1543"/>
        <v>|n</v>
      </c>
      <c r="CV123" s="71" t="str">
        <f t="shared" si="1544"/>
        <v>低概率获得C级技能，高概率获得|Cff00ff7fB级技能|r，低概率获得|Cff2693ffA级技能|r。</v>
      </c>
      <c r="CW123" s="61"/>
      <c r="CX123" s="61"/>
      <c r="CY123" s="61"/>
      <c r="CZ123" s="61"/>
      <c r="DA123" s="61"/>
      <c r="DB123" s="72" t="str">
        <f t="shared" si="1469"/>
        <v/>
      </c>
      <c r="DC123" s="72" t="str">
        <f t="shared" si="1470"/>
        <v/>
      </c>
      <c r="DD123" s="72" t="str">
        <f t="shared" si="1471"/>
        <v/>
      </c>
      <c r="DE123" s="72" t="str">
        <f t="shared" si="1472"/>
        <v/>
      </c>
      <c r="DF123" s="72" t="str">
        <f t="shared" si="1473"/>
        <v/>
      </c>
      <c r="DG123" s="72" t="str">
        <f t="shared" si="1474"/>
        <v/>
      </c>
      <c r="DH123" s="72" t="str">
        <f t="shared" si="1475"/>
        <v/>
      </c>
      <c r="DI123" s="72" t="str">
        <f t="shared" si="1476"/>
        <v/>
      </c>
      <c r="DJ123" s="72" t="str">
        <f t="shared" si="1477"/>
        <v/>
      </c>
      <c r="DK123" s="72" t="str">
        <f t="shared" si="1478"/>
        <v/>
      </c>
      <c r="DL123" s="72" t="str">
        <f t="shared" si="1479"/>
        <v/>
      </c>
      <c r="DM123" s="72" t="str">
        <f t="shared" si="1480"/>
        <v/>
      </c>
      <c r="DN123" s="72" t="str">
        <f t="shared" si="1481"/>
        <v/>
      </c>
      <c r="DO123" s="72" t="str">
        <f t="shared" si="1482"/>
        <v/>
      </c>
      <c r="DP123" s="72" t="str">
        <f t="shared" si="1483"/>
        <v/>
      </c>
      <c r="DQ123" s="72" t="str">
        <f t="shared" si="1484"/>
        <v/>
      </c>
      <c r="DR123" s="72" t="str">
        <f t="shared" si="1485"/>
        <v/>
      </c>
      <c r="DS123" s="72" t="str">
        <f t="shared" si="1486"/>
        <v/>
      </c>
      <c r="DT123" s="72" t="str">
        <f t="shared" si="1487"/>
        <v/>
      </c>
      <c r="DU123" s="72" t="str">
        <f t="shared" si="1488"/>
        <v/>
      </c>
      <c r="DV123" s="72" t="str">
        <f t="shared" si="1489"/>
        <v/>
      </c>
      <c r="DW123" s="72" t="str">
        <f t="shared" si="1490"/>
        <v/>
      </c>
      <c r="DX123" s="72" t="str">
        <f t="shared" si="1491"/>
        <v/>
      </c>
      <c r="DY123" s="72" t="str">
        <f t="shared" si="1492"/>
        <v/>
      </c>
      <c r="DZ123" s="72" t="str">
        <f t="shared" si="1493"/>
        <v/>
      </c>
      <c r="EA123" s="72" t="str">
        <f t="shared" si="1494"/>
        <v/>
      </c>
      <c r="EB123" s="72" t="str">
        <f t="shared" si="1495"/>
        <v/>
      </c>
      <c r="EC123" s="72" t="str">
        <f t="shared" si="1496"/>
        <v/>
      </c>
      <c r="ED123" s="72" t="str">
        <f t="shared" si="1497"/>
        <v/>
      </c>
      <c r="EE123" s="72" t="str">
        <f t="shared" si="1498"/>
        <v/>
      </c>
      <c r="EF123" s="72" t="str">
        <f t="shared" si="1499"/>
        <v/>
      </c>
      <c r="EG123" s="72" t="str">
        <f t="shared" si="1500"/>
        <v/>
      </c>
      <c r="EH123" s="72" t="str">
        <f t="shared" si="1501"/>
        <v/>
      </c>
      <c r="EI123" s="72" t="str">
        <f t="shared" si="1502"/>
        <v/>
      </c>
      <c r="EJ123" s="72" t="str">
        <f t="shared" si="1503"/>
        <v/>
      </c>
      <c r="EK123" s="72" t="str">
        <f t="shared" si="1504"/>
        <v/>
      </c>
      <c r="EL123" s="72" t="str">
        <f t="shared" si="1505"/>
        <v/>
      </c>
      <c r="EM123" s="72" t="str">
        <f t="shared" si="1506"/>
        <v/>
      </c>
      <c r="EN123" s="72" t="str">
        <f t="shared" si="1507"/>
        <v/>
      </c>
      <c r="EO123" s="72" t="str">
        <f t="shared" si="1508"/>
        <v/>
      </c>
      <c r="EP123" s="72" t="str">
        <f t="shared" si="1509"/>
        <v/>
      </c>
      <c r="EQ123" s="72" t="str">
        <f t="shared" si="1510"/>
        <v/>
      </c>
      <c r="ER123" s="72" t="str">
        <f t="shared" si="1511"/>
        <v/>
      </c>
      <c r="ES123" s="72" t="str">
        <f t="shared" si="1512"/>
        <v/>
      </c>
      <c r="ET123" s="72" t="str">
        <f t="shared" si="1513"/>
        <v/>
      </c>
      <c r="EU123" s="72" t="str">
        <f t="shared" si="1514"/>
        <v/>
      </c>
      <c r="EV123" s="72" t="str">
        <f t="shared" si="1515"/>
        <v/>
      </c>
      <c r="EW123" s="72" t="str">
        <f t="shared" si="1516"/>
        <v/>
      </c>
      <c r="EX123" s="72" t="str">
        <f t="shared" si="1517"/>
        <v/>
      </c>
      <c r="EY123" s="72" t="str">
        <f t="shared" si="1518"/>
        <v/>
      </c>
      <c r="EZ123" s="72" t="str">
        <f t="shared" si="1519"/>
        <v/>
      </c>
      <c r="FA123" s="72" t="str">
        <f t="shared" si="1520"/>
        <v/>
      </c>
      <c r="FB123" s="72" t="str">
        <f t="shared" si="1521"/>
        <v/>
      </c>
      <c r="FC123" s="72" t="str">
        <f t="shared" si="1522"/>
        <v/>
      </c>
      <c r="FD123" s="72" t="str">
        <f t="shared" si="1523"/>
        <v/>
      </c>
      <c r="FE123" s="72" t="str">
        <f t="shared" si="1524"/>
        <v/>
      </c>
      <c r="FF123" s="72" t="str">
        <f t="shared" si="1525"/>
        <v/>
      </c>
      <c r="FG123" s="72" t="str">
        <f t="shared" si="1526"/>
        <v/>
      </c>
      <c r="FH123" s="72" t="str">
        <f t="shared" si="1527"/>
        <v/>
      </c>
      <c r="FI123" s="72" t="str">
        <f t="shared" si="1528"/>
        <v/>
      </c>
      <c r="FJ123" s="72" t="str">
        <f t="shared" si="1529"/>
        <v/>
      </c>
      <c r="FK123" s="72" t="str">
        <f t="shared" si="1530"/>
        <v/>
      </c>
      <c r="FL123" s="72" t="str">
        <f t="shared" si="1531"/>
        <v/>
      </c>
      <c r="FM123" s="72" t="str">
        <f t="shared" si="1532"/>
        <v/>
      </c>
      <c r="FN123" s="72" t="str">
        <f t="shared" si="1533"/>
        <v/>
      </c>
      <c r="FO123" s="72" t="str">
        <f t="shared" si="1534"/>
        <v/>
      </c>
      <c r="FP123" s="72" t="str">
        <f t="shared" si="1535"/>
        <v/>
      </c>
      <c r="FQ123" s="72" t="str">
        <f t="shared" si="1536"/>
        <v/>
      </c>
      <c r="FR123" s="72" t="str">
        <f t="shared" si="1537"/>
        <v/>
      </c>
      <c r="FS123" s="72" t="str">
        <f t="shared" si="1538"/>
        <v/>
      </c>
    </row>
    <row r="124" spans="1:175" ht="16.5">
      <c r="A124" s="104"/>
      <c r="B124" s="104" t="s">
        <v>1026</v>
      </c>
      <c r="C124" s="104" t="s">
        <v>1028</v>
      </c>
      <c r="T124" s="104" t="s">
        <v>1027</v>
      </c>
      <c r="U124" s="88" t="s">
        <v>617</v>
      </c>
      <c r="CN124" s="70" t="str">
        <f t="shared" ref="CN124:CN127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70" t="str">
        <f t="shared" ref="CO124:CO127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70" t="str">
        <f t="shared" ref="CP124:CP127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70" t="str">
        <f t="shared" ref="CQ124:CQ127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8" t="str">
        <f t="shared" ref="CU124:CU127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1" t="str">
        <f t="shared" ref="CV124:CV127" si="1550">T124</f>
        <v>随机抽取|Cffffd24d3|r个|Cffffd24d符印|r，可以从中任意选择|Cffffd24d1|r个。</v>
      </c>
      <c r="CW124" s="61"/>
      <c r="CX124" s="61"/>
      <c r="CY124" s="61"/>
      <c r="CZ124" s="61"/>
      <c r="DA124" s="61"/>
      <c r="DB124" s="72" t="str">
        <f t="shared" ref="DB124:DB127" si="1551">IF(V124="","","|n"&amp;DB$2&amp;"+"&amp;V124&amp;DB$1)</f>
        <v/>
      </c>
      <c r="DC124" s="72" t="str">
        <f t="shared" ref="DC124:DC127" si="1552">IF(W124="","","|n"&amp;DC$2&amp;"+"&amp;W124&amp;DC$1)</f>
        <v/>
      </c>
      <c r="DD124" s="72" t="str">
        <f t="shared" ref="DD124:DD127" si="1553">IF(X124="","","|n"&amp;DD$2&amp;"+"&amp;X124&amp;DD$1)</f>
        <v/>
      </c>
      <c r="DE124" s="72" t="str">
        <f t="shared" ref="DE124:DE127" si="1554">IF(Y124="","","|n"&amp;DE$2&amp;"+"&amp;Y124&amp;DE$1)</f>
        <v/>
      </c>
      <c r="DF124" s="72" t="str">
        <f t="shared" ref="DF124:DF127" si="1555">IF(Z124="","","|n"&amp;DF$2&amp;"+"&amp;Z124&amp;DF$1)</f>
        <v/>
      </c>
      <c r="DG124" s="72" t="str">
        <f t="shared" ref="DG124:DG127" si="1556">IF(AA124="","","|n"&amp;DG$2&amp;"+"&amp;AA124&amp;DG$1)</f>
        <v/>
      </c>
      <c r="DH124" s="72" t="str">
        <f t="shared" ref="DH124:DH127" si="1557">IF(AB124="","","|n"&amp;DH$2&amp;"+"&amp;AB124&amp;DH$1)</f>
        <v/>
      </c>
      <c r="DI124" s="72" t="str">
        <f t="shared" ref="DI124:DI127" si="1558">IF(AC124="","","|n"&amp;DI$2&amp;"+"&amp;AC124&amp;DI$1)</f>
        <v/>
      </c>
      <c r="DJ124" s="72" t="str">
        <f t="shared" ref="DJ124:DJ127" si="1559">IF(AD124="","","|n"&amp;DJ$2&amp;"+"&amp;AD124&amp;DJ$1)</f>
        <v/>
      </c>
      <c r="DK124" s="72" t="str">
        <f t="shared" ref="DK124:DK127" si="1560">IF(AE124="","","|n"&amp;DK$2&amp;"+"&amp;AE124&amp;DK$1)</f>
        <v/>
      </c>
      <c r="DL124" s="72" t="str">
        <f t="shared" ref="DL124:DL127" si="1561">IF(AF124="","","|n"&amp;DL$2&amp;"+"&amp;AF124&amp;DL$1)</f>
        <v/>
      </c>
      <c r="DM124" s="72" t="str">
        <f t="shared" ref="DM124:DM127" si="1562">IF(AG124="","","|n"&amp;DM$2&amp;"+"&amp;AG124&amp;DM$1)</f>
        <v/>
      </c>
      <c r="DN124" s="72" t="str">
        <f t="shared" ref="DN124:DN127" si="1563">IF(AH124="","","|n"&amp;DN$2&amp;"+"&amp;AH124&amp;DN$1)</f>
        <v/>
      </c>
      <c r="DO124" s="72" t="str">
        <f t="shared" ref="DO124:DO127" si="1564">IF(AI124="","","|n"&amp;DO$2&amp;"+"&amp;AI124&amp;DO$1)</f>
        <v/>
      </c>
      <c r="DP124" s="72" t="str">
        <f t="shared" ref="DP124:DP127" si="1565">IF(AJ124="","","|n"&amp;DP$2&amp;"+"&amp;AJ124&amp;DP$1)</f>
        <v/>
      </c>
      <c r="DQ124" s="72" t="str">
        <f t="shared" ref="DQ124:DQ127" si="1566">IF(AK124="","","|n"&amp;DQ$2&amp;"+"&amp;AK124&amp;DQ$1)</f>
        <v/>
      </c>
      <c r="DR124" s="72" t="str">
        <f t="shared" ref="DR124:DR127" si="1567">IF(AL124="","","|n"&amp;DR$2&amp;"+"&amp;AL124&amp;DR$1)</f>
        <v/>
      </c>
      <c r="DS124" s="72" t="str">
        <f t="shared" ref="DS124:DS127" si="1568">IF(AM124="","","|n"&amp;DS$2&amp;"+"&amp;AM124&amp;DS$1)</f>
        <v/>
      </c>
      <c r="DT124" s="72" t="str">
        <f t="shared" ref="DT124:DT127" si="1569">IF(AN124="","","|n"&amp;DT$2&amp;"+"&amp;AN124&amp;DT$1)</f>
        <v/>
      </c>
      <c r="DU124" s="72" t="str">
        <f t="shared" ref="DU124:DU127" si="1570">IF(AO124="","","|n"&amp;DU$2&amp;"+"&amp;AO124&amp;DU$1)</f>
        <v/>
      </c>
      <c r="DV124" s="72" t="str">
        <f t="shared" ref="DV124:DV127" si="1571">IF(AP124="","","|n"&amp;DV$2&amp;"+"&amp;AP124&amp;DV$1)</f>
        <v/>
      </c>
      <c r="DW124" s="72" t="str">
        <f t="shared" ref="DW124:DW127" si="1572">IF(AQ124="","","|n"&amp;DW$2&amp;"+"&amp;AQ124&amp;DW$1)</f>
        <v/>
      </c>
      <c r="DX124" s="72" t="str">
        <f t="shared" ref="DX124:DX127" si="1573">IF(AR124="","","|n"&amp;DX$2&amp;"+"&amp;AR124&amp;DX$1)</f>
        <v/>
      </c>
      <c r="DY124" s="72" t="str">
        <f t="shared" ref="DY124:DY127" si="1574">IF(AS124="","","|n"&amp;DY$2&amp;"+"&amp;AS124&amp;DY$1)</f>
        <v/>
      </c>
      <c r="DZ124" s="72" t="str">
        <f t="shared" ref="DZ124:DZ127" si="1575">IF(AT124="","","|n"&amp;DZ$2&amp;"+"&amp;AT124&amp;DZ$1)</f>
        <v/>
      </c>
      <c r="EA124" s="72" t="str">
        <f t="shared" ref="EA124:EA127" si="1576">IF(AU124="","","|n"&amp;EA$2&amp;"+"&amp;AU124&amp;EA$1)</f>
        <v/>
      </c>
      <c r="EB124" s="72" t="str">
        <f t="shared" ref="EB124:EB127" si="1577">IF(AV124="","","|n"&amp;EB$2&amp;"+"&amp;AV124&amp;EB$1)</f>
        <v/>
      </c>
      <c r="EC124" s="72" t="str">
        <f t="shared" ref="EC124:EC127" si="1578">IF(AW124="","","|n"&amp;EC$2&amp;"+"&amp;AW124&amp;EC$1)</f>
        <v/>
      </c>
      <c r="ED124" s="72" t="str">
        <f t="shared" ref="ED124:ED127" si="1579">IF(AX124="","","|n"&amp;ED$2&amp;"+"&amp;AX124&amp;ED$1)</f>
        <v/>
      </c>
      <c r="EE124" s="72" t="str">
        <f t="shared" ref="EE124:EE127" si="1580">IF(AY124="","","|n"&amp;EE$2&amp;"+"&amp;AY124&amp;EE$1)</f>
        <v/>
      </c>
      <c r="EF124" s="72" t="str">
        <f t="shared" ref="EF124:EF127" si="1581">IF(AZ124="","","|n"&amp;EF$2&amp;"+"&amp;AZ124&amp;EF$1)</f>
        <v/>
      </c>
      <c r="EG124" s="72" t="str">
        <f t="shared" ref="EG124:EG127" si="1582">IF(BA124="","","|n"&amp;EG$2&amp;"+"&amp;BA124&amp;EG$1)</f>
        <v/>
      </c>
      <c r="EH124" s="72" t="str">
        <f t="shared" ref="EH124:EH127" si="1583">IF(BB124="","","|n"&amp;EH$2&amp;"+"&amp;BB124&amp;EH$1)</f>
        <v/>
      </c>
      <c r="EI124" s="72" t="str">
        <f t="shared" ref="EI124:EI127" si="1584">IF(BC124="","","|n"&amp;EI$2&amp;"+"&amp;BC124&amp;EI$1)</f>
        <v/>
      </c>
      <c r="EJ124" s="72" t="str">
        <f t="shared" ref="EJ124:EJ127" si="1585">IF(BD124="","","|n"&amp;EJ$2&amp;"+"&amp;BD124&amp;EJ$1)</f>
        <v/>
      </c>
      <c r="EK124" s="72" t="str">
        <f t="shared" ref="EK124:EK127" si="1586">IF(BE124="","","|n"&amp;EK$2&amp;"+"&amp;BE124&amp;EK$1)</f>
        <v/>
      </c>
      <c r="EL124" s="72" t="str">
        <f t="shared" ref="EL124:EL127" si="1587">IF(BF124="","","|n"&amp;EL$2&amp;"+"&amp;BF124&amp;EL$1)</f>
        <v/>
      </c>
      <c r="EM124" s="72" t="str">
        <f t="shared" ref="EM124:EM127" si="1588">IF(BG124="","","|n"&amp;EM$2&amp;"+"&amp;BG124&amp;EM$1)</f>
        <v/>
      </c>
      <c r="EN124" s="72" t="str">
        <f t="shared" ref="EN124:EN127" si="1589">IF(BH124="","","|n"&amp;EN$2&amp;"+"&amp;BH124&amp;EN$1)</f>
        <v/>
      </c>
      <c r="EO124" s="72" t="str">
        <f t="shared" ref="EO124:EO127" si="1590">IF(BI124="","","|n"&amp;EO$2&amp;"+"&amp;BI124&amp;EO$1)</f>
        <v/>
      </c>
      <c r="EP124" s="72" t="str">
        <f t="shared" ref="EP124:EP127" si="1591">IF(BJ124="","","|n"&amp;EP$2&amp;"+"&amp;BJ124&amp;EP$1)</f>
        <v/>
      </c>
      <c r="EQ124" s="72" t="str">
        <f t="shared" ref="EQ124:EQ127" si="1592">IF(BK124="","","|n"&amp;EQ$2&amp;"+"&amp;BK124&amp;EQ$1)</f>
        <v/>
      </c>
      <c r="ER124" s="72" t="str">
        <f t="shared" ref="ER124:ER127" si="1593">IF(BL124="","","|n"&amp;ER$2&amp;"+"&amp;BL124&amp;ER$1)</f>
        <v/>
      </c>
      <c r="ES124" s="72" t="str">
        <f t="shared" ref="ES124:ES127" si="1594">IF(BM124="","","|n"&amp;ES$2&amp;"+"&amp;BM124&amp;ES$1)</f>
        <v/>
      </c>
      <c r="ET124" s="72" t="str">
        <f t="shared" ref="ET124:ET127" si="1595">IF(BN124="","","|n"&amp;ET$2&amp;"+"&amp;BN124&amp;ET$1)</f>
        <v/>
      </c>
      <c r="EU124" s="72" t="str">
        <f t="shared" ref="EU124:EU127" si="1596">IF(BO124="","","|n"&amp;EU$2&amp;"+"&amp;BO124&amp;EU$1)</f>
        <v/>
      </c>
      <c r="EV124" s="72" t="str">
        <f t="shared" ref="EV124:EV127" si="1597">IF(BP124="","","|n"&amp;EV$2&amp;"+"&amp;BP124&amp;EV$1)</f>
        <v/>
      </c>
      <c r="EW124" s="72" t="str">
        <f t="shared" ref="EW124:EW127" si="1598">IF(BQ124="","","|n"&amp;EW$2&amp;"+"&amp;BQ124&amp;EW$1)</f>
        <v/>
      </c>
      <c r="EX124" s="72" t="str">
        <f t="shared" ref="EX124:EX127" si="1599">IF(BR124="","","|n"&amp;EX$2&amp;"+"&amp;BR124&amp;EX$1)</f>
        <v/>
      </c>
      <c r="EY124" s="72" t="str">
        <f t="shared" ref="EY124:EY127" si="1600">IF(BS124="","","|n"&amp;EY$2&amp;"+"&amp;BS124&amp;EY$1)</f>
        <v/>
      </c>
      <c r="EZ124" s="72" t="str">
        <f t="shared" ref="EZ124:EZ127" si="1601">IF(BT124="","","|n"&amp;EZ$2&amp;"+"&amp;BT124&amp;EZ$1)</f>
        <v/>
      </c>
      <c r="FA124" s="72" t="str">
        <f t="shared" ref="FA124:FA127" si="1602">IF(BU124="","","|n"&amp;FA$2&amp;"+"&amp;BU124&amp;FA$1)</f>
        <v/>
      </c>
      <c r="FB124" s="72" t="str">
        <f t="shared" ref="FB124:FB127" si="1603">IF(BV124="","","|n"&amp;FB$2&amp;"+"&amp;BV124&amp;FB$1)</f>
        <v/>
      </c>
      <c r="FC124" s="72" t="str">
        <f t="shared" ref="FC124:FC127" si="1604">IF(BW124="","","|n"&amp;FC$2&amp;"+"&amp;BW124&amp;FC$1)</f>
        <v/>
      </c>
      <c r="FD124" s="72" t="str">
        <f t="shared" ref="FD124:FD127" si="1605">IF(BX124="","","|n"&amp;FD$2&amp;"+"&amp;BX124&amp;FD$1)</f>
        <v/>
      </c>
      <c r="FE124" s="72" t="str">
        <f t="shared" ref="FE124:FE127" si="1606">IF(BY124="","","|n"&amp;FE$2&amp;"+"&amp;BY124&amp;FE$1)</f>
        <v/>
      </c>
      <c r="FF124" s="72" t="str">
        <f t="shared" ref="FF124:FF127" si="1607">IF(BZ124="","","|n"&amp;FF$2&amp;"+"&amp;BZ124&amp;FF$1)</f>
        <v/>
      </c>
      <c r="FG124" s="72" t="str">
        <f t="shared" ref="FG124:FG127" si="1608">IF(CA124="","","|n"&amp;FG$2&amp;"+"&amp;CA124&amp;FG$1)</f>
        <v/>
      </c>
      <c r="FH124" s="72" t="str">
        <f t="shared" ref="FH124:FH127" si="1609">IF(CB124="","","|n"&amp;FH$2&amp;"+"&amp;CB124&amp;FH$1)</f>
        <v/>
      </c>
      <c r="FI124" s="72" t="str">
        <f t="shared" ref="FI124:FI127" si="1610">IF(CC124="","","|n"&amp;FI$2&amp;"+"&amp;CC124&amp;FI$1)</f>
        <v/>
      </c>
      <c r="FJ124" s="72" t="str">
        <f t="shared" ref="FJ124:FJ127" si="1611">IF(CD124="","","|n"&amp;FJ$2&amp;"+"&amp;CD124&amp;FJ$1)</f>
        <v/>
      </c>
      <c r="FK124" s="72" t="str">
        <f t="shared" ref="FK124:FK127" si="1612">IF(CE124="","","|n"&amp;FK$2&amp;"+"&amp;CE124&amp;FK$1)</f>
        <v/>
      </c>
      <c r="FL124" s="72" t="str">
        <f t="shared" ref="FL124:FL127" si="1613">IF(CF124="","","|n"&amp;FL$2&amp;"+"&amp;CF124&amp;FL$1)</f>
        <v/>
      </c>
      <c r="FM124" s="72" t="str">
        <f t="shared" ref="FM124:FM127" si="1614">IF(CG124="","","|n"&amp;FM$2&amp;"+"&amp;CG124&amp;FM$1)</f>
        <v/>
      </c>
      <c r="FN124" s="72" t="str">
        <f t="shared" ref="FN124:FN127" si="1615">IF(CH124="","","|n"&amp;FN$2&amp;"+"&amp;CH124&amp;FN$1)</f>
        <v/>
      </c>
      <c r="FO124" s="72" t="str">
        <f t="shared" ref="FO124:FO127" si="1616">IF(CI124="","","|n"&amp;FO$2&amp;"+"&amp;CI124&amp;FO$1)</f>
        <v/>
      </c>
      <c r="FP124" s="72" t="str">
        <f t="shared" ref="FP124:FP127" si="1617">IF(CJ124="","","|n"&amp;FP$2&amp;"+"&amp;CJ124&amp;FP$1)</f>
        <v/>
      </c>
      <c r="FQ124" s="72" t="str">
        <f t="shared" ref="FQ124:FQ127" si="1618">IF(CK124="","","|n"&amp;FQ$2&amp;"+"&amp;CK124&amp;FQ$1)</f>
        <v/>
      </c>
      <c r="FR124" s="72" t="str">
        <f t="shared" ref="FR124:FR127" si="1619">IF(CL124="","","|n"&amp;FR$2&amp;"+"&amp;CL124&amp;FR$1)</f>
        <v/>
      </c>
      <c r="FS124" s="72" t="str">
        <f t="shared" ref="FS124:FS127" si="1620">IF(CM124="","","|n"&amp;FS$2&amp;"+"&amp;CM124&amp;FS$1)</f>
        <v/>
      </c>
    </row>
    <row r="125" spans="1:175" ht="16.5">
      <c r="A125" s="104"/>
      <c r="B125" s="104" t="s">
        <v>1035</v>
      </c>
      <c r="C125" s="104" t="s">
        <v>1036</v>
      </c>
      <c r="T125" s="136" t="s">
        <v>726</v>
      </c>
      <c r="U125" s="88" t="s">
        <v>1037</v>
      </c>
      <c r="CN125" s="70" t="str">
        <f t="shared" ref="CN125:CN126" si="1621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70" t="str">
        <f t="shared" ref="CO125:CO126" si="1622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70" t="str">
        <f t="shared" ref="CP125:CP126" si="1623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70" t="str">
        <f t="shared" ref="CQ125:CQ126" si="1624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8" t="str">
        <f t="shared" ref="CU125:CU126" si="1625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71" t="str">
        <f t="shared" ref="CV125:CV126" si="1626">T125</f>
        <v>高概率获得D级技能，低概率获得|Cff00ff7fC级技能|r</v>
      </c>
      <c r="CW125" s="61"/>
      <c r="CX125" s="61"/>
      <c r="CY125" s="61"/>
      <c r="CZ125" s="61"/>
      <c r="DA125" s="61"/>
      <c r="DB125" s="72" t="str">
        <f t="shared" ref="DB125:DB126" si="1627">IF(V125="","","|n"&amp;DB$2&amp;"+"&amp;V125&amp;DB$1)</f>
        <v/>
      </c>
      <c r="DC125" s="72" t="str">
        <f t="shared" ref="DC125:DC126" si="1628">IF(W125="","","|n"&amp;DC$2&amp;"+"&amp;W125&amp;DC$1)</f>
        <v/>
      </c>
      <c r="DD125" s="72" t="str">
        <f t="shared" ref="DD125:DD126" si="1629">IF(X125="","","|n"&amp;DD$2&amp;"+"&amp;X125&amp;DD$1)</f>
        <v/>
      </c>
      <c r="DE125" s="72" t="str">
        <f t="shared" ref="DE125:DE126" si="1630">IF(Y125="","","|n"&amp;DE$2&amp;"+"&amp;Y125&amp;DE$1)</f>
        <v/>
      </c>
      <c r="DF125" s="72" t="str">
        <f t="shared" ref="DF125:DF126" si="1631">IF(Z125="","","|n"&amp;DF$2&amp;"+"&amp;Z125&amp;DF$1)</f>
        <v/>
      </c>
      <c r="DG125" s="72" t="str">
        <f t="shared" ref="DG125:DG126" si="1632">IF(AA125="","","|n"&amp;DG$2&amp;"+"&amp;AA125&amp;DG$1)</f>
        <v/>
      </c>
      <c r="DH125" s="72" t="str">
        <f t="shared" ref="DH125:DH126" si="1633">IF(AB125="","","|n"&amp;DH$2&amp;"+"&amp;AB125&amp;DH$1)</f>
        <v/>
      </c>
      <c r="DI125" s="72" t="str">
        <f t="shared" ref="DI125:DI126" si="1634">IF(AC125="","","|n"&amp;DI$2&amp;"+"&amp;AC125&amp;DI$1)</f>
        <v/>
      </c>
      <c r="DJ125" s="72" t="str">
        <f t="shared" ref="DJ125:DJ126" si="1635">IF(AD125="","","|n"&amp;DJ$2&amp;"+"&amp;AD125&amp;DJ$1)</f>
        <v/>
      </c>
      <c r="DK125" s="72" t="str">
        <f t="shared" ref="DK125:DK126" si="1636">IF(AE125="","","|n"&amp;DK$2&amp;"+"&amp;AE125&amp;DK$1)</f>
        <v/>
      </c>
      <c r="DL125" s="72" t="str">
        <f t="shared" ref="DL125:DL126" si="1637">IF(AF125="","","|n"&amp;DL$2&amp;"+"&amp;AF125&amp;DL$1)</f>
        <v/>
      </c>
      <c r="DM125" s="72" t="str">
        <f t="shared" ref="DM125:DM126" si="1638">IF(AG125="","","|n"&amp;DM$2&amp;"+"&amp;AG125&amp;DM$1)</f>
        <v/>
      </c>
      <c r="DN125" s="72" t="str">
        <f t="shared" ref="DN125:DN126" si="1639">IF(AH125="","","|n"&amp;DN$2&amp;"+"&amp;AH125&amp;DN$1)</f>
        <v/>
      </c>
      <c r="DO125" s="72" t="str">
        <f t="shared" ref="DO125:DO126" si="1640">IF(AI125="","","|n"&amp;DO$2&amp;"+"&amp;AI125&amp;DO$1)</f>
        <v/>
      </c>
      <c r="DP125" s="72" t="str">
        <f t="shared" ref="DP125:DP126" si="1641">IF(AJ125="","","|n"&amp;DP$2&amp;"+"&amp;AJ125&amp;DP$1)</f>
        <v/>
      </c>
      <c r="DQ125" s="72" t="str">
        <f t="shared" ref="DQ125:DQ126" si="1642">IF(AK125="","","|n"&amp;DQ$2&amp;"+"&amp;AK125&amp;DQ$1)</f>
        <v/>
      </c>
      <c r="DR125" s="72" t="str">
        <f t="shared" ref="DR125:DR126" si="1643">IF(AL125="","","|n"&amp;DR$2&amp;"+"&amp;AL125&amp;DR$1)</f>
        <v/>
      </c>
      <c r="DS125" s="72" t="str">
        <f t="shared" ref="DS125:DS126" si="1644">IF(AM125="","","|n"&amp;DS$2&amp;"+"&amp;AM125&amp;DS$1)</f>
        <v/>
      </c>
      <c r="DT125" s="72" t="str">
        <f t="shared" ref="DT125:DT126" si="1645">IF(AN125="","","|n"&amp;DT$2&amp;"+"&amp;AN125&amp;DT$1)</f>
        <v/>
      </c>
      <c r="DU125" s="72" t="str">
        <f t="shared" ref="DU125:DU126" si="1646">IF(AO125="","","|n"&amp;DU$2&amp;"+"&amp;AO125&amp;DU$1)</f>
        <v/>
      </c>
      <c r="DV125" s="72" t="str">
        <f t="shared" ref="DV125:DV126" si="1647">IF(AP125="","","|n"&amp;DV$2&amp;"+"&amp;AP125&amp;DV$1)</f>
        <v/>
      </c>
      <c r="DW125" s="72" t="str">
        <f t="shared" ref="DW125:DW126" si="1648">IF(AQ125="","","|n"&amp;DW$2&amp;"+"&amp;AQ125&amp;DW$1)</f>
        <v/>
      </c>
      <c r="DX125" s="72" t="str">
        <f t="shared" ref="DX125:DX126" si="1649">IF(AR125="","","|n"&amp;DX$2&amp;"+"&amp;AR125&amp;DX$1)</f>
        <v/>
      </c>
      <c r="DY125" s="72" t="str">
        <f t="shared" ref="DY125:DY126" si="1650">IF(AS125="","","|n"&amp;DY$2&amp;"+"&amp;AS125&amp;DY$1)</f>
        <v/>
      </c>
      <c r="DZ125" s="72" t="str">
        <f t="shared" ref="DZ125:DZ126" si="1651">IF(AT125="","","|n"&amp;DZ$2&amp;"+"&amp;AT125&amp;DZ$1)</f>
        <v/>
      </c>
      <c r="EA125" s="72" t="str">
        <f t="shared" ref="EA125:EA126" si="1652">IF(AU125="","","|n"&amp;EA$2&amp;"+"&amp;AU125&amp;EA$1)</f>
        <v/>
      </c>
      <c r="EB125" s="72" t="str">
        <f t="shared" ref="EB125:EB126" si="1653">IF(AV125="","","|n"&amp;EB$2&amp;"+"&amp;AV125&amp;EB$1)</f>
        <v/>
      </c>
      <c r="EC125" s="72" t="str">
        <f t="shared" ref="EC125:EC126" si="1654">IF(AW125="","","|n"&amp;EC$2&amp;"+"&amp;AW125&amp;EC$1)</f>
        <v/>
      </c>
      <c r="ED125" s="72" t="str">
        <f t="shared" ref="ED125:ED126" si="1655">IF(AX125="","","|n"&amp;ED$2&amp;"+"&amp;AX125&amp;ED$1)</f>
        <v/>
      </c>
      <c r="EE125" s="72" t="str">
        <f t="shared" ref="EE125:EE126" si="1656">IF(AY125="","","|n"&amp;EE$2&amp;"+"&amp;AY125&amp;EE$1)</f>
        <v/>
      </c>
      <c r="EF125" s="72" t="str">
        <f t="shared" ref="EF125:EF126" si="1657">IF(AZ125="","","|n"&amp;EF$2&amp;"+"&amp;AZ125&amp;EF$1)</f>
        <v/>
      </c>
      <c r="EG125" s="72" t="str">
        <f t="shared" ref="EG125:EG126" si="1658">IF(BA125="","","|n"&amp;EG$2&amp;"+"&amp;BA125&amp;EG$1)</f>
        <v/>
      </c>
      <c r="EH125" s="72" t="str">
        <f t="shared" ref="EH125:EH126" si="1659">IF(BB125="","","|n"&amp;EH$2&amp;"+"&amp;BB125&amp;EH$1)</f>
        <v/>
      </c>
      <c r="EI125" s="72" t="str">
        <f t="shared" ref="EI125:EI126" si="1660">IF(BC125="","","|n"&amp;EI$2&amp;"+"&amp;BC125&amp;EI$1)</f>
        <v/>
      </c>
      <c r="EJ125" s="72" t="str">
        <f t="shared" ref="EJ125:EJ126" si="1661">IF(BD125="","","|n"&amp;EJ$2&amp;"+"&amp;BD125&amp;EJ$1)</f>
        <v/>
      </c>
      <c r="EK125" s="72" t="str">
        <f t="shared" ref="EK125:EK126" si="1662">IF(BE125="","","|n"&amp;EK$2&amp;"+"&amp;BE125&amp;EK$1)</f>
        <v/>
      </c>
      <c r="EL125" s="72" t="str">
        <f t="shared" ref="EL125:EL126" si="1663">IF(BF125="","","|n"&amp;EL$2&amp;"+"&amp;BF125&amp;EL$1)</f>
        <v/>
      </c>
      <c r="EM125" s="72" t="str">
        <f t="shared" ref="EM125:EM126" si="1664">IF(BG125="","","|n"&amp;EM$2&amp;"+"&amp;BG125&amp;EM$1)</f>
        <v/>
      </c>
      <c r="EN125" s="72" t="str">
        <f t="shared" ref="EN125:EN126" si="1665">IF(BH125="","","|n"&amp;EN$2&amp;"+"&amp;BH125&amp;EN$1)</f>
        <v/>
      </c>
      <c r="EO125" s="72" t="str">
        <f t="shared" ref="EO125:EO126" si="1666">IF(BI125="","","|n"&amp;EO$2&amp;"+"&amp;BI125&amp;EO$1)</f>
        <v/>
      </c>
      <c r="EP125" s="72" t="str">
        <f t="shared" ref="EP125:EP126" si="1667">IF(BJ125="","","|n"&amp;EP$2&amp;"+"&amp;BJ125&amp;EP$1)</f>
        <v/>
      </c>
      <c r="EQ125" s="72" t="str">
        <f t="shared" ref="EQ125:EQ126" si="1668">IF(BK125="","","|n"&amp;EQ$2&amp;"+"&amp;BK125&amp;EQ$1)</f>
        <v/>
      </c>
      <c r="ER125" s="72" t="str">
        <f t="shared" ref="ER125:ER126" si="1669">IF(BL125="","","|n"&amp;ER$2&amp;"+"&amp;BL125&amp;ER$1)</f>
        <v/>
      </c>
      <c r="ES125" s="72" t="str">
        <f t="shared" ref="ES125:ES126" si="1670">IF(BM125="","","|n"&amp;ES$2&amp;"+"&amp;BM125&amp;ES$1)</f>
        <v/>
      </c>
      <c r="ET125" s="72" t="str">
        <f t="shared" ref="ET125:ET126" si="1671">IF(BN125="","","|n"&amp;ET$2&amp;"+"&amp;BN125&amp;ET$1)</f>
        <v/>
      </c>
      <c r="EU125" s="72" t="str">
        <f t="shared" ref="EU125:EU126" si="1672">IF(BO125="","","|n"&amp;EU$2&amp;"+"&amp;BO125&amp;EU$1)</f>
        <v/>
      </c>
      <c r="EV125" s="72" t="str">
        <f t="shared" ref="EV125:EV126" si="1673">IF(BP125="","","|n"&amp;EV$2&amp;"+"&amp;BP125&amp;EV$1)</f>
        <v/>
      </c>
      <c r="EW125" s="72" t="str">
        <f t="shared" ref="EW125:EW126" si="1674">IF(BQ125="","","|n"&amp;EW$2&amp;"+"&amp;BQ125&amp;EW$1)</f>
        <v/>
      </c>
      <c r="EX125" s="72" t="str">
        <f t="shared" ref="EX125:EX126" si="1675">IF(BR125="","","|n"&amp;EX$2&amp;"+"&amp;BR125&amp;EX$1)</f>
        <v/>
      </c>
      <c r="EY125" s="72" t="str">
        <f t="shared" ref="EY125:EY126" si="1676">IF(BS125="","","|n"&amp;EY$2&amp;"+"&amp;BS125&amp;EY$1)</f>
        <v/>
      </c>
      <c r="EZ125" s="72" t="str">
        <f t="shared" ref="EZ125:EZ126" si="1677">IF(BT125="","","|n"&amp;EZ$2&amp;"+"&amp;BT125&amp;EZ$1)</f>
        <v/>
      </c>
      <c r="FA125" s="72" t="str">
        <f t="shared" ref="FA125:FA126" si="1678">IF(BU125="","","|n"&amp;FA$2&amp;"+"&amp;BU125&amp;FA$1)</f>
        <v/>
      </c>
      <c r="FB125" s="72" t="str">
        <f t="shared" ref="FB125:FB126" si="1679">IF(BV125="","","|n"&amp;FB$2&amp;"+"&amp;BV125&amp;FB$1)</f>
        <v/>
      </c>
      <c r="FC125" s="72" t="str">
        <f t="shared" ref="FC125:FC126" si="1680">IF(BW125="","","|n"&amp;FC$2&amp;"+"&amp;BW125&amp;FC$1)</f>
        <v/>
      </c>
      <c r="FD125" s="72" t="str">
        <f t="shared" ref="FD125:FD126" si="1681">IF(BX125="","","|n"&amp;FD$2&amp;"+"&amp;BX125&amp;FD$1)</f>
        <v/>
      </c>
      <c r="FE125" s="72" t="str">
        <f t="shared" ref="FE125:FE126" si="1682">IF(BY125="","","|n"&amp;FE$2&amp;"+"&amp;BY125&amp;FE$1)</f>
        <v/>
      </c>
      <c r="FF125" s="72" t="str">
        <f t="shared" ref="FF125:FF126" si="1683">IF(BZ125="","","|n"&amp;FF$2&amp;"+"&amp;BZ125&amp;FF$1)</f>
        <v/>
      </c>
      <c r="FG125" s="72" t="str">
        <f t="shared" ref="FG125:FG126" si="1684">IF(CA125="","","|n"&amp;FG$2&amp;"+"&amp;CA125&amp;FG$1)</f>
        <v/>
      </c>
      <c r="FH125" s="72" t="str">
        <f t="shared" ref="FH125:FH126" si="1685">IF(CB125="","","|n"&amp;FH$2&amp;"+"&amp;CB125&amp;FH$1)</f>
        <v/>
      </c>
      <c r="FI125" s="72" t="str">
        <f t="shared" ref="FI125:FI126" si="1686">IF(CC125="","","|n"&amp;FI$2&amp;"+"&amp;CC125&amp;FI$1)</f>
        <v/>
      </c>
      <c r="FJ125" s="72" t="str">
        <f t="shared" ref="FJ125:FJ126" si="1687">IF(CD125="","","|n"&amp;FJ$2&amp;"+"&amp;CD125&amp;FJ$1)</f>
        <v/>
      </c>
      <c r="FK125" s="72" t="str">
        <f t="shared" ref="FK125:FK126" si="1688">IF(CE125="","","|n"&amp;FK$2&amp;"+"&amp;CE125&amp;FK$1)</f>
        <v/>
      </c>
      <c r="FL125" s="72" t="str">
        <f t="shared" ref="FL125:FL126" si="1689">IF(CF125="","","|n"&amp;FL$2&amp;"+"&amp;CF125&amp;FL$1)</f>
        <v/>
      </c>
      <c r="FM125" s="72" t="str">
        <f t="shared" ref="FM125:FM126" si="1690">IF(CG125="","","|n"&amp;FM$2&amp;"+"&amp;CG125&amp;FM$1)</f>
        <v/>
      </c>
      <c r="FN125" s="72" t="str">
        <f t="shared" ref="FN125:FN126" si="1691">IF(CH125="","","|n"&amp;FN$2&amp;"+"&amp;CH125&amp;FN$1)</f>
        <v/>
      </c>
      <c r="FO125" s="72" t="str">
        <f t="shared" ref="FO125:FO126" si="1692">IF(CI125="","","|n"&amp;FO$2&amp;"+"&amp;CI125&amp;FO$1)</f>
        <v/>
      </c>
      <c r="FP125" s="72" t="str">
        <f t="shared" ref="FP125:FP126" si="1693">IF(CJ125="","","|n"&amp;FP$2&amp;"+"&amp;CJ125&amp;FP$1)</f>
        <v/>
      </c>
      <c r="FQ125" s="72" t="str">
        <f t="shared" ref="FQ125:FQ126" si="1694">IF(CK125="","","|n"&amp;FQ$2&amp;"+"&amp;CK125&amp;FQ$1)</f>
        <v/>
      </c>
      <c r="FR125" s="72" t="str">
        <f t="shared" ref="FR125:FR126" si="1695">IF(CL125="","","|n"&amp;FR$2&amp;"+"&amp;CL125&amp;FR$1)</f>
        <v/>
      </c>
      <c r="FS125" s="72" t="str">
        <f t="shared" ref="FS125:FS126" si="1696">IF(CM125="","","|n"&amp;FS$2&amp;"+"&amp;CM125&amp;FS$1)</f>
        <v/>
      </c>
    </row>
    <row r="126" spans="1:175" ht="16.5">
      <c r="A126" s="104"/>
      <c r="B126" s="104" t="s">
        <v>1045</v>
      </c>
      <c r="C126" s="104" t="s">
        <v>1047</v>
      </c>
      <c r="T126" s="136" t="s">
        <v>730</v>
      </c>
      <c r="U126" s="88" t="s">
        <v>1049</v>
      </c>
      <c r="CN126" s="70" t="str">
        <f t="shared" si="1621"/>
        <v>InitUnitState('CS04',,,,,,,,,,)</v>
      </c>
      <c r="CO126" s="70" t="str">
        <f t="shared" si="1622"/>
        <v>InitUnitNormal('CS04',,,,,,,,,,)</v>
      </c>
      <c r="CP126" s="70" t="str">
        <f t="shared" si="1623"/>
        <v>InitUnitMagic('CS04',,,,,,,,,,)</v>
      </c>
      <c r="CQ126" s="70" t="str">
        <f t="shared" si="1624"/>
        <v>InitUnitAdd('CS04',,,,,,,,,,)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8" t="str">
        <f t="shared" si="1625"/>
        <v>|n</v>
      </c>
      <c r="CV126" s="71" t="str">
        <f t="shared" si="1626"/>
        <v>较高概率获得D级技能，高概率获得|Cff00ff7fC级技能|r，极低概率获得|Cff2693ffB级技能|r。</v>
      </c>
      <c r="CW126" s="61"/>
      <c r="CX126" s="61"/>
      <c r="CY126" s="61"/>
      <c r="CZ126" s="61"/>
      <c r="DA126" s="61"/>
      <c r="DB126" s="72" t="str">
        <f t="shared" si="1627"/>
        <v/>
      </c>
      <c r="DC126" s="72" t="str">
        <f t="shared" si="1628"/>
        <v/>
      </c>
      <c r="DD126" s="72" t="str">
        <f t="shared" si="1629"/>
        <v/>
      </c>
      <c r="DE126" s="72" t="str">
        <f t="shared" si="1630"/>
        <v/>
      </c>
      <c r="DF126" s="72" t="str">
        <f t="shared" si="1631"/>
        <v/>
      </c>
      <c r="DG126" s="72" t="str">
        <f t="shared" si="1632"/>
        <v/>
      </c>
      <c r="DH126" s="72" t="str">
        <f t="shared" si="1633"/>
        <v/>
      </c>
      <c r="DI126" s="72" t="str">
        <f t="shared" si="1634"/>
        <v/>
      </c>
      <c r="DJ126" s="72" t="str">
        <f t="shared" si="1635"/>
        <v/>
      </c>
      <c r="DK126" s="72" t="str">
        <f t="shared" si="1636"/>
        <v/>
      </c>
      <c r="DL126" s="72" t="str">
        <f t="shared" si="1637"/>
        <v/>
      </c>
      <c r="DM126" s="72" t="str">
        <f t="shared" si="1638"/>
        <v/>
      </c>
      <c r="DN126" s="72" t="str">
        <f t="shared" si="1639"/>
        <v/>
      </c>
      <c r="DO126" s="72" t="str">
        <f t="shared" si="1640"/>
        <v/>
      </c>
      <c r="DP126" s="72" t="str">
        <f t="shared" si="1641"/>
        <v/>
      </c>
      <c r="DQ126" s="72" t="str">
        <f t="shared" si="1642"/>
        <v/>
      </c>
      <c r="DR126" s="72" t="str">
        <f t="shared" si="1643"/>
        <v/>
      </c>
      <c r="DS126" s="72" t="str">
        <f t="shared" si="1644"/>
        <v/>
      </c>
      <c r="DT126" s="72" t="str">
        <f t="shared" si="1645"/>
        <v/>
      </c>
      <c r="DU126" s="72" t="str">
        <f t="shared" si="1646"/>
        <v/>
      </c>
      <c r="DV126" s="72" t="str">
        <f t="shared" si="1647"/>
        <v/>
      </c>
      <c r="DW126" s="72" t="str">
        <f t="shared" si="1648"/>
        <v/>
      </c>
      <c r="DX126" s="72" t="str">
        <f t="shared" si="1649"/>
        <v/>
      </c>
      <c r="DY126" s="72" t="str">
        <f t="shared" si="1650"/>
        <v/>
      </c>
      <c r="DZ126" s="72" t="str">
        <f t="shared" si="1651"/>
        <v/>
      </c>
      <c r="EA126" s="72" t="str">
        <f t="shared" si="1652"/>
        <v/>
      </c>
      <c r="EB126" s="72" t="str">
        <f t="shared" si="1653"/>
        <v/>
      </c>
      <c r="EC126" s="72" t="str">
        <f t="shared" si="1654"/>
        <v/>
      </c>
      <c r="ED126" s="72" t="str">
        <f t="shared" si="1655"/>
        <v/>
      </c>
      <c r="EE126" s="72" t="str">
        <f t="shared" si="1656"/>
        <v/>
      </c>
      <c r="EF126" s="72" t="str">
        <f t="shared" si="1657"/>
        <v/>
      </c>
      <c r="EG126" s="72" t="str">
        <f t="shared" si="1658"/>
        <v/>
      </c>
      <c r="EH126" s="72" t="str">
        <f t="shared" si="1659"/>
        <v/>
      </c>
      <c r="EI126" s="72" t="str">
        <f t="shared" si="1660"/>
        <v/>
      </c>
      <c r="EJ126" s="72" t="str">
        <f t="shared" si="1661"/>
        <v/>
      </c>
      <c r="EK126" s="72" t="str">
        <f t="shared" si="1662"/>
        <v/>
      </c>
      <c r="EL126" s="72" t="str">
        <f t="shared" si="1663"/>
        <v/>
      </c>
      <c r="EM126" s="72" t="str">
        <f t="shared" si="1664"/>
        <v/>
      </c>
      <c r="EN126" s="72" t="str">
        <f t="shared" si="1665"/>
        <v/>
      </c>
      <c r="EO126" s="72" t="str">
        <f t="shared" si="1666"/>
        <v/>
      </c>
      <c r="EP126" s="72" t="str">
        <f t="shared" si="1667"/>
        <v/>
      </c>
      <c r="EQ126" s="72" t="str">
        <f t="shared" si="1668"/>
        <v/>
      </c>
      <c r="ER126" s="72" t="str">
        <f t="shared" si="1669"/>
        <v/>
      </c>
      <c r="ES126" s="72" t="str">
        <f t="shared" si="1670"/>
        <v/>
      </c>
      <c r="ET126" s="72" t="str">
        <f t="shared" si="1671"/>
        <v/>
      </c>
      <c r="EU126" s="72" t="str">
        <f t="shared" si="1672"/>
        <v/>
      </c>
      <c r="EV126" s="72" t="str">
        <f t="shared" si="1673"/>
        <v/>
      </c>
      <c r="EW126" s="72" t="str">
        <f t="shared" si="1674"/>
        <v/>
      </c>
      <c r="EX126" s="72" t="str">
        <f t="shared" si="1675"/>
        <v/>
      </c>
      <c r="EY126" s="72" t="str">
        <f t="shared" si="1676"/>
        <v/>
      </c>
      <c r="EZ126" s="72" t="str">
        <f t="shared" si="1677"/>
        <v/>
      </c>
      <c r="FA126" s="72" t="str">
        <f t="shared" si="1678"/>
        <v/>
      </c>
      <c r="FB126" s="72" t="str">
        <f t="shared" si="1679"/>
        <v/>
      </c>
      <c r="FC126" s="72" t="str">
        <f t="shared" si="1680"/>
        <v/>
      </c>
      <c r="FD126" s="72" t="str">
        <f t="shared" si="1681"/>
        <v/>
      </c>
      <c r="FE126" s="72" t="str">
        <f t="shared" si="1682"/>
        <v/>
      </c>
      <c r="FF126" s="72" t="str">
        <f t="shared" si="1683"/>
        <v/>
      </c>
      <c r="FG126" s="72" t="str">
        <f t="shared" si="1684"/>
        <v/>
      </c>
      <c r="FH126" s="72" t="str">
        <f t="shared" si="1685"/>
        <v/>
      </c>
      <c r="FI126" s="72" t="str">
        <f t="shared" si="1686"/>
        <v/>
      </c>
      <c r="FJ126" s="72" t="str">
        <f t="shared" si="1687"/>
        <v/>
      </c>
      <c r="FK126" s="72" t="str">
        <f t="shared" si="1688"/>
        <v/>
      </c>
      <c r="FL126" s="72" t="str">
        <f t="shared" si="1689"/>
        <v/>
      </c>
      <c r="FM126" s="72" t="str">
        <f t="shared" si="1690"/>
        <v/>
      </c>
      <c r="FN126" s="72" t="str">
        <f t="shared" si="1691"/>
        <v/>
      </c>
      <c r="FO126" s="72" t="str">
        <f t="shared" si="1692"/>
        <v/>
      </c>
      <c r="FP126" s="72" t="str">
        <f t="shared" si="1693"/>
        <v/>
      </c>
      <c r="FQ126" s="72" t="str">
        <f t="shared" si="1694"/>
        <v/>
      </c>
      <c r="FR126" s="72" t="str">
        <f t="shared" si="1695"/>
        <v/>
      </c>
      <c r="FS126" s="72" t="str">
        <f t="shared" si="1696"/>
        <v/>
      </c>
    </row>
    <row r="127" spans="1:175" ht="16.5">
      <c r="A127" s="104"/>
      <c r="B127" s="104" t="s">
        <v>1046</v>
      </c>
      <c r="C127" s="104" t="s">
        <v>1048</v>
      </c>
      <c r="T127" s="136" t="s">
        <v>730</v>
      </c>
      <c r="U127" s="88" t="s">
        <v>1050</v>
      </c>
      <c r="CN127" s="70" t="str">
        <f t="shared" si="1545"/>
        <v>InitUnitState('CS05',,,,,,,,,,)</v>
      </c>
      <c r="CO127" s="70" t="str">
        <f t="shared" si="1546"/>
        <v>InitUnitNormal('CS05',,,,,,,,,,)</v>
      </c>
      <c r="CP127" s="70" t="str">
        <f t="shared" si="1547"/>
        <v>InitUnitMagic('CS05',,,,,,,,,,)</v>
      </c>
      <c r="CQ127" s="70" t="str">
        <f t="shared" si="1548"/>
        <v>InitUnitAdd('CS05',,,,,,,,,,)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8" t="str">
        <f t="shared" si="1549"/>
        <v>|n</v>
      </c>
      <c r="CV127" s="71" t="str">
        <f t="shared" si="1550"/>
        <v>较高概率获得D级技能，高概率获得|Cff00ff7fC级技能|r，极低概率获得|Cff2693ffB级技能|r。</v>
      </c>
      <c r="CW127" s="61"/>
      <c r="CX127" s="61"/>
      <c r="CY127" s="61"/>
      <c r="CZ127" s="61"/>
      <c r="DA127" s="61"/>
      <c r="DB127" s="72" t="str">
        <f t="shared" si="1551"/>
        <v/>
      </c>
      <c r="DC127" s="72" t="str">
        <f t="shared" si="1552"/>
        <v/>
      </c>
      <c r="DD127" s="72" t="str">
        <f t="shared" si="1553"/>
        <v/>
      </c>
      <c r="DE127" s="72" t="str">
        <f t="shared" si="1554"/>
        <v/>
      </c>
      <c r="DF127" s="72" t="str">
        <f t="shared" si="1555"/>
        <v/>
      </c>
      <c r="DG127" s="72" t="str">
        <f t="shared" si="1556"/>
        <v/>
      </c>
      <c r="DH127" s="72" t="str">
        <f t="shared" si="1557"/>
        <v/>
      </c>
      <c r="DI127" s="72" t="str">
        <f t="shared" si="1558"/>
        <v/>
      </c>
      <c r="DJ127" s="72" t="str">
        <f t="shared" si="1559"/>
        <v/>
      </c>
      <c r="DK127" s="72" t="str">
        <f t="shared" si="1560"/>
        <v/>
      </c>
      <c r="DL127" s="72" t="str">
        <f t="shared" si="1561"/>
        <v/>
      </c>
      <c r="DM127" s="72" t="str">
        <f t="shared" si="1562"/>
        <v/>
      </c>
      <c r="DN127" s="72" t="str">
        <f t="shared" si="1563"/>
        <v/>
      </c>
      <c r="DO127" s="72" t="str">
        <f t="shared" si="1564"/>
        <v/>
      </c>
      <c r="DP127" s="72" t="str">
        <f t="shared" si="1565"/>
        <v/>
      </c>
      <c r="DQ127" s="72" t="str">
        <f t="shared" si="1566"/>
        <v/>
      </c>
      <c r="DR127" s="72" t="str">
        <f t="shared" si="1567"/>
        <v/>
      </c>
      <c r="DS127" s="72" t="str">
        <f t="shared" si="1568"/>
        <v/>
      </c>
      <c r="DT127" s="72" t="str">
        <f t="shared" si="1569"/>
        <v/>
      </c>
      <c r="DU127" s="72" t="str">
        <f t="shared" si="1570"/>
        <v/>
      </c>
      <c r="DV127" s="72" t="str">
        <f t="shared" si="1571"/>
        <v/>
      </c>
      <c r="DW127" s="72" t="str">
        <f t="shared" si="1572"/>
        <v/>
      </c>
      <c r="DX127" s="72" t="str">
        <f t="shared" si="1573"/>
        <v/>
      </c>
      <c r="DY127" s="72" t="str">
        <f t="shared" si="1574"/>
        <v/>
      </c>
      <c r="DZ127" s="72" t="str">
        <f t="shared" si="1575"/>
        <v/>
      </c>
      <c r="EA127" s="72" t="str">
        <f t="shared" si="1576"/>
        <v/>
      </c>
      <c r="EB127" s="72" t="str">
        <f t="shared" si="1577"/>
        <v/>
      </c>
      <c r="EC127" s="72" t="str">
        <f t="shared" si="1578"/>
        <v/>
      </c>
      <c r="ED127" s="72" t="str">
        <f t="shared" si="1579"/>
        <v/>
      </c>
      <c r="EE127" s="72" t="str">
        <f t="shared" si="1580"/>
        <v/>
      </c>
      <c r="EF127" s="72" t="str">
        <f t="shared" si="1581"/>
        <v/>
      </c>
      <c r="EG127" s="72" t="str">
        <f t="shared" si="1582"/>
        <v/>
      </c>
      <c r="EH127" s="72" t="str">
        <f t="shared" si="1583"/>
        <v/>
      </c>
      <c r="EI127" s="72" t="str">
        <f t="shared" si="1584"/>
        <v/>
      </c>
      <c r="EJ127" s="72" t="str">
        <f t="shared" si="1585"/>
        <v/>
      </c>
      <c r="EK127" s="72" t="str">
        <f t="shared" si="1586"/>
        <v/>
      </c>
      <c r="EL127" s="72" t="str">
        <f t="shared" si="1587"/>
        <v/>
      </c>
      <c r="EM127" s="72" t="str">
        <f t="shared" si="1588"/>
        <v/>
      </c>
      <c r="EN127" s="72" t="str">
        <f t="shared" si="1589"/>
        <v/>
      </c>
      <c r="EO127" s="72" t="str">
        <f t="shared" si="1590"/>
        <v/>
      </c>
      <c r="EP127" s="72" t="str">
        <f t="shared" si="1591"/>
        <v/>
      </c>
      <c r="EQ127" s="72" t="str">
        <f t="shared" si="1592"/>
        <v/>
      </c>
      <c r="ER127" s="72" t="str">
        <f t="shared" si="1593"/>
        <v/>
      </c>
      <c r="ES127" s="72" t="str">
        <f t="shared" si="1594"/>
        <v/>
      </c>
      <c r="ET127" s="72" t="str">
        <f t="shared" si="1595"/>
        <v/>
      </c>
      <c r="EU127" s="72" t="str">
        <f t="shared" si="1596"/>
        <v/>
      </c>
      <c r="EV127" s="72" t="str">
        <f t="shared" si="1597"/>
        <v/>
      </c>
      <c r="EW127" s="72" t="str">
        <f t="shared" si="1598"/>
        <v/>
      </c>
      <c r="EX127" s="72" t="str">
        <f t="shared" si="1599"/>
        <v/>
      </c>
      <c r="EY127" s="72" t="str">
        <f t="shared" si="1600"/>
        <v/>
      </c>
      <c r="EZ127" s="72" t="str">
        <f t="shared" si="1601"/>
        <v/>
      </c>
      <c r="FA127" s="72" t="str">
        <f t="shared" si="1602"/>
        <v/>
      </c>
      <c r="FB127" s="72" t="str">
        <f t="shared" si="1603"/>
        <v/>
      </c>
      <c r="FC127" s="72" t="str">
        <f t="shared" si="1604"/>
        <v/>
      </c>
      <c r="FD127" s="72" t="str">
        <f t="shared" si="1605"/>
        <v/>
      </c>
      <c r="FE127" s="72" t="str">
        <f t="shared" si="1606"/>
        <v/>
      </c>
      <c r="FF127" s="72" t="str">
        <f t="shared" si="1607"/>
        <v/>
      </c>
      <c r="FG127" s="72" t="str">
        <f t="shared" si="1608"/>
        <v/>
      </c>
      <c r="FH127" s="72" t="str">
        <f t="shared" si="1609"/>
        <v/>
      </c>
      <c r="FI127" s="72" t="str">
        <f t="shared" si="1610"/>
        <v/>
      </c>
      <c r="FJ127" s="72" t="str">
        <f t="shared" si="1611"/>
        <v/>
      </c>
      <c r="FK127" s="72" t="str">
        <f t="shared" si="1612"/>
        <v/>
      </c>
      <c r="FL127" s="72" t="str">
        <f t="shared" si="1613"/>
        <v/>
      </c>
      <c r="FM127" s="72" t="str">
        <f t="shared" si="1614"/>
        <v/>
      </c>
      <c r="FN127" s="72" t="str">
        <f t="shared" si="1615"/>
        <v/>
      </c>
      <c r="FO127" s="72" t="str">
        <f t="shared" si="1616"/>
        <v/>
      </c>
      <c r="FP127" s="72" t="str">
        <f t="shared" si="1617"/>
        <v/>
      </c>
      <c r="FQ127" s="72" t="str">
        <f t="shared" si="1618"/>
        <v/>
      </c>
      <c r="FR127" s="72" t="str">
        <f t="shared" si="1619"/>
        <v/>
      </c>
      <c r="FS127" s="72" t="str">
        <f t="shared" si="1620"/>
        <v/>
      </c>
    </row>
    <row r="128" spans="1:175" ht="16.5">
      <c r="A128" s="104"/>
      <c r="B128" s="104" t="s">
        <v>1051</v>
      </c>
      <c r="C128" s="185" t="s">
        <v>1052</v>
      </c>
      <c r="T128" s="136" t="s">
        <v>1025</v>
      </c>
      <c r="U128" s="88" t="s">
        <v>1053</v>
      </c>
      <c r="CN128" s="70" t="str">
        <f t="shared" ref="CN128" si="1697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70" t="str">
        <f t="shared" ref="CO128" si="1698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70" t="str">
        <f t="shared" ref="CP128" si="1699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70" t="str">
        <f t="shared" ref="CQ128" si="1700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8" t="str">
        <f t="shared" ref="CU128" si="170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71" t="str">
        <f t="shared" ref="CV128" si="1702">T128</f>
        <v>低概率获得C级技能，高概率获得|Cff00ff7fB级技能|r，低概率获得|Cff2693ffA级技能|r。</v>
      </c>
      <c r="CW128" s="61"/>
      <c r="CX128" s="61"/>
      <c r="CY128" s="61"/>
      <c r="CZ128" s="61"/>
      <c r="DA128" s="61"/>
      <c r="DB128" s="72" t="str">
        <f t="shared" ref="DB128" si="1703">IF(V128="","","|n"&amp;DB$2&amp;"+"&amp;V128&amp;DB$1)</f>
        <v/>
      </c>
      <c r="DC128" s="72" t="str">
        <f t="shared" ref="DC128" si="1704">IF(W128="","","|n"&amp;DC$2&amp;"+"&amp;W128&amp;DC$1)</f>
        <v/>
      </c>
      <c r="DD128" s="72" t="str">
        <f t="shared" ref="DD128" si="1705">IF(X128="","","|n"&amp;DD$2&amp;"+"&amp;X128&amp;DD$1)</f>
        <v/>
      </c>
      <c r="DE128" s="72" t="str">
        <f t="shared" ref="DE128" si="1706">IF(Y128="","","|n"&amp;DE$2&amp;"+"&amp;Y128&amp;DE$1)</f>
        <v/>
      </c>
      <c r="DF128" s="72" t="str">
        <f t="shared" ref="DF128" si="1707">IF(Z128="","","|n"&amp;DF$2&amp;"+"&amp;Z128&amp;DF$1)</f>
        <v/>
      </c>
      <c r="DG128" s="72" t="str">
        <f t="shared" ref="DG128" si="1708">IF(AA128="","","|n"&amp;DG$2&amp;"+"&amp;AA128&amp;DG$1)</f>
        <v/>
      </c>
      <c r="DH128" s="72" t="str">
        <f t="shared" ref="DH128" si="1709">IF(AB128="","","|n"&amp;DH$2&amp;"+"&amp;AB128&amp;DH$1)</f>
        <v/>
      </c>
      <c r="DI128" s="72" t="str">
        <f t="shared" ref="DI128" si="1710">IF(AC128="","","|n"&amp;DI$2&amp;"+"&amp;AC128&amp;DI$1)</f>
        <v/>
      </c>
      <c r="DJ128" s="72" t="str">
        <f t="shared" ref="DJ128" si="1711">IF(AD128="","","|n"&amp;DJ$2&amp;"+"&amp;AD128&amp;DJ$1)</f>
        <v/>
      </c>
      <c r="DK128" s="72" t="str">
        <f t="shared" ref="DK128" si="1712">IF(AE128="","","|n"&amp;DK$2&amp;"+"&amp;AE128&amp;DK$1)</f>
        <v/>
      </c>
      <c r="DL128" s="72" t="str">
        <f t="shared" ref="DL128" si="1713">IF(AF128="","","|n"&amp;DL$2&amp;"+"&amp;AF128&amp;DL$1)</f>
        <v/>
      </c>
      <c r="DM128" s="72" t="str">
        <f t="shared" ref="DM128" si="1714">IF(AG128="","","|n"&amp;DM$2&amp;"+"&amp;AG128&amp;DM$1)</f>
        <v/>
      </c>
      <c r="DN128" s="72" t="str">
        <f t="shared" ref="DN128" si="1715">IF(AH128="","","|n"&amp;DN$2&amp;"+"&amp;AH128&amp;DN$1)</f>
        <v/>
      </c>
      <c r="DO128" s="72" t="str">
        <f t="shared" ref="DO128" si="1716">IF(AI128="","","|n"&amp;DO$2&amp;"+"&amp;AI128&amp;DO$1)</f>
        <v/>
      </c>
      <c r="DP128" s="72" t="str">
        <f t="shared" ref="DP128" si="1717">IF(AJ128="","","|n"&amp;DP$2&amp;"+"&amp;AJ128&amp;DP$1)</f>
        <v/>
      </c>
      <c r="DQ128" s="72" t="str">
        <f t="shared" ref="DQ128" si="1718">IF(AK128="","","|n"&amp;DQ$2&amp;"+"&amp;AK128&amp;DQ$1)</f>
        <v/>
      </c>
      <c r="DR128" s="72" t="str">
        <f t="shared" ref="DR128" si="1719">IF(AL128="","","|n"&amp;DR$2&amp;"+"&amp;AL128&amp;DR$1)</f>
        <v/>
      </c>
      <c r="DS128" s="72" t="str">
        <f t="shared" ref="DS128" si="1720">IF(AM128="","","|n"&amp;DS$2&amp;"+"&amp;AM128&amp;DS$1)</f>
        <v/>
      </c>
      <c r="DT128" s="72" t="str">
        <f t="shared" ref="DT128" si="1721">IF(AN128="","","|n"&amp;DT$2&amp;"+"&amp;AN128&amp;DT$1)</f>
        <v/>
      </c>
      <c r="DU128" s="72" t="str">
        <f t="shared" ref="DU128" si="1722">IF(AO128="","","|n"&amp;DU$2&amp;"+"&amp;AO128&amp;DU$1)</f>
        <v/>
      </c>
      <c r="DV128" s="72" t="str">
        <f t="shared" ref="DV128" si="1723">IF(AP128="","","|n"&amp;DV$2&amp;"+"&amp;AP128&amp;DV$1)</f>
        <v/>
      </c>
      <c r="DW128" s="72" t="str">
        <f t="shared" ref="DW128" si="1724">IF(AQ128="","","|n"&amp;DW$2&amp;"+"&amp;AQ128&amp;DW$1)</f>
        <v/>
      </c>
      <c r="DX128" s="72" t="str">
        <f t="shared" ref="DX128" si="1725">IF(AR128="","","|n"&amp;DX$2&amp;"+"&amp;AR128&amp;DX$1)</f>
        <v/>
      </c>
      <c r="DY128" s="72" t="str">
        <f t="shared" ref="DY128" si="1726">IF(AS128="","","|n"&amp;DY$2&amp;"+"&amp;AS128&amp;DY$1)</f>
        <v/>
      </c>
      <c r="DZ128" s="72" t="str">
        <f t="shared" ref="DZ128" si="1727">IF(AT128="","","|n"&amp;DZ$2&amp;"+"&amp;AT128&amp;DZ$1)</f>
        <v/>
      </c>
      <c r="EA128" s="72" t="str">
        <f t="shared" ref="EA128" si="1728">IF(AU128="","","|n"&amp;EA$2&amp;"+"&amp;AU128&amp;EA$1)</f>
        <v/>
      </c>
      <c r="EB128" s="72" t="str">
        <f t="shared" ref="EB128" si="1729">IF(AV128="","","|n"&amp;EB$2&amp;"+"&amp;AV128&amp;EB$1)</f>
        <v/>
      </c>
      <c r="EC128" s="72" t="str">
        <f t="shared" ref="EC128" si="1730">IF(AW128="","","|n"&amp;EC$2&amp;"+"&amp;AW128&amp;EC$1)</f>
        <v/>
      </c>
      <c r="ED128" s="72" t="str">
        <f t="shared" ref="ED128" si="1731">IF(AX128="","","|n"&amp;ED$2&amp;"+"&amp;AX128&amp;ED$1)</f>
        <v/>
      </c>
      <c r="EE128" s="72" t="str">
        <f t="shared" ref="EE128" si="1732">IF(AY128="","","|n"&amp;EE$2&amp;"+"&amp;AY128&amp;EE$1)</f>
        <v/>
      </c>
      <c r="EF128" s="72" t="str">
        <f t="shared" ref="EF128" si="1733">IF(AZ128="","","|n"&amp;EF$2&amp;"+"&amp;AZ128&amp;EF$1)</f>
        <v/>
      </c>
      <c r="EG128" s="72" t="str">
        <f t="shared" ref="EG128" si="1734">IF(BA128="","","|n"&amp;EG$2&amp;"+"&amp;BA128&amp;EG$1)</f>
        <v/>
      </c>
      <c r="EH128" s="72" t="str">
        <f t="shared" ref="EH128" si="1735">IF(BB128="","","|n"&amp;EH$2&amp;"+"&amp;BB128&amp;EH$1)</f>
        <v/>
      </c>
      <c r="EI128" s="72" t="str">
        <f t="shared" ref="EI128" si="1736">IF(BC128="","","|n"&amp;EI$2&amp;"+"&amp;BC128&amp;EI$1)</f>
        <v/>
      </c>
      <c r="EJ128" s="72" t="str">
        <f t="shared" ref="EJ128" si="1737">IF(BD128="","","|n"&amp;EJ$2&amp;"+"&amp;BD128&amp;EJ$1)</f>
        <v/>
      </c>
      <c r="EK128" s="72" t="str">
        <f t="shared" ref="EK128" si="1738">IF(BE128="","","|n"&amp;EK$2&amp;"+"&amp;BE128&amp;EK$1)</f>
        <v/>
      </c>
      <c r="EL128" s="72" t="str">
        <f t="shared" ref="EL128" si="1739">IF(BF128="","","|n"&amp;EL$2&amp;"+"&amp;BF128&amp;EL$1)</f>
        <v/>
      </c>
      <c r="EM128" s="72" t="str">
        <f t="shared" ref="EM128" si="1740">IF(BG128="","","|n"&amp;EM$2&amp;"+"&amp;BG128&amp;EM$1)</f>
        <v/>
      </c>
      <c r="EN128" s="72" t="str">
        <f t="shared" ref="EN128" si="1741">IF(BH128="","","|n"&amp;EN$2&amp;"+"&amp;BH128&amp;EN$1)</f>
        <v/>
      </c>
      <c r="EO128" s="72" t="str">
        <f t="shared" ref="EO128" si="1742">IF(BI128="","","|n"&amp;EO$2&amp;"+"&amp;BI128&amp;EO$1)</f>
        <v/>
      </c>
      <c r="EP128" s="72" t="str">
        <f t="shared" ref="EP128" si="1743">IF(BJ128="","","|n"&amp;EP$2&amp;"+"&amp;BJ128&amp;EP$1)</f>
        <v/>
      </c>
      <c r="EQ128" s="72" t="str">
        <f t="shared" ref="EQ128" si="1744">IF(BK128="","","|n"&amp;EQ$2&amp;"+"&amp;BK128&amp;EQ$1)</f>
        <v/>
      </c>
      <c r="ER128" s="72" t="str">
        <f t="shared" ref="ER128" si="1745">IF(BL128="","","|n"&amp;ER$2&amp;"+"&amp;BL128&amp;ER$1)</f>
        <v/>
      </c>
      <c r="ES128" s="72" t="str">
        <f t="shared" ref="ES128" si="1746">IF(BM128="","","|n"&amp;ES$2&amp;"+"&amp;BM128&amp;ES$1)</f>
        <v/>
      </c>
      <c r="ET128" s="72" t="str">
        <f t="shared" ref="ET128" si="1747">IF(BN128="","","|n"&amp;ET$2&amp;"+"&amp;BN128&amp;ET$1)</f>
        <v/>
      </c>
      <c r="EU128" s="72" t="str">
        <f t="shared" ref="EU128" si="1748">IF(BO128="","","|n"&amp;EU$2&amp;"+"&amp;BO128&amp;EU$1)</f>
        <v/>
      </c>
      <c r="EV128" s="72" t="str">
        <f t="shared" ref="EV128" si="1749">IF(BP128="","","|n"&amp;EV$2&amp;"+"&amp;BP128&amp;EV$1)</f>
        <v/>
      </c>
      <c r="EW128" s="72" t="str">
        <f t="shared" ref="EW128" si="1750">IF(BQ128="","","|n"&amp;EW$2&amp;"+"&amp;BQ128&amp;EW$1)</f>
        <v/>
      </c>
      <c r="EX128" s="72" t="str">
        <f t="shared" ref="EX128" si="1751">IF(BR128="","","|n"&amp;EX$2&amp;"+"&amp;BR128&amp;EX$1)</f>
        <v/>
      </c>
      <c r="EY128" s="72" t="str">
        <f t="shared" ref="EY128" si="1752">IF(BS128="","","|n"&amp;EY$2&amp;"+"&amp;BS128&amp;EY$1)</f>
        <v/>
      </c>
      <c r="EZ128" s="72" t="str">
        <f t="shared" ref="EZ128" si="1753">IF(BT128="","","|n"&amp;EZ$2&amp;"+"&amp;BT128&amp;EZ$1)</f>
        <v/>
      </c>
      <c r="FA128" s="72" t="str">
        <f t="shared" ref="FA128" si="1754">IF(BU128="","","|n"&amp;FA$2&amp;"+"&amp;BU128&amp;FA$1)</f>
        <v/>
      </c>
      <c r="FB128" s="72" t="str">
        <f t="shared" ref="FB128" si="1755">IF(BV128="","","|n"&amp;FB$2&amp;"+"&amp;BV128&amp;FB$1)</f>
        <v/>
      </c>
      <c r="FC128" s="72" t="str">
        <f t="shared" ref="FC128" si="1756">IF(BW128="","","|n"&amp;FC$2&amp;"+"&amp;BW128&amp;FC$1)</f>
        <v/>
      </c>
      <c r="FD128" s="72" t="str">
        <f t="shared" ref="FD128" si="1757">IF(BX128="","","|n"&amp;FD$2&amp;"+"&amp;BX128&amp;FD$1)</f>
        <v/>
      </c>
      <c r="FE128" s="72" t="str">
        <f t="shared" ref="FE128" si="1758">IF(BY128="","","|n"&amp;FE$2&amp;"+"&amp;BY128&amp;FE$1)</f>
        <v/>
      </c>
      <c r="FF128" s="72" t="str">
        <f t="shared" ref="FF128" si="1759">IF(BZ128="","","|n"&amp;FF$2&amp;"+"&amp;BZ128&amp;FF$1)</f>
        <v/>
      </c>
      <c r="FG128" s="72" t="str">
        <f t="shared" ref="FG128" si="1760">IF(CA128="","","|n"&amp;FG$2&amp;"+"&amp;CA128&amp;FG$1)</f>
        <v/>
      </c>
      <c r="FH128" s="72" t="str">
        <f t="shared" ref="FH128" si="1761">IF(CB128="","","|n"&amp;FH$2&amp;"+"&amp;CB128&amp;FH$1)</f>
        <v/>
      </c>
      <c r="FI128" s="72" t="str">
        <f t="shared" ref="FI128" si="1762">IF(CC128="","","|n"&amp;FI$2&amp;"+"&amp;CC128&amp;FI$1)</f>
        <v/>
      </c>
      <c r="FJ128" s="72" t="str">
        <f t="shared" ref="FJ128" si="1763">IF(CD128="","","|n"&amp;FJ$2&amp;"+"&amp;CD128&amp;FJ$1)</f>
        <v/>
      </c>
      <c r="FK128" s="72" t="str">
        <f t="shared" ref="FK128" si="1764">IF(CE128="","","|n"&amp;FK$2&amp;"+"&amp;CE128&amp;FK$1)</f>
        <v/>
      </c>
      <c r="FL128" s="72" t="str">
        <f t="shared" ref="FL128" si="1765">IF(CF128="","","|n"&amp;FL$2&amp;"+"&amp;CF128&amp;FL$1)</f>
        <v/>
      </c>
      <c r="FM128" s="72" t="str">
        <f t="shared" ref="FM128" si="1766">IF(CG128="","","|n"&amp;FM$2&amp;"+"&amp;CG128&amp;FM$1)</f>
        <v/>
      </c>
      <c r="FN128" s="72" t="str">
        <f t="shared" ref="FN128" si="1767">IF(CH128="","","|n"&amp;FN$2&amp;"+"&amp;CH128&amp;FN$1)</f>
        <v/>
      </c>
      <c r="FO128" s="72" t="str">
        <f t="shared" ref="FO128" si="1768">IF(CI128="","","|n"&amp;FO$2&amp;"+"&amp;CI128&amp;FO$1)</f>
        <v/>
      </c>
      <c r="FP128" s="72" t="str">
        <f t="shared" ref="FP128" si="1769">IF(CJ128="","","|n"&amp;FP$2&amp;"+"&amp;CJ128&amp;FP$1)</f>
        <v/>
      </c>
      <c r="FQ128" s="72" t="str">
        <f t="shared" ref="FQ128" si="1770">IF(CK128="","","|n"&amp;FQ$2&amp;"+"&amp;CK128&amp;FQ$1)</f>
        <v/>
      </c>
      <c r="FR128" s="72" t="str">
        <f t="shared" ref="FR128" si="1771">IF(CL128="","","|n"&amp;FR$2&amp;"+"&amp;CL128&amp;FR$1)</f>
        <v/>
      </c>
      <c r="FS128" s="72" t="str">
        <f t="shared" ref="FS128" si="1772">IF(CM128="","","|n"&amp;FS$2&amp;"+"&amp;CM128&amp;FS$1)</f>
        <v/>
      </c>
    </row>
    <row r="129" spans="1:175" ht="16.5">
      <c r="A129" s="104"/>
      <c r="B129" s="104" t="s">
        <v>480</v>
      </c>
      <c r="C129" s="104" t="s">
        <v>481</v>
      </c>
      <c r="T129" s="104" t="s">
        <v>482</v>
      </c>
      <c r="U129" s="88" t="s">
        <v>483</v>
      </c>
      <c r="CN129" s="70" t="str">
        <f t="shared" si="1539"/>
        <v>InitUnitState('I021',,,,,,,,,,)</v>
      </c>
      <c r="CO129" s="70" t="str">
        <f t="shared" si="1540"/>
        <v>InitUnitNormal('I021',,,,,,,,,,)</v>
      </c>
      <c r="CP129" s="70" t="str">
        <f t="shared" si="1541"/>
        <v>InitUnitMagic('I021',,,,,,,,,,)</v>
      </c>
      <c r="CQ129" s="70" t="str">
        <f t="shared" si="1542"/>
        <v>InitUnitAdd('I021',,,,,,,,,,)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8" t="str">
        <f t="shared" si="1543"/>
        <v>|n</v>
      </c>
      <c r="CV129" s="71" t="str">
        <f t="shared" si="1544"/>
        <v>|CffFFC926100%概率|r提升指定技能的|Cffffc926品质|r。|n|n|Cffffc926价格：|n|r玄铁x20|n|n|Cff00ff7f只能对A级|r|Cffffc926及以|r|Cff00ff7f下的技能使用。|r</v>
      </c>
      <c r="CW129" s="61"/>
      <c r="CX129" s="61"/>
      <c r="CY129" s="61"/>
      <c r="CZ129" s="61"/>
      <c r="DA129" s="61"/>
      <c r="DB129" s="72" t="str">
        <f t="shared" si="1469"/>
        <v/>
      </c>
      <c r="DC129" s="72" t="str">
        <f t="shared" si="1470"/>
        <v/>
      </c>
      <c r="DD129" s="72" t="str">
        <f t="shared" si="1471"/>
        <v/>
      </c>
      <c r="DE129" s="72" t="str">
        <f t="shared" si="1472"/>
        <v/>
      </c>
      <c r="DF129" s="72" t="str">
        <f t="shared" si="1473"/>
        <v/>
      </c>
      <c r="DG129" s="72" t="str">
        <f t="shared" si="1474"/>
        <v/>
      </c>
      <c r="DH129" s="72" t="str">
        <f t="shared" si="1475"/>
        <v/>
      </c>
      <c r="DI129" s="72" t="str">
        <f t="shared" si="1476"/>
        <v/>
      </c>
      <c r="DJ129" s="72" t="str">
        <f t="shared" si="1477"/>
        <v/>
      </c>
      <c r="DK129" s="72" t="str">
        <f t="shared" si="1478"/>
        <v/>
      </c>
      <c r="DL129" s="72" t="str">
        <f t="shared" si="1479"/>
        <v/>
      </c>
      <c r="DM129" s="72" t="str">
        <f t="shared" si="1480"/>
        <v/>
      </c>
      <c r="DN129" s="72" t="str">
        <f t="shared" si="1481"/>
        <v/>
      </c>
      <c r="DO129" s="72" t="str">
        <f t="shared" si="1482"/>
        <v/>
      </c>
      <c r="DP129" s="72" t="str">
        <f t="shared" si="1483"/>
        <v/>
      </c>
      <c r="DQ129" s="72" t="str">
        <f t="shared" si="1484"/>
        <v/>
      </c>
      <c r="DR129" s="72" t="str">
        <f t="shared" si="1485"/>
        <v/>
      </c>
      <c r="DS129" s="72" t="str">
        <f t="shared" si="1486"/>
        <v/>
      </c>
      <c r="DT129" s="72" t="str">
        <f t="shared" si="1487"/>
        <v/>
      </c>
      <c r="DU129" s="72" t="str">
        <f t="shared" si="1488"/>
        <v/>
      </c>
      <c r="DV129" s="72" t="str">
        <f t="shared" si="1489"/>
        <v/>
      </c>
      <c r="DW129" s="72" t="str">
        <f t="shared" si="1490"/>
        <v/>
      </c>
      <c r="DX129" s="72" t="str">
        <f t="shared" si="1491"/>
        <v/>
      </c>
      <c r="DY129" s="72" t="str">
        <f t="shared" si="1492"/>
        <v/>
      </c>
      <c r="DZ129" s="72" t="str">
        <f t="shared" si="1493"/>
        <v/>
      </c>
      <c r="EA129" s="72" t="str">
        <f t="shared" si="1494"/>
        <v/>
      </c>
      <c r="EB129" s="72" t="str">
        <f t="shared" si="1495"/>
        <v/>
      </c>
      <c r="EC129" s="72" t="str">
        <f t="shared" si="1496"/>
        <v/>
      </c>
      <c r="ED129" s="72" t="str">
        <f t="shared" si="1497"/>
        <v/>
      </c>
      <c r="EE129" s="72" t="str">
        <f t="shared" si="1498"/>
        <v/>
      </c>
      <c r="EF129" s="72" t="str">
        <f t="shared" si="1499"/>
        <v/>
      </c>
      <c r="EG129" s="72" t="str">
        <f t="shared" si="1500"/>
        <v/>
      </c>
      <c r="EH129" s="72" t="str">
        <f t="shared" si="1501"/>
        <v/>
      </c>
      <c r="EI129" s="72" t="str">
        <f t="shared" si="1502"/>
        <v/>
      </c>
      <c r="EJ129" s="72" t="str">
        <f t="shared" si="1503"/>
        <v/>
      </c>
      <c r="EK129" s="72" t="str">
        <f t="shared" si="1504"/>
        <v/>
      </c>
      <c r="EL129" s="72" t="str">
        <f t="shared" si="1505"/>
        <v/>
      </c>
      <c r="EM129" s="72" t="str">
        <f t="shared" si="1506"/>
        <v/>
      </c>
      <c r="EN129" s="72" t="str">
        <f t="shared" si="1507"/>
        <v/>
      </c>
      <c r="EO129" s="72" t="str">
        <f t="shared" si="1508"/>
        <v/>
      </c>
      <c r="EP129" s="72" t="str">
        <f t="shared" si="1509"/>
        <v/>
      </c>
      <c r="EQ129" s="72" t="str">
        <f t="shared" si="1510"/>
        <v/>
      </c>
      <c r="ER129" s="72" t="str">
        <f t="shared" si="1511"/>
        <v/>
      </c>
      <c r="ES129" s="72" t="str">
        <f t="shared" si="1512"/>
        <v/>
      </c>
      <c r="ET129" s="72" t="str">
        <f t="shared" si="1513"/>
        <v/>
      </c>
      <c r="EU129" s="72" t="str">
        <f t="shared" si="1514"/>
        <v/>
      </c>
      <c r="EV129" s="72" t="str">
        <f t="shared" si="1515"/>
        <v/>
      </c>
      <c r="EW129" s="72" t="str">
        <f t="shared" si="1516"/>
        <v/>
      </c>
      <c r="EX129" s="72" t="str">
        <f t="shared" si="1517"/>
        <v/>
      </c>
      <c r="EY129" s="72" t="str">
        <f t="shared" si="1518"/>
        <v/>
      </c>
      <c r="EZ129" s="72" t="str">
        <f t="shared" si="1519"/>
        <v/>
      </c>
      <c r="FA129" s="72" t="str">
        <f t="shared" si="1520"/>
        <v/>
      </c>
      <c r="FB129" s="72" t="str">
        <f t="shared" si="1521"/>
        <v/>
      </c>
      <c r="FC129" s="72" t="str">
        <f t="shared" si="1522"/>
        <v/>
      </c>
      <c r="FD129" s="72" t="str">
        <f t="shared" si="1523"/>
        <v/>
      </c>
      <c r="FE129" s="72" t="str">
        <f t="shared" si="1524"/>
        <v/>
      </c>
      <c r="FF129" s="72" t="str">
        <f t="shared" si="1525"/>
        <v/>
      </c>
      <c r="FG129" s="72" t="str">
        <f t="shared" si="1526"/>
        <v/>
      </c>
      <c r="FH129" s="72" t="str">
        <f t="shared" si="1527"/>
        <v/>
      </c>
      <c r="FI129" s="72" t="str">
        <f t="shared" si="1528"/>
        <v/>
      </c>
      <c r="FJ129" s="72" t="str">
        <f t="shared" si="1529"/>
        <v/>
      </c>
      <c r="FK129" s="72" t="str">
        <f t="shared" si="1530"/>
        <v/>
      </c>
      <c r="FL129" s="72" t="str">
        <f t="shared" si="1531"/>
        <v/>
      </c>
      <c r="FM129" s="72" t="str">
        <f t="shared" si="1532"/>
        <v/>
      </c>
      <c r="FN129" s="72" t="str">
        <f t="shared" si="1533"/>
        <v/>
      </c>
      <c r="FO129" s="72" t="str">
        <f t="shared" si="1534"/>
        <v/>
      </c>
      <c r="FP129" s="72" t="str">
        <f t="shared" si="1535"/>
        <v/>
      </c>
      <c r="FQ129" s="72" t="str">
        <f t="shared" si="1536"/>
        <v/>
      </c>
      <c r="FR129" s="72" t="str">
        <f t="shared" si="1537"/>
        <v/>
      </c>
      <c r="FS129" s="72" t="str">
        <f t="shared" si="1538"/>
        <v/>
      </c>
    </row>
    <row r="130" spans="1:175" ht="16.5">
      <c r="A130" s="104"/>
      <c r="B130" s="104" t="s">
        <v>484</v>
      </c>
      <c r="C130" s="104" t="s">
        <v>485</v>
      </c>
      <c r="T130" s="104" t="s">
        <v>486</v>
      </c>
      <c r="U130" s="88" t="s">
        <v>487</v>
      </c>
      <c r="CN130" s="70" t="str">
        <f t="shared" si="1539"/>
        <v>InitUnitState('I022',,,,,,,,,,)</v>
      </c>
      <c r="CO130" s="70" t="str">
        <f t="shared" si="1540"/>
        <v>InitUnitNormal('I022',,,,,,,,,,)</v>
      </c>
      <c r="CP130" s="70" t="str">
        <f t="shared" si="1541"/>
        <v>InitUnitMagic('I022',,,,,,,,,,)</v>
      </c>
      <c r="CQ130" s="70" t="str">
        <f t="shared" si="1542"/>
        <v>InitUnitAdd('I022',,,,,,,,,,)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8" t="str">
        <f t="shared" si="1543"/>
        <v>|n</v>
      </c>
      <c r="CV130" s="71" t="str">
        <f t="shared" si="1544"/>
        <v>购买需求：灵力x20|n|n使用后为指定技能增加1点品质潜力</v>
      </c>
      <c r="CW130" s="61"/>
      <c r="CX130" s="61"/>
      <c r="CY130" s="61"/>
      <c r="CZ130" s="61"/>
      <c r="DA130" s="61"/>
      <c r="DB130" s="72" t="str">
        <f t="shared" si="1469"/>
        <v/>
      </c>
      <c r="DC130" s="72" t="str">
        <f t="shared" si="1470"/>
        <v/>
      </c>
      <c r="DD130" s="72" t="str">
        <f t="shared" si="1471"/>
        <v/>
      </c>
      <c r="DE130" s="72" t="str">
        <f t="shared" si="1472"/>
        <v/>
      </c>
      <c r="DF130" s="72" t="str">
        <f t="shared" si="1473"/>
        <v/>
      </c>
      <c r="DG130" s="72" t="str">
        <f t="shared" si="1474"/>
        <v/>
      </c>
      <c r="DH130" s="72" t="str">
        <f t="shared" si="1475"/>
        <v/>
      </c>
      <c r="DI130" s="72" t="str">
        <f t="shared" si="1476"/>
        <v/>
      </c>
      <c r="DJ130" s="72" t="str">
        <f t="shared" si="1477"/>
        <v/>
      </c>
      <c r="DK130" s="72" t="str">
        <f t="shared" si="1478"/>
        <v/>
      </c>
      <c r="DL130" s="72" t="str">
        <f t="shared" si="1479"/>
        <v/>
      </c>
      <c r="DM130" s="72" t="str">
        <f t="shared" si="1480"/>
        <v/>
      </c>
      <c r="DN130" s="72" t="str">
        <f t="shared" si="1481"/>
        <v/>
      </c>
      <c r="DO130" s="72" t="str">
        <f t="shared" si="1482"/>
        <v/>
      </c>
      <c r="DP130" s="72" t="str">
        <f t="shared" si="1483"/>
        <v/>
      </c>
      <c r="DQ130" s="72" t="str">
        <f t="shared" si="1484"/>
        <v/>
      </c>
      <c r="DR130" s="72" t="str">
        <f t="shared" si="1485"/>
        <v/>
      </c>
      <c r="DS130" s="72" t="str">
        <f t="shared" si="1486"/>
        <v/>
      </c>
      <c r="DT130" s="72" t="str">
        <f t="shared" si="1487"/>
        <v/>
      </c>
      <c r="DU130" s="72" t="str">
        <f t="shared" si="1488"/>
        <v/>
      </c>
      <c r="DV130" s="72" t="str">
        <f t="shared" si="1489"/>
        <v/>
      </c>
      <c r="DW130" s="72" t="str">
        <f t="shared" si="1490"/>
        <v/>
      </c>
      <c r="DX130" s="72" t="str">
        <f t="shared" si="1491"/>
        <v/>
      </c>
      <c r="DY130" s="72" t="str">
        <f t="shared" si="1492"/>
        <v/>
      </c>
      <c r="DZ130" s="72" t="str">
        <f t="shared" si="1493"/>
        <v/>
      </c>
      <c r="EA130" s="72" t="str">
        <f t="shared" si="1494"/>
        <v/>
      </c>
      <c r="EB130" s="72" t="str">
        <f t="shared" si="1495"/>
        <v/>
      </c>
      <c r="EC130" s="72" t="str">
        <f t="shared" si="1496"/>
        <v/>
      </c>
      <c r="ED130" s="72" t="str">
        <f t="shared" si="1497"/>
        <v/>
      </c>
      <c r="EE130" s="72" t="str">
        <f t="shared" si="1498"/>
        <v/>
      </c>
      <c r="EF130" s="72" t="str">
        <f t="shared" si="1499"/>
        <v/>
      </c>
      <c r="EG130" s="72" t="str">
        <f t="shared" si="1500"/>
        <v/>
      </c>
      <c r="EH130" s="72" t="str">
        <f t="shared" si="1501"/>
        <v/>
      </c>
      <c r="EI130" s="72" t="str">
        <f t="shared" si="1502"/>
        <v/>
      </c>
      <c r="EJ130" s="72" t="str">
        <f t="shared" si="1503"/>
        <v/>
      </c>
      <c r="EK130" s="72" t="str">
        <f t="shared" si="1504"/>
        <v/>
      </c>
      <c r="EL130" s="72" t="str">
        <f t="shared" si="1505"/>
        <v/>
      </c>
      <c r="EM130" s="72" t="str">
        <f t="shared" si="1506"/>
        <v/>
      </c>
      <c r="EN130" s="72" t="str">
        <f t="shared" si="1507"/>
        <v/>
      </c>
      <c r="EO130" s="72" t="str">
        <f t="shared" si="1508"/>
        <v/>
      </c>
      <c r="EP130" s="72" t="str">
        <f t="shared" si="1509"/>
        <v/>
      </c>
      <c r="EQ130" s="72" t="str">
        <f t="shared" si="1510"/>
        <v/>
      </c>
      <c r="ER130" s="72" t="str">
        <f t="shared" si="1511"/>
        <v/>
      </c>
      <c r="ES130" s="72" t="str">
        <f t="shared" si="1512"/>
        <v/>
      </c>
      <c r="ET130" s="72" t="str">
        <f t="shared" si="1513"/>
        <v/>
      </c>
      <c r="EU130" s="72" t="str">
        <f t="shared" si="1514"/>
        <v/>
      </c>
      <c r="EV130" s="72" t="str">
        <f t="shared" si="1515"/>
        <v/>
      </c>
      <c r="EW130" s="72" t="str">
        <f t="shared" si="1516"/>
        <v/>
      </c>
      <c r="EX130" s="72" t="str">
        <f t="shared" si="1517"/>
        <v/>
      </c>
      <c r="EY130" s="72" t="str">
        <f t="shared" si="1518"/>
        <v/>
      </c>
      <c r="EZ130" s="72" t="str">
        <f t="shared" si="1519"/>
        <v/>
      </c>
      <c r="FA130" s="72" t="str">
        <f t="shared" si="1520"/>
        <v/>
      </c>
      <c r="FB130" s="72" t="str">
        <f t="shared" si="1521"/>
        <v/>
      </c>
      <c r="FC130" s="72" t="str">
        <f t="shared" si="1522"/>
        <v/>
      </c>
      <c r="FD130" s="72" t="str">
        <f t="shared" si="1523"/>
        <v/>
      </c>
      <c r="FE130" s="72" t="str">
        <f t="shared" si="1524"/>
        <v/>
      </c>
      <c r="FF130" s="72" t="str">
        <f t="shared" si="1525"/>
        <v/>
      </c>
      <c r="FG130" s="72" t="str">
        <f t="shared" si="1526"/>
        <v/>
      </c>
      <c r="FH130" s="72" t="str">
        <f t="shared" si="1527"/>
        <v/>
      </c>
      <c r="FI130" s="72" t="str">
        <f t="shared" si="1528"/>
        <v/>
      </c>
      <c r="FJ130" s="72" t="str">
        <f t="shared" si="1529"/>
        <v/>
      </c>
      <c r="FK130" s="72" t="str">
        <f t="shared" si="1530"/>
        <v/>
      </c>
      <c r="FL130" s="72" t="str">
        <f t="shared" si="1531"/>
        <v/>
      </c>
      <c r="FM130" s="72" t="str">
        <f t="shared" si="1532"/>
        <v/>
      </c>
      <c r="FN130" s="72" t="str">
        <f t="shared" si="1533"/>
        <v/>
      </c>
      <c r="FO130" s="72" t="str">
        <f t="shared" si="1534"/>
        <v/>
      </c>
      <c r="FP130" s="72" t="str">
        <f t="shared" si="1535"/>
        <v/>
      </c>
      <c r="FQ130" s="72" t="str">
        <f t="shared" si="1536"/>
        <v/>
      </c>
      <c r="FR130" s="72" t="str">
        <f t="shared" si="1537"/>
        <v/>
      </c>
      <c r="FS130" s="72" t="str">
        <f t="shared" si="1538"/>
        <v/>
      </c>
    </row>
    <row r="131" spans="1:175" ht="16.5">
      <c r="A131" s="104"/>
      <c r="B131" s="104" t="s">
        <v>488</v>
      </c>
      <c r="C131" s="104" t="s">
        <v>489</v>
      </c>
      <c r="T131" s="104" t="s">
        <v>490</v>
      </c>
      <c r="U131" s="111" t="s">
        <v>491</v>
      </c>
      <c r="CN131" s="70" t="str">
        <f t="shared" si="1539"/>
        <v>InitUnitState('I023',,,,,,,,,,)</v>
      </c>
      <c r="CO131" s="70" t="str">
        <f t="shared" si="1540"/>
        <v>InitUnitNormal('I023',,,,,,,,,,)</v>
      </c>
      <c r="CP131" s="70" t="str">
        <f t="shared" si="1541"/>
        <v>InitUnitMagic('I023',,,,,,,,,,)</v>
      </c>
      <c r="CQ131" s="70" t="str">
        <f t="shared" si="1542"/>
        <v>InitUnitAdd('I023',,,,,,,,,,)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8" t="str">
        <f t="shared" si="1543"/>
        <v>|n</v>
      </c>
      <c r="CV131" s="71" t="str">
        <f t="shared" si="1544"/>
        <v>|CffFFC92650%概率|r提升指定技能的|Cffffc926品质|r。|n|n|Cffffc926价格：|n|r玄铁x10|n|n|Cff00ff7f只能对A级|r|Cffffc926及以|r|Cff00ff7f下的技能使用。|r</v>
      </c>
      <c r="CW131" s="61"/>
      <c r="CX131" s="61"/>
      <c r="CY131" s="61"/>
      <c r="CZ131" s="61"/>
      <c r="DA131" s="61"/>
      <c r="DB131" s="72" t="str">
        <f t="shared" si="1469"/>
        <v/>
      </c>
      <c r="DC131" s="72" t="str">
        <f t="shared" si="1470"/>
        <v/>
      </c>
      <c r="DD131" s="72" t="str">
        <f t="shared" si="1471"/>
        <v/>
      </c>
      <c r="DE131" s="72" t="str">
        <f t="shared" si="1472"/>
        <v/>
      </c>
      <c r="DF131" s="72" t="str">
        <f t="shared" si="1473"/>
        <v/>
      </c>
      <c r="DG131" s="72" t="str">
        <f t="shared" si="1474"/>
        <v/>
      </c>
      <c r="DH131" s="72" t="str">
        <f t="shared" si="1475"/>
        <v/>
      </c>
      <c r="DI131" s="72" t="str">
        <f t="shared" si="1476"/>
        <v/>
      </c>
      <c r="DJ131" s="72" t="str">
        <f t="shared" si="1477"/>
        <v/>
      </c>
      <c r="DK131" s="72" t="str">
        <f t="shared" si="1478"/>
        <v/>
      </c>
      <c r="DL131" s="72" t="str">
        <f t="shared" si="1479"/>
        <v/>
      </c>
      <c r="DM131" s="72" t="str">
        <f t="shared" si="1480"/>
        <v/>
      </c>
      <c r="DN131" s="72" t="str">
        <f t="shared" si="1481"/>
        <v/>
      </c>
      <c r="DO131" s="72" t="str">
        <f t="shared" si="1482"/>
        <v/>
      </c>
      <c r="DP131" s="72" t="str">
        <f t="shared" si="1483"/>
        <v/>
      </c>
      <c r="DQ131" s="72" t="str">
        <f t="shared" si="1484"/>
        <v/>
      </c>
      <c r="DR131" s="72" t="str">
        <f t="shared" si="1485"/>
        <v/>
      </c>
      <c r="DS131" s="72" t="str">
        <f t="shared" si="1486"/>
        <v/>
      </c>
      <c r="DT131" s="72" t="str">
        <f t="shared" si="1487"/>
        <v/>
      </c>
      <c r="DU131" s="72" t="str">
        <f t="shared" si="1488"/>
        <v/>
      </c>
      <c r="DV131" s="72" t="str">
        <f t="shared" si="1489"/>
        <v/>
      </c>
      <c r="DW131" s="72" t="str">
        <f t="shared" si="1490"/>
        <v/>
      </c>
      <c r="DX131" s="72" t="str">
        <f t="shared" si="1491"/>
        <v/>
      </c>
      <c r="DY131" s="72" t="str">
        <f t="shared" si="1492"/>
        <v/>
      </c>
      <c r="DZ131" s="72" t="str">
        <f t="shared" si="1493"/>
        <v/>
      </c>
      <c r="EA131" s="72" t="str">
        <f t="shared" si="1494"/>
        <v/>
      </c>
      <c r="EB131" s="72" t="str">
        <f t="shared" si="1495"/>
        <v/>
      </c>
      <c r="EC131" s="72" t="str">
        <f t="shared" si="1496"/>
        <v/>
      </c>
      <c r="ED131" s="72" t="str">
        <f t="shared" si="1497"/>
        <v/>
      </c>
      <c r="EE131" s="72" t="str">
        <f t="shared" si="1498"/>
        <v/>
      </c>
      <c r="EF131" s="72" t="str">
        <f t="shared" si="1499"/>
        <v/>
      </c>
      <c r="EG131" s="72" t="str">
        <f t="shared" si="1500"/>
        <v/>
      </c>
      <c r="EH131" s="72" t="str">
        <f t="shared" si="1501"/>
        <v/>
      </c>
      <c r="EI131" s="72" t="str">
        <f t="shared" si="1502"/>
        <v/>
      </c>
      <c r="EJ131" s="72" t="str">
        <f t="shared" si="1503"/>
        <v/>
      </c>
      <c r="EK131" s="72" t="str">
        <f t="shared" si="1504"/>
        <v/>
      </c>
      <c r="EL131" s="72" t="str">
        <f t="shared" si="1505"/>
        <v/>
      </c>
      <c r="EM131" s="72" t="str">
        <f t="shared" si="1506"/>
        <v/>
      </c>
      <c r="EN131" s="72" t="str">
        <f t="shared" si="1507"/>
        <v/>
      </c>
      <c r="EO131" s="72" t="str">
        <f t="shared" si="1508"/>
        <v/>
      </c>
      <c r="EP131" s="72" t="str">
        <f t="shared" si="1509"/>
        <v/>
      </c>
      <c r="EQ131" s="72" t="str">
        <f t="shared" si="1510"/>
        <v/>
      </c>
      <c r="ER131" s="72" t="str">
        <f t="shared" si="1511"/>
        <v/>
      </c>
      <c r="ES131" s="72" t="str">
        <f t="shared" si="1512"/>
        <v/>
      </c>
      <c r="ET131" s="72" t="str">
        <f t="shared" si="1513"/>
        <v/>
      </c>
      <c r="EU131" s="72" t="str">
        <f t="shared" si="1514"/>
        <v/>
      </c>
      <c r="EV131" s="72" t="str">
        <f t="shared" si="1515"/>
        <v/>
      </c>
      <c r="EW131" s="72" t="str">
        <f t="shared" si="1516"/>
        <v/>
      </c>
      <c r="EX131" s="72" t="str">
        <f t="shared" si="1517"/>
        <v/>
      </c>
      <c r="EY131" s="72" t="str">
        <f t="shared" si="1518"/>
        <v/>
      </c>
      <c r="EZ131" s="72" t="str">
        <f t="shared" si="1519"/>
        <v/>
      </c>
      <c r="FA131" s="72" t="str">
        <f t="shared" si="1520"/>
        <v/>
      </c>
      <c r="FB131" s="72" t="str">
        <f t="shared" si="1521"/>
        <v/>
      </c>
      <c r="FC131" s="72" t="str">
        <f t="shared" si="1522"/>
        <v/>
      </c>
      <c r="FD131" s="72" t="str">
        <f t="shared" si="1523"/>
        <v/>
      </c>
      <c r="FE131" s="72" t="str">
        <f t="shared" si="1524"/>
        <v/>
      </c>
      <c r="FF131" s="72" t="str">
        <f t="shared" si="1525"/>
        <v/>
      </c>
      <c r="FG131" s="72" t="str">
        <f t="shared" si="1526"/>
        <v/>
      </c>
      <c r="FH131" s="72" t="str">
        <f t="shared" si="1527"/>
        <v/>
      </c>
      <c r="FI131" s="72" t="str">
        <f t="shared" si="1528"/>
        <v/>
      </c>
      <c r="FJ131" s="72" t="str">
        <f t="shared" si="1529"/>
        <v/>
      </c>
      <c r="FK131" s="72" t="str">
        <f t="shared" si="1530"/>
        <v/>
      </c>
      <c r="FL131" s="72" t="str">
        <f t="shared" si="1531"/>
        <v/>
      </c>
      <c r="FM131" s="72" t="str">
        <f t="shared" si="1532"/>
        <v/>
      </c>
      <c r="FN131" s="72" t="str">
        <f t="shared" si="1533"/>
        <v/>
      </c>
      <c r="FO131" s="72" t="str">
        <f t="shared" si="1534"/>
        <v/>
      </c>
      <c r="FP131" s="72" t="str">
        <f t="shared" si="1535"/>
        <v/>
      </c>
      <c r="FQ131" s="72" t="str">
        <f t="shared" si="1536"/>
        <v/>
      </c>
      <c r="FR131" s="72" t="str">
        <f t="shared" si="1537"/>
        <v/>
      </c>
      <c r="FS131" s="72" t="str">
        <f t="shared" si="1538"/>
        <v/>
      </c>
    </row>
    <row r="132" spans="1:175" ht="16.5">
      <c r="A132" s="104"/>
      <c r="B132" s="104" t="s">
        <v>492</v>
      </c>
      <c r="C132" s="104" t="s">
        <v>493</v>
      </c>
      <c r="T132" s="104"/>
      <c r="U132" s="88" t="s">
        <v>487</v>
      </c>
      <c r="CN132" s="70" t="str">
        <f t="shared" si="1539"/>
        <v>InitUnitState('I024',,,,,,,,,,)</v>
      </c>
      <c r="CO132" s="70" t="str">
        <f t="shared" si="1540"/>
        <v>InitUnitNormal('I024',,,,,,,,,,)</v>
      </c>
      <c r="CP132" s="70" t="str">
        <f t="shared" si="1541"/>
        <v>InitUnitMagic('I024',,,,,,,,,,)</v>
      </c>
      <c r="CQ132" s="70" t="str">
        <f t="shared" si="1542"/>
        <v>InitUnitAdd('I024',,,,,,,,,,)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8" t="str">
        <f t="shared" si="1543"/>
        <v>|n</v>
      </c>
      <c r="CV132" s="71">
        <f t="shared" si="1544"/>
        <v>0</v>
      </c>
      <c r="CW132" s="61"/>
      <c r="CX132" s="61"/>
      <c r="CY132" s="61"/>
      <c r="CZ132" s="61"/>
      <c r="DA132" s="61"/>
      <c r="DB132" s="72" t="str">
        <f t="shared" si="1469"/>
        <v/>
      </c>
      <c r="DC132" s="72" t="str">
        <f t="shared" si="1470"/>
        <v/>
      </c>
      <c r="DD132" s="72" t="str">
        <f t="shared" si="1471"/>
        <v/>
      </c>
      <c r="DE132" s="72" t="str">
        <f t="shared" si="1472"/>
        <v/>
      </c>
      <c r="DF132" s="72" t="str">
        <f t="shared" si="1473"/>
        <v/>
      </c>
      <c r="DG132" s="72" t="str">
        <f t="shared" si="1474"/>
        <v/>
      </c>
      <c r="DH132" s="72" t="str">
        <f t="shared" si="1475"/>
        <v/>
      </c>
      <c r="DI132" s="72" t="str">
        <f t="shared" si="1476"/>
        <v/>
      </c>
      <c r="DJ132" s="72" t="str">
        <f t="shared" si="1477"/>
        <v/>
      </c>
      <c r="DK132" s="72" t="str">
        <f t="shared" si="1478"/>
        <v/>
      </c>
      <c r="DL132" s="72" t="str">
        <f t="shared" si="1479"/>
        <v/>
      </c>
      <c r="DM132" s="72" t="str">
        <f t="shared" si="1480"/>
        <v/>
      </c>
      <c r="DN132" s="72" t="str">
        <f t="shared" si="1481"/>
        <v/>
      </c>
      <c r="DO132" s="72" t="str">
        <f t="shared" si="1482"/>
        <v/>
      </c>
      <c r="DP132" s="72" t="str">
        <f t="shared" si="1483"/>
        <v/>
      </c>
      <c r="DQ132" s="72" t="str">
        <f t="shared" si="1484"/>
        <v/>
      </c>
      <c r="DR132" s="72" t="str">
        <f t="shared" si="1485"/>
        <v/>
      </c>
      <c r="DS132" s="72" t="str">
        <f t="shared" si="1486"/>
        <v/>
      </c>
      <c r="DT132" s="72" t="str">
        <f t="shared" si="1487"/>
        <v/>
      </c>
      <c r="DU132" s="72" t="str">
        <f t="shared" si="1488"/>
        <v/>
      </c>
      <c r="DV132" s="72" t="str">
        <f t="shared" si="1489"/>
        <v/>
      </c>
      <c r="DW132" s="72" t="str">
        <f t="shared" si="1490"/>
        <v/>
      </c>
      <c r="DX132" s="72" t="str">
        <f t="shared" si="1491"/>
        <v/>
      </c>
      <c r="DY132" s="72" t="str">
        <f t="shared" si="1492"/>
        <v/>
      </c>
      <c r="DZ132" s="72" t="str">
        <f t="shared" si="1493"/>
        <v/>
      </c>
      <c r="EA132" s="72" t="str">
        <f t="shared" si="1494"/>
        <v/>
      </c>
      <c r="EB132" s="72" t="str">
        <f t="shared" si="1495"/>
        <v/>
      </c>
      <c r="EC132" s="72" t="str">
        <f t="shared" si="1496"/>
        <v/>
      </c>
      <c r="ED132" s="72" t="str">
        <f t="shared" si="1497"/>
        <v/>
      </c>
      <c r="EE132" s="72" t="str">
        <f t="shared" si="1498"/>
        <v/>
      </c>
      <c r="EF132" s="72" t="str">
        <f t="shared" si="1499"/>
        <v/>
      </c>
      <c r="EG132" s="72" t="str">
        <f t="shared" si="1500"/>
        <v/>
      </c>
      <c r="EH132" s="72" t="str">
        <f t="shared" si="1501"/>
        <v/>
      </c>
      <c r="EI132" s="72" t="str">
        <f t="shared" si="1502"/>
        <v/>
      </c>
      <c r="EJ132" s="72" t="str">
        <f t="shared" si="1503"/>
        <v/>
      </c>
      <c r="EK132" s="72" t="str">
        <f t="shared" si="1504"/>
        <v/>
      </c>
      <c r="EL132" s="72" t="str">
        <f t="shared" si="1505"/>
        <v/>
      </c>
      <c r="EM132" s="72" t="str">
        <f t="shared" si="1506"/>
        <v/>
      </c>
      <c r="EN132" s="72" t="str">
        <f t="shared" si="1507"/>
        <v/>
      </c>
      <c r="EO132" s="72" t="str">
        <f t="shared" si="1508"/>
        <v/>
      </c>
      <c r="EP132" s="72" t="str">
        <f t="shared" si="1509"/>
        <v/>
      </c>
      <c r="EQ132" s="72" t="str">
        <f t="shared" si="1510"/>
        <v/>
      </c>
      <c r="ER132" s="72" t="str">
        <f t="shared" si="1511"/>
        <v/>
      </c>
      <c r="ES132" s="72" t="str">
        <f t="shared" si="1512"/>
        <v/>
      </c>
      <c r="ET132" s="72" t="str">
        <f t="shared" si="1513"/>
        <v/>
      </c>
      <c r="EU132" s="72" t="str">
        <f t="shared" si="1514"/>
        <v/>
      </c>
      <c r="EV132" s="72" t="str">
        <f t="shared" si="1515"/>
        <v/>
      </c>
      <c r="EW132" s="72" t="str">
        <f t="shared" si="1516"/>
        <v/>
      </c>
      <c r="EX132" s="72" t="str">
        <f t="shared" si="1517"/>
        <v/>
      </c>
      <c r="EY132" s="72" t="str">
        <f t="shared" si="1518"/>
        <v/>
      </c>
      <c r="EZ132" s="72" t="str">
        <f t="shared" si="1519"/>
        <v/>
      </c>
      <c r="FA132" s="72" t="str">
        <f t="shared" si="1520"/>
        <v/>
      </c>
      <c r="FB132" s="72" t="str">
        <f t="shared" si="1521"/>
        <v/>
      </c>
      <c r="FC132" s="72" t="str">
        <f t="shared" si="1522"/>
        <v/>
      </c>
      <c r="FD132" s="72" t="str">
        <f t="shared" si="1523"/>
        <v/>
      </c>
      <c r="FE132" s="72" t="str">
        <f t="shared" si="1524"/>
        <v/>
      </c>
      <c r="FF132" s="72" t="str">
        <f t="shared" si="1525"/>
        <v/>
      </c>
      <c r="FG132" s="72" t="str">
        <f t="shared" si="1526"/>
        <v/>
      </c>
      <c r="FH132" s="72" t="str">
        <f t="shared" si="1527"/>
        <v/>
      </c>
      <c r="FI132" s="72" t="str">
        <f t="shared" si="1528"/>
        <v/>
      </c>
      <c r="FJ132" s="72" t="str">
        <f t="shared" si="1529"/>
        <v/>
      </c>
      <c r="FK132" s="72" t="str">
        <f t="shared" si="1530"/>
        <v/>
      </c>
      <c r="FL132" s="72" t="str">
        <f t="shared" si="1531"/>
        <v/>
      </c>
      <c r="FM132" s="72" t="str">
        <f t="shared" si="1532"/>
        <v/>
      </c>
      <c r="FN132" s="72" t="str">
        <f t="shared" si="1533"/>
        <v/>
      </c>
      <c r="FO132" s="72" t="str">
        <f t="shared" si="1534"/>
        <v/>
      </c>
      <c r="FP132" s="72" t="str">
        <f t="shared" si="1535"/>
        <v/>
      </c>
      <c r="FQ132" s="72" t="str">
        <f t="shared" si="1536"/>
        <v/>
      </c>
      <c r="FR132" s="72" t="str">
        <f t="shared" si="1537"/>
        <v/>
      </c>
      <c r="FS132" s="72" t="str">
        <f t="shared" si="1538"/>
        <v/>
      </c>
    </row>
    <row r="133" spans="1:175" ht="16.5">
      <c r="A133" s="104"/>
      <c r="B133" s="104" t="s">
        <v>494</v>
      </c>
      <c r="C133" s="104" t="s">
        <v>481</v>
      </c>
      <c r="T133" s="104" t="s">
        <v>1033</v>
      </c>
      <c r="U133" s="88" t="s">
        <v>483</v>
      </c>
      <c r="CN133" s="70" t="str">
        <f t="shared" ref="CN133:CN134" si="1773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70" t="str">
        <f t="shared" ref="CO133:CO134" si="1774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70" t="str">
        <f t="shared" ref="CP133:CP134" si="1775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70" t="str">
        <f t="shared" ref="CQ133:CQ134" si="1776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8" t="str">
        <f t="shared" ref="CU133:CU134" si="1777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1" t="str">
        <f t="shared" ref="CV133:CV134" si="1778">T133</f>
        <v>|CffFFC926100%概率|r提升指定技能的|Cffffc926品质|r。|n|n|Cff00ff7f只能对|r|Cffffc926A级|r|Cff00ff7f以下的技能使用。|r</v>
      </c>
      <c r="CW133" s="61"/>
      <c r="CX133" s="61"/>
      <c r="CY133" s="61"/>
      <c r="CZ133" s="61"/>
      <c r="DA133" s="61"/>
      <c r="DB133" s="72" t="str">
        <f t="shared" ref="DB133:DB134" si="1779">IF(V133="","","|n"&amp;DB$2&amp;"+"&amp;V133&amp;DB$1)</f>
        <v/>
      </c>
      <c r="DC133" s="72" t="str">
        <f t="shared" ref="DC133:DC134" si="1780">IF(W133="","","|n"&amp;DC$2&amp;"+"&amp;W133&amp;DC$1)</f>
        <v/>
      </c>
      <c r="DD133" s="72" t="str">
        <f t="shared" ref="DD133:DD134" si="1781">IF(X133="","","|n"&amp;DD$2&amp;"+"&amp;X133&amp;DD$1)</f>
        <v/>
      </c>
      <c r="DE133" s="72" t="str">
        <f t="shared" ref="DE133:DE134" si="1782">IF(Y133="","","|n"&amp;DE$2&amp;"+"&amp;Y133&amp;DE$1)</f>
        <v/>
      </c>
      <c r="DF133" s="72" t="str">
        <f t="shared" ref="DF133:DF134" si="1783">IF(Z133="","","|n"&amp;DF$2&amp;"+"&amp;Z133&amp;DF$1)</f>
        <v/>
      </c>
      <c r="DG133" s="72" t="str">
        <f t="shared" ref="DG133:DG134" si="1784">IF(AA133="","","|n"&amp;DG$2&amp;"+"&amp;AA133&amp;DG$1)</f>
        <v/>
      </c>
      <c r="DH133" s="72" t="str">
        <f t="shared" ref="DH133:DH134" si="1785">IF(AB133="","","|n"&amp;DH$2&amp;"+"&amp;AB133&amp;DH$1)</f>
        <v/>
      </c>
      <c r="DI133" s="72" t="str">
        <f t="shared" ref="DI133:DI134" si="1786">IF(AC133="","","|n"&amp;DI$2&amp;"+"&amp;AC133&amp;DI$1)</f>
        <v/>
      </c>
      <c r="DJ133" s="72" t="str">
        <f t="shared" ref="DJ133:DJ134" si="1787">IF(AD133="","","|n"&amp;DJ$2&amp;"+"&amp;AD133&amp;DJ$1)</f>
        <v/>
      </c>
      <c r="DK133" s="72" t="str">
        <f t="shared" ref="DK133:DK134" si="1788">IF(AE133="","","|n"&amp;DK$2&amp;"+"&amp;AE133&amp;DK$1)</f>
        <v/>
      </c>
      <c r="DL133" s="72" t="str">
        <f t="shared" ref="DL133:DL134" si="1789">IF(AF133="","","|n"&amp;DL$2&amp;"+"&amp;AF133&amp;DL$1)</f>
        <v/>
      </c>
      <c r="DM133" s="72" t="str">
        <f t="shared" ref="DM133:DM134" si="1790">IF(AG133="","","|n"&amp;DM$2&amp;"+"&amp;AG133&amp;DM$1)</f>
        <v/>
      </c>
      <c r="DN133" s="72" t="str">
        <f t="shared" ref="DN133:DN134" si="1791">IF(AH133="","","|n"&amp;DN$2&amp;"+"&amp;AH133&amp;DN$1)</f>
        <v/>
      </c>
      <c r="DO133" s="72" t="str">
        <f t="shared" ref="DO133:DO134" si="1792">IF(AI133="","","|n"&amp;DO$2&amp;"+"&amp;AI133&amp;DO$1)</f>
        <v/>
      </c>
      <c r="DP133" s="72" t="str">
        <f t="shared" ref="DP133:DP134" si="1793">IF(AJ133="","","|n"&amp;DP$2&amp;"+"&amp;AJ133&amp;DP$1)</f>
        <v/>
      </c>
      <c r="DQ133" s="72" t="str">
        <f t="shared" ref="DQ133:DQ134" si="1794">IF(AK133="","","|n"&amp;DQ$2&amp;"+"&amp;AK133&amp;DQ$1)</f>
        <v/>
      </c>
      <c r="DR133" s="72" t="str">
        <f t="shared" ref="DR133:DR134" si="1795">IF(AL133="","","|n"&amp;DR$2&amp;"+"&amp;AL133&amp;DR$1)</f>
        <v/>
      </c>
      <c r="DS133" s="72" t="str">
        <f t="shared" ref="DS133:DS134" si="1796">IF(AM133="","","|n"&amp;DS$2&amp;"+"&amp;AM133&amp;DS$1)</f>
        <v/>
      </c>
      <c r="DT133" s="72" t="str">
        <f t="shared" ref="DT133:DT134" si="1797">IF(AN133="","","|n"&amp;DT$2&amp;"+"&amp;AN133&amp;DT$1)</f>
        <v/>
      </c>
      <c r="DU133" s="72" t="str">
        <f t="shared" ref="DU133:DU134" si="1798">IF(AO133="","","|n"&amp;DU$2&amp;"+"&amp;AO133&amp;DU$1)</f>
        <v/>
      </c>
      <c r="DV133" s="72" t="str">
        <f t="shared" ref="DV133:DV134" si="1799">IF(AP133="","","|n"&amp;DV$2&amp;"+"&amp;AP133&amp;DV$1)</f>
        <v/>
      </c>
      <c r="DW133" s="72" t="str">
        <f t="shared" ref="DW133:DW134" si="1800">IF(AQ133="","","|n"&amp;DW$2&amp;"+"&amp;AQ133&amp;DW$1)</f>
        <v/>
      </c>
      <c r="DX133" s="72" t="str">
        <f t="shared" ref="DX133:DX134" si="1801">IF(AR133="","","|n"&amp;DX$2&amp;"+"&amp;AR133&amp;DX$1)</f>
        <v/>
      </c>
      <c r="DY133" s="72" t="str">
        <f t="shared" ref="DY133:DY134" si="1802">IF(AS133="","","|n"&amp;DY$2&amp;"+"&amp;AS133&amp;DY$1)</f>
        <v/>
      </c>
      <c r="DZ133" s="72" t="str">
        <f t="shared" ref="DZ133:DZ134" si="1803">IF(AT133="","","|n"&amp;DZ$2&amp;"+"&amp;AT133&amp;DZ$1)</f>
        <v/>
      </c>
      <c r="EA133" s="72" t="str">
        <f t="shared" ref="EA133:EA134" si="1804">IF(AU133="","","|n"&amp;EA$2&amp;"+"&amp;AU133&amp;EA$1)</f>
        <v/>
      </c>
      <c r="EB133" s="72" t="str">
        <f t="shared" ref="EB133:EB134" si="1805">IF(AV133="","","|n"&amp;EB$2&amp;"+"&amp;AV133&amp;EB$1)</f>
        <v/>
      </c>
      <c r="EC133" s="72" t="str">
        <f t="shared" ref="EC133:EC134" si="1806">IF(AW133="","","|n"&amp;EC$2&amp;"+"&amp;AW133&amp;EC$1)</f>
        <v/>
      </c>
      <c r="ED133" s="72" t="str">
        <f t="shared" ref="ED133:ED134" si="1807">IF(AX133="","","|n"&amp;ED$2&amp;"+"&amp;AX133&amp;ED$1)</f>
        <v/>
      </c>
      <c r="EE133" s="72" t="str">
        <f t="shared" ref="EE133:EE134" si="1808">IF(AY133="","","|n"&amp;EE$2&amp;"+"&amp;AY133&amp;EE$1)</f>
        <v/>
      </c>
      <c r="EF133" s="72" t="str">
        <f t="shared" ref="EF133:EF134" si="1809">IF(AZ133="","","|n"&amp;EF$2&amp;"+"&amp;AZ133&amp;EF$1)</f>
        <v/>
      </c>
      <c r="EG133" s="72" t="str">
        <f t="shared" ref="EG133:EG134" si="1810">IF(BA133="","","|n"&amp;EG$2&amp;"+"&amp;BA133&amp;EG$1)</f>
        <v/>
      </c>
      <c r="EH133" s="72" t="str">
        <f t="shared" ref="EH133:EH134" si="1811">IF(BB133="","","|n"&amp;EH$2&amp;"+"&amp;BB133&amp;EH$1)</f>
        <v/>
      </c>
      <c r="EI133" s="72" t="str">
        <f t="shared" ref="EI133:EI134" si="1812">IF(BC133="","","|n"&amp;EI$2&amp;"+"&amp;BC133&amp;EI$1)</f>
        <v/>
      </c>
      <c r="EJ133" s="72" t="str">
        <f t="shared" ref="EJ133:EJ134" si="1813">IF(BD133="","","|n"&amp;EJ$2&amp;"+"&amp;BD133&amp;EJ$1)</f>
        <v/>
      </c>
      <c r="EK133" s="72" t="str">
        <f t="shared" ref="EK133:EK134" si="1814">IF(BE133="","","|n"&amp;EK$2&amp;"+"&amp;BE133&amp;EK$1)</f>
        <v/>
      </c>
      <c r="EL133" s="72" t="str">
        <f t="shared" ref="EL133:EL134" si="1815">IF(BF133="","","|n"&amp;EL$2&amp;"+"&amp;BF133&amp;EL$1)</f>
        <v/>
      </c>
      <c r="EM133" s="72" t="str">
        <f t="shared" ref="EM133:EM134" si="1816">IF(BG133="","","|n"&amp;EM$2&amp;"+"&amp;BG133&amp;EM$1)</f>
        <v/>
      </c>
      <c r="EN133" s="72" t="str">
        <f t="shared" ref="EN133:EN134" si="1817">IF(BH133="","","|n"&amp;EN$2&amp;"+"&amp;BH133&amp;EN$1)</f>
        <v/>
      </c>
      <c r="EO133" s="72" t="str">
        <f t="shared" ref="EO133:EO134" si="1818">IF(BI133="","","|n"&amp;EO$2&amp;"+"&amp;BI133&amp;EO$1)</f>
        <v/>
      </c>
      <c r="EP133" s="72" t="str">
        <f t="shared" ref="EP133:EP134" si="1819">IF(BJ133="","","|n"&amp;EP$2&amp;"+"&amp;BJ133&amp;EP$1)</f>
        <v/>
      </c>
      <c r="EQ133" s="72" t="str">
        <f t="shared" ref="EQ133:EQ134" si="1820">IF(BK133="","","|n"&amp;EQ$2&amp;"+"&amp;BK133&amp;EQ$1)</f>
        <v/>
      </c>
      <c r="ER133" s="72" t="str">
        <f t="shared" ref="ER133:ER134" si="1821">IF(BL133="","","|n"&amp;ER$2&amp;"+"&amp;BL133&amp;ER$1)</f>
        <v/>
      </c>
      <c r="ES133" s="72" t="str">
        <f t="shared" ref="ES133:ES134" si="1822">IF(BM133="","","|n"&amp;ES$2&amp;"+"&amp;BM133&amp;ES$1)</f>
        <v/>
      </c>
      <c r="ET133" s="72" t="str">
        <f t="shared" ref="ET133:ET134" si="1823">IF(BN133="","","|n"&amp;ET$2&amp;"+"&amp;BN133&amp;ET$1)</f>
        <v/>
      </c>
      <c r="EU133" s="72" t="str">
        <f t="shared" ref="EU133:EU134" si="1824">IF(BO133="","","|n"&amp;EU$2&amp;"+"&amp;BO133&amp;EU$1)</f>
        <v/>
      </c>
      <c r="EV133" s="72" t="str">
        <f t="shared" ref="EV133:EV134" si="1825">IF(BP133="","","|n"&amp;EV$2&amp;"+"&amp;BP133&amp;EV$1)</f>
        <v/>
      </c>
      <c r="EW133" s="72" t="str">
        <f t="shared" ref="EW133:EW134" si="1826">IF(BQ133="","","|n"&amp;EW$2&amp;"+"&amp;BQ133&amp;EW$1)</f>
        <v/>
      </c>
      <c r="EX133" s="72" t="str">
        <f t="shared" ref="EX133:EX134" si="1827">IF(BR133="","","|n"&amp;EX$2&amp;"+"&amp;BR133&amp;EX$1)</f>
        <v/>
      </c>
      <c r="EY133" s="72" t="str">
        <f t="shared" ref="EY133:EY134" si="1828">IF(BS133="","","|n"&amp;EY$2&amp;"+"&amp;BS133&amp;EY$1)</f>
        <v/>
      </c>
      <c r="EZ133" s="72" t="str">
        <f t="shared" ref="EZ133:EZ134" si="1829">IF(BT133="","","|n"&amp;EZ$2&amp;"+"&amp;BT133&amp;EZ$1)</f>
        <v/>
      </c>
      <c r="FA133" s="72" t="str">
        <f t="shared" ref="FA133:FA134" si="1830">IF(BU133="","","|n"&amp;FA$2&amp;"+"&amp;BU133&amp;FA$1)</f>
        <v/>
      </c>
      <c r="FB133" s="72" t="str">
        <f t="shared" ref="FB133:FB134" si="1831">IF(BV133="","","|n"&amp;FB$2&amp;"+"&amp;BV133&amp;FB$1)</f>
        <v/>
      </c>
      <c r="FC133" s="72" t="str">
        <f t="shared" ref="FC133:FC134" si="1832">IF(BW133="","","|n"&amp;FC$2&amp;"+"&amp;BW133&amp;FC$1)</f>
        <v/>
      </c>
      <c r="FD133" s="72" t="str">
        <f t="shared" ref="FD133:FD134" si="1833">IF(BX133="","","|n"&amp;FD$2&amp;"+"&amp;BX133&amp;FD$1)</f>
        <v/>
      </c>
      <c r="FE133" s="72" t="str">
        <f t="shared" ref="FE133:FE134" si="1834">IF(BY133="","","|n"&amp;FE$2&amp;"+"&amp;BY133&amp;FE$1)</f>
        <v/>
      </c>
      <c r="FF133" s="72" t="str">
        <f t="shared" ref="FF133:FF134" si="1835">IF(BZ133="","","|n"&amp;FF$2&amp;"+"&amp;BZ133&amp;FF$1)</f>
        <v/>
      </c>
      <c r="FG133" s="72" t="str">
        <f t="shared" ref="FG133:FG134" si="1836">IF(CA133="","","|n"&amp;FG$2&amp;"+"&amp;CA133&amp;FG$1)</f>
        <v/>
      </c>
      <c r="FH133" s="72" t="str">
        <f t="shared" ref="FH133:FH134" si="1837">IF(CB133="","","|n"&amp;FH$2&amp;"+"&amp;CB133&amp;FH$1)</f>
        <v/>
      </c>
      <c r="FI133" s="72" t="str">
        <f t="shared" ref="FI133:FI134" si="1838">IF(CC133="","","|n"&amp;FI$2&amp;"+"&amp;CC133&amp;FI$1)</f>
        <v/>
      </c>
      <c r="FJ133" s="72" t="str">
        <f t="shared" ref="FJ133:FJ134" si="1839">IF(CD133="","","|n"&amp;FJ$2&amp;"+"&amp;CD133&amp;FJ$1)</f>
        <v/>
      </c>
      <c r="FK133" s="72" t="str">
        <f t="shared" ref="FK133:FK134" si="1840">IF(CE133="","","|n"&amp;FK$2&amp;"+"&amp;CE133&amp;FK$1)</f>
        <v/>
      </c>
      <c r="FL133" s="72" t="str">
        <f t="shared" ref="FL133:FL134" si="1841">IF(CF133="","","|n"&amp;FL$2&amp;"+"&amp;CF133&amp;FL$1)</f>
        <v/>
      </c>
      <c r="FM133" s="72" t="str">
        <f t="shared" ref="FM133:FM134" si="1842">IF(CG133="","","|n"&amp;FM$2&amp;"+"&amp;CG133&amp;FM$1)</f>
        <v/>
      </c>
      <c r="FN133" s="72" t="str">
        <f t="shared" ref="FN133:FN134" si="1843">IF(CH133="","","|n"&amp;FN$2&amp;"+"&amp;CH133&amp;FN$1)</f>
        <v/>
      </c>
      <c r="FO133" s="72" t="str">
        <f t="shared" ref="FO133:FO134" si="1844">IF(CI133="","","|n"&amp;FO$2&amp;"+"&amp;CI133&amp;FO$1)</f>
        <v/>
      </c>
      <c r="FP133" s="72" t="str">
        <f t="shared" ref="FP133:FP134" si="1845">IF(CJ133="","","|n"&amp;FP$2&amp;"+"&amp;CJ133&amp;FP$1)</f>
        <v/>
      </c>
      <c r="FQ133" s="72" t="str">
        <f t="shared" ref="FQ133:FQ134" si="1846">IF(CK133="","","|n"&amp;FQ$2&amp;"+"&amp;CK133&amp;FQ$1)</f>
        <v/>
      </c>
      <c r="FR133" s="72" t="str">
        <f t="shared" ref="FR133:FR134" si="1847">IF(CL133="","","|n"&amp;FR$2&amp;"+"&amp;CL133&amp;FR$1)</f>
        <v/>
      </c>
      <c r="FS133" s="72" t="str">
        <f t="shared" ref="FS133:FS134" si="1848">IF(CM133="","","|n"&amp;FS$2&amp;"+"&amp;CM133&amp;FS$1)</f>
        <v/>
      </c>
    </row>
    <row r="134" spans="1:175" ht="16.5">
      <c r="A134" s="104"/>
      <c r="B134" s="104" t="s">
        <v>495</v>
      </c>
      <c r="C134" s="115" t="s">
        <v>496</v>
      </c>
      <c r="T134" s="115" t="s">
        <v>497</v>
      </c>
      <c r="U134" s="88" t="s">
        <v>487</v>
      </c>
      <c r="CN134" s="70" t="str">
        <f t="shared" si="1773"/>
        <v>InitUnitState('CS22',,,,,,,,,,)</v>
      </c>
      <c r="CO134" s="70" t="str">
        <f t="shared" si="1774"/>
        <v>InitUnitNormal('CS22',,,,,,,,,,)</v>
      </c>
      <c r="CP134" s="70" t="str">
        <f t="shared" si="1775"/>
        <v>InitUnitMagic('CS22',,,,,,,,,,)</v>
      </c>
      <c r="CQ134" s="70" t="str">
        <f t="shared" si="1776"/>
        <v>InitUnitAdd('CS22',,,,,,,,,,)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137&amp;CR$1&amp;")"</f>
        <v>InitEquipData('CS22',,"",,,,,'','','','','','',"ReplaceableTextures\\CommandButtons\\BTNCF01.blp")</v>
      </c>
      <c r="CU134" s="98" t="str">
        <f t="shared" si="1777"/>
        <v>|n</v>
      </c>
      <c r="CV134" s="71" t="str">
        <f t="shared" si="1778"/>
        <v>使指定的|Cffffc926A级|r技能进化为|Cffff0000S级|r。</v>
      </c>
      <c r="CW134" s="61"/>
      <c r="CX134" s="61"/>
      <c r="CY134" s="61"/>
      <c r="CZ134" s="61"/>
      <c r="DA134" s="61"/>
      <c r="DB134" s="72" t="str">
        <f t="shared" si="1779"/>
        <v/>
      </c>
      <c r="DC134" s="72" t="str">
        <f t="shared" si="1780"/>
        <v/>
      </c>
      <c r="DD134" s="72" t="str">
        <f t="shared" si="1781"/>
        <v/>
      </c>
      <c r="DE134" s="72" t="str">
        <f t="shared" si="1782"/>
        <v/>
      </c>
      <c r="DF134" s="72" t="str">
        <f t="shared" si="1783"/>
        <v/>
      </c>
      <c r="DG134" s="72" t="str">
        <f t="shared" si="1784"/>
        <v/>
      </c>
      <c r="DH134" s="72" t="str">
        <f t="shared" si="1785"/>
        <v/>
      </c>
      <c r="DI134" s="72" t="str">
        <f t="shared" si="1786"/>
        <v/>
      </c>
      <c r="DJ134" s="72" t="str">
        <f t="shared" si="1787"/>
        <v/>
      </c>
      <c r="DK134" s="72" t="str">
        <f t="shared" si="1788"/>
        <v/>
      </c>
      <c r="DL134" s="72" t="str">
        <f t="shared" si="1789"/>
        <v/>
      </c>
      <c r="DM134" s="72" t="str">
        <f t="shared" si="1790"/>
        <v/>
      </c>
      <c r="DN134" s="72" t="str">
        <f t="shared" si="1791"/>
        <v/>
      </c>
      <c r="DO134" s="72" t="str">
        <f t="shared" si="1792"/>
        <v/>
      </c>
      <c r="DP134" s="72" t="str">
        <f t="shared" si="1793"/>
        <v/>
      </c>
      <c r="DQ134" s="72" t="str">
        <f t="shared" si="1794"/>
        <v/>
      </c>
      <c r="DR134" s="72" t="str">
        <f t="shared" si="1795"/>
        <v/>
      </c>
      <c r="DS134" s="72" t="str">
        <f t="shared" si="1796"/>
        <v/>
      </c>
      <c r="DT134" s="72" t="str">
        <f t="shared" si="1797"/>
        <v/>
      </c>
      <c r="DU134" s="72" t="str">
        <f t="shared" si="1798"/>
        <v/>
      </c>
      <c r="DV134" s="72" t="str">
        <f t="shared" si="1799"/>
        <v/>
      </c>
      <c r="DW134" s="72" t="str">
        <f t="shared" si="1800"/>
        <v/>
      </c>
      <c r="DX134" s="72" t="str">
        <f t="shared" si="1801"/>
        <v/>
      </c>
      <c r="DY134" s="72" t="str">
        <f t="shared" si="1802"/>
        <v/>
      </c>
      <c r="DZ134" s="72" t="str">
        <f t="shared" si="1803"/>
        <v/>
      </c>
      <c r="EA134" s="72" t="str">
        <f t="shared" si="1804"/>
        <v/>
      </c>
      <c r="EB134" s="72" t="str">
        <f t="shared" si="1805"/>
        <v/>
      </c>
      <c r="EC134" s="72" t="str">
        <f t="shared" si="1806"/>
        <v/>
      </c>
      <c r="ED134" s="72" t="str">
        <f t="shared" si="1807"/>
        <v/>
      </c>
      <c r="EE134" s="72" t="str">
        <f t="shared" si="1808"/>
        <v/>
      </c>
      <c r="EF134" s="72" t="str">
        <f t="shared" si="1809"/>
        <v/>
      </c>
      <c r="EG134" s="72" t="str">
        <f t="shared" si="1810"/>
        <v/>
      </c>
      <c r="EH134" s="72" t="str">
        <f t="shared" si="1811"/>
        <v/>
      </c>
      <c r="EI134" s="72" t="str">
        <f t="shared" si="1812"/>
        <v/>
      </c>
      <c r="EJ134" s="72" t="str">
        <f t="shared" si="1813"/>
        <v/>
      </c>
      <c r="EK134" s="72" t="str">
        <f t="shared" si="1814"/>
        <v/>
      </c>
      <c r="EL134" s="72" t="str">
        <f t="shared" si="1815"/>
        <v/>
      </c>
      <c r="EM134" s="72" t="str">
        <f t="shared" si="1816"/>
        <v/>
      </c>
      <c r="EN134" s="72" t="str">
        <f t="shared" si="1817"/>
        <v/>
      </c>
      <c r="EO134" s="72" t="str">
        <f t="shared" si="1818"/>
        <v/>
      </c>
      <c r="EP134" s="72" t="str">
        <f t="shared" si="1819"/>
        <v/>
      </c>
      <c r="EQ134" s="72" t="str">
        <f t="shared" si="1820"/>
        <v/>
      </c>
      <c r="ER134" s="72" t="str">
        <f t="shared" si="1821"/>
        <v/>
      </c>
      <c r="ES134" s="72" t="str">
        <f t="shared" si="1822"/>
        <v/>
      </c>
      <c r="ET134" s="72" t="str">
        <f t="shared" si="1823"/>
        <v/>
      </c>
      <c r="EU134" s="72" t="str">
        <f t="shared" si="1824"/>
        <v/>
      </c>
      <c r="EV134" s="72" t="str">
        <f t="shared" si="1825"/>
        <v/>
      </c>
      <c r="EW134" s="72" t="str">
        <f t="shared" si="1826"/>
        <v/>
      </c>
      <c r="EX134" s="72" t="str">
        <f t="shared" si="1827"/>
        <v/>
      </c>
      <c r="EY134" s="72" t="str">
        <f t="shared" si="1828"/>
        <v/>
      </c>
      <c r="EZ134" s="72" t="str">
        <f t="shared" si="1829"/>
        <v/>
      </c>
      <c r="FA134" s="72" t="str">
        <f t="shared" si="1830"/>
        <v/>
      </c>
      <c r="FB134" s="72" t="str">
        <f t="shared" si="1831"/>
        <v/>
      </c>
      <c r="FC134" s="72" t="str">
        <f t="shared" si="1832"/>
        <v/>
      </c>
      <c r="FD134" s="72" t="str">
        <f t="shared" si="1833"/>
        <v/>
      </c>
      <c r="FE134" s="72" t="str">
        <f t="shared" si="1834"/>
        <v/>
      </c>
      <c r="FF134" s="72" t="str">
        <f t="shared" si="1835"/>
        <v/>
      </c>
      <c r="FG134" s="72" t="str">
        <f t="shared" si="1836"/>
        <v/>
      </c>
      <c r="FH134" s="72" t="str">
        <f t="shared" si="1837"/>
        <v/>
      </c>
      <c r="FI134" s="72" t="str">
        <f t="shared" si="1838"/>
        <v/>
      </c>
      <c r="FJ134" s="72" t="str">
        <f t="shared" si="1839"/>
        <v/>
      </c>
      <c r="FK134" s="72" t="str">
        <f t="shared" si="1840"/>
        <v/>
      </c>
      <c r="FL134" s="72" t="str">
        <f t="shared" si="1841"/>
        <v/>
      </c>
      <c r="FM134" s="72" t="str">
        <f t="shared" si="1842"/>
        <v/>
      </c>
      <c r="FN134" s="72" t="str">
        <f t="shared" si="1843"/>
        <v/>
      </c>
      <c r="FO134" s="72" t="str">
        <f t="shared" si="1844"/>
        <v/>
      </c>
      <c r="FP134" s="72" t="str">
        <f t="shared" si="1845"/>
        <v/>
      </c>
      <c r="FQ134" s="72" t="str">
        <f t="shared" si="1846"/>
        <v/>
      </c>
      <c r="FR134" s="72" t="str">
        <f t="shared" si="1847"/>
        <v/>
      </c>
      <c r="FS134" s="72" t="str">
        <f t="shared" si="1848"/>
        <v/>
      </c>
    </row>
    <row r="135" spans="1:175" ht="16.5">
      <c r="A135" s="104"/>
      <c r="B135" s="104" t="s">
        <v>498</v>
      </c>
      <c r="C135" s="104" t="s">
        <v>489</v>
      </c>
      <c r="T135" s="104" t="s">
        <v>1034</v>
      </c>
      <c r="U135" s="111" t="s">
        <v>491</v>
      </c>
      <c r="CN135" s="70" t="str">
        <f t="shared" ref="CN135" si="1849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70" t="str">
        <f t="shared" ref="CO135" si="1850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70" t="str">
        <f t="shared" ref="CP135" si="1851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70" t="str">
        <f t="shared" ref="CQ135" si="1852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138&amp;CR$1&amp;")"</f>
        <v>InitEquipData('CS23',,"",,,,,'','','','','','',"ReplaceableTextures\\CommandButtons\\BTNI001.blp")</v>
      </c>
      <c r="CU135" s="98" t="str">
        <f t="shared" ref="CU135" si="1853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1" t="str">
        <f t="shared" ref="CV135" si="1854">T135</f>
        <v>|CffFFC92650%概率|r提升指定技能的|Cffffc926品质|r。|n|n|Cff00ff7f只能对|r|Cffffc926A级|r|Cff00ff7f以下的技能使用。|r</v>
      </c>
      <c r="CW135" s="61"/>
      <c r="CX135" s="61"/>
      <c r="CY135" s="61"/>
      <c r="CZ135" s="61"/>
      <c r="DA135" s="61"/>
      <c r="DB135" s="72" t="str">
        <f t="shared" ref="DB135" si="1855">IF(V135="","","|n"&amp;DB$2&amp;"+"&amp;V135&amp;DB$1)</f>
        <v/>
      </c>
      <c r="DC135" s="72" t="str">
        <f t="shared" ref="DC135" si="1856">IF(W135="","","|n"&amp;DC$2&amp;"+"&amp;W135&amp;DC$1)</f>
        <v/>
      </c>
      <c r="DD135" s="72" t="str">
        <f t="shared" ref="DD135" si="1857">IF(X135="","","|n"&amp;DD$2&amp;"+"&amp;X135&amp;DD$1)</f>
        <v/>
      </c>
      <c r="DE135" s="72" t="str">
        <f t="shared" ref="DE135" si="1858">IF(Y135="","","|n"&amp;DE$2&amp;"+"&amp;Y135&amp;DE$1)</f>
        <v/>
      </c>
      <c r="DF135" s="72" t="str">
        <f t="shared" ref="DF135" si="1859">IF(Z135="","","|n"&amp;DF$2&amp;"+"&amp;Z135&amp;DF$1)</f>
        <v/>
      </c>
      <c r="DG135" s="72" t="str">
        <f t="shared" ref="DG135" si="1860">IF(AA135="","","|n"&amp;DG$2&amp;"+"&amp;AA135&amp;DG$1)</f>
        <v/>
      </c>
      <c r="DH135" s="72" t="str">
        <f t="shared" ref="DH135" si="1861">IF(AB135="","","|n"&amp;DH$2&amp;"+"&amp;AB135&amp;DH$1)</f>
        <v/>
      </c>
      <c r="DI135" s="72" t="str">
        <f t="shared" ref="DI135" si="1862">IF(AC135="","","|n"&amp;DI$2&amp;"+"&amp;AC135&amp;DI$1)</f>
        <v/>
      </c>
      <c r="DJ135" s="72" t="str">
        <f t="shared" ref="DJ135" si="1863">IF(AD135="","","|n"&amp;DJ$2&amp;"+"&amp;AD135&amp;DJ$1)</f>
        <v/>
      </c>
      <c r="DK135" s="72" t="str">
        <f t="shared" ref="DK135" si="1864">IF(AE135="","","|n"&amp;DK$2&amp;"+"&amp;AE135&amp;DK$1)</f>
        <v/>
      </c>
      <c r="DL135" s="72" t="str">
        <f t="shared" ref="DL135" si="1865">IF(AF135="","","|n"&amp;DL$2&amp;"+"&amp;AF135&amp;DL$1)</f>
        <v/>
      </c>
      <c r="DM135" s="72" t="str">
        <f t="shared" ref="DM135" si="1866">IF(AG135="","","|n"&amp;DM$2&amp;"+"&amp;AG135&amp;DM$1)</f>
        <v/>
      </c>
      <c r="DN135" s="72" t="str">
        <f t="shared" ref="DN135" si="1867">IF(AH135="","","|n"&amp;DN$2&amp;"+"&amp;AH135&amp;DN$1)</f>
        <v/>
      </c>
      <c r="DO135" s="72" t="str">
        <f t="shared" ref="DO135" si="1868">IF(AI135="","","|n"&amp;DO$2&amp;"+"&amp;AI135&amp;DO$1)</f>
        <v/>
      </c>
      <c r="DP135" s="72" t="str">
        <f t="shared" ref="DP135" si="1869">IF(AJ135="","","|n"&amp;DP$2&amp;"+"&amp;AJ135&amp;DP$1)</f>
        <v/>
      </c>
      <c r="DQ135" s="72" t="str">
        <f t="shared" ref="DQ135" si="1870">IF(AK135="","","|n"&amp;DQ$2&amp;"+"&amp;AK135&amp;DQ$1)</f>
        <v/>
      </c>
      <c r="DR135" s="72" t="str">
        <f t="shared" ref="DR135" si="1871">IF(AL135="","","|n"&amp;DR$2&amp;"+"&amp;AL135&amp;DR$1)</f>
        <v/>
      </c>
      <c r="DS135" s="72" t="str">
        <f t="shared" ref="DS135" si="1872">IF(AM135="","","|n"&amp;DS$2&amp;"+"&amp;AM135&amp;DS$1)</f>
        <v/>
      </c>
      <c r="DT135" s="72" t="str">
        <f t="shared" ref="DT135" si="1873">IF(AN135="","","|n"&amp;DT$2&amp;"+"&amp;AN135&amp;DT$1)</f>
        <v/>
      </c>
      <c r="DU135" s="72" t="str">
        <f t="shared" ref="DU135" si="1874">IF(AO135="","","|n"&amp;DU$2&amp;"+"&amp;AO135&amp;DU$1)</f>
        <v/>
      </c>
      <c r="DV135" s="72" t="str">
        <f t="shared" ref="DV135" si="1875">IF(AP135="","","|n"&amp;DV$2&amp;"+"&amp;AP135&amp;DV$1)</f>
        <v/>
      </c>
      <c r="DW135" s="72" t="str">
        <f t="shared" ref="DW135" si="1876">IF(AQ135="","","|n"&amp;DW$2&amp;"+"&amp;AQ135&amp;DW$1)</f>
        <v/>
      </c>
      <c r="DX135" s="72" t="str">
        <f t="shared" ref="DX135" si="1877">IF(AR135="","","|n"&amp;DX$2&amp;"+"&amp;AR135&amp;DX$1)</f>
        <v/>
      </c>
      <c r="DY135" s="72" t="str">
        <f t="shared" ref="DY135" si="1878">IF(AS135="","","|n"&amp;DY$2&amp;"+"&amp;AS135&amp;DY$1)</f>
        <v/>
      </c>
      <c r="DZ135" s="72" t="str">
        <f t="shared" ref="DZ135" si="1879">IF(AT135="","","|n"&amp;DZ$2&amp;"+"&amp;AT135&amp;DZ$1)</f>
        <v/>
      </c>
      <c r="EA135" s="72" t="str">
        <f t="shared" ref="EA135" si="1880">IF(AU135="","","|n"&amp;EA$2&amp;"+"&amp;AU135&amp;EA$1)</f>
        <v/>
      </c>
      <c r="EB135" s="72" t="str">
        <f t="shared" ref="EB135" si="1881">IF(AV135="","","|n"&amp;EB$2&amp;"+"&amp;AV135&amp;EB$1)</f>
        <v/>
      </c>
      <c r="EC135" s="72" t="str">
        <f t="shared" ref="EC135" si="1882">IF(AW135="","","|n"&amp;EC$2&amp;"+"&amp;AW135&amp;EC$1)</f>
        <v/>
      </c>
      <c r="ED135" s="72" t="str">
        <f t="shared" ref="ED135" si="1883">IF(AX135="","","|n"&amp;ED$2&amp;"+"&amp;AX135&amp;ED$1)</f>
        <v/>
      </c>
      <c r="EE135" s="72" t="str">
        <f t="shared" ref="EE135" si="1884">IF(AY135="","","|n"&amp;EE$2&amp;"+"&amp;AY135&amp;EE$1)</f>
        <v/>
      </c>
      <c r="EF135" s="72" t="str">
        <f t="shared" ref="EF135" si="1885">IF(AZ135="","","|n"&amp;EF$2&amp;"+"&amp;AZ135&amp;EF$1)</f>
        <v/>
      </c>
      <c r="EG135" s="72" t="str">
        <f t="shared" ref="EG135" si="1886">IF(BA135="","","|n"&amp;EG$2&amp;"+"&amp;BA135&amp;EG$1)</f>
        <v/>
      </c>
      <c r="EH135" s="72" t="str">
        <f t="shared" ref="EH135" si="1887">IF(BB135="","","|n"&amp;EH$2&amp;"+"&amp;BB135&amp;EH$1)</f>
        <v/>
      </c>
      <c r="EI135" s="72" t="str">
        <f t="shared" ref="EI135" si="1888">IF(BC135="","","|n"&amp;EI$2&amp;"+"&amp;BC135&amp;EI$1)</f>
        <v/>
      </c>
      <c r="EJ135" s="72" t="str">
        <f t="shared" ref="EJ135" si="1889">IF(BD135="","","|n"&amp;EJ$2&amp;"+"&amp;BD135&amp;EJ$1)</f>
        <v/>
      </c>
      <c r="EK135" s="72" t="str">
        <f t="shared" ref="EK135" si="1890">IF(BE135="","","|n"&amp;EK$2&amp;"+"&amp;BE135&amp;EK$1)</f>
        <v/>
      </c>
      <c r="EL135" s="72" t="str">
        <f t="shared" ref="EL135" si="1891">IF(BF135="","","|n"&amp;EL$2&amp;"+"&amp;BF135&amp;EL$1)</f>
        <v/>
      </c>
      <c r="EM135" s="72" t="str">
        <f t="shared" ref="EM135" si="1892">IF(BG135="","","|n"&amp;EM$2&amp;"+"&amp;BG135&amp;EM$1)</f>
        <v/>
      </c>
      <c r="EN135" s="72" t="str">
        <f t="shared" ref="EN135" si="1893">IF(BH135="","","|n"&amp;EN$2&amp;"+"&amp;BH135&amp;EN$1)</f>
        <v/>
      </c>
      <c r="EO135" s="72" t="str">
        <f t="shared" ref="EO135" si="1894">IF(BI135="","","|n"&amp;EO$2&amp;"+"&amp;BI135&amp;EO$1)</f>
        <v/>
      </c>
      <c r="EP135" s="72" t="str">
        <f t="shared" ref="EP135" si="1895">IF(BJ135="","","|n"&amp;EP$2&amp;"+"&amp;BJ135&amp;EP$1)</f>
        <v/>
      </c>
      <c r="EQ135" s="72" t="str">
        <f t="shared" ref="EQ135" si="1896">IF(BK135="","","|n"&amp;EQ$2&amp;"+"&amp;BK135&amp;EQ$1)</f>
        <v/>
      </c>
      <c r="ER135" s="72" t="str">
        <f t="shared" ref="ER135" si="1897">IF(BL135="","","|n"&amp;ER$2&amp;"+"&amp;BL135&amp;ER$1)</f>
        <v/>
      </c>
      <c r="ES135" s="72" t="str">
        <f t="shared" ref="ES135" si="1898">IF(BM135="","","|n"&amp;ES$2&amp;"+"&amp;BM135&amp;ES$1)</f>
        <v/>
      </c>
      <c r="ET135" s="72" t="str">
        <f t="shared" ref="ET135" si="1899">IF(BN135="","","|n"&amp;ET$2&amp;"+"&amp;BN135&amp;ET$1)</f>
        <v/>
      </c>
      <c r="EU135" s="72" t="str">
        <f t="shared" ref="EU135" si="1900">IF(BO135="","","|n"&amp;EU$2&amp;"+"&amp;BO135&amp;EU$1)</f>
        <v/>
      </c>
      <c r="EV135" s="72" t="str">
        <f t="shared" ref="EV135" si="1901">IF(BP135="","","|n"&amp;EV$2&amp;"+"&amp;BP135&amp;EV$1)</f>
        <v/>
      </c>
      <c r="EW135" s="72" t="str">
        <f t="shared" ref="EW135" si="1902">IF(BQ135="","","|n"&amp;EW$2&amp;"+"&amp;BQ135&amp;EW$1)</f>
        <v/>
      </c>
      <c r="EX135" s="72" t="str">
        <f t="shared" ref="EX135" si="1903">IF(BR135="","","|n"&amp;EX$2&amp;"+"&amp;BR135&amp;EX$1)</f>
        <v/>
      </c>
      <c r="EY135" s="72" t="str">
        <f t="shared" ref="EY135" si="1904">IF(BS135="","","|n"&amp;EY$2&amp;"+"&amp;BS135&amp;EY$1)</f>
        <v/>
      </c>
      <c r="EZ135" s="72" t="str">
        <f t="shared" ref="EZ135" si="1905">IF(BT135="","","|n"&amp;EZ$2&amp;"+"&amp;BT135&amp;EZ$1)</f>
        <v/>
      </c>
      <c r="FA135" s="72" t="str">
        <f t="shared" ref="FA135" si="1906">IF(BU135="","","|n"&amp;FA$2&amp;"+"&amp;BU135&amp;FA$1)</f>
        <v/>
      </c>
      <c r="FB135" s="72" t="str">
        <f t="shared" ref="FB135" si="1907">IF(BV135="","","|n"&amp;FB$2&amp;"+"&amp;BV135&amp;FB$1)</f>
        <v/>
      </c>
      <c r="FC135" s="72" t="str">
        <f t="shared" ref="FC135" si="1908">IF(BW135="","","|n"&amp;FC$2&amp;"+"&amp;BW135&amp;FC$1)</f>
        <v/>
      </c>
      <c r="FD135" s="72" t="str">
        <f t="shared" ref="FD135" si="1909">IF(BX135="","","|n"&amp;FD$2&amp;"+"&amp;BX135&amp;FD$1)</f>
        <v/>
      </c>
      <c r="FE135" s="72" t="str">
        <f t="shared" ref="FE135" si="1910">IF(BY135="","","|n"&amp;FE$2&amp;"+"&amp;BY135&amp;FE$1)</f>
        <v/>
      </c>
      <c r="FF135" s="72" t="str">
        <f t="shared" ref="FF135" si="1911">IF(BZ135="","","|n"&amp;FF$2&amp;"+"&amp;BZ135&amp;FF$1)</f>
        <v/>
      </c>
      <c r="FG135" s="72" t="str">
        <f t="shared" ref="FG135" si="1912">IF(CA135="","","|n"&amp;FG$2&amp;"+"&amp;CA135&amp;FG$1)</f>
        <v/>
      </c>
      <c r="FH135" s="72" t="str">
        <f t="shared" ref="FH135" si="1913">IF(CB135="","","|n"&amp;FH$2&amp;"+"&amp;CB135&amp;FH$1)</f>
        <v/>
      </c>
      <c r="FI135" s="72" t="str">
        <f t="shared" ref="FI135" si="1914">IF(CC135="","","|n"&amp;FI$2&amp;"+"&amp;CC135&amp;FI$1)</f>
        <v/>
      </c>
      <c r="FJ135" s="72" t="str">
        <f t="shared" ref="FJ135" si="1915">IF(CD135="","","|n"&amp;FJ$2&amp;"+"&amp;CD135&amp;FJ$1)</f>
        <v/>
      </c>
      <c r="FK135" s="72" t="str">
        <f t="shared" ref="FK135" si="1916">IF(CE135="","","|n"&amp;FK$2&amp;"+"&amp;CE135&amp;FK$1)</f>
        <v/>
      </c>
      <c r="FL135" s="72" t="str">
        <f t="shared" ref="FL135" si="1917">IF(CF135="","","|n"&amp;FL$2&amp;"+"&amp;CF135&amp;FL$1)</f>
        <v/>
      </c>
      <c r="FM135" s="72" t="str">
        <f t="shared" ref="FM135" si="1918">IF(CG135="","","|n"&amp;FM$2&amp;"+"&amp;CG135&amp;FM$1)</f>
        <v/>
      </c>
      <c r="FN135" s="72" t="str">
        <f t="shared" ref="FN135" si="1919">IF(CH135="","","|n"&amp;FN$2&amp;"+"&amp;CH135&amp;FN$1)</f>
        <v/>
      </c>
      <c r="FO135" s="72" t="str">
        <f t="shared" ref="FO135" si="1920">IF(CI135="","","|n"&amp;FO$2&amp;"+"&amp;CI135&amp;FO$1)</f>
        <v/>
      </c>
      <c r="FP135" s="72" t="str">
        <f t="shared" ref="FP135" si="1921">IF(CJ135="","","|n"&amp;FP$2&amp;"+"&amp;CJ135&amp;FP$1)</f>
        <v/>
      </c>
      <c r="FQ135" s="72" t="str">
        <f t="shared" ref="FQ135" si="1922">IF(CK135="","","|n"&amp;FQ$2&amp;"+"&amp;CK135&amp;FQ$1)</f>
        <v/>
      </c>
      <c r="FR135" s="72" t="str">
        <f t="shared" ref="FR135" si="1923">IF(CL135="","","|n"&amp;FR$2&amp;"+"&amp;CL135&amp;FR$1)</f>
        <v/>
      </c>
      <c r="FS135" s="72" t="str">
        <f t="shared" ref="FS135" si="1924">IF(CM135="","","|n"&amp;FS$2&amp;"+"&amp;CM135&amp;FS$1)</f>
        <v/>
      </c>
    </row>
    <row r="136" spans="1:175" ht="16.5">
      <c r="A136" s="104"/>
      <c r="B136" s="104" t="s">
        <v>499</v>
      </c>
      <c r="C136" s="104" t="s">
        <v>493</v>
      </c>
      <c r="T136" s="104"/>
      <c r="U136" s="88" t="s">
        <v>487</v>
      </c>
      <c r="CN136" s="70" t="str">
        <f t="shared" ref="CN136" si="1925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70" t="str">
        <f t="shared" ref="CO136" si="1926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70" t="str">
        <f t="shared" ref="CP136" si="1927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70" t="str">
        <f t="shared" ref="CQ136" si="1928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InitEquipData('CS24',,"",,,,,'','','','','','',"ReplaceableTextures\\CommandButtons\\BTNI002.blp")</v>
      </c>
      <c r="CU136" s="98" t="str">
        <f t="shared" ref="CU136" si="1929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1">
        <f t="shared" ref="CV136" si="1930">T136</f>
        <v>0</v>
      </c>
      <c r="CW136" s="61"/>
      <c r="CX136" s="61"/>
      <c r="CY136" s="61"/>
      <c r="CZ136" s="61"/>
      <c r="DA136" s="61"/>
      <c r="DB136" s="72" t="str">
        <f t="shared" ref="DB136" si="1931">IF(V136="","","|n"&amp;DB$2&amp;"+"&amp;V136&amp;DB$1)</f>
        <v/>
      </c>
      <c r="DC136" s="72" t="str">
        <f t="shared" ref="DC136" si="1932">IF(W136="","","|n"&amp;DC$2&amp;"+"&amp;W136&amp;DC$1)</f>
        <v/>
      </c>
      <c r="DD136" s="72" t="str">
        <f t="shared" ref="DD136" si="1933">IF(X136="","","|n"&amp;DD$2&amp;"+"&amp;X136&amp;DD$1)</f>
        <v/>
      </c>
      <c r="DE136" s="72" t="str">
        <f t="shared" ref="DE136" si="1934">IF(Y136="","","|n"&amp;DE$2&amp;"+"&amp;Y136&amp;DE$1)</f>
        <v/>
      </c>
      <c r="DF136" s="72" t="str">
        <f t="shared" ref="DF136" si="1935">IF(Z136="","","|n"&amp;DF$2&amp;"+"&amp;Z136&amp;DF$1)</f>
        <v/>
      </c>
      <c r="DG136" s="72" t="str">
        <f t="shared" ref="DG136" si="1936">IF(AA136="","","|n"&amp;DG$2&amp;"+"&amp;AA136&amp;DG$1)</f>
        <v/>
      </c>
      <c r="DH136" s="72" t="str">
        <f t="shared" ref="DH136" si="1937">IF(AB136="","","|n"&amp;DH$2&amp;"+"&amp;AB136&amp;DH$1)</f>
        <v/>
      </c>
      <c r="DI136" s="72" t="str">
        <f t="shared" ref="DI136" si="1938">IF(AC136="","","|n"&amp;DI$2&amp;"+"&amp;AC136&amp;DI$1)</f>
        <v/>
      </c>
      <c r="DJ136" s="72" t="str">
        <f t="shared" ref="DJ136" si="1939">IF(AD136="","","|n"&amp;DJ$2&amp;"+"&amp;AD136&amp;DJ$1)</f>
        <v/>
      </c>
      <c r="DK136" s="72" t="str">
        <f t="shared" ref="DK136" si="1940">IF(AE136="","","|n"&amp;DK$2&amp;"+"&amp;AE136&amp;DK$1)</f>
        <v/>
      </c>
      <c r="DL136" s="72" t="str">
        <f t="shared" ref="DL136" si="1941">IF(AF136="","","|n"&amp;DL$2&amp;"+"&amp;AF136&amp;DL$1)</f>
        <v/>
      </c>
      <c r="DM136" s="72" t="str">
        <f t="shared" ref="DM136" si="1942">IF(AG136="","","|n"&amp;DM$2&amp;"+"&amp;AG136&amp;DM$1)</f>
        <v/>
      </c>
      <c r="DN136" s="72" t="str">
        <f t="shared" ref="DN136" si="1943">IF(AH136="","","|n"&amp;DN$2&amp;"+"&amp;AH136&amp;DN$1)</f>
        <v/>
      </c>
      <c r="DO136" s="72" t="str">
        <f t="shared" ref="DO136" si="1944">IF(AI136="","","|n"&amp;DO$2&amp;"+"&amp;AI136&amp;DO$1)</f>
        <v/>
      </c>
      <c r="DP136" s="72" t="str">
        <f t="shared" ref="DP136" si="1945">IF(AJ136="","","|n"&amp;DP$2&amp;"+"&amp;AJ136&amp;DP$1)</f>
        <v/>
      </c>
      <c r="DQ136" s="72" t="str">
        <f t="shared" ref="DQ136" si="1946">IF(AK136="","","|n"&amp;DQ$2&amp;"+"&amp;AK136&amp;DQ$1)</f>
        <v/>
      </c>
      <c r="DR136" s="72" t="str">
        <f t="shared" ref="DR136" si="1947">IF(AL136="","","|n"&amp;DR$2&amp;"+"&amp;AL136&amp;DR$1)</f>
        <v/>
      </c>
      <c r="DS136" s="72" t="str">
        <f t="shared" ref="DS136" si="1948">IF(AM136="","","|n"&amp;DS$2&amp;"+"&amp;AM136&amp;DS$1)</f>
        <v/>
      </c>
      <c r="DT136" s="72" t="str">
        <f t="shared" ref="DT136" si="1949">IF(AN136="","","|n"&amp;DT$2&amp;"+"&amp;AN136&amp;DT$1)</f>
        <v/>
      </c>
      <c r="DU136" s="72" t="str">
        <f t="shared" ref="DU136" si="1950">IF(AO136="","","|n"&amp;DU$2&amp;"+"&amp;AO136&amp;DU$1)</f>
        <v/>
      </c>
      <c r="DV136" s="72" t="str">
        <f t="shared" ref="DV136" si="1951">IF(AP136="","","|n"&amp;DV$2&amp;"+"&amp;AP136&amp;DV$1)</f>
        <v/>
      </c>
      <c r="DW136" s="72" t="str">
        <f t="shared" ref="DW136" si="1952">IF(AQ136="","","|n"&amp;DW$2&amp;"+"&amp;AQ136&amp;DW$1)</f>
        <v/>
      </c>
      <c r="DX136" s="72" t="str">
        <f t="shared" ref="DX136" si="1953">IF(AR136="","","|n"&amp;DX$2&amp;"+"&amp;AR136&amp;DX$1)</f>
        <v/>
      </c>
      <c r="DY136" s="72" t="str">
        <f t="shared" ref="DY136" si="1954">IF(AS136="","","|n"&amp;DY$2&amp;"+"&amp;AS136&amp;DY$1)</f>
        <v/>
      </c>
      <c r="DZ136" s="72" t="str">
        <f t="shared" ref="DZ136" si="1955">IF(AT136="","","|n"&amp;DZ$2&amp;"+"&amp;AT136&amp;DZ$1)</f>
        <v/>
      </c>
      <c r="EA136" s="72" t="str">
        <f t="shared" ref="EA136" si="1956">IF(AU136="","","|n"&amp;EA$2&amp;"+"&amp;AU136&amp;EA$1)</f>
        <v/>
      </c>
      <c r="EB136" s="72" t="str">
        <f t="shared" ref="EB136" si="1957">IF(AV136="","","|n"&amp;EB$2&amp;"+"&amp;AV136&amp;EB$1)</f>
        <v/>
      </c>
      <c r="EC136" s="72" t="str">
        <f t="shared" ref="EC136" si="1958">IF(AW136="","","|n"&amp;EC$2&amp;"+"&amp;AW136&amp;EC$1)</f>
        <v/>
      </c>
      <c r="ED136" s="72" t="str">
        <f t="shared" ref="ED136" si="1959">IF(AX136="","","|n"&amp;ED$2&amp;"+"&amp;AX136&amp;ED$1)</f>
        <v/>
      </c>
      <c r="EE136" s="72" t="str">
        <f t="shared" ref="EE136" si="1960">IF(AY136="","","|n"&amp;EE$2&amp;"+"&amp;AY136&amp;EE$1)</f>
        <v/>
      </c>
      <c r="EF136" s="72" t="str">
        <f t="shared" ref="EF136" si="1961">IF(AZ136="","","|n"&amp;EF$2&amp;"+"&amp;AZ136&amp;EF$1)</f>
        <v/>
      </c>
      <c r="EG136" s="72" t="str">
        <f t="shared" ref="EG136" si="1962">IF(BA136="","","|n"&amp;EG$2&amp;"+"&amp;BA136&amp;EG$1)</f>
        <v/>
      </c>
      <c r="EH136" s="72" t="str">
        <f t="shared" ref="EH136" si="1963">IF(BB136="","","|n"&amp;EH$2&amp;"+"&amp;BB136&amp;EH$1)</f>
        <v/>
      </c>
      <c r="EI136" s="72" t="str">
        <f t="shared" ref="EI136" si="1964">IF(BC136="","","|n"&amp;EI$2&amp;"+"&amp;BC136&amp;EI$1)</f>
        <v/>
      </c>
      <c r="EJ136" s="72" t="str">
        <f t="shared" ref="EJ136" si="1965">IF(BD136="","","|n"&amp;EJ$2&amp;"+"&amp;BD136&amp;EJ$1)</f>
        <v/>
      </c>
      <c r="EK136" s="72" t="str">
        <f t="shared" ref="EK136" si="1966">IF(BE136="","","|n"&amp;EK$2&amp;"+"&amp;BE136&amp;EK$1)</f>
        <v/>
      </c>
      <c r="EL136" s="72" t="str">
        <f t="shared" ref="EL136" si="1967">IF(BF136="","","|n"&amp;EL$2&amp;"+"&amp;BF136&amp;EL$1)</f>
        <v/>
      </c>
      <c r="EM136" s="72" t="str">
        <f t="shared" ref="EM136" si="1968">IF(BG136="","","|n"&amp;EM$2&amp;"+"&amp;BG136&amp;EM$1)</f>
        <v/>
      </c>
      <c r="EN136" s="72" t="str">
        <f t="shared" ref="EN136" si="1969">IF(BH136="","","|n"&amp;EN$2&amp;"+"&amp;BH136&amp;EN$1)</f>
        <v/>
      </c>
      <c r="EO136" s="72" t="str">
        <f t="shared" ref="EO136" si="1970">IF(BI136="","","|n"&amp;EO$2&amp;"+"&amp;BI136&amp;EO$1)</f>
        <v/>
      </c>
      <c r="EP136" s="72" t="str">
        <f t="shared" ref="EP136" si="1971">IF(BJ136="","","|n"&amp;EP$2&amp;"+"&amp;BJ136&amp;EP$1)</f>
        <v/>
      </c>
      <c r="EQ136" s="72" t="str">
        <f t="shared" ref="EQ136" si="1972">IF(BK136="","","|n"&amp;EQ$2&amp;"+"&amp;BK136&amp;EQ$1)</f>
        <v/>
      </c>
      <c r="ER136" s="72" t="str">
        <f t="shared" ref="ER136" si="1973">IF(BL136="","","|n"&amp;ER$2&amp;"+"&amp;BL136&amp;ER$1)</f>
        <v/>
      </c>
      <c r="ES136" s="72" t="str">
        <f t="shared" ref="ES136" si="1974">IF(BM136="","","|n"&amp;ES$2&amp;"+"&amp;BM136&amp;ES$1)</f>
        <v/>
      </c>
      <c r="ET136" s="72" t="str">
        <f t="shared" ref="ET136" si="1975">IF(BN136="","","|n"&amp;ET$2&amp;"+"&amp;BN136&amp;ET$1)</f>
        <v/>
      </c>
      <c r="EU136" s="72" t="str">
        <f t="shared" ref="EU136" si="1976">IF(BO136="","","|n"&amp;EU$2&amp;"+"&amp;BO136&amp;EU$1)</f>
        <v/>
      </c>
      <c r="EV136" s="72" t="str">
        <f t="shared" ref="EV136" si="1977">IF(BP136="","","|n"&amp;EV$2&amp;"+"&amp;BP136&amp;EV$1)</f>
        <v/>
      </c>
      <c r="EW136" s="72" t="str">
        <f t="shared" ref="EW136" si="1978">IF(BQ136="","","|n"&amp;EW$2&amp;"+"&amp;BQ136&amp;EW$1)</f>
        <v/>
      </c>
      <c r="EX136" s="72" t="str">
        <f t="shared" ref="EX136" si="1979">IF(BR136="","","|n"&amp;EX$2&amp;"+"&amp;BR136&amp;EX$1)</f>
        <v/>
      </c>
      <c r="EY136" s="72" t="str">
        <f t="shared" ref="EY136" si="1980">IF(BS136="","","|n"&amp;EY$2&amp;"+"&amp;BS136&amp;EY$1)</f>
        <v/>
      </c>
      <c r="EZ136" s="72" t="str">
        <f t="shared" ref="EZ136" si="1981">IF(BT136="","","|n"&amp;EZ$2&amp;"+"&amp;BT136&amp;EZ$1)</f>
        <v/>
      </c>
      <c r="FA136" s="72" t="str">
        <f t="shared" ref="FA136" si="1982">IF(BU136="","","|n"&amp;FA$2&amp;"+"&amp;BU136&amp;FA$1)</f>
        <v/>
      </c>
      <c r="FB136" s="72" t="str">
        <f t="shared" ref="FB136" si="1983">IF(BV136="","","|n"&amp;FB$2&amp;"+"&amp;BV136&amp;FB$1)</f>
        <v/>
      </c>
      <c r="FC136" s="72" t="str">
        <f t="shared" ref="FC136" si="1984">IF(BW136="","","|n"&amp;FC$2&amp;"+"&amp;BW136&amp;FC$1)</f>
        <v/>
      </c>
      <c r="FD136" s="72" t="str">
        <f t="shared" ref="FD136" si="1985">IF(BX136="","","|n"&amp;FD$2&amp;"+"&amp;BX136&amp;FD$1)</f>
        <v/>
      </c>
      <c r="FE136" s="72" t="str">
        <f t="shared" ref="FE136" si="1986">IF(BY136="","","|n"&amp;FE$2&amp;"+"&amp;BY136&amp;FE$1)</f>
        <v/>
      </c>
      <c r="FF136" s="72" t="str">
        <f t="shared" ref="FF136" si="1987">IF(BZ136="","","|n"&amp;FF$2&amp;"+"&amp;BZ136&amp;FF$1)</f>
        <v/>
      </c>
      <c r="FG136" s="72" t="str">
        <f t="shared" ref="FG136" si="1988">IF(CA136="","","|n"&amp;FG$2&amp;"+"&amp;CA136&amp;FG$1)</f>
        <v/>
      </c>
      <c r="FH136" s="72" t="str">
        <f t="shared" ref="FH136" si="1989">IF(CB136="","","|n"&amp;FH$2&amp;"+"&amp;CB136&amp;FH$1)</f>
        <v/>
      </c>
      <c r="FI136" s="72" t="str">
        <f t="shared" ref="FI136" si="1990">IF(CC136="","","|n"&amp;FI$2&amp;"+"&amp;CC136&amp;FI$1)</f>
        <v/>
      </c>
      <c r="FJ136" s="72" t="str">
        <f t="shared" ref="FJ136" si="1991">IF(CD136="","","|n"&amp;FJ$2&amp;"+"&amp;CD136&amp;FJ$1)</f>
        <v/>
      </c>
      <c r="FK136" s="72" t="str">
        <f t="shared" ref="FK136" si="1992">IF(CE136="","","|n"&amp;FK$2&amp;"+"&amp;CE136&amp;FK$1)</f>
        <v/>
      </c>
      <c r="FL136" s="72" t="str">
        <f t="shared" ref="FL136" si="1993">IF(CF136="","","|n"&amp;FL$2&amp;"+"&amp;CF136&amp;FL$1)</f>
        <v/>
      </c>
      <c r="FM136" s="72" t="str">
        <f t="shared" ref="FM136" si="1994">IF(CG136="","","|n"&amp;FM$2&amp;"+"&amp;CG136&amp;FM$1)</f>
        <v/>
      </c>
      <c r="FN136" s="72" t="str">
        <f t="shared" ref="FN136" si="1995">IF(CH136="","","|n"&amp;FN$2&amp;"+"&amp;CH136&amp;FN$1)</f>
        <v/>
      </c>
      <c r="FO136" s="72" t="str">
        <f t="shared" ref="FO136" si="1996">IF(CI136="","","|n"&amp;FO$2&amp;"+"&amp;CI136&amp;FO$1)</f>
        <v/>
      </c>
      <c r="FP136" s="72" t="str">
        <f t="shared" ref="FP136" si="1997">IF(CJ136="","","|n"&amp;FP$2&amp;"+"&amp;CJ136&amp;FP$1)</f>
        <v/>
      </c>
      <c r="FQ136" s="72" t="str">
        <f t="shared" ref="FQ136" si="1998">IF(CK136="","","|n"&amp;FQ$2&amp;"+"&amp;CK136&amp;FQ$1)</f>
        <v/>
      </c>
      <c r="FR136" s="72" t="str">
        <f t="shared" ref="FR136" si="1999">IF(CL136="","","|n"&amp;FR$2&amp;"+"&amp;CL136&amp;FR$1)</f>
        <v/>
      </c>
      <c r="FS136" s="72" t="str">
        <f t="shared" ref="FS136" si="2000">IF(CM136="","","|n"&amp;FS$2&amp;"+"&amp;CM136&amp;FS$1)</f>
        <v/>
      </c>
    </row>
    <row r="137" spans="1:175" ht="16.5">
      <c r="A137" s="116"/>
      <c r="B137" s="104" t="s">
        <v>500</v>
      </c>
      <c r="C137" s="116" t="s">
        <v>501</v>
      </c>
      <c r="T137" s="120" t="s">
        <v>502</v>
      </c>
      <c r="U137" s="88" t="str">
        <f t="shared" ref="U137:U161" si="2001">"ReplaceableTextures\\CommandButtons\\BTN"&amp;B137&amp;".blp"</f>
        <v>ReplaceableTextures\\CommandButtons\\BTNCF01.blp</v>
      </c>
      <c r="CN137" s="70" t="str">
        <f t="shared" ref="CN137:CN147" si="2002">"InitUnitState('"&amp;B137&amp;"',"&amp;V137&amp;","&amp;W137&amp;","&amp;X137&amp;","&amp;Y137&amp;","&amp;Z137&amp;","&amp;AA137&amp;","&amp;AB137&amp;","&amp;AC137&amp;","&amp;AD137&amp;","&amp;AE137&amp;")"</f>
        <v>InitUnitState('CF01',,,,,,,,,,)</v>
      </c>
      <c r="CO137" s="70" t="str">
        <f t="shared" ref="CO137:CO147" si="2003">"InitUnitNormal('"&amp;B137&amp;"',"&amp;AF137&amp;","&amp;AG137&amp;","&amp;AH137&amp;","&amp;AI137&amp;","&amp;AJ137&amp;","&amp;AK137&amp;","&amp;AL137&amp;","&amp;AM137&amp;","&amp;AN137&amp;","&amp;AO137&amp;")"</f>
        <v>InitUnitNormal('CF01',,,,,,,,,,)</v>
      </c>
      <c r="CP137" s="70" t="str">
        <f t="shared" ref="CP137:CP147" si="2004">"InitUnitMagic('"&amp;B137&amp;"',"&amp;AP137&amp;","&amp;AQ137&amp;","&amp;AR137&amp;","&amp;AS137&amp;","&amp;AT137&amp;","&amp;AU137&amp;","&amp;AV137&amp;","&amp;AW137&amp;","&amp;BI137&amp;","&amp;BJ137&amp;")"</f>
        <v>InitUnitMagic('CF01',,,,,,,,,,)</v>
      </c>
      <c r="CQ137" s="70" t="str">
        <f t="shared" ref="CQ137:CQ147" si="2005">"InitUnitAdd('"&amp;B137&amp;"',"&amp;BK137&amp;","&amp;BL137&amp;","&amp;BM137&amp;","&amp;BN137&amp;","&amp;BO137&amp;","&amp;BP137&amp;","&amp;BQ137&amp;","&amp;BR137&amp;","&amp;BS137&amp;","&amp;BT137&amp;")"</f>
        <v>InitUnitAdd('CF01',,,,,,,,,,)</v>
      </c>
      <c r="CR137" s="70" t="e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#REF!&amp;CR$1&amp;")"</f>
        <v>#REF!</v>
      </c>
      <c r="CU137" s="98" t="str">
        <f t="shared" ref="CU137:CU138" si="2006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1" t="str">
        <f t="shared" ref="CV137:CV138" si="2007">T137</f>
        <v>获得一个随机品质的|Cffffc926法宝|r。</v>
      </c>
      <c r="CW137" s="61"/>
      <c r="CX137" s="61"/>
      <c r="CY137" s="61"/>
      <c r="CZ137" s="61"/>
      <c r="DA137" s="61"/>
      <c r="DB137" s="72" t="str">
        <f t="shared" ref="DB137:DB138" si="2008">IF(V137="","","|n"&amp;DB$2&amp;"+"&amp;V137&amp;DB$1)</f>
        <v/>
      </c>
      <c r="DC137" s="72" t="str">
        <f t="shared" ref="DC137:DC138" si="2009">IF(W137="","","|n"&amp;DC$2&amp;"+"&amp;W137&amp;DC$1)</f>
        <v/>
      </c>
      <c r="DD137" s="72" t="str">
        <f t="shared" ref="DD137:DD138" si="2010">IF(X137="","","|n"&amp;DD$2&amp;"+"&amp;X137&amp;DD$1)</f>
        <v/>
      </c>
      <c r="DE137" s="72" t="str">
        <f t="shared" ref="DE137:DE138" si="2011">IF(Y137="","","|n"&amp;DE$2&amp;"+"&amp;Y137&amp;DE$1)</f>
        <v/>
      </c>
      <c r="DF137" s="72" t="str">
        <f t="shared" ref="DF137:DF138" si="2012">IF(Z137="","","|n"&amp;DF$2&amp;"+"&amp;Z137&amp;DF$1)</f>
        <v/>
      </c>
      <c r="DG137" s="72" t="str">
        <f t="shared" ref="DG137:DG138" si="2013">IF(AA137="","","|n"&amp;DG$2&amp;"+"&amp;AA137&amp;DG$1)</f>
        <v/>
      </c>
      <c r="DH137" s="72" t="str">
        <f t="shared" ref="DH137:DH138" si="2014">IF(AB137="","","|n"&amp;DH$2&amp;"+"&amp;AB137&amp;DH$1)</f>
        <v/>
      </c>
      <c r="DI137" s="72" t="str">
        <f t="shared" ref="DI137:DI138" si="2015">IF(AC137="","","|n"&amp;DI$2&amp;"+"&amp;AC137&amp;DI$1)</f>
        <v/>
      </c>
      <c r="DJ137" s="72" t="str">
        <f t="shared" ref="DJ137:DJ138" si="2016">IF(AD137="","","|n"&amp;DJ$2&amp;"+"&amp;AD137&amp;DJ$1)</f>
        <v/>
      </c>
      <c r="DK137" s="72" t="str">
        <f t="shared" ref="DK137:DK138" si="2017">IF(AE137="","","|n"&amp;DK$2&amp;"+"&amp;AE137&amp;DK$1)</f>
        <v/>
      </c>
      <c r="DL137" s="72" t="str">
        <f t="shared" ref="DL137:DL138" si="2018">IF(AF137="","","|n"&amp;DL$2&amp;"+"&amp;AF137&amp;DL$1)</f>
        <v/>
      </c>
      <c r="DM137" s="72" t="str">
        <f t="shared" ref="DM137:DM138" si="2019">IF(AG137="","","|n"&amp;DM$2&amp;"+"&amp;AG137&amp;DM$1)</f>
        <v/>
      </c>
      <c r="DN137" s="72" t="str">
        <f t="shared" ref="DN137:DN138" si="2020">IF(AH137="","","|n"&amp;DN$2&amp;"+"&amp;AH137&amp;DN$1)</f>
        <v/>
      </c>
      <c r="DO137" s="72" t="str">
        <f t="shared" ref="DO137:DO138" si="2021">IF(AI137="","","|n"&amp;DO$2&amp;"+"&amp;AI137&amp;DO$1)</f>
        <v/>
      </c>
      <c r="DP137" s="72" t="str">
        <f t="shared" ref="DP137:DP138" si="2022">IF(AJ137="","","|n"&amp;DP$2&amp;"+"&amp;AJ137&amp;DP$1)</f>
        <v/>
      </c>
      <c r="DQ137" s="72" t="str">
        <f t="shared" ref="DQ137:DQ138" si="2023">IF(AK137="","","|n"&amp;DQ$2&amp;"+"&amp;AK137&amp;DQ$1)</f>
        <v/>
      </c>
      <c r="DR137" s="72" t="str">
        <f t="shared" ref="DR137:DR138" si="2024">IF(AL137="","","|n"&amp;DR$2&amp;"+"&amp;AL137&amp;DR$1)</f>
        <v/>
      </c>
      <c r="DS137" s="72" t="str">
        <f t="shared" ref="DS137:DS138" si="2025">IF(AM137="","","|n"&amp;DS$2&amp;"+"&amp;AM137&amp;DS$1)</f>
        <v/>
      </c>
      <c r="DT137" s="72" t="str">
        <f t="shared" ref="DT137:DT138" si="2026">IF(AN137="","","|n"&amp;DT$2&amp;"+"&amp;AN137&amp;DT$1)</f>
        <v/>
      </c>
      <c r="DU137" s="72" t="str">
        <f t="shared" ref="DU137:DU138" si="2027">IF(AO137="","","|n"&amp;DU$2&amp;"+"&amp;AO137&amp;DU$1)</f>
        <v/>
      </c>
      <c r="DV137" s="72" t="str">
        <f t="shared" ref="DV137:DV138" si="2028">IF(AP137="","","|n"&amp;DV$2&amp;"+"&amp;AP137&amp;DV$1)</f>
        <v/>
      </c>
      <c r="DW137" s="72" t="str">
        <f t="shared" ref="DW137:DW138" si="2029">IF(AQ137="","","|n"&amp;DW$2&amp;"+"&amp;AQ137&amp;DW$1)</f>
        <v/>
      </c>
      <c r="DX137" s="72" t="str">
        <f t="shared" ref="DX137:DX138" si="2030">IF(AR137="","","|n"&amp;DX$2&amp;"+"&amp;AR137&amp;DX$1)</f>
        <v/>
      </c>
      <c r="DY137" s="72" t="str">
        <f t="shared" ref="DY137:DY138" si="2031">IF(AS137="","","|n"&amp;DY$2&amp;"+"&amp;AS137&amp;DY$1)</f>
        <v/>
      </c>
      <c r="DZ137" s="72" t="str">
        <f t="shared" ref="DZ137:DZ138" si="2032">IF(AT137="","","|n"&amp;DZ$2&amp;"+"&amp;AT137&amp;DZ$1)</f>
        <v/>
      </c>
      <c r="EA137" s="72" t="str">
        <f t="shared" ref="EA137:EA138" si="2033">IF(AU137="","","|n"&amp;EA$2&amp;"+"&amp;AU137&amp;EA$1)</f>
        <v/>
      </c>
      <c r="EB137" s="72" t="str">
        <f t="shared" ref="EB137:EB138" si="2034">IF(AV137="","","|n"&amp;EB$2&amp;"+"&amp;AV137&amp;EB$1)</f>
        <v/>
      </c>
      <c r="EC137" s="72" t="str">
        <f t="shared" ref="EC137:EC138" si="2035">IF(AW137="","","|n"&amp;EC$2&amp;"+"&amp;AW137&amp;EC$1)</f>
        <v/>
      </c>
      <c r="ED137" s="72" t="str">
        <f t="shared" ref="ED137:ED138" si="2036">IF(AX137="","","|n"&amp;ED$2&amp;"+"&amp;AX137&amp;ED$1)</f>
        <v/>
      </c>
      <c r="EE137" s="72" t="str">
        <f t="shared" ref="EE137:EE138" si="2037">IF(AY137="","","|n"&amp;EE$2&amp;"+"&amp;AY137&amp;EE$1)</f>
        <v/>
      </c>
      <c r="EF137" s="72" t="str">
        <f t="shared" ref="EF137:EF138" si="2038">IF(AZ137="","","|n"&amp;EF$2&amp;"+"&amp;AZ137&amp;EF$1)</f>
        <v/>
      </c>
      <c r="EG137" s="72" t="str">
        <f t="shared" ref="EG137:EG138" si="2039">IF(BA137="","","|n"&amp;EG$2&amp;"+"&amp;BA137&amp;EG$1)</f>
        <v/>
      </c>
      <c r="EH137" s="72" t="str">
        <f t="shared" ref="EH137:EH138" si="2040">IF(BB137="","","|n"&amp;EH$2&amp;"+"&amp;BB137&amp;EH$1)</f>
        <v/>
      </c>
      <c r="EI137" s="72" t="str">
        <f t="shared" ref="EI137:EI138" si="2041">IF(BC137="","","|n"&amp;EI$2&amp;"+"&amp;BC137&amp;EI$1)</f>
        <v/>
      </c>
      <c r="EJ137" s="72" t="str">
        <f t="shared" ref="EJ137:EJ138" si="2042">IF(BD137="","","|n"&amp;EJ$2&amp;"+"&amp;BD137&amp;EJ$1)</f>
        <v/>
      </c>
      <c r="EK137" s="72" t="str">
        <f t="shared" ref="EK137:EK138" si="2043">IF(BE137="","","|n"&amp;EK$2&amp;"+"&amp;BE137&amp;EK$1)</f>
        <v/>
      </c>
      <c r="EL137" s="72" t="str">
        <f t="shared" ref="EL137:EL138" si="2044">IF(BF137="","","|n"&amp;EL$2&amp;"+"&amp;BF137&amp;EL$1)</f>
        <v/>
      </c>
      <c r="EM137" s="72" t="str">
        <f t="shared" ref="EM137:EM138" si="2045">IF(BG137="","","|n"&amp;EM$2&amp;"+"&amp;BG137&amp;EM$1)</f>
        <v/>
      </c>
      <c r="EN137" s="72" t="str">
        <f t="shared" ref="EN137:EN138" si="2046">IF(BH137="","","|n"&amp;EN$2&amp;"+"&amp;BH137&amp;EN$1)</f>
        <v/>
      </c>
      <c r="EO137" s="72" t="str">
        <f t="shared" ref="EO137:EO138" si="2047">IF(BI137="","","|n"&amp;EO$2&amp;"+"&amp;BI137&amp;EO$1)</f>
        <v/>
      </c>
      <c r="EP137" s="72" t="str">
        <f t="shared" ref="EP137:EP138" si="2048">IF(BJ137="","","|n"&amp;EP$2&amp;"+"&amp;BJ137&amp;EP$1)</f>
        <v/>
      </c>
      <c r="EQ137" s="72" t="str">
        <f t="shared" ref="EQ137:EQ138" si="2049">IF(BK137="","","|n"&amp;EQ$2&amp;"+"&amp;BK137&amp;EQ$1)</f>
        <v/>
      </c>
      <c r="ER137" s="72" t="str">
        <f t="shared" ref="ER137:ER138" si="2050">IF(BL137="","","|n"&amp;ER$2&amp;"+"&amp;BL137&amp;ER$1)</f>
        <v/>
      </c>
      <c r="ES137" s="72" t="str">
        <f t="shared" ref="ES137:ES138" si="2051">IF(BM137="","","|n"&amp;ES$2&amp;"+"&amp;BM137&amp;ES$1)</f>
        <v/>
      </c>
      <c r="ET137" s="72" t="str">
        <f t="shared" ref="ET137:ET138" si="2052">IF(BN137="","","|n"&amp;ET$2&amp;"+"&amp;BN137&amp;ET$1)</f>
        <v/>
      </c>
      <c r="EU137" s="72" t="str">
        <f t="shared" ref="EU137:EU138" si="2053">IF(BO137="","","|n"&amp;EU$2&amp;"+"&amp;BO137&amp;EU$1)</f>
        <v/>
      </c>
      <c r="EV137" s="72" t="str">
        <f t="shared" ref="EV137:EV138" si="2054">IF(BP137="","","|n"&amp;EV$2&amp;"+"&amp;BP137&amp;EV$1)</f>
        <v/>
      </c>
      <c r="EW137" s="72" t="str">
        <f t="shared" ref="EW137:EW138" si="2055">IF(BQ137="","","|n"&amp;EW$2&amp;"+"&amp;BQ137&amp;EW$1)</f>
        <v/>
      </c>
      <c r="EX137" s="72" t="str">
        <f t="shared" ref="EX137:EX138" si="2056">IF(BR137="","","|n"&amp;EX$2&amp;"+"&amp;BR137&amp;EX$1)</f>
        <v/>
      </c>
      <c r="EY137" s="72" t="str">
        <f t="shared" ref="EY137:EY138" si="2057">IF(BS137="","","|n"&amp;EY$2&amp;"+"&amp;BS137&amp;EY$1)</f>
        <v/>
      </c>
      <c r="EZ137" s="72" t="str">
        <f t="shared" ref="EZ137:EZ138" si="2058">IF(BT137="","","|n"&amp;EZ$2&amp;"+"&amp;BT137&amp;EZ$1)</f>
        <v/>
      </c>
      <c r="FA137" s="72" t="str">
        <f t="shared" ref="FA137:FA138" si="2059">IF(BU137="","","|n"&amp;FA$2&amp;"+"&amp;BU137&amp;FA$1)</f>
        <v/>
      </c>
      <c r="FB137" s="72" t="str">
        <f t="shared" ref="FB137:FB138" si="2060">IF(BV137="","","|n"&amp;FB$2&amp;"+"&amp;BV137&amp;FB$1)</f>
        <v/>
      </c>
      <c r="FC137" s="72" t="str">
        <f t="shared" ref="FC137:FC138" si="2061">IF(BW137="","","|n"&amp;FC$2&amp;"+"&amp;BW137&amp;FC$1)</f>
        <v/>
      </c>
      <c r="FD137" s="72" t="str">
        <f t="shared" ref="FD137:FD138" si="2062">IF(BX137="","","|n"&amp;FD$2&amp;"+"&amp;BX137&amp;FD$1)</f>
        <v/>
      </c>
      <c r="FE137" s="72" t="str">
        <f t="shared" ref="FE137:FE138" si="2063">IF(BY137="","","|n"&amp;FE$2&amp;"+"&amp;BY137&amp;FE$1)</f>
        <v/>
      </c>
      <c r="FF137" s="72" t="str">
        <f t="shared" ref="FF137:FF138" si="2064">IF(BZ137="","","|n"&amp;FF$2&amp;"+"&amp;BZ137&amp;FF$1)</f>
        <v/>
      </c>
      <c r="FG137" s="72" t="str">
        <f t="shared" ref="FG137:FG138" si="2065">IF(CA137="","","|n"&amp;FG$2&amp;"+"&amp;CA137&amp;FG$1)</f>
        <v/>
      </c>
      <c r="FH137" s="72" t="str">
        <f t="shared" ref="FH137:FH138" si="2066">IF(CB137="","","|n"&amp;FH$2&amp;"+"&amp;CB137&amp;FH$1)</f>
        <v/>
      </c>
      <c r="FI137" s="72" t="str">
        <f t="shared" ref="FI137:FI138" si="2067">IF(CC137="","","|n"&amp;FI$2&amp;"+"&amp;CC137&amp;FI$1)</f>
        <v/>
      </c>
      <c r="FJ137" s="72" t="str">
        <f t="shared" ref="FJ137:FJ138" si="2068">IF(CD137="","","|n"&amp;FJ$2&amp;"+"&amp;CD137&amp;FJ$1)</f>
        <v/>
      </c>
      <c r="FK137" s="72" t="str">
        <f t="shared" ref="FK137:FK138" si="2069">IF(CE137="","","|n"&amp;FK$2&amp;"+"&amp;CE137&amp;FK$1)</f>
        <v/>
      </c>
      <c r="FL137" s="72" t="str">
        <f t="shared" ref="FL137:FL138" si="2070">IF(CF137="","","|n"&amp;FL$2&amp;"+"&amp;CF137&amp;FL$1)</f>
        <v/>
      </c>
      <c r="FM137" s="72" t="str">
        <f t="shared" ref="FM137:FM138" si="2071">IF(CG137="","","|n"&amp;FM$2&amp;"+"&amp;CG137&amp;FM$1)</f>
        <v/>
      </c>
      <c r="FN137" s="72" t="str">
        <f t="shared" ref="FN137:FN138" si="2072">IF(CH137="","","|n"&amp;FN$2&amp;"+"&amp;CH137&amp;FN$1)</f>
        <v/>
      </c>
      <c r="FO137" s="72" t="str">
        <f t="shared" ref="FO137:FO138" si="2073">IF(CI137="","","|n"&amp;FO$2&amp;"+"&amp;CI137&amp;FO$1)</f>
        <v/>
      </c>
      <c r="FP137" s="72" t="str">
        <f t="shared" ref="FP137:FP138" si="2074">IF(CJ137="","","|n"&amp;FP$2&amp;"+"&amp;CJ137&amp;FP$1)</f>
        <v/>
      </c>
      <c r="FQ137" s="72" t="str">
        <f t="shared" ref="FQ137:FQ138" si="2075">IF(CK137="","","|n"&amp;FQ$2&amp;"+"&amp;CK137&amp;FQ$1)</f>
        <v/>
      </c>
      <c r="FR137" s="72" t="str">
        <f t="shared" ref="FR137:FR138" si="2076">IF(CL137="","","|n"&amp;FR$2&amp;"+"&amp;CL137&amp;FR$1)</f>
        <v/>
      </c>
      <c r="FS137" s="72" t="str">
        <f t="shared" ref="FS137:FS138" si="2077">IF(CM137="","","|n"&amp;FS$2&amp;"+"&amp;CM137&amp;FS$1)</f>
        <v/>
      </c>
    </row>
    <row r="138" spans="1:175" ht="16.5">
      <c r="A138" s="104"/>
      <c r="B138" s="104" t="s">
        <v>503</v>
      </c>
      <c r="C138" s="104" t="s">
        <v>504</v>
      </c>
      <c r="T138" s="121" t="s">
        <v>505</v>
      </c>
      <c r="U138" s="88" t="str">
        <f t="shared" si="2001"/>
        <v>ReplaceableTextures\\CommandButtons\\BTNI001.blp</v>
      </c>
      <c r="CN138" s="70" t="str">
        <f t="shared" si="2002"/>
        <v>InitUnitState('I001',,,,,,,,,,)</v>
      </c>
      <c r="CO138" s="70" t="str">
        <f t="shared" si="2003"/>
        <v>InitUnitNormal('I001',,,,,,,,,,)</v>
      </c>
      <c r="CP138" s="70" t="str">
        <f t="shared" si="2004"/>
        <v>InitUnitMagic('I001',,,,,,,,,,)</v>
      </c>
      <c r="CQ138" s="70" t="str">
        <f t="shared" si="2005"/>
        <v>InitUnitAdd('I001',,,,,,,,,,)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184&amp;CR$1&amp;")"</f>
        <v>InitEquipData('I001',,"",,,,,'','','','','','',"ReplaceableTextures\\CommandButtons\\BTNIP01.blp")</v>
      </c>
      <c r="CU138" s="98" t="str">
        <f t="shared" si="2006"/>
        <v>|n</v>
      </c>
      <c r="CV138" s="71" t="str">
        <f t="shared" si="2007"/>
        <v>回复|Cffffd24d80%|r生命，|Cff00ff7f解除|r异常状态</v>
      </c>
      <c r="CW138" s="61"/>
      <c r="CX138" s="61"/>
      <c r="CY138" s="61"/>
      <c r="CZ138" s="61"/>
      <c r="DA138" s="61"/>
      <c r="DB138" s="72" t="str">
        <f t="shared" si="2008"/>
        <v/>
      </c>
      <c r="DC138" s="72" t="str">
        <f t="shared" si="2009"/>
        <v/>
      </c>
      <c r="DD138" s="72" t="str">
        <f t="shared" si="2010"/>
        <v/>
      </c>
      <c r="DE138" s="72" t="str">
        <f t="shared" si="2011"/>
        <v/>
      </c>
      <c r="DF138" s="72" t="str">
        <f t="shared" si="2012"/>
        <v/>
      </c>
      <c r="DG138" s="72" t="str">
        <f t="shared" si="2013"/>
        <v/>
      </c>
      <c r="DH138" s="72" t="str">
        <f t="shared" si="2014"/>
        <v/>
      </c>
      <c r="DI138" s="72" t="str">
        <f t="shared" si="2015"/>
        <v/>
      </c>
      <c r="DJ138" s="72" t="str">
        <f t="shared" si="2016"/>
        <v/>
      </c>
      <c r="DK138" s="72" t="str">
        <f t="shared" si="2017"/>
        <v/>
      </c>
      <c r="DL138" s="72" t="str">
        <f t="shared" si="2018"/>
        <v/>
      </c>
      <c r="DM138" s="72" t="str">
        <f t="shared" si="2019"/>
        <v/>
      </c>
      <c r="DN138" s="72" t="str">
        <f t="shared" si="2020"/>
        <v/>
      </c>
      <c r="DO138" s="72" t="str">
        <f t="shared" si="2021"/>
        <v/>
      </c>
      <c r="DP138" s="72" t="str">
        <f t="shared" si="2022"/>
        <v/>
      </c>
      <c r="DQ138" s="72" t="str">
        <f t="shared" si="2023"/>
        <v/>
      </c>
      <c r="DR138" s="72" t="str">
        <f t="shared" si="2024"/>
        <v/>
      </c>
      <c r="DS138" s="72" t="str">
        <f t="shared" si="2025"/>
        <v/>
      </c>
      <c r="DT138" s="72" t="str">
        <f t="shared" si="2026"/>
        <v/>
      </c>
      <c r="DU138" s="72" t="str">
        <f t="shared" si="2027"/>
        <v/>
      </c>
      <c r="DV138" s="72" t="str">
        <f t="shared" si="2028"/>
        <v/>
      </c>
      <c r="DW138" s="72" t="str">
        <f t="shared" si="2029"/>
        <v/>
      </c>
      <c r="DX138" s="72" t="str">
        <f t="shared" si="2030"/>
        <v/>
      </c>
      <c r="DY138" s="72" t="str">
        <f t="shared" si="2031"/>
        <v/>
      </c>
      <c r="DZ138" s="72" t="str">
        <f t="shared" si="2032"/>
        <v/>
      </c>
      <c r="EA138" s="72" t="str">
        <f t="shared" si="2033"/>
        <v/>
      </c>
      <c r="EB138" s="72" t="str">
        <f t="shared" si="2034"/>
        <v/>
      </c>
      <c r="EC138" s="72" t="str">
        <f t="shared" si="2035"/>
        <v/>
      </c>
      <c r="ED138" s="72" t="str">
        <f t="shared" si="2036"/>
        <v/>
      </c>
      <c r="EE138" s="72" t="str">
        <f t="shared" si="2037"/>
        <v/>
      </c>
      <c r="EF138" s="72" t="str">
        <f t="shared" si="2038"/>
        <v/>
      </c>
      <c r="EG138" s="72" t="str">
        <f t="shared" si="2039"/>
        <v/>
      </c>
      <c r="EH138" s="72" t="str">
        <f t="shared" si="2040"/>
        <v/>
      </c>
      <c r="EI138" s="72" t="str">
        <f t="shared" si="2041"/>
        <v/>
      </c>
      <c r="EJ138" s="72" t="str">
        <f t="shared" si="2042"/>
        <v/>
      </c>
      <c r="EK138" s="72" t="str">
        <f t="shared" si="2043"/>
        <v/>
      </c>
      <c r="EL138" s="72" t="str">
        <f t="shared" si="2044"/>
        <v/>
      </c>
      <c r="EM138" s="72" t="str">
        <f t="shared" si="2045"/>
        <v/>
      </c>
      <c r="EN138" s="72" t="str">
        <f t="shared" si="2046"/>
        <v/>
      </c>
      <c r="EO138" s="72" t="str">
        <f t="shared" si="2047"/>
        <v/>
      </c>
      <c r="EP138" s="72" t="str">
        <f t="shared" si="2048"/>
        <v/>
      </c>
      <c r="EQ138" s="72" t="str">
        <f t="shared" si="2049"/>
        <v/>
      </c>
      <c r="ER138" s="72" t="str">
        <f t="shared" si="2050"/>
        <v/>
      </c>
      <c r="ES138" s="72" t="str">
        <f t="shared" si="2051"/>
        <v/>
      </c>
      <c r="ET138" s="72" t="str">
        <f t="shared" si="2052"/>
        <v/>
      </c>
      <c r="EU138" s="72" t="str">
        <f t="shared" si="2053"/>
        <v/>
      </c>
      <c r="EV138" s="72" t="str">
        <f t="shared" si="2054"/>
        <v/>
      </c>
      <c r="EW138" s="72" t="str">
        <f t="shared" si="2055"/>
        <v/>
      </c>
      <c r="EX138" s="72" t="str">
        <f t="shared" si="2056"/>
        <v/>
      </c>
      <c r="EY138" s="72" t="str">
        <f t="shared" si="2057"/>
        <v/>
      </c>
      <c r="EZ138" s="72" t="str">
        <f t="shared" si="2058"/>
        <v/>
      </c>
      <c r="FA138" s="72" t="str">
        <f t="shared" si="2059"/>
        <v/>
      </c>
      <c r="FB138" s="72" t="str">
        <f t="shared" si="2060"/>
        <v/>
      </c>
      <c r="FC138" s="72" t="str">
        <f t="shared" si="2061"/>
        <v/>
      </c>
      <c r="FD138" s="72" t="str">
        <f t="shared" si="2062"/>
        <v/>
      </c>
      <c r="FE138" s="72" t="str">
        <f t="shared" si="2063"/>
        <v/>
      </c>
      <c r="FF138" s="72" t="str">
        <f t="shared" si="2064"/>
        <v/>
      </c>
      <c r="FG138" s="72" t="str">
        <f t="shared" si="2065"/>
        <v/>
      </c>
      <c r="FH138" s="72" t="str">
        <f t="shared" si="2066"/>
        <v/>
      </c>
      <c r="FI138" s="72" t="str">
        <f t="shared" si="2067"/>
        <v/>
      </c>
      <c r="FJ138" s="72" t="str">
        <f t="shared" si="2068"/>
        <v/>
      </c>
      <c r="FK138" s="72" t="str">
        <f t="shared" si="2069"/>
        <v/>
      </c>
      <c r="FL138" s="72" t="str">
        <f t="shared" si="2070"/>
        <v/>
      </c>
      <c r="FM138" s="72" t="str">
        <f t="shared" si="2071"/>
        <v/>
      </c>
      <c r="FN138" s="72" t="str">
        <f t="shared" si="2072"/>
        <v/>
      </c>
      <c r="FO138" s="72" t="str">
        <f t="shared" si="2073"/>
        <v/>
      </c>
      <c r="FP138" s="72" t="str">
        <f t="shared" si="2074"/>
        <v/>
      </c>
      <c r="FQ138" s="72" t="str">
        <f t="shared" si="2075"/>
        <v/>
      </c>
      <c r="FR138" s="72" t="str">
        <f t="shared" si="2076"/>
        <v/>
      </c>
      <c r="FS138" s="72" t="str">
        <f t="shared" si="2077"/>
        <v/>
      </c>
    </row>
    <row r="139" spans="1:175" ht="16.5">
      <c r="A139" s="104"/>
      <c r="B139" s="104" t="s">
        <v>506</v>
      </c>
      <c r="C139" s="104" t="s">
        <v>507</v>
      </c>
      <c r="T139" s="121" t="s">
        <v>508</v>
      </c>
      <c r="U139" s="88" t="str">
        <f t="shared" si="2001"/>
        <v>ReplaceableTextures\\CommandButtons\\BTNI002.blp</v>
      </c>
      <c r="CN139" s="70" t="str">
        <f t="shared" si="2002"/>
        <v>InitUnitState('I002',,,,,,,,,,)</v>
      </c>
      <c r="CO139" s="70" t="str">
        <f t="shared" si="2003"/>
        <v>InitUnitNormal('I002',,,,,,,,,,)</v>
      </c>
      <c r="CP139" s="70" t="str">
        <f t="shared" si="2004"/>
        <v>InitUnitMagic('I002',,,,,,,,,,)</v>
      </c>
      <c r="CQ139" s="70" t="str">
        <f t="shared" si="2005"/>
        <v>InitUnitAdd('I002',,,,,,,,,,)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185&amp;CR$1&amp;")"</f>
        <v>InitEquipData('I002',,"",,,,,'','','','','','',"ReplaceableTextures\\CommandButtons\\BTNIP02.blp")</v>
      </c>
      <c r="CU139" s="98" t="str">
        <f t="shared" ref="CU139:CU140" si="2078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71" t="str">
        <f t="shared" ref="CV139:CV140" si="2079">T139</f>
        <v>暴击|Cffff0000+10%|n|n|r|Cff00ff7f效果持续15秒。|r</v>
      </c>
      <c r="CW139" s="61"/>
      <c r="CX139" s="61"/>
      <c r="CY139" s="61"/>
      <c r="CZ139" s="61"/>
      <c r="DA139" s="61"/>
      <c r="DB139" s="72" t="str">
        <f t="shared" ref="DB139:DB140" si="2080">IF(V139="","","|n"&amp;DB$2&amp;"+"&amp;V139&amp;DB$1)</f>
        <v/>
      </c>
      <c r="DC139" s="72" t="str">
        <f t="shared" ref="DC139:DC140" si="2081">IF(W139="","","|n"&amp;DC$2&amp;"+"&amp;W139&amp;DC$1)</f>
        <v/>
      </c>
      <c r="DD139" s="72" t="str">
        <f t="shared" ref="DD139:DD140" si="2082">IF(X139="","","|n"&amp;DD$2&amp;"+"&amp;X139&amp;DD$1)</f>
        <v/>
      </c>
      <c r="DE139" s="72" t="str">
        <f t="shared" ref="DE139:DE140" si="2083">IF(Y139="","","|n"&amp;DE$2&amp;"+"&amp;Y139&amp;DE$1)</f>
        <v/>
      </c>
      <c r="DF139" s="72" t="str">
        <f t="shared" ref="DF139:DF140" si="2084">IF(Z139="","","|n"&amp;DF$2&amp;"+"&amp;Z139&amp;DF$1)</f>
        <v/>
      </c>
      <c r="DG139" s="72" t="str">
        <f t="shared" ref="DG139:DG140" si="2085">IF(AA139="","","|n"&amp;DG$2&amp;"+"&amp;AA139&amp;DG$1)</f>
        <v/>
      </c>
      <c r="DH139" s="72" t="str">
        <f t="shared" ref="DH139:DH140" si="2086">IF(AB139="","","|n"&amp;DH$2&amp;"+"&amp;AB139&amp;DH$1)</f>
        <v/>
      </c>
      <c r="DI139" s="72" t="str">
        <f t="shared" ref="DI139:DI140" si="2087">IF(AC139="","","|n"&amp;DI$2&amp;"+"&amp;AC139&amp;DI$1)</f>
        <v/>
      </c>
      <c r="DJ139" s="72" t="str">
        <f t="shared" ref="DJ139:DJ140" si="2088">IF(AD139="","","|n"&amp;DJ$2&amp;"+"&amp;AD139&amp;DJ$1)</f>
        <v/>
      </c>
      <c r="DK139" s="72" t="str">
        <f t="shared" ref="DK139:DK140" si="2089">IF(AE139="","","|n"&amp;DK$2&amp;"+"&amp;AE139&amp;DK$1)</f>
        <v/>
      </c>
      <c r="DL139" s="72" t="str">
        <f t="shared" ref="DL139:DL140" si="2090">IF(AF139="","","|n"&amp;DL$2&amp;"+"&amp;AF139&amp;DL$1)</f>
        <v/>
      </c>
      <c r="DM139" s="72" t="str">
        <f t="shared" ref="DM139:DM140" si="2091">IF(AG139="","","|n"&amp;DM$2&amp;"+"&amp;AG139&amp;DM$1)</f>
        <v/>
      </c>
      <c r="DN139" s="72" t="str">
        <f t="shared" ref="DN139:DN140" si="2092">IF(AH139="","","|n"&amp;DN$2&amp;"+"&amp;AH139&amp;DN$1)</f>
        <v/>
      </c>
      <c r="DO139" s="72" t="str">
        <f t="shared" ref="DO139:DO140" si="2093">IF(AI139="","","|n"&amp;DO$2&amp;"+"&amp;AI139&amp;DO$1)</f>
        <v/>
      </c>
      <c r="DP139" s="72" t="str">
        <f t="shared" ref="DP139:DP140" si="2094">IF(AJ139="","","|n"&amp;DP$2&amp;"+"&amp;AJ139&amp;DP$1)</f>
        <v/>
      </c>
      <c r="DQ139" s="72" t="str">
        <f t="shared" ref="DQ139:DQ140" si="2095">IF(AK139="","","|n"&amp;DQ$2&amp;"+"&amp;AK139&amp;DQ$1)</f>
        <v/>
      </c>
      <c r="DR139" s="72" t="str">
        <f t="shared" ref="DR139:DR140" si="2096">IF(AL139="","","|n"&amp;DR$2&amp;"+"&amp;AL139&amp;DR$1)</f>
        <v/>
      </c>
      <c r="DS139" s="72" t="str">
        <f t="shared" ref="DS139:DS140" si="2097">IF(AM139="","","|n"&amp;DS$2&amp;"+"&amp;AM139&amp;DS$1)</f>
        <v/>
      </c>
      <c r="DT139" s="72" t="str">
        <f t="shared" ref="DT139:DT140" si="2098">IF(AN139="","","|n"&amp;DT$2&amp;"+"&amp;AN139&amp;DT$1)</f>
        <v/>
      </c>
      <c r="DU139" s="72" t="str">
        <f t="shared" ref="DU139:DU140" si="2099">IF(AO139="","","|n"&amp;DU$2&amp;"+"&amp;AO139&amp;DU$1)</f>
        <v/>
      </c>
      <c r="DV139" s="72" t="str">
        <f t="shared" ref="DV139:DV140" si="2100">IF(AP139="","","|n"&amp;DV$2&amp;"+"&amp;AP139&amp;DV$1)</f>
        <v/>
      </c>
      <c r="DW139" s="72" t="str">
        <f t="shared" ref="DW139:DW140" si="2101">IF(AQ139="","","|n"&amp;DW$2&amp;"+"&amp;AQ139&amp;DW$1)</f>
        <v/>
      </c>
      <c r="DX139" s="72" t="str">
        <f t="shared" ref="DX139:DX140" si="2102">IF(AR139="","","|n"&amp;DX$2&amp;"+"&amp;AR139&amp;DX$1)</f>
        <v/>
      </c>
      <c r="DY139" s="72" t="str">
        <f t="shared" ref="DY139:DY140" si="2103">IF(AS139="","","|n"&amp;DY$2&amp;"+"&amp;AS139&amp;DY$1)</f>
        <v/>
      </c>
      <c r="DZ139" s="72" t="str">
        <f t="shared" ref="DZ139:DZ140" si="2104">IF(AT139="","","|n"&amp;DZ$2&amp;"+"&amp;AT139&amp;DZ$1)</f>
        <v/>
      </c>
      <c r="EA139" s="72" t="str">
        <f t="shared" ref="EA139:EA140" si="2105">IF(AU139="","","|n"&amp;EA$2&amp;"+"&amp;AU139&amp;EA$1)</f>
        <v/>
      </c>
      <c r="EB139" s="72" t="str">
        <f t="shared" ref="EB139:EB140" si="2106">IF(AV139="","","|n"&amp;EB$2&amp;"+"&amp;AV139&amp;EB$1)</f>
        <v/>
      </c>
      <c r="EC139" s="72" t="str">
        <f t="shared" ref="EC139:EC140" si="2107">IF(AW139="","","|n"&amp;EC$2&amp;"+"&amp;AW139&amp;EC$1)</f>
        <v/>
      </c>
      <c r="ED139" s="72" t="str">
        <f t="shared" ref="ED139:ED140" si="2108">IF(AX139="","","|n"&amp;ED$2&amp;"+"&amp;AX139&amp;ED$1)</f>
        <v/>
      </c>
      <c r="EE139" s="72" t="str">
        <f t="shared" ref="EE139:EE140" si="2109">IF(AY139="","","|n"&amp;EE$2&amp;"+"&amp;AY139&amp;EE$1)</f>
        <v/>
      </c>
      <c r="EF139" s="72" t="str">
        <f t="shared" ref="EF139:EF140" si="2110">IF(AZ139="","","|n"&amp;EF$2&amp;"+"&amp;AZ139&amp;EF$1)</f>
        <v/>
      </c>
      <c r="EG139" s="72" t="str">
        <f t="shared" ref="EG139:EG140" si="2111">IF(BA139="","","|n"&amp;EG$2&amp;"+"&amp;BA139&amp;EG$1)</f>
        <v/>
      </c>
      <c r="EH139" s="72" t="str">
        <f t="shared" ref="EH139:EH140" si="2112">IF(BB139="","","|n"&amp;EH$2&amp;"+"&amp;BB139&amp;EH$1)</f>
        <v/>
      </c>
      <c r="EI139" s="72" t="str">
        <f t="shared" ref="EI139:EI140" si="2113">IF(BC139="","","|n"&amp;EI$2&amp;"+"&amp;BC139&amp;EI$1)</f>
        <v/>
      </c>
      <c r="EJ139" s="72" t="str">
        <f t="shared" ref="EJ139:EJ140" si="2114">IF(BD139="","","|n"&amp;EJ$2&amp;"+"&amp;BD139&amp;EJ$1)</f>
        <v/>
      </c>
      <c r="EK139" s="72" t="str">
        <f t="shared" ref="EK139:EK140" si="2115">IF(BE139="","","|n"&amp;EK$2&amp;"+"&amp;BE139&amp;EK$1)</f>
        <v/>
      </c>
      <c r="EL139" s="72" t="str">
        <f t="shared" ref="EL139:EL140" si="2116">IF(BF139="","","|n"&amp;EL$2&amp;"+"&amp;BF139&amp;EL$1)</f>
        <v/>
      </c>
      <c r="EM139" s="72" t="str">
        <f t="shared" ref="EM139:EM140" si="2117">IF(BG139="","","|n"&amp;EM$2&amp;"+"&amp;BG139&amp;EM$1)</f>
        <v/>
      </c>
      <c r="EN139" s="72" t="str">
        <f t="shared" ref="EN139:EN140" si="2118">IF(BH139="","","|n"&amp;EN$2&amp;"+"&amp;BH139&amp;EN$1)</f>
        <v/>
      </c>
      <c r="EO139" s="72" t="str">
        <f t="shared" ref="EO139:EO140" si="2119">IF(BI139="","","|n"&amp;EO$2&amp;"+"&amp;BI139&amp;EO$1)</f>
        <v/>
      </c>
      <c r="EP139" s="72" t="str">
        <f t="shared" ref="EP139:EP140" si="2120">IF(BJ139="","","|n"&amp;EP$2&amp;"+"&amp;BJ139&amp;EP$1)</f>
        <v/>
      </c>
      <c r="EQ139" s="72" t="str">
        <f t="shared" ref="EQ139:EQ140" si="2121">IF(BK139="","","|n"&amp;EQ$2&amp;"+"&amp;BK139&amp;EQ$1)</f>
        <v/>
      </c>
      <c r="ER139" s="72" t="str">
        <f t="shared" ref="ER139:ER140" si="2122">IF(BL139="","","|n"&amp;ER$2&amp;"+"&amp;BL139&amp;ER$1)</f>
        <v/>
      </c>
      <c r="ES139" s="72" t="str">
        <f t="shared" ref="ES139:ES140" si="2123">IF(BM139="","","|n"&amp;ES$2&amp;"+"&amp;BM139&amp;ES$1)</f>
        <v/>
      </c>
      <c r="ET139" s="72" t="str">
        <f t="shared" ref="ET139:ET140" si="2124">IF(BN139="","","|n"&amp;ET$2&amp;"+"&amp;BN139&amp;ET$1)</f>
        <v/>
      </c>
      <c r="EU139" s="72" t="str">
        <f t="shared" ref="EU139:EU140" si="2125">IF(BO139="","","|n"&amp;EU$2&amp;"+"&amp;BO139&amp;EU$1)</f>
        <v/>
      </c>
      <c r="EV139" s="72" t="str">
        <f t="shared" ref="EV139:EV140" si="2126">IF(BP139="","","|n"&amp;EV$2&amp;"+"&amp;BP139&amp;EV$1)</f>
        <v/>
      </c>
      <c r="EW139" s="72" t="str">
        <f t="shared" ref="EW139:EW140" si="2127">IF(BQ139="","","|n"&amp;EW$2&amp;"+"&amp;BQ139&amp;EW$1)</f>
        <v/>
      </c>
      <c r="EX139" s="72" t="str">
        <f t="shared" ref="EX139:EX140" si="2128">IF(BR139="","","|n"&amp;EX$2&amp;"+"&amp;BR139&amp;EX$1)</f>
        <v/>
      </c>
      <c r="EY139" s="72" t="str">
        <f t="shared" ref="EY139:EY140" si="2129">IF(BS139="","","|n"&amp;EY$2&amp;"+"&amp;BS139&amp;EY$1)</f>
        <v/>
      </c>
      <c r="EZ139" s="72" t="str">
        <f t="shared" ref="EZ139:EZ140" si="2130">IF(BT139="","","|n"&amp;EZ$2&amp;"+"&amp;BT139&amp;EZ$1)</f>
        <v/>
      </c>
      <c r="FA139" s="72" t="str">
        <f t="shared" ref="FA139:FA140" si="2131">IF(BU139="","","|n"&amp;FA$2&amp;"+"&amp;BU139&amp;FA$1)</f>
        <v/>
      </c>
      <c r="FB139" s="72" t="str">
        <f t="shared" ref="FB139:FB140" si="2132">IF(BV139="","","|n"&amp;FB$2&amp;"+"&amp;BV139&amp;FB$1)</f>
        <v/>
      </c>
      <c r="FC139" s="72" t="str">
        <f t="shared" ref="FC139:FC140" si="2133">IF(BW139="","","|n"&amp;FC$2&amp;"+"&amp;BW139&amp;FC$1)</f>
        <v/>
      </c>
      <c r="FD139" s="72" t="str">
        <f t="shared" ref="FD139:FD140" si="2134">IF(BX139="","","|n"&amp;FD$2&amp;"+"&amp;BX139&amp;FD$1)</f>
        <v/>
      </c>
      <c r="FE139" s="72" t="str">
        <f t="shared" ref="FE139:FE140" si="2135">IF(BY139="","","|n"&amp;FE$2&amp;"+"&amp;BY139&amp;FE$1)</f>
        <v/>
      </c>
      <c r="FF139" s="72" t="str">
        <f t="shared" ref="FF139:FF140" si="2136">IF(BZ139="","","|n"&amp;FF$2&amp;"+"&amp;BZ139&amp;FF$1)</f>
        <v/>
      </c>
      <c r="FG139" s="72" t="str">
        <f t="shared" ref="FG139:FG140" si="2137">IF(CA139="","","|n"&amp;FG$2&amp;"+"&amp;CA139&amp;FG$1)</f>
        <v/>
      </c>
      <c r="FH139" s="72" t="str">
        <f t="shared" ref="FH139:FH140" si="2138">IF(CB139="","","|n"&amp;FH$2&amp;"+"&amp;CB139&amp;FH$1)</f>
        <v/>
      </c>
      <c r="FI139" s="72" t="str">
        <f t="shared" ref="FI139:FI140" si="2139">IF(CC139="","","|n"&amp;FI$2&amp;"+"&amp;CC139&amp;FI$1)</f>
        <v/>
      </c>
      <c r="FJ139" s="72" t="str">
        <f t="shared" ref="FJ139:FJ140" si="2140">IF(CD139="","","|n"&amp;FJ$2&amp;"+"&amp;CD139&amp;FJ$1)</f>
        <v/>
      </c>
      <c r="FK139" s="72" t="str">
        <f t="shared" ref="FK139:FK140" si="2141">IF(CE139="","","|n"&amp;FK$2&amp;"+"&amp;CE139&amp;FK$1)</f>
        <v/>
      </c>
      <c r="FL139" s="72" t="str">
        <f t="shared" ref="FL139:FL140" si="2142">IF(CF139="","","|n"&amp;FL$2&amp;"+"&amp;CF139&amp;FL$1)</f>
        <v/>
      </c>
      <c r="FM139" s="72" t="str">
        <f t="shared" ref="FM139:FM140" si="2143">IF(CG139="","","|n"&amp;FM$2&amp;"+"&amp;CG139&amp;FM$1)</f>
        <v/>
      </c>
      <c r="FN139" s="72" t="str">
        <f t="shared" ref="FN139:FN140" si="2144">IF(CH139="","","|n"&amp;FN$2&amp;"+"&amp;CH139&amp;FN$1)</f>
        <v/>
      </c>
      <c r="FO139" s="72" t="str">
        <f t="shared" ref="FO139:FO140" si="2145">IF(CI139="","","|n"&amp;FO$2&amp;"+"&amp;CI139&amp;FO$1)</f>
        <v/>
      </c>
      <c r="FP139" s="72" t="str">
        <f t="shared" ref="FP139:FP140" si="2146">IF(CJ139="","","|n"&amp;FP$2&amp;"+"&amp;CJ139&amp;FP$1)</f>
        <v/>
      </c>
      <c r="FQ139" s="72" t="str">
        <f t="shared" ref="FQ139:FQ140" si="2147">IF(CK139="","","|n"&amp;FQ$2&amp;"+"&amp;CK139&amp;FQ$1)</f>
        <v/>
      </c>
      <c r="FR139" s="72" t="str">
        <f t="shared" ref="FR139:FR140" si="2148">IF(CL139="","","|n"&amp;FR$2&amp;"+"&amp;CL139&amp;FR$1)</f>
        <v/>
      </c>
      <c r="FS139" s="72" t="str">
        <f t="shared" ref="FS139:FS140" si="2149">IF(CM139="","","|n"&amp;FS$2&amp;"+"&amp;CM139&amp;FS$1)</f>
        <v/>
      </c>
    </row>
    <row r="140" spans="1:175" ht="16.5">
      <c r="A140" s="104"/>
      <c r="B140" s="104" t="s">
        <v>509</v>
      </c>
      <c r="C140" s="104" t="s">
        <v>510</v>
      </c>
      <c r="T140" s="121" t="s">
        <v>511</v>
      </c>
      <c r="U140" s="88" t="str">
        <f t="shared" si="2001"/>
        <v>ReplaceableTextures\\CommandButtons\\BTNI003.blp</v>
      </c>
      <c r="CN140" s="70" t="str">
        <f t="shared" si="2002"/>
        <v>InitUnitState('I003',,,,,,,,,,)</v>
      </c>
      <c r="CO140" s="70" t="str">
        <f t="shared" si="2003"/>
        <v>InitUnitNormal('I003',,,,,,,,,,)</v>
      </c>
      <c r="CP140" s="70" t="str">
        <f t="shared" si="2004"/>
        <v>InitUnitMagic('I003',,,,,,,,,,)</v>
      </c>
      <c r="CQ140" s="70" t="str">
        <f t="shared" si="2005"/>
        <v>InitUnitAdd('I003',,,,,,,,,,)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186&amp;CR$1&amp;")"</f>
        <v>InitEquipData('I003',,"",,,,,'','','','','','',"ReplaceableTextures\\CommandButtons\\BTNIP03.blp")</v>
      </c>
      <c r="CU140" s="98" t="str">
        <f t="shared" si="2078"/>
        <v>|n</v>
      </c>
      <c r="CV140" s="71" t="str">
        <f t="shared" si="2079"/>
        <v>攻击速度|Cffffd24d+40%|r。|n|n|Cff00ff7f持续15秒。|r</v>
      </c>
      <c r="CW140" s="61"/>
      <c r="CX140" s="61"/>
      <c r="CY140" s="61"/>
      <c r="CZ140" s="61"/>
      <c r="DA140" s="61"/>
      <c r="DB140" s="72" t="str">
        <f t="shared" si="2080"/>
        <v/>
      </c>
      <c r="DC140" s="72" t="str">
        <f t="shared" si="2081"/>
        <v/>
      </c>
      <c r="DD140" s="72" t="str">
        <f t="shared" si="2082"/>
        <v/>
      </c>
      <c r="DE140" s="72" t="str">
        <f t="shared" si="2083"/>
        <v/>
      </c>
      <c r="DF140" s="72" t="str">
        <f t="shared" si="2084"/>
        <v/>
      </c>
      <c r="DG140" s="72" t="str">
        <f t="shared" si="2085"/>
        <v/>
      </c>
      <c r="DH140" s="72" t="str">
        <f t="shared" si="2086"/>
        <v/>
      </c>
      <c r="DI140" s="72" t="str">
        <f t="shared" si="2087"/>
        <v/>
      </c>
      <c r="DJ140" s="72" t="str">
        <f t="shared" si="2088"/>
        <v/>
      </c>
      <c r="DK140" s="72" t="str">
        <f t="shared" si="2089"/>
        <v/>
      </c>
      <c r="DL140" s="72" t="str">
        <f t="shared" si="2090"/>
        <v/>
      </c>
      <c r="DM140" s="72" t="str">
        <f t="shared" si="2091"/>
        <v/>
      </c>
      <c r="DN140" s="72" t="str">
        <f t="shared" si="2092"/>
        <v/>
      </c>
      <c r="DO140" s="72" t="str">
        <f t="shared" si="2093"/>
        <v/>
      </c>
      <c r="DP140" s="72" t="str">
        <f t="shared" si="2094"/>
        <v/>
      </c>
      <c r="DQ140" s="72" t="str">
        <f t="shared" si="2095"/>
        <v/>
      </c>
      <c r="DR140" s="72" t="str">
        <f t="shared" si="2096"/>
        <v/>
      </c>
      <c r="DS140" s="72" t="str">
        <f t="shared" si="2097"/>
        <v/>
      </c>
      <c r="DT140" s="72" t="str">
        <f t="shared" si="2098"/>
        <v/>
      </c>
      <c r="DU140" s="72" t="str">
        <f t="shared" si="2099"/>
        <v/>
      </c>
      <c r="DV140" s="72" t="str">
        <f t="shared" si="2100"/>
        <v/>
      </c>
      <c r="DW140" s="72" t="str">
        <f t="shared" si="2101"/>
        <v/>
      </c>
      <c r="DX140" s="72" t="str">
        <f t="shared" si="2102"/>
        <v/>
      </c>
      <c r="DY140" s="72" t="str">
        <f t="shared" si="2103"/>
        <v/>
      </c>
      <c r="DZ140" s="72" t="str">
        <f t="shared" si="2104"/>
        <v/>
      </c>
      <c r="EA140" s="72" t="str">
        <f t="shared" si="2105"/>
        <v/>
      </c>
      <c r="EB140" s="72" t="str">
        <f t="shared" si="2106"/>
        <v/>
      </c>
      <c r="EC140" s="72" t="str">
        <f t="shared" si="2107"/>
        <v/>
      </c>
      <c r="ED140" s="72" t="str">
        <f t="shared" si="2108"/>
        <v/>
      </c>
      <c r="EE140" s="72" t="str">
        <f t="shared" si="2109"/>
        <v/>
      </c>
      <c r="EF140" s="72" t="str">
        <f t="shared" si="2110"/>
        <v/>
      </c>
      <c r="EG140" s="72" t="str">
        <f t="shared" si="2111"/>
        <v/>
      </c>
      <c r="EH140" s="72" t="str">
        <f t="shared" si="2112"/>
        <v/>
      </c>
      <c r="EI140" s="72" t="str">
        <f t="shared" si="2113"/>
        <v/>
      </c>
      <c r="EJ140" s="72" t="str">
        <f t="shared" si="2114"/>
        <v/>
      </c>
      <c r="EK140" s="72" t="str">
        <f t="shared" si="2115"/>
        <v/>
      </c>
      <c r="EL140" s="72" t="str">
        <f t="shared" si="2116"/>
        <v/>
      </c>
      <c r="EM140" s="72" t="str">
        <f t="shared" si="2117"/>
        <v/>
      </c>
      <c r="EN140" s="72" t="str">
        <f t="shared" si="2118"/>
        <v/>
      </c>
      <c r="EO140" s="72" t="str">
        <f t="shared" si="2119"/>
        <v/>
      </c>
      <c r="EP140" s="72" t="str">
        <f t="shared" si="2120"/>
        <v/>
      </c>
      <c r="EQ140" s="72" t="str">
        <f t="shared" si="2121"/>
        <v/>
      </c>
      <c r="ER140" s="72" t="str">
        <f t="shared" si="2122"/>
        <v/>
      </c>
      <c r="ES140" s="72" t="str">
        <f t="shared" si="2123"/>
        <v/>
      </c>
      <c r="ET140" s="72" t="str">
        <f t="shared" si="2124"/>
        <v/>
      </c>
      <c r="EU140" s="72" t="str">
        <f t="shared" si="2125"/>
        <v/>
      </c>
      <c r="EV140" s="72" t="str">
        <f t="shared" si="2126"/>
        <v/>
      </c>
      <c r="EW140" s="72" t="str">
        <f t="shared" si="2127"/>
        <v/>
      </c>
      <c r="EX140" s="72" t="str">
        <f t="shared" si="2128"/>
        <v/>
      </c>
      <c r="EY140" s="72" t="str">
        <f t="shared" si="2129"/>
        <v/>
      </c>
      <c r="EZ140" s="72" t="str">
        <f t="shared" si="2130"/>
        <v/>
      </c>
      <c r="FA140" s="72" t="str">
        <f t="shared" si="2131"/>
        <v/>
      </c>
      <c r="FB140" s="72" t="str">
        <f t="shared" si="2132"/>
        <v/>
      </c>
      <c r="FC140" s="72" t="str">
        <f t="shared" si="2133"/>
        <v/>
      </c>
      <c r="FD140" s="72" t="str">
        <f t="shared" si="2134"/>
        <v/>
      </c>
      <c r="FE140" s="72" t="str">
        <f t="shared" si="2135"/>
        <v/>
      </c>
      <c r="FF140" s="72" t="str">
        <f t="shared" si="2136"/>
        <v/>
      </c>
      <c r="FG140" s="72" t="str">
        <f t="shared" si="2137"/>
        <v/>
      </c>
      <c r="FH140" s="72" t="str">
        <f t="shared" si="2138"/>
        <v/>
      </c>
      <c r="FI140" s="72" t="str">
        <f t="shared" si="2139"/>
        <v/>
      </c>
      <c r="FJ140" s="72" t="str">
        <f t="shared" si="2140"/>
        <v/>
      </c>
      <c r="FK140" s="72" t="str">
        <f t="shared" si="2141"/>
        <v/>
      </c>
      <c r="FL140" s="72" t="str">
        <f t="shared" si="2142"/>
        <v/>
      </c>
      <c r="FM140" s="72" t="str">
        <f t="shared" si="2143"/>
        <v/>
      </c>
      <c r="FN140" s="72" t="str">
        <f t="shared" si="2144"/>
        <v/>
      </c>
      <c r="FO140" s="72" t="str">
        <f t="shared" si="2145"/>
        <v/>
      </c>
      <c r="FP140" s="72" t="str">
        <f t="shared" si="2146"/>
        <v/>
      </c>
      <c r="FQ140" s="72" t="str">
        <f t="shared" si="2147"/>
        <v/>
      </c>
      <c r="FR140" s="72" t="str">
        <f t="shared" si="2148"/>
        <v/>
      </c>
      <c r="FS140" s="72" t="str">
        <f t="shared" si="2149"/>
        <v/>
      </c>
    </row>
    <row r="141" spans="1:175" ht="16.5">
      <c r="A141" s="104"/>
      <c r="B141" s="104" t="s">
        <v>512</v>
      </c>
      <c r="C141" s="104" t="s">
        <v>513</v>
      </c>
      <c r="T141" s="121" t="s">
        <v>514</v>
      </c>
      <c r="U141" s="88" t="str">
        <f t="shared" si="2001"/>
        <v>ReplaceableTextures\\CommandButtons\\BTNI004.blp</v>
      </c>
      <c r="CN141" s="70" t="str">
        <f t="shared" si="2002"/>
        <v>InitUnitState('I004',,,,,,,,,,)</v>
      </c>
      <c r="CO141" s="70" t="str">
        <f t="shared" si="2003"/>
        <v>InitUnitNormal('I004',,,,,,,,,,)</v>
      </c>
      <c r="CP141" s="70" t="str">
        <f t="shared" si="2004"/>
        <v>InitUnitMagic('I004',,,,,,,,,,)</v>
      </c>
      <c r="CQ141" s="70" t="str">
        <f t="shared" si="2005"/>
        <v>InitUnitAdd('I004',,,,,,,,,,)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194&amp;CR$1&amp;")"</f>
        <v>InitEquipData('I004',,"",,,,,'','','','','','',"ReplaceableTextures\\CommandButtons\\BTNIT01.blp")</v>
      </c>
      <c r="CU141" s="98" t="str">
        <f t="shared" ref="CU141:CU144" si="2150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1" t="str">
        <f t="shared" ref="CV141:CV144" si="2151">T141</f>
        <v>技能伤害提高|Cffffd24d20%|r|Cfff0f0f0。|n|n|r|Cff00ff7f持续15秒。|r</v>
      </c>
      <c r="CW141" s="61"/>
      <c r="CX141" s="61"/>
      <c r="CY141" s="61"/>
      <c r="CZ141" s="61"/>
      <c r="DA141" s="61"/>
      <c r="DB141" s="72" t="str">
        <f t="shared" ref="DB141:DB144" si="2152">IF(V141="","","|n"&amp;DB$2&amp;"+"&amp;V141&amp;DB$1)</f>
        <v/>
      </c>
      <c r="DC141" s="72" t="str">
        <f t="shared" ref="DC141:DC144" si="2153">IF(W141="","","|n"&amp;DC$2&amp;"+"&amp;W141&amp;DC$1)</f>
        <v/>
      </c>
      <c r="DD141" s="72" t="str">
        <f t="shared" ref="DD141:DD144" si="2154">IF(X141="","","|n"&amp;DD$2&amp;"+"&amp;X141&amp;DD$1)</f>
        <v/>
      </c>
      <c r="DE141" s="72" t="str">
        <f t="shared" ref="DE141:DE144" si="2155">IF(Y141="","","|n"&amp;DE$2&amp;"+"&amp;Y141&amp;DE$1)</f>
        <v/>
      </c>
      <c r="DF141" s="72" t="str">
        <f t="shared" ref="DF141:DF144" si="2156">IF(Z141="","","|n"&amp;DF$2&amp;"+"&amp;Z141&amp;DF$1)</f>
        <v/>
      </c>
      <c r="DG141" s="72" t="str">
        <f t="shared" ref="DG141:DG144" si="2157">IF(AA141="","","|n"&amp;DG$2&amp;"+"&amp;AA141&amp;DG$1)</f>
        <v/>
      </c>
      <c r="DH141" s="72" t="str">
        <f t="shared" ref="DH141:DH144" si="2158">IF(AB141="","","|n"&amp;DH$2&amp;"+"&amp;AB141&amp;DH$1)</f>
        <v/>
      </c>
      <c r="DI141" s="72" t="str">
        <f t="shared" ref="DI141:DI144" si="2159">IF(AC141="","","|n"&amp;DI$2&amp;"+"&amp;AC141&amp;DI$1)</f>
        <v/>
      </c>
      <c r="DJ141" s="72" t="str">
        <f t="shared" ref="DJ141:DJ144" si="2160">IF(AD141="","","|n"&amp;DJ$2&amp;"+"&amp;AD141&amp;DJ$1)</f>
        <v/>
      </c>
      <c r="DK141" s="72" t="str">
        <f t="shared" ref="DK141:DK144" si="2161">IF(AE141="","","|n"&amp;DK$2&amp;"+"&amp;AE141&amp;DK$1)</f>
        <v/>
      </c>
      <c r="DL141" s="72" t="str">
        <f t="shared" ref="DL141:DL144" si="2162">IF(AF141="","","|n"&amp;DL$2&amp;"+"&amp;AF141&amp;DL$1)</f>
        <v/>
      </c>
      <c r="DM141" s="72" t="str">
        <f t="shared" ref="DM141:DM144" si="2163">IF(AG141="","","|n"&amp;DM$2&amp;"+"&amp;AG141&amp;DM$1)</f>
        <v/>
      </c>
      <c r="DN141" s="72" t="str">
        <f t="shared" ref="DN141:DN144" si="2164">IF(AH141="","","|n"&amp;DN$2&amp;"+"&amp;AH141&amp;DN$1)</f>
        <v/>
      </c>
      <c r="DO141" s="72" t="str">
        <f t="shared" ref="DO141:DO144" si="2165">IF(AI141="","","|n"&amp;DO$2&amp;"+"&amp;AI141&amp;DO$1)</f>
        <v/>
      </c>
      <c r="DP141" s="72" t="str">
        <f t="shared" ref="DP141:DP144" si="2166">IF(AJ141="","","|n"&amp;DP$2&amp;"+"&amp;AJ141&amp;DP$1)</f>
        <v/>
      </c>
      <c r="DQ141" s="72" t="str">
        <f t="shared" ref="DQ141:DQ144" si="2167">IF(AK141="","","|n"&amp;DQ$2&amp;"+"&amp;AK141&amp;DQ$1)</f>
        <v/>
      </c>
      <c r="DR141" s="72" t="str">
        <f t="shared" ref="DR141:DR144" si="2168">IF(AL141="","","|n"&amp;DR$2&amp;"+"&amp;AL141&amp;DR$1)</f>
        <v/>
      </c>
      <c r="DS141" s="72" t="str">
        <f t="shared" ref="DS141:DS144" si="2169">IF(AM141="","","|n"&amp;DS$2&amp;"+"&amp;AM141&amp;DS$1)</f>
        <v/>
      </c>
      <c r="DT141" s="72" t="str">
        <f t="shared" ref="DT141:DT144" si="2170">IF(AN141="","","|n"&amp;DT$2&amp;"+"&amp;AN141&amp;DT$1)</f>
        <v/>
      </c>
      <c r="DU141" s="72" t="str">
        <f t="shared" ref="DU141:DU144" si="2171">IF(AO141="","","|n"&amp;DU$2&amp;"+"&amp;AO141&amp;DU$1)</f>
        <v/>
      </c>
      <c r="DV141" s="72" t="str">
        <f t="shared" ref="DV141:DV144" si="2172">IF(AP141="","","|n"&amp;DV$2&amp;"+"&amp;AP141&amp;DV$1)</f>
        <v/>
      </c>
      <c r="DW141" s="72" t="str">
        <f t="shared" ref="DW141:DW144" si="2173">IF(AQ141="","","|n"&amp;DW$2&amp;"+"&amp;AQ141&amp;DW$1)</f>
        <v/>
      </c>
      <c r="DX141" s="72" t="str">
        <f t="shared" ref="DX141:DX144" si="2174">IF(AR141="","","|n"&amp;DX$2&amp;"+"&amp;AR141&amp;DX$1)</f>
        <v/>
      </c>
      <c r="DY141" s="72" t="str">
        <f t="shared" ref="DY141:DY144" si="2175">IF(AS141="","","|n"&amp;DY$2&amp;"+"&amp;AS141&amp;DY$1)</f>
        <v/>
      </c>
      <c r="DZ141" s="72" t="str">
        <f t="shared" ref="DZ141:DZ144" si="2176">IF(AT141="","","|n"&amp;DZ$2&amp;"+"&amp;AT141&amp;DZ$1)</f>
        <v/>
      </c>
      <c r="EA141" s="72" t="str">
        <f t="shared" ref="EA141:EA144" si="2177">IF(AU141="","","|n"&amp;EA$2&amp;"+"&amp;AU141&amp;EA$1)</f>
        <v/>
      </c>
      <c r="EB141" s="72" t="str">
        <f t="shared" ref="EB141:EB144" si="2178">IF(AV141="","","|n"&amp;EB$2&amp;"+"&amp;AV141&amp;EB$1)</f>
        <v/>
      </c>
      <c r="EC141" s="72" t="str">
        <f t="shared" ref="EC141:EC144" si="2179">IF(AW141="","","|n"&amp;EC$2&amp;"+"&amp;AW141&amp;EC$1)</f>
        <v/>
      </c>
      <c r="ED141" s="72" t="str">
        <f t="shared" ref="ED141:ED144" si="2180">IF(AX141="","","|n"&amp;ED$2&amp;"+"&amp;AX141&amp;ED$1)</f>
        <v/>
      </c>
      <c r="EE141" s="72" t="str">
        <f t="shared" ref="EE141:EE144" si="2181">IF(AY141="","","|n"&amp;EE$2&amp;"+"&amp;AY141&amp;EE$1)</f>
        <v/>
      </c>
      <c r="EF141" s="72" t="str">
        <f t="shared" ref="EF141:EF144" si="2182">IF(AZ141="","","|n"&amp;EF$2&amp;"+"&amp;AZ141&amp;EF$1)</f>
        <v/>
      </c>
      <c r="EG141" s="72" t="str">
        <f t="shared" ref="EG141:EG144" si="2183">IF(BA141="","","|n"&amp;EG$2&amp;"+"&amp;BA141&amp;EG$1)</f>
        <v/>
      </c>
      <c r="EH141" s="72" t="str">
        <f t="shared" ref="EH141:EH144" si="2184">IF(BB141="","","|n"&amp;EH$2&amp;"+"&amp;BB141&amp;EH$1)</f>
        <v/>
      </c>
      <c r="EI141" s="72" t="str">
        <f t="shared" ref="EI141:EI144" si="2185">IF(BC141="","","|n"&amp;EI$2&amp;"+"&amp;BC141&amp;EI$1)</f>
        <v/>
      </c>
      <c r="EJ141" s="72" t="str">
        <f t="shared" ref="EJ141:EJ144" si="2186">IF(BD141="","","|n"&amp;EJ$2&amp;"+"&amp;BD141&amp;EJ$1)</f>
        <v/>
      </c>
      <c r="EK141" s="72" t="str">
        <f t="shared" ref="EK141:EK144" si="2187">IF(BE141="","","|n"&amp;EK$2&amp;"+"&amp;BE141&amp;EK$1)</f>
        <v/>
      </c>
      <c r="EL141" s="72" t="str">
        <f t="shared" ref="EL141:EL144" si="2188">IF(BF141="","","|n"&amp;EL$2&amp;"+"&amp;BF141&amp;EL$1)</f>
        <v/>
      </c>
      <c r="EM141" s="72" t="str">
        <f t="shared" ref="EM141:EM144" si="2189">IF(BG141="","","|n"&amp;EM$2&amp;"+"&amp;BG141&amp;EM$1)</f>
        <v/>
      </c>
      <c r="EN141" s="72" t="str">
        <f t="shared" ref="EN141:EN144" si="2190">IF(BH141="","","|n"&amp;EN$2&amp;"+"&amp;BH141&amp;EN$1)</f>
        <v/>
      </c>
      <c r="EO141" s="72" t="str">
        <f t="shared" ref="EO141:EO144" si="2191">IF(BI141="","","|n"&amp;EO$2&amp;"+"&amp;BI141&amp;EO$1)</f>
        <v/>
      </c>
      <c r="EP141" s="72" t="str">
        <f t="shared" ref="EP141:EP144" si="2192">IF(BJ141="","","|n"&amp;EP$2&amp;"+"&amp;BJ141&amp;EP$1)</f>
        <v/>
      </c>
      <c r="EQ141" s="72" t="str">
        <f t="shared" ref="EQ141:EQ144" si="2193">IF(BK141="","","|n"&amp;EQ$2&amp;"+"&amp;BK141&amp;EQ$1)</f>
        <v/>
      </c>
      <c r="ER141" s="72" t="str">
        <f t="shared" ref="ER141:ER144" si="2194">IF(BL141="","","|n"&amp;ER$2&amp;"+"&amp;BL141&amp;ER$1)</f>
        <v/>
      </c>
      <c r="ES141" s="72" t="str">
        <f t="shared" ref="ES141:ES144" si="2195">IF(BM141="","","|n"&amp;ES$2&amp;"+"&amp;BM141&amp;ES$1)</f>
        <v/>
      </c>
      <c r="ET141" s="72" t="str">
        <f t="shared" ref="ET141:ET144" si="2196">IF(BN141="","","|n"&amp;ET$2&amp;"+"&amp;BN141&amp;ET$1)</f>
        <v/>
      </c>
      <c r="EU141" s="72" t="str">
        <f t="shared" ref="EU141:EU144" si="2197">IF(BO141="","","|n"&amp;EU$2&amp;"+"&amp;BO141&amp;EU$1)</f>
        <v/>
      </c>
      <c r="EV141" s="72" t="str">
        <f t="shared" ref="EV141:EV144" si="2198">IF(BP141="","","|n"&amp;EV$2&amp;"+"&amp;BP141&amp;EV$1)</f>
        <v/>
      </c>
      <c r="EW141" s="72" t="str">
        <f t="shared" ref="EW141:EW144" si="2199">IF(BQ141="","","|n"&amp;EW$2&amp;"+"&amp;BQ141&amp;EW$1)</f>
        <v/>
      </c>
      <c r="EX141" s="72" t="str">
        <f t="shared" ref="EX141:EX144" si="2200">IF(BR141="","","|n"&amp;EX$2&amp;"+"&amp;BR141&amp;EX$1)</f>
        <v/>
      </c>
      <c r="EY141" s="72" t="str">
        <f t="shared" ref="EY141:EY144" si="2201">IF(BS141="","","|n"&amp;EY$2&amp;"+"&amp;BS141&amp;EY$1)</f>
        <v/>
      </c>
      <c r="EZ141" s="72" t="str">
        <f t="shared" ref="EZ141:EZ144" si="2202">IF(BT141="","","|n"&amp;EZ$2&amp;"+"&amp;BT141&amp;EZ$1)</f>
        <v/>
      </c>
      <c r="FA141" s="72" t="str">
        <f t="shared" ref="FA141:FA144" si="2203">IF(BU141="","","|n"&amp;FA$2&amp;"+"&amp;BU141&amp;FA$1)</f>
        <v/>
      </c>
      <c r="FB141" s="72" t="str">
        <f t="shared" ref="FB141:FB144" si="2204">IF(BV141="","","|n"&amp;FB$2&amp;"+"&amp;BV141&amp;FB$1)</f>
        <v/>
      </c>
      <c r="FC141" s="72" t="str">
        <f t="shared" ref="FC141:FC144" si="2205">IF(BW141="","","|n"&amp;FC$2&amp;"+"&amp;BW141&amp;FC$1)</f>
        <v/>
      </c>
      <c r="FD141" s="72" t="str">
        <f t="shared" ref="FD141:FD144" si="2206">IF(BX141="","","|n"&amp;FD$2&amp;"+"&amp;BX141&amp;FD$1)</f>
        <v/>
      </c>
      <c r="FE141" s="72" t="str">
        <f t="shared" ref="FE141:FE144" si="2207">IF(BY141="","","|n"&amp;FE$2&amp;"+"&amp;BY141&amp;FE$1)</f>
        <v/>
      </c>
      <c r="FF141" s="72" t="str">
        <f t="shared" ref="FF141:FF144" si="2208">IF(BZ141="","","|n"&amp;FF$2&amp;"+"&amp;BZ141&amp;FF$1)</f>
        <v/>
      </c>
      <c r="FG141" s="72" t="str">
        <f t="shared" ref="FG141:FG144" si="2209">IF(CA141="","","|n"&amp;FG$2&amp;"+"&amp;CA141&amp;FG$1)</f>
        <v/>
      </c>
      <c r="FH141" s="72" t="str">
        <f t="shared" ref="FH141:FH144" si="2210">IF(CB141="","","|n"&amp;FH$2&amp;"+"&amp;CB141&amp;FH$1)</f>
        <v/>
      </c>
      <c r="FI141" s="72" t="str">
        <f t="shared" ref="FI141:FI144" si="2211">IF(CC141="","","|n"&amp;FI$2&amp;"+"&amp;CC141&amp;FI$1)</f>
        <v/>
      </c>
      <c r="FJ141" s="72" t="str">
        <f t="shared" ref="FJ141:FJ144" si="2212">IF(CD141="","","|n"&amp;FJ$2&amp;"+"&amp;CD141&amp;FJ$1)</f>
        <v/>
      </c>
      <c r="FK141" s="72" t="str">
        <f t="shared" ref="FK141:FK144" si="2213">IF(CE141="","","|n"&amp;FK$2&amp;"+"&amp;CE141&amp;FK$1)</f>
        <v/>
      </c>
      <c r="FL141" s="72" t="str">
        <f t="shared" ref="FL141:FL144" si="2214">IF(CF141="","","|n"&amp;FL$2&amp;"+"&amp;CF141&amp;FL$1)</f>
        <v/>
      </c>
      <c r="FM141" s="72" t="str">
        <f t="shared" ref="FM141:FM144" si="2215">IF(CG141="","","|n"&amp;FM$2&amp;"+"&amp;CG141&amp;FM$1)</f>
        <v/>
      </c>
      <c r="FN141" s="72" t="str">
        <f t="shared" ref="FN141:FN144" si="2216">IF(CH141="","","|n"&amp;FN$2&amp;"+"&amp;CH141&amp;FN$1)</f>
        <v/>
      </c>
      <c r="FO141" s="72" t="str">
        <f t="shared" ref="FO141:FO144" si="2217">IF(CI141="","","|n"&amp;FO$2&amp;"+"&amp;CI141&amp;FO$1)</f>
        <v/>
      </c>
      <c r="FP141" s="72" t="str">
        <f t="shared" ref="FP141:FP144" si="2218">IF(CJ141="","","|n"&amp;FP$2&amp;"+"&amp;CJ141&amp;FP$1)</f>
        <v/>
      </c>
      <c r="FQ141" s="72" t="str">
        <f t="shared" ref="FQ141:FQ144" si="2219">IF(CK141="","","|n"&amp;FQ$2&amp;"+"&amp;CK141&amp;FQ$1)</f>
        <v/>
      </c>
      <c r="FR141" s="72" t="str">
        <f t="shared" ref="FR141:FR144" si="2220">IF(CL141="","","|n"&amp;FR$2&amp;"+"&amp;CL141&amp;FR$1)</f>
        <v/>
      </c>
      <c r="FS141" s="72" t="str">
        <f t="shared" ref="FS141:FS144" si="2221">IF(CM141="","","|n"&amp;FS$2&amp;"+"&amp;CM141&amp;FS$1)</f>
        <v/>
      </c>
    </row>
    <row r="142" spans="1:175" ht="16.5">
      <c r="A142" s="104"/>
      <c r="B142" s="104" t="s">
        <v>515</v>
      </c>
      <c r="C142" s="104" t="s">
        <v>516</v>
      </c>
      <c r="T142" s="121" t="s">
        <v>517</v>
      </c>
      <c r="U142" s="88" t="str">
        <f t="shared" si="2001"/>
        <v>ReplaceableTextures\\CommandButtons\\BTNI005.blp</v>
      </c>
      <c r="CN142" s="70" t="str">
        <f t="shared" si="2002"/>
        <v>InitUnitState('I005',,,,,,,,,,)</v>
      </c>
      <c r="CO142" s="70" t="str">
        <f t="shared" si="2003"/>
        <v>InitUnitNormal('I005',,,,,,,,,,)</v>
      </c>
      <c r="CP142" s="70" t="str">
        <f t="shared" si="2004"/>
        <v>InitUnitMagic('I005',,,,,,,,,,)</v>
      </c>
      <c r="CQ142" s="70" t="str">
        <f t="shared" si="2005"/>
        <v>InitUnitAdd('I005',,,,,,,,,,)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195&amp;CR$1&amp;")"</f>
        <v>InitEquipData('I005',,"",,,,,'','','','','','',"ReplaceableTextures\\CommandButtons\\BTNIT02.blp")</v>
      </c>
      <c r="CU142" s="98" t="str">
        <f t="shared" ref="CU142:CU143" si="2222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71" t="str">
        <f t="shared" ref="CV142:CV143" si="2223">T142</f>
        <v>攻击伤害提高|Cffffd24d20%|r。|n|n|Cff00ff7f持续15秒。|r</v>
      </c>
      <c r="CW142" s="61"/>
      <c r="CX142" s="61"/>
      <c r="CY142" s="61"/>
      <c r="CZ142" s="61"/>
      <c r="DA142" s="61"/>
      <c r="DB142" s="72" t="str">
        <f t="shared" ref="DB142:DB143" si="2224">IF(V142="","","|n"&amp;DB$2&amp;"+"&amp;V142&amp;DB$1)</f>
        <v/>
      </c>
      <c r="DC142" s="72" t="str">
        <f t="shared" ref="DC142:DC143" si="2225">IF(W142="","","|n"&amp;DC$2&amp;"+"&amp;W142&amp;DC$1)</f>
        <v/>
      </c>
      <c r="DD142" s="72" t="str">
        <f t="shared" ref="DD142:DD143" si="2226">IF(X142="","","|n"&amp;DD$2&amp;"+"&amp;X142&amp;DD$1)</f>
        <v/>
      </c>
      <c r="DE142" s="72" t="str">
        <f t="shared" ref="DE142:DE143" si="2227">IF(Y142="","","|n"&amp;DE$2&amp;"+"&amp;Y142&amp;DE$1)</f>
        <v/>
      </c>
      <c r="DF142" s="72" t="str">
        <f t="shared" ref="DF142:DF143" si="2228">IF(Z142="","","|n"&amp;DF$2&amp;"+"&amp;Z142&amp;DF$1)</f>
        <v/>
      </c>
      <c r="DG142" s="72" t="str">
        <f t="shared" ref="DG142:DG143" si="2229">IF(AA142="","","|n"&amp;DG$2&amp;"+"&amp;AA142&amp;DG$1)</f>
        <v/>
      </c>
      <c r="DH142" s="72" t="str">
        <f t="shared" ref="DH142:DH143" si="2230">IF(AB142="","","|n"&amp;DH$2&amp;"+"&amp;AB142&amp;DH$1)</f>
        <v/>
      </c>
      <c r="DI142" s="72" t="str">
        <f t="shared" ref="DI142:DI143" si="2231">IF(AC142="","","|n"&amp;DI$2&amp;"+"&amp;AC142&amp;DI$1)</f>
        <v/>
      </c>
      <c r="DJ142" s="72" t="str">
        <f t="shared" ref="DJ142:DJ143" si="2232">IF(AD142="","","|n"&amp;DJ$2&amp;"+"&amp;AD142&amp;DJ$1)</f>
        <v/>
      </c>
      <c r="DK142" s="72" t="str">
        <f t="shared" ref="DK142:DK143" si="2233">IF(AE142="","","|n"&amp;DK$2&amp;"+"&amp;AE142&amp;DK$1)</f>
        <v/>
      </c>
      <c r="DL142" s="72" t="str">
        <f t="shared" ref="DL142:DL143" si="2234">IF(AF142="","","|n"&amp;DL$2&amp;"+"&amp;AF142&amp;DL$1)</f>
        <v/>
      </c>
      <c r="DM142" s="72" t="str">
        <f t="shared" ref="DM142:DM143" si="2235">IF(AG142="","","|n"&amp;DM$2&amp;"+"&amp;AG142&amp;DM$1)</f>
        <v/>
      </c>
      <c r="DN142" s="72" t="str">
        <f t="shared" ref="DN142:DN143" si="2236">IF(AH142="","","|n"&amp;DN$2&amp;"+"&amp;AH142&amp;DN$1)</f>
        <v/>
      </c>
      <c r="DO142" s="72" t="str">
        <f t="shared" ref="DO142:DO143" si="2237">IF(AI142="","","|n"&amp;DO$2&amp;"+"&amp;AI142&amp;DO$1)</f>
        <v/>
      </c>
      <c r="DP142" s="72" t="str">
        <f t="shared" ref="DP142:DP143" si="2238">IF(AJ142="","","|n"&amp;DP$2&amp;"+"&amp;AJ142&amp;DP$1)</f>
        <v/>
      </c>
      <c r="DQ142" s="72" t="str">
        <f t="shared" ref="DQ142:DQ143" si="2239">IF(AK142="","","|n"&amp;DQ$2&amp;"+"&amp;AK142&amp;DQ$1)</f>
        <v/>
      </c>
      <c r="DR142" s="72" t="str">
        <f t="shared" ref="DR142:DR143" si="2240">IF(AL142="","","|n"&amp;DR$2&amp;"+"&amp;AL142&amp;DR$1)</f>
        <v/>
      </c>
      <c r="DS142" s="72" t="str">
        <f t="shared" ref="DS142:DS143" si="2241">IF(AM142="","","|n"&amp;DS$2&amp;"+"&amp;AM142&amp;DS$1)</f>
        <v/>
      </c>
      <c r="DT142" s="72" t="str">
        <f t="shared" ref="DT142:DT143" si="2242">IF(AN142="","","|n"&amp;DT$2&amp;"+"&amp;AN142&amp;DT$1)</f>
        <v/>
      </c>
      <c r="DU142" s="72" t="str">
        <f t="shared" ref="DU142:DU143" si="2243">IF(AO142="","","|n"&amp;DU$2&amp;"+"&amp;AO142&amp;DU$1)</f>
        <v/>
      </c>
      <c r="DV142" s="72" t="str">
        <f t="shared" ref="DV142:DV143" si="2244">IF(AP142="","","|n"&amp;DV$2&amp;"+"&amp;AP142&amp;DV$1)</f>
        <v/>
      </c>
      <c r="DW142" s="72" t="str">
        <f t="shared" ref="DW142:DW143" si="2245">IF(AQ142="","","|n"&amp;DW$2&amp;"+"&amp;AQ142&amp;DW$1)</f>
        <v/>
      </c>
      <c r="DX142" s="72" t="str">
        <f t="shared" ref="DX142:DX143" si="2246">IF(AR142="","","|n"&amp;DX$2&amp;"+"&amp;AR142&amp;DX$1)</f>
        <v/>
      </c>
      <c r="DY142" s="72" t="str">
        <f t="shared" ref="DY142:DY143" si="2247">IF(AS142="","","|n"&amp;DY$2&amp;"+"&amp;AS142&amp;DY$1)</f>
        <v/>
      </c>
      <c r="DZ142" s="72" t="str">
        <f t="shared" ref="DZ142:DZ143" si="2248">IF(AT142="","","|n"&amp;DZ$2&amp;"+"&amp;AT142&amp;DZ$1)</f>
        <v/>
      </c>
      <c r="EA142" s="72" t="str">
        <f t="shared" ref="EA142:EA143" si="2249">IF(AU142="","","|n"&amp;EA$2&amp;"+"&amp;AU142&amp;EA$1)</f>
        <v/>
      </c>
      <c r="EB142" s="72" t="str">
        <f t="shared" ref="EB142:EB143" si="2250">IF(AV142="","","|n"&amp;EB$2&amp;"+"&amp;AV142&amp;EB$1)</f>
        <v/>
      </c>
      <c r="EC142" s="72" t="str">
        <f t="shared" ref="EC142:EC143" si="2251">IF(AW142="","","|n"&amp;EC$2&amp;"+"&amp;AW142&amp;EC$1)</f>
        <v/>
      </c>
      <c r="ED142" s="72" t="str">
        <f t="shared" ref="ED142:ED143" si="2252">IF(AX142="","","|n"&amp;ED$2&amp;"+"&amp;AX142&amp;ED$1)</f>
        <v/>
      </c>
      <c r="EE142" s="72" t="str">
        <f t="shared" ref="EE142:EE143" si="2253">IF(AY142="","","|n"&amp;EE$2&amp;"+"&amp;AY142&amp;EE$1)</f>
        <v/>
      </c>
      <c r="EF142" s="72" t="str">
        <f t="shared" ref="EF142:EF143" si="2254">IF(AZ142="","","|n"&amp;EF$2&amp;"+"&amp;AZ142&amp;EF$1)</f>
        <v/>
      </c>
      <c r="EG142" s="72" t="str">
        <f t="shared" ref="EG142:EG143" si="2255">IF(BA142="","","|n"&amp;EG$2&amp;"+"&amp;BA142&amp;EG$1)</f>
        <v/>
      </c>
      <c r="EH142" s="72" t="str">
        <f t="shared" ref="EH142:EH143" si="2256">IF(BB142="","","|n"&amp;EH$2&amp;"+"&amp;BB142&amp;EH$1)</f>
        <v/>
      </c>
      <c r="EI142" s="72" t="str">
        <f t="shared" ref="EI142:EI143" si="2257">IF(BC142="","","|n"&amp;EI$2&amp;"+"&amp;BC142&amp;EI$1)</f>
        <v/>
      </c>
      <c r="EJ142" s="72" t="str">
        <f t="shared" ref="EJ142:EJ143" si="2258">IF(BD142="","","|n"&amp;EJ$2&amp;"+"&amp;BD142&amp;EJ$1)</f>
        <v/>
      </c>
      <c r="EK142" s="72" t="str">
        <f t="shared" ref="EK142:EK143" si="2259">IF(BE142="","","|n"&amp;EK$2&amp;"+"&amp;BE142&amp;EK$1)</f>
        <v/>
      </c>
      <c r="EL142" s="72" t="str">
        <f t="shared" ref="EL142:EL143" si="2260">IF(BF142="","","|n"&amp;EL$2&amp;"+"&amp;BF142&amp;EL$1)</f>
        <v/>
      </c>
      <c r="EM142" s="72" t="str">
        <f t="shared" ref="EM142:EM143" si="2261">IF(BG142="","","|n"&amp;EM$2&amp;"+"&amp;BG142&amp;EM$1)</f>
        <v/>
      </c>
      <c r="EN142" s="72" t="str">
        <f t="shared" ref="EN142:EN143" si="2262">IF(BH142="","","|n"&amp;EN$2&amp;"+"&amp;BH142&amp;EN$1)</f>
        <v/>
      </c>
      <c r="EO142" s="72" t="str">
        <f t="shared" ref="EO142:EO143" si="2263">IF(BI142="","","|n"&amp;EO$2&amp;"+"&amp;BI142&amp;EO$1)</f>
        <v/>
      </c>
      <c r="EP142" s="72" t="str">
        <f t="shared" ref="EP142:EP143" si="2264">IF(BJ142="","","|n"&amp;EP$2&amp;"+"&amp;BJ142&amp;EP$1)</f>
        <v/>
      </c>
      <c r="EQ142" s="72" t="str">
        <f t="shared" ref="EQ142:EQ143" si="2265">IF(BK142="","","|n"&amp;EQ$2&amp;"+"&amp;BK142&amp;EQ$1)</f>
        <v/>
      </c>
      <c r="ER142" s="72" t="str">
        <f t="shared" ref="ER142:ER143" si="2266">IF(BL142="","","|n"&amp;ER$2&amp;"+"&amp;BL142&amp;ER$1)</f>
        <v/>
      </c>
      <c r="ES142" s="72" t="str">
        <f t="shared" ref="ES142:ES143" si="2267">IF(BM142="","","|n"&amp;ES$2&amp;"+"&amp;BM142&amp;ES$1)</f>
        <v/>
      </c>
      <c r="ET142" s="72" t="str">
        <f t="shared" ref="ET142:ET143" si="2268">IF(BN142="","","|n"&amp;ET$2&amp;"+"&amp;BN142&amp;ET$1)</f>
        <v/>
      </c>
      <c r="EU142" s="72" t="str">
        <f t="shared" ref="EU142:EU143" si="2269">IF(BO142="","","|n"&amp;EU$2&amp;"+"&amp;BO142&amp;EU$1)</f>
        <v/>
      </c>
      <c r="EV142" s="72" t="str">
        <f t="shared" ref="EV142:EV143" si="2270">IF(BP142="","","|n"&amp;EV$2&amp;"+"&amp;BP142&amp;EV$1)</f>
        <v/>
      </c>
      <c r="EW142" s="72" t="str">
        <f t="shared" ref="EW142:EW143" si="2271">IF(BQ142="","","|n"&amp;EW$2&amp;"+"&amp;BQ142&amp;EW$1)</f>
        <v/>
      </c>
      <c r="EX142" s="72" t="str">
        <f t="shared" ref="EX142:EX143" si="2272">IF(BR142="","","|n"&amp;EX$2&amp;"+"&amp;BR142&amp;EX$1)</f>
        <v/>
      </c>
      <c r="EY142" s="72" t="str">
        <f t="shared" ref="EY142:EY143" si="2273">IF(BS142="","","|n"&amp;EY$2&amp;"+"&amp;BS142&amp;EY$1)</f>
        <v/>
      </c>
      <c r="EZ142" s="72" t="str">
        <f t="shared" ref="EZ142:EZ143" si="2274">IF(BT142="","","|n"&amp;EZ$2&amp;"+"&amp;BT142&amp;EZ$1)</f>
        <v/>
      </c>
      <c r="FA142" s="72" t="str">
        <f t="shared" ref="FA142:FA143" si="2275">IF(BU142="","","|n"&amp;FA$2&amp;"+"&amp;BU142&amp;FA$1)</f>
        <v/>
      </c>
      <c r="FB142" s="72" t="str">
        <f t="shared" ref="FB142:FB143" si="2276">IF(BV142="","","|n"&amp;FB$2&amp;"+"&amp;BV142&amp;FB$1)</f>
        <v/>
      </c>
      <c r="FC142" s="72" t="str">
        <f t="shared" ref="FC142:FC143" si="2277">IF(BW142="","","|n"&amp;FC$2&amp;"+"&amp;BW142&amp;FC$1)</f>
        <v/>
      </c>
      <c r="FD142" s="72" t="str">
        <f t="shared" ref="FD142:FD143" si="2278">IF(BX142="","","|n"&amp;FD$2&amp;"+"&amp;BX142&amp;FD$1)</f>
        <v/>
      </c>
      <c r="FE142" s="72" t="str">
        <f t="shared" ref="FE142:FE143" si="2279">IF(BY142="","","|n"&amp;FE$2&amp;"+"&amp;BY142&amp;FE$1)</f>
        <v/>
      </c>
      <c r="FF142" s="72" t="str">
        <f t="shared" ref="FF142:FF143" si="2280">IF(BZ142="","","|n"&amp;FF$2&amp;"+"&amp;BZ142&amp;FF$1)</f>
        <v/>
      </c>
      <c r="FG142" s="72" t="str">
        <f t="shared" ref="FG142:FG143" si="2281">IF(CA142="","","|n"&amp;FG$2&amp;"+"&amp;CA142&amp;FG$1)</f>
        <v/>
      </c>
      <c r="FH142" s="72" t="str">
        <f t="shared" ref="FH142:FH143" si="2282">IF(CB142="","","|n"&amp;FH$2&amp;"+"&amp;CB142&amp;FH$1)</f>
        <v/>
      </c>
      <c r="FI142" s="72" t="str">
        <f t="shared" ref="FI142:FI143" si="2283">IF(CC142="","","|n"&amp;FI$2&amp;"+"&amp;CC142&amp;FI$1)</f>
        <v/>
      </c>
      <c r="FJ142" s="72" t="str">
        <f t="shared" ref="FJ142:FJ143" si="2284">IF(CD142="","","|n"&amp;FJ$2&amp;"+"&amp;CD142&amp;FJ$1)</f>
        <v/>
      </c>
      <c r="FK142" s="72" t="str">
        <f t="shared" ref="FK142:FK143" si="2285">IF(CE142="","","|n"&amp;FK$2&amp;"+"&amp;CE142&amp;FK$1)</f>
        <v/>
      </c>
      <c r="FL142" s="72" t="str">
        <f t="shared" ref="FL142:FL143" si="2286">IF(CF142="","","|n"&amp;FL$2&amp;"+"&amp;CF142&amp;FL$1)</f>
        <v/>
      </c>
      <c r="FM142" s="72" t="str">
        <f t="shared" ref="FM142:FM143" si="2287">IF(CG142="","","|n"&amp;FM$2&amp;"+"&amp;CG142&amp;FM$1)</f>
        <v/>
      </c>
      <c r="FN142" s="72" t="str">
        <f t="shared" ref="FN142:FN143" si="2288">IF(CH142="","","|n"&amp;FN$2&amp;"+"&amp;CH142&amp;FN$1)</f>
        <v/>
      </c>
      <c r="FO142" s="72" t="str">
        <f t="shared" ref="FO142:FO143" si="2289">IF(CI142="","","|n"&amp;FO$2&amp;"+"&amp;CI142&amp;FO$1)</f>
        <v/>
      </c>
      <c r="FP142" s="72" t="str">
        <f t="shared" ref="FP142:FP143" si="2290">IF(CJ142="","","|n"&amp;FP$2&amp;"+"&amp;CJ142&amp;FP$1)</f>
        <v/>
      </c>
      <c r="FQ142" s="72" t="str">
        <f t="shared" ref="FQ142:FQ143" si="2291">IF(CK142="","","|n"&amp;FQ$2&amp;"+"&amp;CK142&amp;FQ$1)</f>
        <v/>
      </c>
      <c r="FR142" s="72" t="str">
        <f t="shared" ref="FR142:FR143" si="2292">IF(CL142="","","|n"&amp;FR$2&amp;"+"&amp;CL142&amp;FR$1)</f>
        <v/>
      </c>
      <c r="FS142" s="72" t="str">
        <f t="shared" ref="FS142:FS143" si="2293">IF(CM142="","","|n"&amp;FS$2&amp;"+"&amp;CM142&amp;FS$1)</f>
        <v/>
      </c>
    </row>
    <row r="143" spans="1:175" ht="16.5">
      <c r="A143" s="104"/>
      <c r="B143" s="104" t="s">
        <v>518</v>
      </c>
      <c r="C143" s="81" t="s">
        <v>519</v>
      </c>
      <c r="T143" s="115" t="s">
        <v>520</v>
      </c>
      <c r="U143" s="111" t="s">
        <v>521</v>
      </c>
      <c r="V143" s="89"/>
      <c r="W143" s="89"/>
      <c r="X143" s="89">
        <v>5</v>
      </c>
      <c r="Y143" s="89"/>
      <c r="Z143" s="89"/>
      <c r="AA143" s="89"/>
      <c r="AB143" s="89"/>
      <c r="AC143" s="89"/>
      <c r="AD143" s="89"/>
      <c r="AE143" s="89"/>
      <c r="AF143" s="89"/>
      <c r="AG143" s="91"/>
      <c r="AH143" s="89"/>
      <c r="AI143" s="89"/>
      <c r="AJ143" s="89"/>
      <c r="AK143" s="89"/>
      <c r="AL143" s="91"/>
      <c r="AM143" s="89"/>
      <c r="AN143" s="89"/>
      <c r="AO143" s="89"/>
      <c r="AP143" s="89"/>
      <c r="AQ143" s="89"/>
      <c r="AR143" s="91"/>
      <c r="AS143" s="91"/>
      <c r="AT143" s="89"/>
      <c r="AU143" s="89"/>
      <c r="AV143" s="89"/>
      <c r="AW143" s="89"/>
      <c r="AX143" s="89"/>
      <c r="AY143" s="89"/>
      <c r="AZ143" s="89"/>
      <c r="BA143" s="89"/>
      <c r="BB143" s="89"/>
      <c r="BC143" s="89"/>
      <c r="BD143" s="89"/>
      <c r="BE143" s="89"/>
      <c r="BF143" s="89"/>
      <c r="BG143" s="89"/>
      <c r="BH143" s="89"/>
      <c r="BI143" s="89"/>
      <c r="BJ143" s="89">
        <v>10</v>
      </c>
      <c r="CN143" s="70" t="str">
        <f t="shared" ref="CN143" si="2294">"InitUnitState('"&amp;B143&amp;"',"&amp;V143&amp;","&amp;W143&amp;","&amp;X143&amp;","&amp;Y143&amp;","&amp;Z143&amp;","&amp;AA143&amp;","&amp;AB143&amp;","&amp;AC143&amp;","&amp;AD143&amp;","&amp;AE143&amp;")"</f>
        <v>InitUnitState('I010',,,5,,,,,,,)</v>
      </c>
      <c r="CO143" s="70" t="str">
        <f t="shared" ref="CO143" si="2295">"InitUnitNormal('"&amp;B143&amp;"',"&amp;AF143&amp;","&amp;AG143&amp;","&amp;AH143&amp;","&amp;AI143&amp;","&amp;AJ143&amp;","&amp;AK143&amp;","&amp;AL143&amp;","&amp;AM143&amp;","&amp;AN143&amp;","&amp;AO143&amp;")"</f>
        <v>InitUnitNormal('I010',,,,,,,,,,)</v>
      </c>
      <c r="CP143" s="70" t="str">
        <f t="shared" ref="CP143" si="2296">"InitUnitMagic('"&amp;B143&amp;"',"&amp;AP143&amp;","&amp;AQ143&amp;","&amp;AR143&amp;","&amp;AS143&amp;","&amp;AT143&amp;","&amp;AU143&amp;","&amp;AV143&amp;","&amp;AW143&amp;","&amp;BI143&amp;","&amp;BJ143&amp;")"</f>
        <v>InitUnitMagic('I010',,,,,,,,,,10)</v>
      </c>
      <c r="CQ143" s="70" t="str">
        <f t="shared" ref="CQ143" si="2297">"InitUnitAdd('"&amp;B143&amp;"',"&amp;BK143&amp;","&amp;BL143&amp;","&amp;BM143&amp;","&amp;BN143&amp;","&amp;BO143&amp;","&amp;BP143&amp;","&amp;BQ143&amp;","&amp;BR143&amp;","&amp;BS143&amp;","&amp;BT143&amp;")"</f>
        <v>InitUnitAdd('I010',,,,,,,,,,)</v>
      </c>
      <c r="CR143" s="70" t="str">
        <f t="shared" ref="CR143:CR148" si="2298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194&amp;CR$1&amp;")"</f>
        <v>InitEquipData('I010',,"",,,,,'','','','','','',"ReplaceableTextures\\CommandButtons\\BTNIT01.blp")</v>
      </c>
      <c r="CU143" s="98" t="str">
        <f t="shared" si="2222"/>
        <v>|n护甲+5|n金币加成+10|n</v>
      </c>
      <c r="CV143" s="71" t="str">
        <f t="shared" si="2223"/>
        <v>击杀|Cff00ff7f300个|r敌人后奖励：|n金币|Cffffc926+3000~6000|r|n|n|Cff00ff7f同时只能携带一个招魂幡|r</v>
      </c>
      <c r="CW143" s="61"/>
      <c r="CX143" s="61"/>
      <c r="CY143" s="61"/>
      <c r="CZ143" s="61"/>
      <c r="DA143" s="61"/>
      <c r="DB143" s="72" t="str">
        <f t="shared" si="2224"/>
        <v/>
      </c>
      <c r="DC143" s="72" t="str">
        <f t="shared" si="2225"/>
        <v/>
      </c>
      <c r="DD143" s="72" t="str">
        <f t="shared" si="2226"/>
        <v>|n护甲+5</v>
      </c>
      <c r="DE143" s="72" t="str">
        <f t="shared" si="2227"/>
        <v/>
      </c>
      <c r="DF143" s="72" t="str">
        <f t="shared" si="2228"/>
        <v/>
      </c>
      <c r="DG143" s="72" t="str">
        <f t="shared" si="2229"/>
        <v/>
      </c>
      <c r="DH143" s="72" t="str">
        <f t="shared" si="2230"/>
        <v/>
      </c>
      <c r="DI143" s="72" t="str">
        <f t="shared" si="2231"/>
        <v/>
      </c>
      <c r="DJ143" s="72" t="str">
        <f t="shared" si="2232"/>
        <v/>
      </c>
      <c r="DK143" s="72" t="str">
        <f t="shared" si="2233"/>
        <v/>
      </c>
      <c r="DL143" s="72" t="str">
        <f t="shared" si="2234"/>
        <v/>
      </c>
      <c r="DM143" s="72" t="str">
        <f t="shared" si="2235"/>
        <v/>
      </c>
      <c r="DN143" s="72" t="str">
        <f t="shared" si="2236"/>
        <v/>
      </c>
      <c r="DO143" s="72" t="str">
        <f t="shared" si="2237"/>
        <v/>
      </c>
      <c r="DP143" s="72" t="str">
        <f t="shared" si="2238"/>
        <v/>
      </c>
      <c r="DQ143" s="72" t="str">
        <f t="shared" si="2239"/>
        <v/>
      </c>
      <c r="DR143" s="72" t="str">
        <f t="shared" si="2240"/>
        <v/>
      </c>
      <c r="DS143" s="72" t="str">
        <f t="shared" si="2241"/>
        <v/>
      </c>
      <c r="DT143" s="72" t="str">
        <f t="shared" si="2242"/>
        <v/>
      </c>
      <c r="DU143" s="72" t="str">
        <f t="shared" si="2243"/>
        <v/>
      </c>
      <c r="DV143" s="72" t="str">
        <f t="shared" si="2244"/>
        <v/>
      </c>
      <c r="DW143" s="72" t="str">
        <f t="shared" si="2245"/>
        <v/>
      </c>
      <c r="DX143" s="72" t="str">
        <f t="shared" si="2246"/>
        <v/>
      </c>
      <c r="DY143" s="72" t="str">
        <f t="shared" si="2247"/>
        <v/>
      </c>
      <c r="DZ143" s="72" t="str">
        <f t="shared" si="2248"/>
        <v/>
      </c>
      <c r="EA143" s="72" t="str">
        <f t="shared" si="2249"/>
        <v/>
      </c>
      <c r="EB143" s="72" t="str">
        <f t="shared" si="2250"/>
        <v/>
      </c>
      <c r="EC143" s="72" t="str">
        <f t="shared" si="2251"/>
        <v/>
      </c>
      <c r="ED143" s="72" t="str">
        <f t="shared" si="2252"/>
        <v/>
      </c>
      <c r="EE143" s="72" t="str">
        <f t="shared" si="2253"/>
        <v/>
      </c>
      <c r="EF143" s="72" t="str">
        <f t="shared" si="2254"/>
        <v/>
      </c>
      <c r="EG143" s="72" t="str">
        <f t="shared" si="2255"/>
        <v/>
      </c>
      <c r="EH143" s="72" t="str">
        <f t="shared" si="2256"/>
        <v/>
      </c>
      <c r="EI143" s="72" t="str">
        <f t="shared" si="2257"/>
        <v/>
      </c>
      <c r="EJ143" s="72" t="str">
        <f t="shared" si="2258"/>
        <v/>
      </c>
      <c r="EK143" s="72" t="str">
        <f t="shared" si="2259"/>
        <v/>
      </c>
      <c r="EL143" s="72" t="str">
        <f t="shared" si="2260"/>
        <v/>
      </c>
      <c r="EM143" s="72" t="str">
        <f t="shared" si="2261"/>
        <v/>
      </c>
      <c r="EN143" s="72" t="str">
        <f t="shared" si="2262"/>
        <v/>
      </c>
      <c r="EO143" s="72" t="str">
        <f t="shared" si="2263"/>
        <v/>
      </c>
      <c r="EP143" s="72" t="str">
        <f t="shared" si="2264"/>
        <v>|n金币加成+10</v>
      </c>
      <c r="EQ143" s="72" t="str">
        <f t="shared" si="2265"/>
        <v/>
      </c>
      <c r="ER143" s="72" t="str">
        <f t="shared" si="2266"/>
        <v/>
      </c>
      <c r="ES143" s="72" t="str">
        <f t="shared" si="2267"/>
        <v/>
      </c>
      <c r="ET143" s="72" t="str">
        <f t="shared" si="2268"/>
        <v/>
      </c>
      <c r="EU143" s="72" t="str">
        <f t="shared" si="2269"/>
        <v/>
      </c>
      <c r="EV143" s="72" t="str">
        <f t="shared" si="2270"/>
        <v/>
      </c>
      <c r="EW143" s="72" t="str">
        <f t="shared" si="2271"/>
        <v/>
      </c>
      <c r="EX143" s="72" t="str">
        <f t="shared" si="2272"/>
        <v/>
      </c>
      <c r="EY143" s="72" t="str">
        <f t="shared" si="2273"/>
        <v/>
      </c>
      <c r="EZ143" s="72" t="str">
        <f t="shared" si="2274"/>
        <v/>
      </c>
      <c r="FA143" s="72" t="str">
        <f t="shared" si="2275"/>
        <v/>
      </c>
      <c r="FB143" s="72" t="str">
        <f t="shared" si="2276"/>
        <v/>
      </c>
      <c r="FC143" s="72" t="str">
        <f t="shared" si="2277"/>
        <v/>
      </c>
      <c r="FD143" s="72" t="str">
        <f t="shared" si="2278"/>
        <v/>
      </c>
      <c r="FE143" s="72" t="str">
        <f t="shared" si="2279"/>
        <v/>
      </c>
      <c r="FF143" s="72" t="str">
        <f t="shared" si="2280"/>
        <v/>
      </c>
      <c r="FG143" s="72" t="str">
        <f t="shared" si="2281"/>
        <v/>
      </c>
      <c r="FH143" s="72" t="str">
        <f t="shared" si="2282"/>
        <v/>
      </c>
      <c r="FI143" s="72" t="str">
        <f t="shared" si="2283"/>
        <v/>
      </c>
      <c r="FJ143" s="72" t="str">
        <f t="shared" si="2284"/>
        <v/>
      </c>
      <c r="FK143" s="72" t="str">
        <f t="shared" si="2285"/>
        <v/>
      </c>
      <c r="FL143" s="72" t="str">
        <f t="shared" si="2286"/>
        <v/>
      </c>
      <c r="FM143" s="72" t="str">
        <f t="shared" si="2287"/>
        <v/>
      </c>
      <c r="FN143" s="72" t="str">
        <f t="shared" si="2288"/>
        <v/>
      </c>
      <c r="FO143" s="72" t="str">
        <f t="shared" si="2289"/>
        <v/>
      </c>
      <c r="FP143" s="72" t="str">
        <f t="shared" si="2290"/>
        <v/>
      </c>
      <c r="FQ143" s="72" t="str">
        <f t="shared" si="2291"/>
        <v/>
      </c>
      <c r="FR143" s="72" t="str">
        <f t="shared" si="2292"/>
        <v/>
      </c>
      <c r="FS143" s="72" t="str">
        <f t="shared" si="2293"/>
        <v/>
      </c>
    </row>
    <row r="144" spans="1:175" ht="16.5">
      <c r="A144" s="104"/>
      <c r="B144" s="104" t="s">
        <v>522</v>
      </c>
      <c r="C144" s="81" t="s">
        <v>523</v>
      </c>
      <c r="T144" s="115" t="s">
        <v>524</v>
      </c>
      <c r="U144" s="111" t="s">
        <v>521</v>
      </c>
      <c r="V144" s="89"/>
      <c r="W144" s="89"/>
      <c r="X144" s="89">
        <v>10</v>
      </c>
      <c r="Y144" s="89"/>
      <c r="Z144" s="89"/>
      <c r="AA144" s="89"/>
      <c r="AB144" s="89"/>
      <c r="AC144" s="89"/>
      <c r="AD144" s="89"/>
      <c r="AE144" s="89"/>
      <c r="AF144" s="89"/>
      <c r="AG144" s="91"/>
      <c r="AH144" s="89"/>
      <c r="AI144" s="89"/>
      <c r="AJ144" s="89"/>
      <c r="AK144" s="89"/>
      <c r="AL144" s="91"/>
      <c r="AM144" s="89"/>
      <c r="AN144" s="89"/>
      <c r="AO144" s="89"/>
      <c r="AP144" s="89"/>
      <c r="AQ144" s="89"/>
      <c r="AR144" s="91"/>
      <c r="AS144" s="91"/>
      <c r="AT144" s="89"/>
      <c r="AU144" s="89"/>
      <c r="AV144" s="89"/>
      <c r="AW144" s="89"/>
      <c r="AX144" s="89"/>
      <c r="AY144" s="89"/>
      <c r="AZ144" s="89"/>
      <c r="BA144" s="89"/>
      <c r="BB144" s="89"/>
      <c r="BC144" s="89"/>
      <c r="BD144" s="89"/>
      <c r="BE144" s="89"/>
      <c r="BF144" s="89"/>
      <c r="BG144" s="89"/>
      <c r="BH144" s="89"/>
      <c r="BI144" s="89"/>
      <c r="BJ144" s="89">
        <v>15</v>
      </c>
      <c r="CN144" s="70" t="str">
        <f t="shared" si="2002"/>
        <v>InitUnitState('I011',,,10,,,,,,,)</v>
      </c>
      <c r="CO144" s="70" t="str">
        <f t="shared" si="2003"/>
        <v>InitUnitNormal('I011',,,,,,,,,,)</v>
      </c>
      <c r="CP144" s="70" t="str">
        <f t="shared" si="2004"/>
        <v>InitUnitMagic('I011',,,,,,,,,,15)</v>
      </c>
      <c r="CQ144" s="70" t="str">
        <f t="shared" si="2005"/>
        <v>InitUnitAdd('I011',,,,,,,,,,)</v>
      </c>
      <c r="CR144" s="70" t="str">
        <f t="shared" si="2298"/>
        <v>InitEquipData('I011',,"",,,,,'','','','','','',"ReplaceableTextures\\CommandButtons\\BTNIT02.blp")</v>
      </c>
      <c r="CU144" s="98" t="str">
        <f t="shared" si="2150"/>
        <v>|n护甲+10|n金币加成+15|n</v>
      </c>
      <c r="CV144" s="71" t="str">
        <f t="shared" si="2151"/>
        <v>击杀|Cff00ff7f1000|r个敌人后奖励：|n金币|Cffffc926+7000~12000|r|n经验|Cffffc926+1000|r|n|n|Cff00ff7f同时只能携带一个招魂幡|r</v>
      </c>
      <c r="CW144" s="61"/>
      <c r="CX144" s="61"/>
      <c r="CY144" s="61"/>
      <c r="CZ144" s="61"/>
      <c r="DA144" s="61"/>
      <c r="DB144" s="72" t="str">
        <f t="shared" si="2152"/>
        <v/>
      </c>
      <c r="DC144" s="72" t="str">
        <f t="shared" si="2153"/>
        <v/>
      </c>
      <c r="DD144" s="72" t="str">
        <f t="shared" si="2154"/>
        <v>|n护甲+10</v>
      </c>
      <c r="DE144" s="72" t="str">
        <f t="shared" si="2155"/>
        <v/>
      </c>
      <c r="DF144" s="72" t="str">
        <f t="shared" si="2156"/>
        <v/>
      </c>
      <c r="DG144" s="72" t="str">
        <f t="shared" si="2157"/>
        <v/>
      </c>
      <c r="DH144" s="72" t="str">
        <f t="shared" si="2158"/>
        <v/>
      </c>
      <c r="DI144" s="72" t="str">
        <f t="shared" si="2159"/>
        <v/>
      </c>
      <c r="DJ144" s="72" t="str">
        <f t="shared" si="2160"/>
        <v/>
      </c>
      <c r="DK144" s="72" t="str">
        <f t="shared" si="2161"/>
        <v/>
      </c>
      <c r="DL144" s="72" t="str">
        <f t="shared" si="2162"/>
        <v/>
      </c>
      <c r="DM144" s="72" t="str">
        <f t="shared" si="2163"/>
        <v/>
      </c>
      <c r="DN144" s="72" t="str">
        <f t="shared" si="2164"/>
        <v/>
      </c>
      <c r="DO144" s="72" t="str">
        <f t="shared" si="2165"/>
        <v/>
      </c>
      <c r="DP144" s="72" t="str">
        <f t="shared" si="2166"/>
        <v/>
      </c>
      <c r="DQ144" s="72" t="str">
        <f t="shared" si="2167"/>
        <v/>
      </c>
      <c r="DR144" s="72" t="str">
        <f t="shared" si="2168"/>
        <v/>
      </c>
      <c r="DS144" s="72" t="str">
        <f t="shared" si="2169"/>
        <v/>
      </c>
      <c r="DT144" s="72" t="str">
        <f t="shared" si="2170"/>
        <v/>
      </c>
      <c r="DU144" s="72" t="str">
        <f t="shared" si="2171"/>
        <v/>
      </c>
      <c r="DV144" s="72" t="str">
        <f t="shared" si="2172"/>
        <v/>
      </c>
      <c r="DW144" s="72" t="str">
        <f t="shared" si="2173"/>
        <v/>
      </c>
      <c r="DX144" s="72" t="str">
        <f t="shared" si="2174"/>
        <v/>
      </c>
      <c r="DY144" s="72" t="str">
        <f t="shared" si="2175"/>
        <v/>
      </c>
      <c r="DZ144" s="72" t="str">
        <f t="shared" si="2176"/>
        <v/>
      </c>
      <c r="EA144" s="72" t="str">
        <f t="shared" si="2177"/>
        <v/>
      </c>
      <c r="EB144" s="72" t="str">
        <f t="shared" si="2178"/>
        <v/>
      </c>
      <c r="EC144" s="72" t="str">
        <f t="shared" si="2179"/>
        <v/>
      </c>
      <c r="ED144" s="72" t="str">
        <f t="shared" si="2180"/>
        <v/>
      </c>
      <c r="EE144" s="72" t="str">
        <f t="shared" si="2181"/>
        <v/>
      </c>
      <c r="EF144" s="72" t="str">
        <f t="shared" si="2182"/>
        <v/>
      </c>
      <c r="EG144" s="72" t="str">
        <f t="shared" si="2183"/>
        <v/>
      </c>
      <c r="EH144" s="72" t="str">
        <f t="shared" si="2184"/>
        <v/>
      </c>
      <c r="EI144" s="72" t="str">
        <f t="shared" si="2185"/>
        <v/>
      </c>
      <c r="EJ144" s="72" t="str">
        <f t="shared" si="2186"/>
        <v/>
      </c>
      <c r="EK144" s="72" t="str">
        <f t="shared" si="2187"/>
        <v/>
      </c>
      <c r="EL144" s="72" t="str">
        <f t="shared" si="2188"/>
        <v/>
      </c>
      <c r="EM144" s="72" t="str">
        <f t="shared" si="2189"/>
        <v/>
      </c>
      <c r="EN144" s="72" t="str">
        <f t="shared" si="2190"/>
        <v/>
      </c>
      <c r="EO144" s="72" t="str">
        <f t="shared" si="2191"/>
        <v/>
      </c>
      <c r="EP144" s="72" t="str">
        <f t="shared" si="2192"/>
        <v>|n金币加成+15</v>
      </c>
      <c r="EQ144" s="72" t="str">
        <f t="shared" si="2193"/>
        <v/>
      </c>
      <c r="ER144" s="72" t="str">
        <f t="shared" si="2194"/>
        <v/>
      </c>
      <c r="ES144" s="72" t="str">
        <f t="shared" si="2195"/>
        <v/>
      </c>
      <c r="ET144" s="72" t="str">
        <f t="shared" si="2196"/>
        <v/>
      </c>
      <c r="EU144" s="72" t="str">
        <f t="shared" si="2197"/>
        <v/>
      </c>
      <c r="EV144" s="72" t="str">
        <f t="shared" si="2198"/>
        <v/>
      </c>
      <c r="EW144" s="72" t="str">
        <f t="shared" si="2199"/>
        <v/>
      </c>
      <c r="EX144" s="72" t="str">
        <f t="shared" si="2200"/>
        <v/>
      </c>
      <c r="EY144" s="72" t="str">
        <f t="shared" si="2201"/>
        <v/>
      </c>
      <c r="EZ144" s="72" t="str">
        <f t="shared" si="2202"/>
        <v/>
      </c>
      <c r="FA144" s="72" t="str">
        <f t="shared" si="2203"/>
        <v/>
      </c>
      <c r="FB144" s="72" t="str">
        <f t="shared" si="2204"/>
        <v/>
      </c>
      <c r="FC144" s="72" t="str">
        <f t="shared" si="2205"/>
        <v/>
      </c>
      <c r="FD144" s="72" t="str">
        <f t="shared" si="2206"/>
        <v/>
      </c>
      <c r="FE144" s="72" t="str">
        <f t="shared" si="2207"/>
        <v/>
      </c>
      <c r="FF144" s="72" t="str">
        <f t="shared" si="2208"/>
        <v/>
      </c>
      <c r="FG144" s="72" t="str">
        <f t="shared" si="2209"/>
        <v/>
      </c>
      <c r="FH144" s="72" t="str">
        <f t="shared" si="2210"/>
        <v/>
      </c>
      <c r="FI144" s="72" t="str">
        <f t="shared" si="2211"/>
        <v/>
      </c>
      <c r="FJ144" s="72" t="str">
        <f t="shared" si="2212"/>
        <v/>
      </c>
      <c r="FK144" s="72" t="str">
        <f t="shared" si="2213"/>
        <v/>
      </c>
      <c r="FL144" s="72" t="str">
        <f t="shared" si="2214"/>
        <v/>
      </c>
      <c r="FM144" s="72" t="str">
        <f t="shared" si="2215"/>
        <v/>
      </c>
      <c r="FN144" s="72" t="str">
        <f t="shared" si="2216"/>
        <v/>
      </c>
      <c r="FO144" s="72" t="str">
        <f t="shared" si="2217"/>
        <v/>
      </c>
      <c r="FP144" s="72" t="str">
        <f t="shared" si="2218"/>
        <v/>
      </c>
      <c r="FQ144" s="72" t="str">
        <f t="shared" si="2219"/>
        <v/>
      </c>
      <c r="FR144" s="72" t="str">
        <f t="shared" si="2220"/>
        <v/>
      </c>
      <c r="FS144" s="72" t="str">
        <f t="shared" si="2221"/>
        <v/>
      </c>
    </row>
    <row r="145" spans="1:175" ht="16.5">
      <c r="A145" s="104"/>
      <c r="B145" s="104" t="s">
        <v>525</v>
      </c>
      <c r="C145" s="117" t="s">
        <v>526</v>
      </c>
      <c r="T145" s="115" t="s">
        <v>527</v>
      </c>
      <c r="U145" s="111" t="s">
        <v>528</v>
      </c>
      <c r="V145" s="89"/>
      <c r="W145" s="89"/>
      <c r="X145" s="89">
        <v>20</v>
      </c>
      <c r="Y145" s="89"/>
      <c r="Z145" s="89"/>
      <c r="AA145" s="89"/>
      <c r="AB145" s="89"/>
      <c r="AC145" s="89"/>
      <c r="AD145" s="89"/>
      <c r="AE145" s="89"/>
      <c r="AF145" s="89"/>
      <c r="AG145" s="91"/>
      <c r="AH145" s="89"/>
      <c r="AI145" s="89"/>
      <c r="AJ145" s="89"/>
      <c r="AK145" s="89"/>
      <c r="AL145" s="91"/>
      <c r="AM145" s="89"/>
      <c r="AN145" s="89"/>
      <c r="AO145" s="89"/>
      <c r="AP145" s="89"/>
      <c r="AQ145" s="89"/>
      <c r="AR145" s="91"/>
      <c r="AS145" s="91"/>
      <c r="AT145" s="89"/>
      <c r="AU145" s="89"/>
      <c r="AV145" s="89"/>
      <c r="AW145" s="89"/>
      <c r="AX145" s="89"/>
      <c r="AY145" s="89"/>
      <c r="AZ145" s="89"/>
      <c r="BA145" s="89"/>
      <c r="BB145" s="89"/>
      <c r="BC145" s="89"/>
      <c r="BD145" s="89"/>
      <c r="BE145" s="89"/>
      <c r="BF145" s="89"/>
      <c r="BG145" s="89"/>
      <c r="BH145" s="89"/>
      <c r="BI145" s="89"/>
      <c r="BJ145" s="89">
        <v>20</v>
      </c>
      <c r="CN145" s="70" t="str">
        <f t="shared" si="2002"/>
        <v>InitUnitState('I012',,,20,,,,,,,)</v>
      </c>
      <c r="CO145" s="70" t="str">
        <f t="shared" si="2003"/>
        <v>InitUnitNormal('I012',,,,,,,,,,)</v>
      </c>
      <c r="CP145" s="70" t="str">
        <f t="shared" si="2004"/>
        <v>InitUnitMagic('I012',,,,,,,,,,20)</v>
      </c>
      <c r="CQ145" s="70" t="str">
        <f t="shared" si="2005"/>
        <v>InitUnitAdd('I012',,,,,,,,,,)</v>
      </c>
      <c r="CR145" s="70" t="str">
        <f t="shared" si="2298"/>
        <v>InitEquipData('I012',,"",,,,,'','','','','','',"ReplaceableTextures\\CommandButtons\\BTNIT03.blp")</v>
      </c>
      <c r="CU145" s="98" t="str">
        <f t="shared" ref="CU145:CU146" si="2299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|n护甲+20|n金币加成+20|n</v>
      </c>
      <c r="CV145" s="71" t="str">
        <f t="shared" ref="CV145:CV146" si="2300">T145</f>
        <v>金币加成|Cffffc926+5%|r|n|n击杀|Cff00ff7f1000个|r敌人后奖励：|n金币|Cffffc926+8000~13000|r|n经验|Cffffc926+2000|r|n|n|Cff00ff7f同时只能携带一个招魂幡|r</v>
      </c>
      <c r="CW145" s="61"/>
      <c r="CX145" s="61"/>
      <c r="CY145" s="61"/>
      <c r="CZ145" s="61"/>
      <c r="DA145" s="61"/>
      <c r="DB145" s="72" t="str">
        <f t="shared" ref="DB145:DB146" si="2301">IF(V145="","","|n"&amp;DB$2&amp;"+"&amp;V145&amp;DB$1)</f>
        <v/>
      </c>
      <c r="DC145" s="72" t="str">
        <f t="shared" ref="DC145:DC146" si="2302">IF(W145="","","|n"&amp;DC$2&amp;"+"&amp;W145&amp;DC$1)</f>
        <v/>
      </c>
      <c r="DD145" s="72" t="str">
        <f t="shared" ref="DD145:DD146" si="2303">IF(X145="","","|n"&amp;DD$2&amp;"+"&amp;X145&amp;DD$1)</f>
        <v>|n护甲+20</v>
      </c>
      <c r="DE145" s="72" t="str">
        <f t="shared" ref="DE145:DE146" si="2304">IF(Y145="","","|n"&amp;DE$2&amp;"+"&amp;Y145&amp;DE$1)</f>
        <v/>
      </c>
      <c r="DF145" s="72" t="str">
        <f t="shared" ref="DF145:DF146" si="2305">IF(Z145="","","|n"&amp;DF$2&amp;"+"&amp;Z145&amp;DF$1)</f>
        <v/>
      </c>
      <c r="DG145" s="72" t="str">
        <f t="shared" ref="DG145:DG146" si="2306">IF(AA145="","","|n"&amp;DG$2&amp;"+"&amp;AA145&amp;DG$1)</f>
        <v/>
      </c>
      <c r="DH145" s="72" t="str">
        <f t="shared" ref="DH145:DH146" si="2307">IF(AB145="","","|n"&amp;DH$2&amp;"+"&amp;AB145&amp;DH$1)</f>
        <v/>
      </c>
      <c r="DI145" s="72" t="str">
        <f t="shared" ref="DI145:DI146" si="2308">IF(AC145="","","|n"&amp;DI$2&amp;"+"&amp;AC145&amp;DI$1)</f>
        <v/>
      </c>
      <c r="DJ145" s="72" t="str">
        <f t="shared" ref="DJ145:DJ146" si="2309">IF(AD145="","","|n"&amp;DJ$2&amp;"+"&amp;AD145&amp;DJ$1)</f>
        <v/>
      </c>
      <c r="DK145" s="72" t="str">
        <f t="shared" ref="DK145:DK146" si="2310">IF(AE145="","","|n"&amp;DK$2&amp;"+"&amp;AE145&amp;DK$1)</f>
        <v/>
      </c>
      <c r="DL145" s="72" t="str">
        <f t="shared" ref="DL145:DL146" si="2311">IF(AF145="","","|n"&amp;DL$2&amp;"+"&amp;AF145&amp;DL$1)</f>
        <v/>
      </c>
      <c r="DM145" s="72" t="str">
        <f t="shared" ref="DM145:DM146" si="2312">IF(AG145="","","|n"&amp;DM$2&amp;"+"&amp;AG145&amp;DM$1)</f>
        <v/>
      </c>
      <c r="DN145" s="72" t="str">
        <f t="shared" ref="DN145:DN146" si="2313">IF(AH145="","","|n"&amp;DN$2&amp;"+"&amp;AH145&amp;DN$1)</f>
        <v/>
      </c>
      <c r="DO145" s="72" t="str">
        <f t="shared" ref="DO145:DO146" si="2314">IF(AI145="","","|n"&amp;DO$2&amp;"+"&amp;AI145&amp;DO$1)</f>
        <v/>
      </c>
      <c r="DP145" s="72" t="str">
        <f t="shared" ref="DP145:DP146" si="2315">IF(AJ145="","","|n"&amp;DP$2&amp;"+"&amp;AJ145&amp;DP$1)</f>
        <v/>
      </c>
      <c r="DQ145" s="72" t="str">
        <f t="shared" ref="DQ145:DQ146" si="2316">IF(AK145="","","|n"&amp;DQ$2&amp;"+"&amp;AK145&amp;DQ$1)</f>
        <v/>
      </c>
      <c r="DR145" s="72" t="str">
        <f t="shared" ref="DR145:DR146" si="2317">IF(AL145="","","|n"&amp;DR$2&amp;"+"&amp;AL145&amp;DR$1)</f>
        <v/>
      </c>
      <c r="DS145" s="72" t="str">
        <f t="shared" ref="DS145:DS146" si="2318">IF(AM145="","","|n"&amp;DS$2&amp;"+"&amp;AM145&amp;DS$1)</f>
        <v/>
      </c>
      <c r="DT145" s="72" t="str">
        <f t="shared" ref="DT145:DT146" si="2319">IF(AN145="","","|n"&amp;DT$2&amp;"+"&amp;AN145&amp;DT$1)</f>
        <v/>
      </c>
      <c r="DU145" s="72" t="str">
        <f t="shared" ref="DU145:DU146" si="2320">IF(AO145="","","|n"&amp;DU$2&amp;"+"&amp;AO145&amp;DU$1)</f>
        <v/>
      </c>
      <c r="DV145" s="72" t="str">
        <f t="shared" ref="DV145:DV146" si="2321">IF(AP145="","","|n"&amp;DV$2&amp;"+"&amp;AP145&amp;DV$1)</f>
        <v/>
      </c>
      <c r="DW145" s="72" t="str">
        <f t="shared" ref="DW145:DW146" si="2322">IF(AQ145="","","|n"&amp;DW$2&amp;"+"&amp;AQ145&amp;DW$1)</f>
        <v/>
      </c>
      <c r="DX145" s="72" t="str">
        <f t="shared" ref="DX145:DX146" si="2323">IF(AR145="","","|n"&amp;DX$2&amp;"+"&amp;AR145&amp;DX$1)</f>
        <v/>
      </c>
      <c r="DY145" s="72" t="str">
        <f t="shared" ref="DY145:DY146" si="2324">IF(AS145="","","|n"&amp;DY$2&amp;"+"&amp;AS145&amp;DY$1)</f>
        <v/>
      </c>
      <c r="DZ145" s="72" t="str">
        <f t="shared" ref="DZ145:DZ146" si="2325">IF(AT145="","","|n"&amp;DZ$2&amp;"+"&amp;AT145&amp;DZ$1)</f>
        <v/>
      </c>
      <c r="EA145" s="72" t="str">
        <f t="shared" ref="EA145:EA146" si="2326">IF(AU145="","","|n"&amp;EA$2&amp;"+"&amp;AU145&amp;EA$1)</f>
        <v/>
      </c>
      <c r="EB145" s="72" t="str">
        <f t="shared" ref="EB145:EB146" si="2327">IF(AV145="","","|n"&amp;EB$2&amp;"+"&amp;AV145&amp;EB$1)</f>
        <v/>
      </c>
      <c r="EC145" s="72" t="str">
        <f t="shared" ref="EC145:EC146" si="2328">IF(AW145="","","|n"&amp;EC$2&amp;"+"&amp;AW145&amp;EC$1)</f>
        <v/>
      </c>
      <c r="ED145" s="72" t="str">
        <f t="shared" ref="ED145:ED146" si="2329">IF(AX145="","","|n"&amp;ED$2&amp;"+"&amp;AX145&amp;ED$1)</f>
        <v/>
      </c>
      <c r="EE145" s="72" t="str">
        <f t="shared" ref="EE145:EE146" si="2330">IF(AY145="","","|n"&amp;EE$2&amp;"+"&amp;AY145&amp;EE$1)</f>
        <v/>
      </c>
      <c r="EF145" s="72" t="str">
        <f t="shared" ref="EF145:EF146" si="2331">IF(AZ145="","","|n"&amp;EF$2&amp;"+"&amp;AZ145&amp;EF$1)</f>
        <v/>
      </c>
      <c r="EG145" s="72" t="str">
        <f t="shared" ref="EG145:EG146" si="2332">IF(BA145="","","|n"&amp;EG$2&amp;"+"&amp;BA145&amp;EG$1)</f>
        <v/>
      </c>
      <c r="EH145" s="72" t="str">
        <f t="shared" ref="EH145:EH146" si="2333">IF(BB145="","","|n"&amp;EH$2&amp;"+"&amp;BB145&amp;EH$1)</f>
        <v/>
      </c>
      <c r="EI145" s="72" t="str">
        <f t="shared" ref="EI145:EI146" si="2334">IF(BC145="","","|n"&amp;EI$2&amp;"+"&amp;BC145&amp;EI$1)</f>
        <v/>
      </c>
      <c r="EJ145" s="72" t="str">
        <f t="shared" ref="EJ145:EJ146" si="2335">IF(BD145="","","|n"&amp;EJ$2&amp;"+"&amp;BD145&amp;EJ$1)</f>
        <v/>
      </c>
      <c r="EK145" s="72" t="str">
        <f t="shared" ref="EK145:EK146" si="2336">IF(BE145="","","|n"&amp;EK$2&amp;"+"&amp;BE145&amp;EK$1)</f>
        <v/>
      </c>
      <c r="EL145" s="72" t="str">
        <f t="shared" ref="EL145:EL146" si="2337">IF(BF145="","","|n"&amp;EL$2&amp;"+"&amp;BF145&amp;EL$1)</f>
        <v/>
      </c>
      <c r="EM145" s="72" t="str">
        <f t="shared" ref="EM145:EM146" si="2338">IF(BG145="","","|n"&amp;EM$2&amp;"+"&amp;BG145&amp;EM$1)</f>
        <v/>
      </c>
      <c r="EN145" s="72" t="str">
        <f t="shared" ref="EN145:EN146" si="2339">IF(BH145="","","|n"&amp;EN$2&amp;"+"&amp;BH145&amp;EN$1)</f>
        <v/>
      </c>
      <c r="EO145" s="72" t="str">
        <f t="shared" ref="EO145:EO146" si="2340">IF(BI145="","","|n"&amp;EO$2&amp;"+"&amp;BI145&amp;EO$1)</f>
        <v/>
      </c>
      <c r="EP145" s="72" t="str">
        <f t="shared" ref="EP145:EP146" si="2341">IF(BJ145="","","|n"&amp;EP$2&amp;"+"&amp;BJ145&amp;EP$1)</f>
        <v>|n金币加成+20</v>
      </c>
      <c r="EQ145" s="72" t="str">
        <f t="shared" ref="EQ145:EQ146" si="2342">IF(BK145="","","|n"&amp;EQ$2&amp;"+"&amp;BK145&amp;EQ$1)</f>
        <v/>
      </c>
      <c r="ER145" s="72" t="str">
        <f t="shared" ref="ER145:ER146" si="2343">IF(BL145="","","|n"&amp;ER$2&amp;"+"&amp;BL145&amp;ER$1)</f>
        <v/>
      </c>
      <c r="ES145" s="72" t="str">
        <f t="shared" ref="ES145:ES146" si="2344">IF(BM145="","","|n"&amp;ES$2&amp;"+"&amp;BM145&amp;ES$1)</f>
        <v/>
      </c>
      <c r="ET145" s="72" t="str">
        <f t="shared" ref="ET145:ET146" si="2345">IF(BN145="","","|n"&amp;ET$2&amp;"+"&amp;BN145&amp;ET$1)</f>
        <v/>
      </c>
      <c r="EU145" s="72" t="str">
        <f t="shared" ref="EU145:EU146" si="2346">IF(BO145="","","|n"&amp;EU$2&amp;"+"&amp;BO145&amp;EU$1)</f>
        <v/>
      </c>
      <c r="EV145" s="72" t="str">
        <f t="shared" ref="EV145:EV146" si="2347">IF(BP145="","","|n"&amp;EV$2&amp;"+"&amp;BP145&amp;EV$1)</f>
        <v/>
      </c>
      <c r="EW145" s="72" t="str">
        <f t="shared" ref="EW145:EW146" si="2348">IF(BQ145="","","|n"&amp;EW$2&amp;"+"&amp;BQ145&amp;EW$1)</f>
        <v/>
      </c>
      <c r="EX145" s="72" t="str">
        <f t="shared" ref="EX145:EX146" si="2349">IF(BR145="","","|n"&amp;EX$2&amp;"+"&amp;BR145&amp;EX$1)</f>
        <v/>
      </c>
      <c r="EY145" s="72" t="str">
        <f t="shared" ref="EY145:EY146" si="2350">IF(BS145="","","|n"&amp;EY$2&amp;"+"&amp;BS145&amp;EY$1)</f>
        <v/>
      </c>
      <c r="EZ145" s="72" t="str">
        <f t="shared" ref="EZ145:EZ146" si="2351">IF(BT145="","","|n"&amp;EZ$2&amp;"+"&amp;BT145&amp;EZ$1)</f>
        <v/>
      </c>
      <c r="FA145" s="72" t="str">
        <f t="shared" ref="FA145:FA146" si="2352">IF(BU145="","","|n"&amp;FA$2&amp;"+"&amp;BU145&amp;FA$1)</f>
        <v/>
      </c>
      <c r="FB145" s="72" t="str">
        <f t="shared" ref="FB145:FB146" si="2353">IF(BV145="","","|n"&amp;FB$2&amp;"+"&amp;BV145&amp;FB$1)</f>
        <v/>
      </c>
      <c r="FC145" s="72" t="str">
        <f t="shared" ref="FC145:FC146" si="2354">IF(BW145="","","|n"&amp;FC$2&amp;"+"&amp;BW145&amp;FC$1)</f>
        <v/>
      </c>
      <c r="FD145" s="72" t="str">
        <f t="shared" ref="FD145:FD146" si="2355">IF(BX145="","","|n"&amp;FD$2&amp;"+"&amp;BX145&amp;FD$1)</f>
        <v/>
      </c>
      <c r="FE145" s="72" t="str">
        <f t="shared" ref="FE145:FE146" si="2356">IF(BY145="","","|n"&amp;FE$2&amp;"+"&amp;BY145&amp;FE$1)</f>
        <v/>
      </c>
      <c r="FF145" s="72" t="str">
        <f t="shared" ref="FF145:FF146" si="2357">IF(BZ145="","","|n"&amp;FF$2&amp;"+"&amp;BZ145&amp;FF$1)</f>
        <v/>
      </c>
      <c r="FG145" s="72" t="str">
        <f t="shared" ref="FG145:FG146" si="2358">IF(CA145="","","|n"&amp;FG$2&amp;"+"&amp;CA145&amp;FG$1)</f>
        <v/>
      </c>
      <c r="FH145" s="72" t="str">
        <f t="shared" ref="FH145:FH146" si="2359">IF(CB145="","","|n"&amp;FH$2&amp;"+"&amp;CB145&amp;FH$1)</f>
        <v/>
      </c>
      <c r="FI145" s="72" t="str">
        <f t="shared" ref="FI145:FI146" si="2360">IF(CC145="","","|n"&amp;FI$2&amp;"+"&amp;CC145&amp;FI$1)</f>
        <v/>
      </c>
      <c r="FJ145" s="72" t="str">
        <f t="shared" ref="FJ145:FJ146" si="2361">IF(CD145="","","|n"&amp;FJ$2&amp;"+"&amp;CD145&amp;FJ$1)</f>
        <v/>
      </c>
      <c r="FK145" s="72" t="str">
        <f t="shared" ref="FK145:FK146" si="2362">IF(CE145="","","|n"&amp;FK$2&amp;"+"&amp;CE145&amp;FK$1)</f>
        <v/>
      </c>
      <c r="FL145" s="72" t="str">
        <f t="shared" ref="FL145:FL146" si="2363">IF(CF145="","","|n"&amp;FL$2&amp;"+"&amp;CF145&amp;FL$1)</f>
        <v/>
      </c>
      <c r="FM145" s="72" t="str">
        <f t="shared" ref="FM145:FM146" si="2364">IF(CG145="","","|n"&amp;FM$2&amp;"+"&amp;CG145&amp;FM$1)</f>
        <v/>
      </c>
      <c r="FN145" s="72" t="str">
        <f t="shared" ref="FN145:FN146" si="2365">IF(CH145="","","|n"&amp;FN$2&amp;"+"&amp;CH145&amp;FN$1)</f>
        <v/>
      </c>
      <c r="FO145" s="72" t="str">
        <f t="shared" ref="FO145:FO146" si="2366">IF(CI145="","","|n"&amp;FO$2&amp;"+"&amp;CI145&amp;FO$1)</f>
        <v/>
      </c>
      <c r="FP145" s="72" t="str">
        <f t="shared" ref="FP145:FP146" si="2367">IF(CJ145="","","|n"&amp;FP$2&amp;"+"&amp;CJ145&amp;FP$1)</f>
        <v/>
      </c>
      <c r="FQ145" s="72" t="str">
        <f t="shared" ref="FQ145:FQ146" si="2368">IF(CK145="","","|n"&amp;FQ$2&amp;"+"&amp;CK145&amp;FQ$1)</f>
        <v/>
      </c>
      <c r="FR145" s="72" t="str">
        <f t="shared" ref="FR145:FR146" si="2369">IF(CL145="","","|n"&amp;FR$2&amp;"+"&amp;CL145&amp;FR$1)</f>
        <v/>
      </c>
      <c r="FS145" s="72" t="str">
        <f t="shared" ref="FS145:FS146" si="2370">IF(CM145="","","|n"&amp;FS$2&amp;"+"&amp;CM145&amp;FS$1)</f>
        <v/>
      </c>
    </row>
    <row r="146" spans="1:175" ht="16.5">
      <c r="A146" s="104"/>
      <c r="B146" s="104" t="s">
        <v>529</v>
      </c>
      <c r="C146" s="117" t="s">
        <v>530</v>
      </c>
      <c r="T146" s="115" t="s">
        <v>531</v>
      </c>
      <c r="U146" s="111" t="s">
        <v>532</v>
      </c>
      <c r="V146" s="89"/>
      <c r="W146" s="89"/>
      <c r="X146" s="89">
        <v>30</v>
      </c>
      <c r="Y146" s="89"/>
      <c r="Z146" s="89"/>
      <c r="AA146" s="89"/>
      <c r="AB146" s="89"/>
      <c r="AC146" s="89"/>
      <c r="AD146" s="89"/>
      <c r="AE146" s="89"/>
      <c r="AF146" s="89"/>
      <c r="AG146" s="91"/>
      <c r="AH146" s="89"/>
      <c r="AI146" s="89"/>
      <c r="AJ146" s="89"/>
      <c r="AK146" s="89"/>
      <c r="AL146" s="91"/>
      <c r="AM146" s="89"/>
      <c r="AN146" s="89"/>
      <c r="AO146" s="89"/>
      <c r="AP146" s="89"/>
      <c r="AQ146" s="89"/>
      <c r="AR146" s="91"/>
      <c r="AS146" s="91"/>
      <c r="AT146" s="89"/>
      <c r="AU146" s="89"/>
      <c r="AV146" s="89"/>
      <c r="AW146" s="89"/>
      <c r="AX146" s="89"/>
      <c r="AY146" s="89"/>
      <c r="AZ146" s="89"/>
      <c r="BA146" s="89"/>
      <c r="BB146" s="89"/>
      <c r="BC146" s="89"/>
      <c r="BD146" s="89"/>
      <c r="BE146" s="89"/>
      <c r="BF146" s="89"/>
      <c r="BG146" s="89"/>
      <c r="BH146" s="89"/>
      <c r="BI146" s="89"/>
      <c r="BJ146" s="89">
        <v>25</v>
      </c>
      <c r="CN146" s="70" t="str">
        <f t="shared" si="2002"/>
        <v>InitUnitState('I013',,,30,,,,,,,)</v>
      </c>
      <c r="CO146" s="70" t="str">
        <f t="shared" si="2003"/>
        <v>InitUnitNormal('I013',,,,,,,,,,)</v>
      </c>
      <c r="CP146" s="70" t="str">
        <f t="shared" si="2004"/>
        <v>InitUnitMagic('I013',,,,,,,,,,25)</v>
      </c>
      <c r="CQ146" s="70" t="str">
        <f t="shared" si="2005"/>
        <v>InitUnitAdd('I013',,,,,,,,,,)</v>
      </c>
      <c r="CR146" s="70" t="str">
        <f t="shared" si="2298"/>
        <v>InitEquipData('I013',,"",,,,,'','','','','','',"ReplaceableTextures\\CommandButtons\\BTNIT04.blp")</v>
      </c>
      <c r="CU146" s="98" t="str">
        <f t="shared" si="2299"/>
        <v>|n护甲+30|n金币加成+25|n</v>
      </c>
      <c r="CV146" s="71" t="str">
        <f t="shared" si="2300"/>
        <v>金币加成|Cffffc926+10%|r|n|n击杀|Cff00ff7f1000个|r敌人后奖励：|n金币|Cffffc926+9000~14000|r|n经验|Cffffc926+4000|r|n|n|Cff00ff7f同时只能携带一个招魂幡|r</v>
      </c>
      <c r="CW146" s="61"/>
      <c r="CX146" s="61"/>
      <c r="CY146" s="61"/>
      <c r="CZ146" s="61"/>
      <c r="DA146" s="61"/>
      <c r="DB146" s="72" t="str">
        <f t="shared" si="2301"/>
        <v/>
      </c>
      <c r="DC146" s="72" t="str">
        <f t="shared" si="2302"/>
        <v/>
      </c>
      <c r="DD146" s="72" t="str">
        <f t="shared" si="2303"/>
        <v>|n护甲+30</v>
      </c>
      <c r="DE146" s="72" t="str">
        <f t="shared" si="2304"/>
        <v/>
      </c>
      <c r="DF146" s="72" t="str">
        <f t="shared" si="2305"/>
        <v/>
      </c>
      <c r="DG146" s="72" t="str">
        <f t="shared" si="2306"/>
        <v/>
      </c>
      <c r="DH146" s="72" t="str">
        <f t="shared" si="2307"/>
        <v/>
      </c>
      <c r="DI146" s="72" t="str">
        <f t="shared" si="2308"/>
        <v/>
      </c>
      <c r="DJ146" s="72" t="str">
        <f t="shared" si="2309"/>
        <v/>
      </c>
      <c r="DK146" s="72" t="str">
        <f t="shared" si="2310"/>
        <v/>
      </c>
      <c r="DL146" s="72" t="str">
        <f t="shared" si="2311"/>
        <v/>
      </c>
      <c r="DM146" s="72" t="str">
        <f t="shared" si="2312"/>
        <v/>
      </c>
      <c r="DN146" s="72" t="str">
        <f t="shared" si="2313"/>
        <v/>
      </c>
      <c r="DO146" s="72" t="str">
        <f t="shared" si="2314"/>
        <v/>
      </c>
      <c r="DP146" s="72" t="str">
        <f t="shared" si="2315"/>
        <v/>
      </c>
      <c r="DQ146" s="72" t="str">
        <f t="shared" si="2316"/>
        <v/>
      </c>
      <c r="DR146" s="72" t="str">
        <f t="shared" si="2317"/>
        <v/>
      </c>
      <c r="DS146" s="72" t="str">
        <f t="shared" si="2318"/>
        <v/>
      </c>
      <c r="DT146" s="72" t="str">
        <f t="shared" si="2319"/>
        <v/>
      </c>
      <c r="DU146" s="72" t="str">
        <f t="shared" si="2320"/>
        <v/>
      </c>
      <c r="DV146" s="72" t="str">
        <f t="shared" si="2321"/>
        <v/>
      </c>
      <c r="DW146" s="72" t="str">
        <f t="shared" si="2322"/>
        <v/>
      </c>
      <c r="DX146" s="72" t="str">
        <f t="shared" si="2323"/>
        <v/>
      </c>
      <c r="DY146" s="72" t="str">
        <f t="shared" si="2324"/>
        <v/>
      </c>
      <c r="DZ146" s="72" t="str">
        <f t="shared" si="2325"/>
        <v/>
      </c>
      <c r="EA146" s="72" t="str">
        <f t="shared" si="2326"/>
        <v/>
      </c>
      <c r="EB146" s="72" t="str">
        <f t="shared" si="2327"/>
        <v/>
      </c>
      <c r="EC146" s="72" t="str">
        <f t="shared" si="2328"/>
        <v/>
      </c>
      <c r="ED146" s="72" t="str">
        <f t="shared" si="2329"/>
        <v/>
      </c>
      <c r="EE146" s="72" t="str">
        <f t="shared" si="2330"/>
        <v/>
      </c>
      <c r="EF146" s="72" t="str">
        <f t="shared" si="2331"/>
        <v/>
      </c>
      <c r="EG146" s="72" t="str">
        <f t="shared" si="2332"/>
        <v/>
      </c>
      <c r="EH146" s="72" t="str">
        <f t="shared" si="2333"/>
        <v/>
      </c>
      <c r="EI146" s="72" t="str">
        <f t="shared" si="2334"/>
        <v/>
      </c>
      <c r="EJ146" s="72" t="str">
        <f t="shared" si="2335"/>
        <v/>
      </c>
      <c r="EK146" s="72" t="str">
        <f t="shared" si="2336"/>
        <v/>
      </c>
      <c r="EL146" s="72" t="str">
        <f t="shared" si="2337"/>
        <v/>
      </c>
      <c r="EM146" s="72" t="str">
        <f t="shared" si="2338"/>
        <v/>
      </c>
      <c r="EN146" s="72" t="str">
        <f t="shared" si="2339"/>
        <v/>
      </c>
      <c r="EO146" s="72" t="str">
        <f t="shared" si="2340"/>
        <v/>
      </c>
      <c r="EP146" s="72" t="str">
        <f t="shared" si="2341"/>
        <v>|n金币加成+25</v>
      </c>
      <c r="EQ146" s="72" t="str">
        <f t="shared" si="2342"/>
        <v/>
      </c>
      <c r="ER146" s="72" t="str">
        <f t="shared" si="2343"/>
        <v/>
      </c>
      <c r="ES146" s="72" t="str">
        <f t="shared" si="2344"/>
        <v/>
      </c>
      <c r="ET146" s="72" t="str">
        <f t="shared" si="2345"/>
        <v/>
      </c>
      <c r="EU146" s="72" t="str">
        <f t="shared" si="2346"/>
        <v/>
      </c>
      <c r="EV146" s="72" t="str">
        <f t="shared" si="2347"/>
        <v/>
      </c>
      <c r="EW146" s="72" t="str">
        <f t="shared" si="2348"/>
        <v/>
      </c>
      <c r="EX146" s="72" t="str">
        <f t="shared" si="2349"/>
        <v/>
      </c>
      <c r="EY146" s="72" t="str">
        <f t="shared" si="2350"/>
        <v/>
      </c>
      <c r="EZ146" s="72" t="str">
        <f t="shared" si="2351"/>
        <v/>
      </c>
      <c r="FA146" s="72" t="str">
        <f t="shared" si="2352"/>
        <v/>
      </c>
      <c r="FB146" s="72" t="str">
        <f t="shared" si="2353"/>
        <v/>
      </c>
      <c r="FC146" s="72" t="str">
        <f t="shared" si="2354"/>
        <v/>
      </c>
      <c r="FD146" s="72" t="str">
        <f t="shared" si="2355"/>
        <v/>
      </c>
      <c r="FE146" s="72" t="str">
        <f t="shared" si="2356"/>
        <v/>
      </c>
      <c r="FF146" s="72" t="str">
        <f t="shared" si="2357"/>
        <v/>
      </c>
      <c r="FG146" s="72" t="str">
        <f t="shared" si="2358"/>
        <v/>
      </c>
      <c r="FH146" s="72" t="str">
        <f t="shared" si="2359"/>
        <v/>
      </c>
      <c r="FI146" s="72" t="str">
        <f t="shared" si="2360"/>
        <v/>
      </c>
      <c r="FJ146" s="72" t="str">
        <f t="shared" si="2361"/>
        <v/>
      </c>
      <c r="FK146" s="72" t="str">
        <f t="shared" si="2362"/>
        <v/>
      </c>
      <c r="FL146" s="72" t="str">
        <f t="shared" si="2363"/>
        <v/>
      </c>
      <c r="FM146" s="72" t="str">
        <f t="shared" si="2364"/>
        <v/>
      </c>
      <c r="FN146" s="72" t="str">
        <f t="shared" si="2365"/>
        <v/>
      </c>
      <c r="FO146" s="72" t="str">
        <f t="shared" si="2366"/>
        <v/>
      </c>
      <c r="FP146" s="72" t="str">
        <f t="shared" si="2367"/>
        <v/>
      </c>
      <c r="FQ146" s="72" t="str">
        <f t="shared" si="2368"/>
        <v/>
      </c>
      <c r="FR146" s="72" t="str">
        <f t="shared" si="2369"/>
        <v/>
      </c>
      <c r="FS146" s="72" t="str">
        <f t="shared" si="2370"/>
        <v/>
      </c>
    </row>
    <row r="147" spans="1:175" ht="16.5">
      <c r="A147" s="104"/>
      <c r="B147" s="104" t="s">
        <v>533</v>
      </c>
      <c r="C147" s="117" t="s">
        <v>534</v>
      </c>
      <c r="T147" s="115" t="s">
        <v>535</v>
      </c>
      <c r="U147" s="111" t="s">
        <v>536</v>
      </c>
      <c r="V147" s="89"/>
      <c r="W147" s="89"/>
      <c r="X147" s="89">
        <v>40</v>
      </c>
      <c r="Y147" s="89"/>
      <c r="Z147" s="89"/>
      <c r="AA147" s="89"/>
      <c r="AB147" s="89"/>
      <c r="AC147" s="89"/>
      <c r="AD147" s="89"/>
      <c r="AE147" s="89"/>
      <c r="AF147" s="89"/>
      <c r="AG147" s="91"/>
      <c r="AH147" s="89"/>
      <c r="AI147" s="89"/>
      <c r="AJ147" s="89"/>
      <c r="AK147" s="89"/>
      <c r="AL147" s="91"/>
      <c r="AM147" s="89"/>
      <c r="AN147" s="89"/>
      <c r="AO147" s="89"/>
      <c r="AP147" s="89"/>
      <c r="AQ147" s="89"/>
      <c r="AR147" s="91"/>
      <c r="AS147" s="91"/>
      <c r="AT147" s="89"/>
      <c r="AU147" s="89"/>
      <c r="AV147" s="89"/>
      <c r="AW147" s="89"/>
      <c r="AX147" s="89"/>
      <c r="AY147" s="89"/>
      <c r="AZ147" s="89"/>
      <c r="BA147" s="89"/>
      <c r="BB147" s="89"/>
      <c r="BC147" s="89"/>
      <c r="BD147" s="89"/>
      <c r="BE147" s="89"/>
      <c r="BF147" s="89"/>
      <c r="BG147" s="89"/>
      <c r="BH147" s="89"/>
      <c r="BI147" s="89"/>
      <c r="BJ147" s="89">
        <v>30</v>
      </c>
      <c r="CN147" s="70" t="str">
        <f t="shared" si="2002"/>
        <v>InitUnitState('I014',,,40,,,,,,,)</v>
      </c>
      <c r="CO147" s="70" t="str">
        <f t="shared" si="2003"/>
        <v>InitUnitNormal('I014',,,,,,,,,,)</v>
      </c>
      <c r="CP147" s="70" t="str">
        <f t="shared" si="2004"/>
        <v>InitUnitMagic('I014',,,,,,,,,,30)</v>
      </c>
      <c r="CQ147" s="70" t="str">
        <f t="shared" si="2005"/>
        <v>InitUnitAdd('I014',,,,,,,,,,)</v>
      </c>
      <c r="CR147" s="70" t="str">
        <f t="shared" si="2298"/>
        <v>InitEquipData('I014',,"",,,,,'','','','','','',"ReplaceableTextures\\CommandButtons\\BTNIT05.blp")</v>
      </c>
      <c r="CU147" s="98" t="str">
        <f t="shared" ref="CU147:CU157" si="2371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|n护甲+40|n金币加成+30|n</v>
      </c>
      <c r="CV147" s="71" t="str">
        <f t="shared" ref="CV147:CV157" si="2372">T147</f>
        <v>金币加成|Cffffc926+20%|r|n|n击杀|Cff00ff7f1000个|r敌人后奖励：|n金币|Cffffc926+10000~15000|r|n经验|Cffffc926+7000|r|n|n|Cff00ff7f同时只能携带一个招魂幡|r</v>
      </c>
      <c r="CW147" s="61"/>
      <c r="CX147" s="61"/>
      <c r="CY147" s="61"/>
      <c r="CZ147" s="61"/>
      <c r="DA147" s="61"/>
      <c r="DB147" s="72" t="str">
        <f t="shared" ref="DB147:DB157" si="2373">IF(V147="","","|n"&amp;DB$2&amp;"+"&amp;V147&amp;DB$1)</f>
        <v/>
      </c>
      <c r="DC147" s="72" t="str">
        <f t="shared" ref="DC147:DC157" si="2374">IF(W147="","","|n"&amp;DC$2&amp;"+"&amp;W147&amp;DC$1)</f>
        <v/>
      </c>
      <c r="DD147" s="72" t="str">
        <f t="shared" ref="DD147:DD157" si="2375">IF(X147="","","|n"&amp;DD$2&amp;"+"&amp;X147&amp;DD$1)</f>
        <v>|n护甲+40</v>
      </c>
      <c r="DE147" s="72" t="str">
        <f t="shared" ref="DE147:DE157" si="2376">IF(Y147="","","|n"&amp;DE$2&amp;"+"&amp;Y147&amp;DE$1)</f>
        <v/>
      </c>
      <c r="DF147" s="72" t="str">
        <f t="shared" ref="DF147:DF157" si="2377">IF(Z147="","","|n"&amp;DF$2&amp;"+"&amp;Z147&amp;DF$1)</f>
        <v/>
      </c>
      <c r="DG147" s="72" t="str">
        <f t="shared" ref="DG147:DG157" si="2378">IF(AA147="","","|n"&amp;DG$2&amp;"+"&amp;AA147&amp;DG$1)</f>
        <v/>
      </c>
      <c r="DH147" s="72" t="str">
        <f t="shared" ref="DH147:DH157" si="2379">IF(AB147="","","|n"&amp;DH$2&amp;"+"&amp;AB147&amp;DH$1)</f>
        <v/>
      </c>
      <c r="DI147" s="72" t="str">
        <f t="shared" ref="DI147:DI157" si="2380">IF(AC147="","","|n"&amp;DI$2&amp;"+"&amp;AC147&amp;DI$1)</f>
        <v/>
      </c>
      <c r="DJ147" s="72" t="str">
        <f t="shared" ref="DJ147:DJ157" si="2381">IF(AD147="","","|n"&amp;DJ$2&amp;"+"&amp;AD147&amp;DJ$1)</f>
        <v/>
      </c>
      <c r="DK147" s="72" t="str">
        <f t="shared" ref="DK147:DK157" si="2382">IF(AE147="","","|n"&amp;DK$2&amp;"+"&amp;AE147&amp;DK$1)</f>
        <v/>
      </c>
      <c r="DL147" s="72" t="str">
        <f t="shared" ref="DL147:DL157" si="2383">IF(AF147="","","|n"&amp;DL$2&amp;"+"&amp;AF147&amp;DL$1)</f>
        <v/>
      </c>
      <c r="DM147" s="72" t="str">
        <f t="shared" ref="DM147:DM157" si="2384">IF(AG147="","","|n"&amp;DM$2&amp;"+"&amp;AG147&amp;DM$1)</f>
        <v/>
      </c>
      <c r="DN147" s="72" t="str">
        <f t="shared" ref="DN147:DN157" si="2385">IF(AH147="","","|n"&amp;DN$2&amp;"+"&amp;AH147&amp;DN$1)</f>
        <v/>
      </c>
      <c r="DO147" s="72" t="str">
        <f t="shared" ref="DO147:DO157" si="2386">IF(AI147="","","|n"&amp;DO$2&amp;"+"&amp;AI147&amp;DO$1)</f>
        <v/>
      </c>
      <c r="DP147" s="72" t="str">
        <f t="shared" ref="DP147:DP157" si="2387">IF(AJ147="","","|n"&amp;DP$2&amp;"+"&amp;AJ147&amp;DP$1)</f>
        <v/>
      </c>
      <c r="DQ147" s="72" t="str">
        <f t="shared" ref="DQ147:DQ157" si="2388">IF(AK147="","","|n"&amp;DQ$2&amp;"+"&amp;AK147&amp;DQ$1)</f>
        <v/>
      </c>
      <c r="DR147" s="72" t="str">
        <f t="shared" ref="DR147:DR157" si="2389">IF(AL147="","","|n"&amp;DR$2&amp;"+"&amp;AL147&amp;DR$1)</f>
        <v/>
      </c>
      <c r="DS147" s="72" t="str">
        <f t="shared" ref="DS147:DS157" si="2390">IF(AM147="","","|n"&amp;DS$2&amp;"+"&amp;AM147&amp;DS$1)</f>
        <v/>
      </c>
      <c r="DT147" s="72" t="str">
        <f t="shared" ref="DT147:DT157" si="2391">IF(AN147="","","|n"&amp;DT$2&amp;"+"&amp;AN147&amp;DT$1)</f>
        <v/>
      </c>
      <c r="DU147" s="72" t="str">
        <f t="shared" ref="DU147:DU157" si="2392">IF(AO147="","","|n"&amp;DU$2&amp;"+"&amp;AO147&amp;DU$1)</f>
        <v/>
      </c>
      <c r="DV147" s="72" t="str">
        <f t="shared" ref="DV147:DV157" si="2393">IF(AP147="","","|n"&amp;DV$2&amp;"+"&amp;AP147&amp;DV$1)</f>
        <v/>
      </c>
      <c r="DW147" s="72" t="str">
        <f t="shared" ref="DW147:DW157" si="2394">IF(AQ147="","","|n"&amp;DW$2&amp;"+"&amp;AQ147&amp;DW$1)</f>
        <v/>
      </c>
      <c r="DX147" s="72" t="str">
        <f t="shared" ref="DX147:DX157" si="2395">IF(AR147="","","|n"&amp;DX$2&amp;"+"&amp;AR147&amp;DX$1)</f>
        <v/>
      </c>
      <c r="DY147" s="72" t="str">
        <f t="shared" ref="DY147:DY157" si="2396">IF(AS147="","","|n"&amp;DY$2&amp;"+"&amp;AS147&amp;DY$1)</f>
        <v/>
      </c>
      <c r="DZ147" s="72" t="str">
        <f t="shared" ref="DZ147:DZ157" si="2397">IF(AT147="","","|n"&amp;DZ$2&amp;"+"&amp;AT147&amp;DZ$1)</f>
        <v/>
      </c>
      <c r="EA147" s="72" t="str">
        <f t="shared" ref="EA147:EA157" si="2398">IF(AU147="","","|n"&amp;EA$2&amp;"+"&amp;AU147&amp;EA$1)</f>
        <v/>
      </c>
      <c r="EB147" s="72" t="str">
        <f t="shared" ref="EB147:EB157" si="2399">IF(AV147="","","|n"&amp;EB$2&amp;"+"&amp;AV147&amp;EB$1)</f>
        <v/>
      </c>
      <c r="EC147" s="72" t="str">
        <f t="shared" ref="EC147:EC157" si="2400">IF(AW147="","","|n"&amp;EC$2&amp;"+"&amp;AW147&amp;EC$1)</f>
        <v/>
      </c>
      <c r="ED147" s="72" t="str">
        <f t="shared" ref="ED147:ED157" si="2401">IF(AX147="","","|n"&amp;ED$2&amp;"+"&amp;AX147&amp;ED$1)</f>
        <v/>
      </c>
      <c r="EE147" s="72" t="str">
        <f t="shared" ref="EE147:EE157" si="2402">IF(AY147="","","|n"&amp;EE$2&amp;"+"&amp;AY147&amp;EE$1)</f>
        <v/>
      </c>
      <c r="EF147" s="72" t="str">
        <f t="shared" ref="EF147:EF157" si="2403">IF(AZ147="","","|n"&amp;EF$2&amp;"+"&amp;AZ147&amp;EF$1)</f>
        <v/>
      </c>
      <c r="EG147" s="72" t="str">
        <f t="shared" ref="EG147:EG157" si="2404">IF(BA147="","","|n"&amp;EG$2&amp;"+"&amp;BA147&amp;EG$1)</f>
        <v/>
      </c>
      <c r="EH147" s="72" t="str">
        <f t="shared" ref="EH147:EH157" si="2405">IF(BB147="","","|n"&amp;EH$2&amp;"+"&amp;BB147&amp;EH$1)</f>
        <v/>
      </c>
      <c r="EI147" s="72" t="str">
        <f t="shared" ref="EI147:EI157" si="2406">IF(BC147="","","|n"&amp;EI$2&amp;"+"&amp;BC147&amp;EI$1)</f>
        <v/>
      </c>
      <c r="EJ147" s="72" t="str">
        <f t="shared" ref="EJ147:EJ157" si="2407">IF(BD147="","","|n"&amp;EJ$2&amp;"+"&amp;BD147&amp;EJ$1)</f>
        <v/>
      </c>
      <c r="EK147" s="72" t="str">
        <f t="shared" ref="EK147:EK157" si="2408">IF(BE147="","","|n"&amp;EK$2&amp;"+"&amp;BE147&amp;EK$1)</f>
        <v/>
      </c>
      <c r="EL147" s="72" t="str">
        <f t="shared" ref="EL147:EL157" si="2409">IF(BF147="","","|n"&amp;EL$2&amp;"+"&amp;BF147&amp;EL$1)</f>
        <v/>
      </c>
      <c r="EM147" s="72" t="str">
        <f t="shared" ref="EM147:EM157" si="2410">IF(BG147="","","|n"&amp;EM$2&amp;"+"&amp;BG147&amp;EM$1)</f>
        <v/>
      </c>
      <c r="EN147" s="72" t="str">
        <f t="shared" ref="EN147:EN157" si="2411">IF(BH147="","","|n"&amp;EN$2&amp;"+"&amp;BH147&amp;EN$1)</f>
        <v/>
      </c>
      <c r="EO147" s="72" t="str">
        <f t="shared" ref="EO147:EO157" si="2412">IF(BI147="","","|n"&amp;EO$2&amp;"+"&amp;BI147&amp;EO$1)</f>
        <v/>
      </c>
      <c r="EP147" s="72" t="str">
        <f t="shared" ref="EP147:EP157" si="2413">IF(BJ147="","","|n"&amp;EP$2&amp;"+"&amp;BJ147&amp;EP$1)</f>
        <v>|n金币加成+30</v>
      </c>
      <c r="EQ147" s="72" t="str">
        <f t="shared" ref="EQ147:EQ157" si="2414">IF(BK147="","","|n"&amp;EQ$2&amp;"+"&amp;BK147&amp;EQ$1)</f>
        <v/>
      </c>
      <c r="ER147" s="72" t="str">
        <f t="shared" ref="ER147:ER157" si="2415">IF(BL147="","","|n"&amp;ER$2&amp;"+"&amp;BL147&amp;ER$1)</f>
        <v/>
      </c>
      <c r="ES147" s="72" t="str">
        <f t="shared" ref="ES147:ES157" si="2416">IF(BM147="","","|n"&amp;ES$2&amp;"+"&amp;BM147&amp;ES$1)</f>
        <v/>
      </c>
      <c r="ET147" s="72" t="str">
        <f t="shared" ref="ET147:ET157" si="2417">IF(BN147="","","|n"&amp;ET$2&amp;"+"&amp;BN147&amp;ET$1)</f>
        <v/>
      </c>
      <c r="EU147" s="72" t="str">
        <f t="shared" ref="EU147:EU157" si="2418">IF(BO147="","","|n"&amp;EU$2&amp;"+"&amp;BO147&amp;EU$1)</f>
        <v/>
      </c>
      <c r="EV147" s="72" t="str">
        <f t="shared" ref="EV147:EV157" si="2419">IF(BP147="","","|n"&amp;EV$2&amp;"+"&amp;BP147&amp;EV$1)</f>
        <v/>
      </c>
      <c r="EW147" s="72" t="str">
        <f t="shared" ref="EW147:EW157" si="2420">IF(BQ147="","","|n"&amp;EW$2&amp;"+"&amp;BQ147&amp;EW$1)</f>
        <v/>
      </c>
      <c r="EX147" s="72" t="str">
        <f t="shared" ref="EX147:EX157" si="2421">IF(BR147="","","|n"&amp;EX$2&amp;"+"&amp;BR147&amp;EX$1)</f>
        <v/>
      </c>
      <c r="EY147" s="72" t="str">
        <f t="shared" ref="EY147:EY157" si="2422">IF(BS147="","","|n"&amp;EY$2&amp;"+"&amp;BS147&amp;EY$1)</f>
        <v/>
      </c>
      <c r="EZ147" s="72" t="str">
        <f t="shared" ref="EZ147:EZ157" si="2423">IF(BT147="","","|n"&amp;EZ$2&amp;"+"&amp;BT147&amp;EZ$1)</f>
        <v/>
      </c>
      <c r="FA147" s="72" t="str">
        <f t="shared" ref="FA147:FA157" si="2424">IF(BU147="","","|n"&amp;FA$2&amp;"+"&amp;BU147&amp;FA$1)</f>
        <v/>
      </c>
      <c r="FB147" s="72" t="str">
        <f t="shared" ref="FB147:FB157" si="2425">IF(BV147="","","|n"&amp;FB$2&amp;"+"&amp;BV147&amp;FB$1)</f>
        <v/>
      </c>
      <c r="FC147" s="72" t="str">
        <f t="shared" ref="FC147:FC157" si="2426">IF(BW147="","","|n"&amp;FC$2&amp;"+"&amp;BW147&amp;FC$1)</f>
        <v/>
      </c>
      <c r="FD147" s="72" t="str">
        <f t="shared" ref="FD147:FD157" si="2427">IF(BX147="","","|n"&amp;FD$2&amp;"+"&amp;BX147&amp;FD$1)</f>
        <v/>
      </c>
      <c r="FE147" s="72" t="str">
        <f t="shared" ref="FE147:FE157" si="2428">IF(BY147="","","|n"&amp;FE$2&amp;"+"&amp;BY147&amp;FE$1)</f>
        <v/>
      </c>
      <c r="FF147" s="72" t="str">
        <f t="shared" ref="FF147:FF157" si="2429">IF(BZ147="","","|n"&amp;FF$2&amp;"+"&amp;BZ147&amp;FF$1)</f>
        <v/>
      </c>
      <c r="FG147" s="72" t="str">
        <f t="shared" ref="FG147:FG157" si="2430">IF(CA147="","","|n"&amp;FG$2&amp;"+"&amp;CA147&amp;FG$1)</f>
        <v/>
      </c>
      <c r="FH147" s="72" t="str">
        <f t="shared" ref="FH147:FH157" si="2431">IF(CB147="","","|n"&amp;FH$2&amp;"+"&amp;CB147&amp;FH$1)</f>
        <v/>
      </c>
      <c r="FI147" s="72" t="str">
        <f t="shared" ref="FI147:FI157" si="2432">IF(CC147="","","|n"&amp;FI$2&amp;"+"&amp;CC147&amp;FI$1)</f>
        <v/>
      </c>
      <c r="FJ147" s="72" t="str">
        <f t="shared" ref="FJ147:FJ157" si="2433">IF(CD147="","","|n"&amp;FJ$2&amp;"+"&amp;CD147&amp;FJ$1)</f>
        <v/>
      </c>
      <c r="FK147" s="72" t="str">
        <f t="shared" ref="FK147:FK157" si="2434">IF(CE147="","","|n"&amp;FK$2&amp;"+"&amp;CE147&amp;FK$1)</f>
        <v/>
      </c>
      <c r="FL147" s="72" t="str">
        <f t="shared" ref="FL147:FL157" si="2435">IF(CF147="","","|n"&amp;FL$2&amp;"+"&amp;CF147&amp;FL$1)</f>
        <v/>
      </c>
      <c r="FM147" s="72" t="str">
        <f t="shared" ref="FM147:FM157" si="2436">IF(CG147="","","|n"&amp;FM$2&amp;"+"&amp;CG147&amp;FM$1)</f>
        <v/>
      </c>
      <c r="FN147" s="72" t="str">
        <f t="shared" ref="FN147:FN157" si="2437">IF(CH147="","","|n"&amp;FN$2&amp;"+"&amp;CH147&amp;FN$1)</f>
        <v/>
      </c>
      <c r="FO147" s="72" t="str">
        <f t="shared" ref="FO147:FO157" si="2438">IF(CI147="","","|n"&amp;FO$2&amp;"+"&amp;CI147&amp;FO$1)</f>
        <v/>
      </c>
      <c r="FP147" s="72" t="str">
        <f t="shared" ref="FP147:FP157" si="2439">IF(CJ147="","","|n"&amp;FP$2&amp;"+"&amp;CJ147&amp;FP$1)</f>
        <v/>
      </c>
      <c r="FQ147" s="72" t="str">
        <f t="shared" ref="FQ147:FQ157" si="2440">IF(CK147="","","|n"&amp;FQ$2&amp;"+"&amp;CK147&amp;FQ$1)</f>
        <v/>
      </c>
      <c r="FR147" s="72" t="str">
        <f t="shared" ref="FR147:FR157" si="2441">IF(CL147="","","|n"&amp;FR$2&amp;"+"&amp;CL147&amp;FR$1)</f>
        <v/>
      </c>
      <c r="FS147" s="72" t="str">
        <f t="shared" ref="FS147:FS157" si="2442">IF(CM147="","","|n"&amp;FS$2&amp;"+"&amp;CM147&amp;FS$1)</f>
        <v/>
      </c>
    </row>
    <row r="148" spans="1:175" ht="16.5">
      <c r="A148" s="104"/>
      <c r="B148" s="104" t="s">
        <v>537</v>
      </c>
      <c r="C148" s="117" t="s">
        <v>538</v>
      </c>
      <c r="T148" s="115" t="s">
        <v>539</v>
      </c>
      <c r="U148" s="111" t="s">
        <v>540</v>
      </c>
      <c r="V148" s="89"/>
      <c r="W148" s="89"/>
      <c r="X148" s="89">
        <v>50</v>
      </c>
      <c r="Y148" s="89"/>
      <c r="Z148" s="89"/>
      <c r="AA148" s="89"/>
      <c r="AB148" s="89"/>
      <c r="AC148" s="89"/>
      <c r="AD148" s="89"/>
      <c r="AE148" s="89"/>
      <c r="AF148" s="89"/>
      <c r="AG148" s="91"/>
      <c r="AH148" s="89"/>
      <c r="AI148" s="89"/>
      <c r="AJ148" s="89"/>
      <c r="AK148" s="89"/>
      <c r="AL148" s="91"/>
      <c r="AM148" s="89"/>
      <c r="AN148" s="89"/>
      <c r="AO148" s="89"/>
      <c r="AP148" s="89"/>
      <c r="AQ148" s="89"/>
      <c r="AR148" s="91"/>
      <c r="AS148" s="91"/>
      <c r="AT148" s="89"/>
      <c r="AU148" s="89"/>
      <c r="AV148" s="89"/>
      <c r="AW148" s="89"/>
      <c r="AX148" s="89"/>
      <c r="AY148" s="89"/>
      <c r="AZ148" s="89"/>
      <c r="BA148" s="89"/>
      <c r="BB148" s="89"/>
      <c r="BC148" s="89"/>
      <c r="BD148" s="89"/>
      <c r="BE148" s="89"/>
      <c r="BF148" s="89"/>
      <c r="BG148" s="89"/>
      <c r="BH148" s="89"/>
      <c r="BI148" s="89"/>
      <c r="BJ148" s="89">
        <v>35</v>
      </c>
      <c r="CN148" s="70" t="str">
        <f t="shared" ref="CN148" si="2443">"InitUnitState('"&amp;B148&amp;"',"&amp;V148&amp;","&amp;W148&amp;","&amp;X148&amp;","&amp;Y148&amp;","&amp;Z148&amp;","&amp;AA148&amp;","&amp;AB148&amp;","&amp;AC148&amp;","&amp;AD148&amp;","&amp;AE148&amp;")"</f>
        <v>InitUnitState('I015',,,50,,,,,,,)</v>
      </c>
      <c r="CO148" s="70" t="str">
        <f t="shared" ref="CO148" si="2444">"InitUnitNormal('"&amp;B148&amp;"',"&amp;AF148&amp;","&amp;AG148&amp;","&amp;AH148&amp;","&amp;AI148&amp;","&amp;AJ148&amp;","&amp;AK148&amp;","&amp;AL148&amp;","&amp;AM148&amp;","&amp;AN148&amp;","&amp;AO148&amp;")"</f>
        <v>InitUnitNormal('I015',,,,,,,,,,)</v>
      </c>
      <c r="CP148" s="70" t="str">
        <f t="shared" ref="CP148" si="2445">"InitUnitMagic('"&amp;B148&amp;"',"&amp;AP148&amp;","&amp;AQ148&amp;","&amp;AR148&amp;","&amp;AS148&amp;","&amp;AT148&amp;","&amp;AU148&amp;","&amp;AV148&amp;","&amp;AW148&amp;","&amp;BI148&amp;","&amp;BJ148&amp;")"</f>
        <v>InitUnitMagic('I015',,,,,,,,,,35)</v>
      </c>
      <c r="CQ148" s="70" t="str">
        <f t="shared" ref="CQ148" si="2446">"InitUnitAdd('"&amp;B148&amp;"',"&amp;BK148&amp;","&amp;BL148&amp;","&amp;BM148&amp;","&amp;BN148&amp;","&amp;BO148&amp;","&amp;BP148&amp;","&amp;BQ148&amp;","&amp;BR148&amp;","&amp;BS148&amp;","&amp;BT148&amp;")"</f>
        <v>InitUnitAdd('I015',,,,,,,,,,)</v>
      </c>
      <c r="CR148" s="70" t="str">
        <f t="shared" si="2298"/>
        <v>InitEquipData('I015',,"",,,,,'','','','','','',"ReplaceableTextures\\CommandButtons\\BTNIT06.blp")</v>
      </c>
      <c r="CU148" s="98" t="str">
        <f t="shared" ref="CU148" si="2447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|n护甲+50|n金币加成+35|n</v>
      </c>
      <c r="CV148" s="71" t="str">
        <f t="shared" ref="CV148" si="2448">T148</f>
        <v>金币加成|Cffffc926+30%|r|n|n击杀|Cff00ff7f1000个|r敌人后奖励：|n金币|Cffffc926+12000~17000|r|n经验|Cffffc926+10000|r|n|n|Cff00ff7f同时只能携带一个招魂幡|r</v>
      </c>
      <c r="CW148" s="61"/>
      <c r="CX148" s="61"/>
      <c r="CY148" s="61"/>
      <c r="CZ148" s="61"/>
      <c r="DA148" s="61"/>
      <c r="DB148" s="72" t="str">
        <f t="shared" ref="DB148" si="2449">IF(V148="","","|n"&amp;DB$2&amp;"+"&amp;V148&amp;DB$1)</f>
        <v/>
      </c>
      <c r="DC148" s="72" t="str">
        <f t="shared" ref="DC148" si="2450">IF(W148="","","|n"&amp;DC$2&amp;"+"&amp;W148&amp;DC$1)</f>
        <v/>
      </c>
      <c r="DD148" s="72" t="str">
        <f t="shared" ref="DD148" si="2451">IF(X148="","","|n"&amp;DD$2&amp;"+"&amp;X148&amp;DD$1)</f>
        <v>|n护甲+50</v>
      </c>
      <c r="DE148" s="72" t="str">
        <f t="shared" ref="DE148" si="2452">IF(Y148="","","|n"&amp;DE$2&amp;"+"&amp;Y148&amp;DE$1)</f>
        <v/>
      </c>
      <c r="DF148" s="72" t="str">
        <f t="shared" ref="DF148" si="2453">IF(Z148="","","|n"&amp;DF$2&amp;"+"&amp;Z148&amp;DF$1)</f>
        <v/>
      </c>
      <c r="DG148" s="72" t="str">
        <f t="shared" ref="DG148" si="2454">IF(AA148="","","|n"&amp;DG$2&amp;"+"&amp;AA148&amp;DG$1)</f>
        <v/>
      </c>
      <c r="DH148" s="72" t="str">
        <f t="shared" ref="DH148" si="2455">IF(AB148="","","|n"&amp;DH$2&amp;"+"&amp;AB148&amp;DH$1)</f>
        <v/>
      </c>
      <c r="DI148" s="72" t="str">
        <f t="shared" ref="DI148" si="2456">IF(AC148="","","|n"&amp;DI$2&amp;"+"&amp;AC148&amp;DI$1)</f>
        <v/>
      </c>
      <c r="DJ148" s="72" t="str">
        <f t="shared" ref="DJ148" si="2457">IF(AD148="","","|n"&amp;DJ$2&amp;"+"&amp;AD148&amp;DJ$1)</f>
        <v/>
      </c>
      <c r="DK148" s="72" t="str">
        <f t="shared" ref="DK148" si="2458">IF(AE148="","","|n"&amp;DK$2&amp;"+"&amp;AE148&amp;DK$1)</f>
        <v/>
      </c>
      <c r="DL148" s="72" t="str">
        <f t="shared" ref="DL148" si="2459">IF(AF148="","","|n"&amp;DL$2&amp;"+"&amp;AF148&amp;DL$1)</f>
        <v/>
      </c>
      <c r="DM148" s="72" t="str">
        <f t="shared" ref="DM148" si="2460">IF(AG148="","","|n"&amp;DM$2&amp;"+"&amp;AG148&amp;DM$1)</f>
        <v/>
      </c>
      <c r="DN148" s="72" t="str">
        <f t="shared" ref="DN148" si="2461">IF(AH148="","","|n"&amp;DN$2&amp;"+"&amp;AH148&amp;DN$1)</f>
        <v/>
      </c>
      <c r="DO148" s="72" t="str">
        <f t="shared" ref="DO148" si="2462">IF(AI148="","","|n"&amp;DO$2&amp;"+"&amp;AI148&amp;DO$1)</f>
        <v/>
      </c>
      <c r="DP148" s="72" t="str">
        <f t="shared" ref="DP148" si="2463">IF(AJ148="","","|n"&amp;DP$2&amp;"+"&amp;AJ148&amp;DP$1)</f>
        <v/>
      </c>
      <c r="DQ148" s="72" t="str">
        <f t="shared" ref="DQ148" si="2464">IF(AK148="","","|n"&amp;DQ$2&amp;"+"&amp;AK148&amp;DQ$1)</f>
        <v/>
      </c>
      <c r="DR148" s="72" t="str">
        <f t="shared" ref="DR148" si="2465">IF(AL148="","","|n"&amp;DR$2&amp;"+"&amp;AL148&amp;DR$1)</f>
        <v/>
      </c>
      <c r="DS148" s="72" t="str">
        <f t="shared" ref="DS148" si="2466">IF(AM148="","","|n"&amp;DS$2&amp;"+"&amp;AM148&amp;DS$1)</f>
        <v/>
      </c>
      <c r="DT148" s="72" t="str">
        <f t="shared" ref="DT148" si="2467">IF(AN148="","","|n"&amp;DT$2&amp;"+"&amp;AN148&amp;DT$1)</f>
        <v/>
      </c>
      <c r="DU148" s="72" t="str">
        <f t="shared" ref="DU148" si="2468">IF(AO148="","","|n"&amp;DU$2&amp;"+"&amp;AO148&amp;DU$1)</f>
        <v/>
      </c>
      <c r="DV148" s="72" t="str">
        <f t="shared" ref="DV148" si="2469">IF(AP148="","","|n"&amp;DV$2&amp;"+"&amp;AP148&amp;DV$1)</f>
        <v/>
      </c>
      <c r="DW148" s="72" t="str">
        <f t="shared" ref="DW148" si="2470">IF(AQ148="","","|n"&amp;DW$2&amp;"+"&amp;AQ148&amp;DW$1)</f>
        <v/>
      </c>
      <c r="DX148" s="72" t="str">
        <f t="shared" ref="DX148" si="2471">IF(AR148="","","|n"&amp;DX$2&amp;"+"&amp;AR148&amp;DX$1)</f>
        <v/>
      </c>
      <c r="DY148" s="72" t="str">
        <f t="shared" ref="DY148" si="2472">IF(AS148="","","|n"&amp;DY$2&amp;"+"&amp;AS148&amp;DY$1)</f>
        <v/>
      </c>
      <c r="DZ148" s="72" t="str">
        <f t="shared" ref="DZ148" si="2473">IF(AT148="","","|n"&amp;DZ$2&amp;"+"&amp;AT148&amp;DZ$1)</f>
        <v/>
      </c>
      <c r="EA148" s="72" t="str">
        <f t="shared" ref="EA148" si="2474">IF(AU148="","","|n"&amp;EA$2&amp;"+"&amp;AU148&amp;EA$1)</f>
        <v/>
      </c>
      <c r="EB148" s="72" t="str">
        <f t="shared" ref="EB148" si="2475">IF(AV148="","","|n"&amp;EB$2&amp;"+"&amp;AV148&amp;EB$1)</f>
        <v/>
      </c>
      <c r="EC148" s="72" t="str">
        <f t="shared" ref="EC148" si="2476">IF(AW148="","","|n"&amp;EC$2&amp;"+"&amp;AW148&amp;EC$1)</f>
        <v/>
      </c>
      <c r="ED148" s="72" t="str">
        <f t="shared" ref="ED148" si="2477">IF(AX148="","","|n"&amp;ED$2&amp;"+"&amp;AX148&amp;ED$1)</f>
        <v/>
      </c>
      <c r="EE148" s="72" t="str">
        <f t="shared" ref="EE148" si="2478">IF(AY148="","","|n"&amp;EE$2&amp;"+"&amp;AY148&amp;EE$1)</f>
        <v/>
      </c>
      <c r="EF148" s="72" t="str">
        <f t="shared" ref="EF148" si="2479">IF(AZ148="","","|n"&amp;EF$2&amp;"+"&amp;AZ148&amp;EF$1)</f>
        <v/>
      </c>
      <c r="EG148" s="72" t="str">
        <f t="shared" ref="EG148" si="2480">IF(BA148="","","|n"&amp;EG$2&amp;"+"&amp;BA148&amp;EG$1)</f>
        <v/>
      </c>
      <c r="EH148" s="72" t="str">
        <f t="shared" ref="EH148" si="2481">IF(BB148="","","|n"&amp;EH$2&amp;"+"&amp;BB148&amp;EH$1)</f>
        <v/>
      </c>
      <c r="EI148" s="72" t="str">
        <f t="shared" ref="EI148" si="2482">IF(BC148="","","|n"&amp;EI$2&amp;"+"&amp;BC148&amp;EI$1)</f>
        <v/>
      </c>
      <c r="EJ148" s="72" t="str">
        <f t="shared" ref="EJ148" si="2483">IF(BD148="","","|n"&amp;EJ$2&amp;"+"&amp;BD148&amp;EJ$1)</f>
        <v/>
      </c>
      <c r="EK148" s="72" t="str">
        <f t="shared" ref="EK148" si="2484">IF(BE148="","","|n"&amp;EK$2&amp;"+"&amp;BE148&amp;EK$1)</f>
        <v/>
      </c>
      <c r="EL148" s="72" t="str">
        <f t="shared" ref="EL148" si="2485">IF(BF148="","","|n"&amp;EL$2&amp;"+"&amp;BF148&amp;EL$1)</f>
        <v/>
      </c>
      <c r="EM148" s="72" t="str">
        <f t="shared" ref="EM148" si="2486">IF(BG148="","","|n"&amp;EM$2&amp;"+"&amp;BG148&amp;EM$1)</f>
        <v/>
      </c>
      <c r="EN148" s="72" t="str">
        <f t="shared" ref="EN148" si="2487">IF(BH148="","","|n"&amp;EN$2&amp;"+"&amp;BH148&amp;EN$1)</f>
        <v/>
      </c>
      <c r="EO148" s="72" t="str">
        <f t="shared" ref="EO148" si="2488">IF(BI148="","","|n"&amp;EO$2&amp;"+"&amp;BI148&amp;EO$1)</f>
        <v/>
      </c>
      <c r="EP148" s="72" t="str">
        <f t="shared" ref="EP148" si="2489">IF(BJ148="","","|n"&amp;EP$2&amp;"+"&amp;BJ148&amp;EP$1)</f>
        <v>|n金币加成+35</v>
      </c>
      <c r="EQ148" s="72" t="str">
        <f t="shared" ref="EQ148" si="2490">IF(BK148="","","|n"&amp;EQ$2&amp;"+"&amp;BK148&amp;EQ$1)</f>
        <v/>
      </c>
      <c r="ER148" s="72" t="str">
        <f t="shared" ref="ER148" si="2491">IF(BL148="","","|n"&amp;ER$2&amp;"+"&amp;BL148&amp;ER$1)</f>
        <v/>
      </c>
      <c r="ES148" s="72" t="str">
        <f t="shared" ref="ES148" si="2492">IF(BM148="","","|n"&amp;ES$2&amp;"+"&amp;BM148&amp;ES$1)</f>
        <v/>
      </c>
      <c r="ET148" s="72" t="str">
        <f t="shared" ref="ET148" si="2493">IF(BN148="","","|n"&amp;ET$2&amp;"+"&amp;BN148&amp;ET$1)</f>
        <v/>
      </c>
      <c r="EU148" s="72" t="str">
        <f t="shared" ref="EU148" si="2494">IF(BO148="","","|n"&amp;EU$2&amp;"+"&amp;BO148&amp;EU$1)</f>
        <v/>
      </c>
      <c r="EV148" s="72" t="str">
        <f t="shared" ref="EV148" si="2495">IF(BP148="","","|n"&amp;EV$2&amp;"+"&amp;BP148&amp;EV$1)</f>
        <v/>
      </c>
      <c r="EW148" s="72" t="str">
        <f t="shared" ref="EW148" si="2496">IF(BQ148="","","|n"&amp;EW$2&amp;"+"&amp;BQ148&amp;EW$1)</f>
        <v/>
      </c>
      <c r="EX148" s="72" t="str">
        <f t="shared" ref="EX148" si="2497">IF(BR148="","","|n"&amp;EX$2&amp;"+"&amp;BR148&amp;EX$1)</f>
        <v/>
      </c>
      <c r="EY148" s="72" t="str">
        <f t="shared" ref="EY148" si="2498">IF(BS148="","","|n"&amp;EY$2&amp;"+"&amp;BS148&amp;EY$1)</f>
        <v/>
      </c>
      <c r="EZ148" s="72" t="str">
        <f t="shared" ref="EZ148" si="2499">IF(BT148="","","|n"&amp;EZ$2&amp;"+"&amp;BT148&amp;EZ$1)</f>
        <v/>
      </c>
      <c r="FA148" s="72" t="str">
        <f t="shared" ref="FA148" si="2500">IF(BU148="","","|n"&amp;FA$2&amp;"+"&amp;BU148&amp;FA$1)</f>
        <v/>
      </c>
      <c r="FB148" s="72" t="str">
        <f t="shared" ref="FB148" si="2501">IF(BV148="","","|n"&amp;FB$2&amp;"+"&amp;BV148&amp;FB$1)</f>
        <v/>
      </c>
      <c r="FC148" s="72" t="str">
        <f t="shared" ref="FC148" si="2502">IF(BW148="","","|n"&amp;FC$2&amp;"+"&amp;BW148&amp;FC$1)</f>
        <v/>
      </c>
      <c r="FD148" s="72" t="str">
        <f t="shared" ref="FD148" si="2503">IF(BX148="","","|n"&amp;FD$2&amp;"+"&amp;BX148&amp;FD$1)</f>
        <v/>
      </c>
      <c r="FE148" s="72" t="str">
        <f t="shared" ref="FE148" si="2504">IF(BY148="","","|n"&amp;FE$2&amp;"+"&amp;BY148&amp;FE$1)</f>
        <v/>
      </c>
      <c r="FF148" s="72" t="str">
        <f t="shared" ref="FF148" si="2505">IF(BZ148="","","|n"&amp;FF$2&amp;"+"&amp;BZ148&amp;FF$1)</f>
        <v/>
      </c>
      <c r="FG148" s="72" t="str">
        <f t="shared" ref="FG148" si="2506">IF(CA148="","","|n"&amp;FG$2&amp;"+"&amp;CA148&amp;FG$1)</f>
        <v/>
      </c>
      <c r="FH148" s="72" t="str">
        <f t="shared" ref="FH148" si="2507">IF(CB148="","","|n"&amp;FH$2&amp;"+"&amp;CB148&amp;FH$1)</f>
        <v/>
      </c>
      <c r="FI148" s="72" t="str">
        <f t="shared" ref="FI148" si="2508">IF(CC148="","","|n"&amp;FI$2&amp;"+"&amp;CC148&amp;FI$1)</f>
        <v/>
      </c>
      <c r="FJ148" s="72" t="str">
        <f t="shared" ref="FJ148" si="2509">IF(CD148="","","|n"&amp;FJ$2&amp;"+"&amp;CD148&amp;FJ$1)</f>
        <v/>
      </c>
      <c r="FK148" s="72" t="str">
        <f t="shared" ref="FK148" si="2510">IF(CE148="","","|n"&amp;FK$2&amp;"+"&amp;CE148&amp;FK$1)</f>
        <v/>
      </c>
      <c r="FL148" s="72" t="str">
        <f t="shared" ref="FL148" si="2511">IF(CF148="","","|n"&amp;FL$2&amp;"+"&amp;CF148&amp;FL$1)</f>
        <v/>
      </c>
      <c r="FM148" s="72" t="str">
        <f t="shared" ref="FM148" si="2512">IF(CG148="","","|n"&amp;FM$2&amp;"+"&amp;CG148&amp;FM$1)</f>
        <v/>
      </c>
      <c r="FN148" s="72" t="str">
        <f t="shared" ref="FN148" si="2513">IF(CH148="","","|n"&amp;FN$2&amp;"+"&amp;CH148&amp;FN$1)</f>
        <v/>
      </c>
      <c r="FO148" s="72" t="str">
        <f t="shared" ref="FO148" si="2514">IF(CI148="","","|n"&amp;FO$2&amp;"+"&amp;CI148&amp;FO$1)</f>
        <v/>
      </c>
      <c r="FP148" s="72" t="str">
        <f t="shared" ref="FP148" si="2515">IF(CJ148="","","|n"&amp;FP$2&amp;"+"&amp;CJ148&amp;FP$1)</f>
        <v/>
      </c>
      <c r="FQ148" s="72" t="str">
        <f t="shared" ref="FQ148" si="2516">IF(CK148="","","|n"&amp;FQ$2&amp;"+"&amp;CK148&amp;FQ$1)</f>
        <v/>
      </c>
      <c r="FR148" s="72" t="str">
        <f t="shared" ref="FR148" si="2517">IF(CL148="","","|n"&amp;FR$2&amp;"+"&amp;CL148&amp;FR$1)</f>
        <v/>
      </c>
      <c r="FS148" s="72" t="str">
        <f t="shared" ref="FS148" si="2518">IF(CM148="","","|n"&amp;FS$2&amp;"+"&amp;CM148&amp;FS$1)</f>
        <v/>
      </c>
    </row>
    <row r="149" spans="1:175" ht="16.5">
      <c r="A149" s="104"/>
      <c r="B149" s="104" t="s">
        <v>541</v>
      </c>
      <c r="C149" s="104" t="s">
        <v>542</v>
      </c>
      <c r="T149" s="120" t="s">
        <v>543</v>
      </c>
      <c r="U149" s="88" t="str">
        <f t="shared" si="2001"/>
        <v>ReplaceableTextures\\CommandButtons\\BTNIN00.blp</v>
      </c>
      <c r="CN149" s="70" t="str">
        <f t="shared" ref="CN149:CN172" si="2519">"InitUnitState('"&amp;B149&amp;"',"&amp;V149&amp;","&amp;W149&amp;","&amp;X149&amp;","&amp;Y149&amp;","&amp;Z149&amp;","&amp;AA149&amp;","&amp;AB149&amp;","&amp;AC149&amp;","&amp;AD149&amp;","&amp;AE149&amp;")"</f>
        <v>InitUnitState('IN00',,,,,,,,,,)</v>
      </c>
      <c r="CO149" s="70" t="str">
        <f t="shared" ref="CO149:CO172" si="2520">"InitUnitNormal('"&amp;B149&amp;"',"&amp;AF149&amp;","&amp;AG149&amp;","&amp;AH149&amp;","&amp;AI149&amp;","&amp;AJ149&amp;","&amp;AK149&amp;","&amp;AL149&amp;","&amp;AM149&amp;","&amp;AN149&amp;","&amp;AO149&amp;")"</f>
        <v>InitUnitNormal('IN00',,,,,,,,,,)</v>
      </c>
      <c r="CP149" s="70" t="str">
        <f t="shared" ref="CP149:CP172" si="2521">"InitUnitMagic('"&amp;B149&amp;"',"&amp;AP149&amp;","&amp;AQ149&amp;","&amp;AR149&amp;","&amp;AS149&amp;","&amp;AT149&amp;","&amp;AU149&amp;","&amp;AV149&amp;","&amp;AW149&amp;","&amp;BI149&amp;","&amp;BJ149&amp;")"</f>
        <v>InitUnitMagic('IN00',,,,,,,,,,)</v>
      </c>
      <c r="CQ149" s="70" t="str">
        <f t="shared" ref="CQ149:CQ172" si="2522">"InitUnitAdd('"&amp;B149&amp;"',"&amp;BK149&amp;","&amp;BL149&amp;","&amp;BM149&amp;","&amp;BN149&amp;","&amp;BO149&amp;","&amp;BP149&amp;","&amp;BQ149&amp;","&amp;BR149&amp;","&amp;BS149&amp;","&amp;BT149&amp;")"</f>
        <v>InitUnitAdd('IN00',,,,,,,,,,)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199&amp;CR$1&amp;")"</f>
        <v>InitEquipData('IN00',,"",,,,,'','','','','','',"ReplaceableTextures\\CommandButtons\\BTNIT06.blp")</v>
      </c>
      <c r="CU149" s="98" t="str">
        <f t="shared" si="2371"/>
        <v>|n</v>
      </c>
      <c r="CV149" s="71" t="str">
        <f t="shared" si="2372"/>
        <v>开启后获得一个|Cffffc926随机锦囊|r。</v>
      </c>
      <c r="CW149" s="61"/>
      <c r="CX149" s="61"/>
      <c r="CY149" s="61"/>
      <c r="CZ149" s="61"/>
      <c r="DA149" s="61"/>
      <c r="DB149" s="72" t="str">
        <f t="shared" si="2373"/>
        <v/>
      </c>
      <c r="DC149" s="72" t="str">
        <f t="shared" si="2374"/>
        <v/>
      </c>
      <c r="DD149" s="72" t="str">
        <f t="shared" si="2375"/>
        <v/>
      </c>
      <c r="DE149" s="72" t="str">
        <f t="shared" si="2376"/>
        <v/>
      </c>
      <c r="DF149" s="72" t="str">
        <f t="shared" si="2377"/>
        <v/>
      </c>
      <c r="DG149" s="72" t="str">
        <f t="shared" si="2378"/>
        <v/>
      </c>
      <c r="DH149" s="72" t="str">
        <f t="shared" si="2379"/>
        <v/>
      </c>
      <c r="DI149" s="72" t="str">
        <f t="shared" si="2380"/>
        <v/>
      </c>
      <c r="DJ149" s="72" t="str">
        <f t="shared" si="2381"/>
        <v/>
      </c>
      <c r="DK149" s="72" t="str">
        <f t="shared" si="2382"/>
        <v/>
      </c>
      <c r="DL149" s="72" t="str">
        <f t="shared" si="2383"/>
        <v/>
      </c>
      <c r="DM149" s="72" t="str">
        <f t="shared" si="2384"/>
        <v/>
      </c>
      <c r="DN149" s="72" t="str">
        <f t="shared" si="2385"/>
        <v/>
      </c>
      <c r="DO149" s="72" t="str">
        <f t="shared" si="2386"/>
        <v/>
      </c>
      <c r="DP149" s="72" t="str">
        <f t="shared" si="2387"/>
        <v/>
      </c>
      <c r="DQ149" s="72" t="str">
        <f t="shared" si="2388"/>
        <v/>
      </c>
      <c r="DR149" s="72" t="str">
        <f t="shared" si="2389"/>
        <v/>
      </c>
      <c r="DS149" s="72" t="str">
        <f t="shared" si="2390"/>
        <v/>
      </c>
      <c r="DT149" s="72" t="str">
        <f t="shared" si="2391"/>
        <v/>
      </c>
      <c r="DU149" s="72" t="str">
        <f t="shared" si="2392"/>
        <v/>
      </c>
      <c r="DV149" s="72" t="str">
        <f t="shared" si="2393"/>
        <v/>
      </c>
      <c r="DW149" s="72" t="str">
        <f t="shared" si="2394"/>
        <v/>
      </c>
      <c r="DX149" s="72" t="str">
        <f t="shared" si="2395"/>
        <v/>
      </c>
      <c r="DY149" s="72" t="str">
        <f t="shared" si="2396"/>
        <v/>
      </c>
      <c r="DZ149" s="72" t="str">
        <f t="shared" si="2397"/>
        <v/>
      </c>
      <c r="EA149" s="72" t="str">
        <f t="shared" si="2398"/>
        <v/>
      </c>
      <c r="EB149" s="72" t="str">
        <f t="shared" si="2399"/>
        <v/>
      </c>
      <c r="EC149" s="72" t="str">
        <f t="shared" si="2400"/>
        <v/>
      </c>
      <c r="ED149" s="72" t="str">
        <f t="shared" si="2401"/>
        <v/>
      </c>
      <c r="EE149" s="72" t="str">
        <f t="shared" si="2402"/>
        <v/>
      </c>
      <c r="EF149" s="72" t="str">
        <f t="shared" si="2403"/>
        <v/>
      </c>
      <c r="EG149" s="72" t="str">
        <f t="shared" si="2404"/>
        <v/>
      </c>
      <c r="EH149" s="72" t="str">
        <f t="shared" si="2405"/>
        <v/>
      </c>
      <c r="EI149" s="72" t="str">
        <f t="shared" si="2406"/>
        <v/>
      </c>
      <c r="EJ149" s="72" t="str">
        <f t="shared" si="2407"/>
        <v/>
      </c>
      <c r="EK149" s="72" t="str">
        <f t="shared" si="2408"/>
        <v/>
      </c>
      <c r="EL149" s="72" t="str">
        <f t="shared" si="2409"/>
        <v/>
      </c>
      <c r="EM149" s="72" t="str">
        <f t="shared" si="2410"/>
        <v/>
      </c>
      <c r="EN149" s="72" t="str">
        <f t="shared" si="2411"/>
        <v/>
      </c>
      <c r="EO149" s="72" t="str">
        <f t="shared" si="2412"/>
        <v/>
      </c>
      <c r="EP149" s="72" t="str">
        <f t="shared" si="2413"/>
        <v/>
      </c>
      <c r="EQ149" s="72" t="str">
        <f t="shared" si="2414"/>
        <v/>
      </c>
      <c r="ER149" s="72" t="str">
        <f t="shared" si="2415"/>
        <v/>
      </c>
      <c r="ES149" s="72" t="str">
        <f t="shared" si="2416"/>
        <v/>
      </c>
      <c r="ET149" s="72" t="str">
        <f t="shared" si="2417"/>
        <v/>
      </c>
      <c r="EU149" s="72" t="str">
        <f t="shared" si="2418"/>
        <v/>
      </c>
      <c r="EV149" s="72" t="str">
        <f t="shared" si="2419"/>
        <v/>
      </c>
      <c r="EW149" s="72" t="str">
        <f t="shared" si="2420"/>
        <v/>
      </c>
      <c r="EX149" s="72" t="str">
        <f t="shared" si="2421"/>
        <v/>
      </c>
      <c r="EY149" s="72" t="str">
        <f t="shared" si="2422"/>
        <v/>
      </c>
      <c r="EZ149" s="72" t="str">
        <f t="shared" si="2423"/>
        <v/>
      </c>
      <c r="FA149" s="72" t="str">
        <f t="shared" si="2424"/>
        <v/>
      </c>
      <c r="FB149" s="72" t="str">
        <f t="shared" si="2425"/>
        <v/>
      </c>
      <c r="FC149" s="72" t="str">
        <f t="shared" si="2426"/>
        <v/>
      </c>
      <c r="FD149" s="72" t="str">
        <f t="shared" si="2427"/>
        <v/>
      </c>
      <c r="FE149" s="72" t="str">
        <f t="shared" si="2428"/>
        <v/>
      </c>
      <c r="FF149" s="72" t="str">
        <f t="shared" si="2429"/>
        <v/>
      </c>
      <c r="FG149" s="72" t="str">
        <f t="shared" si="2430"/>
        <v/>
      </c>
      <c r="FH149" s="72" t="str">
        <f t="shared" si="2431"/>
        <v/>
      </c>
      <c r="FI149" s="72" t="str">
        <f t="shared" si="2432"/>
        <v/>
      </c>
      <c r="FJ149" s="72" t="str">
        <f t="shared" si="2433"/>
        <v/>
      </c>
      <c r="FK149" s="72" t="str">
        <f t="shared" si="2434"/>
        <v/>
      </c>
      <c r="FL149" s="72" t="str">
        <f t="shared" si="2435"/>
        <v/>
      </c>
      <c r="FM149" s="72" t="str">
        <f t="shared" si="2436"/>
        <v/>
      </c>
      <c r="FN149" s="72" t="str">
        <f t="shared" si="2437"/>
        <v/>
      </c>
      <c r="FO149" s="72" t="str">
        <f t="shared" si="2438"/>
        <v/>
      </c>
      <c r="FP149" s="72" t="str">
        <f t="shared" si="2439"/>
        <v/>
      </c>
      <c r="FQ149" s="72" t="str">
        <f t="shared" si="2440"/>
        <v/>
      </c>
      <c r="FR149" s="72" t="str">
        <f t="shared" si="2441"/>
        <v/>
      </c>
      <c r="FS149" s="72" t="str">
        <f t="shared" si="2442"/>
        <v/>
      </c>
    </row>
    <row r="150" spans="1:175" ht="16.5">
      <c r="A150" s="104"/>
      <c r="B150" s="118" t="s">
        <v>544</v>
      </c>
      <c r="C150" s="23" t="s">
        <v>545</v>
      </c>
      <c r="T150" s="71" t="s">
        <v>546</v>
      </c>
      <c r="U150" s="88" t="str">
        <f t="shared" si="2001"/>
        <v>ReplaceableTextures\\CommandButtons\\BTNIN07.blp</v>
      </c>
      <c r="CN150" s="70" t="str">
        <f t="shared" si="2519"/>
        <v>InitUnitState('IN07',,,,,,,,,,)</v>
      </c>
      <c r="CO150" s="70" t="str">
        <f t="shared" si="2520"/>
        <v>InitUnitNormal('IN07',,,,,,,,,,)</v>
      </c>
      <c r="CP150" s="70" t="str">
        <f t="shared" si="2521"/>
        <v>InitUnitMagic('IN07',,,,,,,,,,)</v>
      </c>
      <c r="CQ150" s="70" t="str">
        <f t="shared" si="2522"/>
        <v>InitUnitAdd('IN07',,,,,,,,,,)</v>
      </c>
      <c r="CR150" s="70" t="str">
        <f t="shared" ref="CR150:CR164" si="2523"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194&amp;CR$1&amp;")"</f>
        <v>InitEquipData('IN07',,"",,,,,'','','','','','',"ReplaceableTextures\\CommandButtons\\BTNIT01.blp")</v>
      </c>
      <c r="CU150" s="98" t="str">
        <f t="shared" ref="CU150:CU155" si="2524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71" t="str">
        <f t="shared" ref="CV150:CV155" si="2525">T150</f>
        <v>每秒回复|Cffffc92610%|r生命值，持续|Cffffc92610|r秒</v>
      </c>
      <c r="CW150" s="61"/>
      <c r="CX150" s="61"/>
      <c r="CY150" s="61"/>
      <c r="CZ150" s="61"/>
      <c r="DA150" s="61"/>
      <c r="DB150" s="72" t="str">
        <f t="shared" ref="DB150:DB155" si="2526">IF(V150="","","|n"&amp;DB$2&amp;"+"&amp;V150&amp;DB$1)</f>
        <v/>
      </c>
      <c r="DC150" s="72" t="str">
        <f t="shared" ref="DC150:DC155" si="2527">IF(W150="","","|n"&amp;DC$2&amp;"+"&amp;W150&amp;DC$1)</f>
        <v/>
      </c>
      <c r="DD150" s="72" t="str">
        <f t="shared" ref="DD150:DD155" si="2528">IF(X150="","","|n"&amp;DD$2&amp;"+"&amp;X150&amp;DD$1)</f>
        <v/>
      </c>
      <c r="DE150" s="72" t="str">
        <f t="shared" ref="DE150:DE155" si="2529">IF(Y150="","","|n"&amp;DE$2&amp;"+"&amp;Y150&amp;DE$1)</f>
        <v/>
      </c>
      <c r="DF150" s="72" t="str">
        <f t="shared" ref="DF150:DF155" si="2530">IF(Z150="","","|n"&amp;DF$2&amp;"+"&amp;Z150&amp;DF$1)</f>
        <v/>
      </c>
      <c r="DG150" s="72" t="str">
        <f t="shared" ref="DG150:DG155" si="2531">IF(AA150="","","|n"&amp;DG$2&amp;"+"&amp;AA150&amp;DG$1)</f>
        <v/>
      </c>
      <c r="DH150" s="72" t="str">
        <f t="shared" ref="DH150:DH155" si="2532">IF(AB150="","","|n"&amp;DH$2&amp;"+"&amp;AB150&amp;DH$1)</f>
        <v/>
      </c>
      <c r="DI150" s="72" t="str">
        <f t="shared" ref="DI150:DI155" si="2533">IF(AC150="","","|n"&amp;DI$2&amp;"+"&amp;AC150&amp;DI$1)</f>
        <v/>
      </c>
      <c r="DJ150" s="72" t="str">
        <f t="shared" ref="DJ150:DJ155" si="2534">IF(AD150="","","|n"&amp;DJ$2&amp;"+"&amp;AD150&amp;DJ$1)</f>
        <v/>
      </c>
      <c r="DK150" s="72" t="str">
        <f t="shared" ref="DK150:DK155" si="2535">IF(AE150="","","|n"&amp;DK$2&amp;"+"&amp;AE150&amp;DK$1)</f>
        <v/>
      </c>
      <c r="DL150" s="72" t="str">
        <f t="shared" ref="DL150:DL155" si="2536">IF(AF150="","","|n"&amp;DL$2&amp;"+"&amp;AF150&amp;DL$1)</f>
        <v/>
      </c>
      <c r="DM150" s="72" t="str">
        <f t="shared" ref="DM150:DM155" si="2537">IF(AG150="","","|n"&amp;DM$2&amp;"+"&amp;AG150&amp;DM$1)</f>
        <v/>
      </c>
      <c r="DN150" s="72" t="str">
        <f t="shared" ref="DN150:DN155" si="2538">IF(AH150="","","|n"&amp;DN$2&amp;"+"&amp;AH150&amp;DN$1)</f>
        <v/>
      </c>
      <c r="DO150" s="72" t="str">
        <f t="shared" ref="DO150:DO155" si="2539">IF(AI150="","","|n"&amp;DO$2&amp;"+"&amp;AI150&amp;DO$1)</f>
        <v/>
      </c>
      <c r="DP150" s="72" t="str">
        <f t="shared" ref="DP150:DP155" si="2540">IF(AJ150="","","|n"&amp;DP$2&amp;"+"&amp;AJ150&amp;DP$1)</f>
        <v/>
      </c>
      <c r="DQ150" s="72" t="str">
        <f t="shared" ref="DQ150:DQ155" si="2541">IF(AK150="","","|n"&amp;DQ$2&amp;"+"&amp;AK150&amp;DQ$1)</f>
        <v/>
      </c>
      <c r="DR150" s="72" t="str">
        <f t="shared" ref="DR150:DR155" si="2542">IF(AL150="","","|n"&amp;DR$2&amp;"+"&amp;AL150&amp;DR$1)</f>
        <v/>
      </c>
      <c r="DS150" s="72" t="str">
        <f t="shared" ref="DS150:DS155" si="2543">IF(AM150="","","|n"&amp;DS$2&amp;"+"&amp;AM150&amp;DS$1)</f>
        <v/>
      </c>
      <c r="DT150" s="72" t="str">
        <f t="shared" ref="DT150:DT155" si="2544">IF(AN150="","","|n"&amp;DT$2&amp;"+"&amp;AN150&amp;DT$1)</f>
        <v/>
      </c>
      <c r="DU150" s="72" t="str">
        <f t="shared" ref="DU150:DU155" si="2545">IF(AO150="","","|n"&amp;DU$2&amp;"+"&amp;AO150&amp;DU$1)</f>
        <v/>
      </c>
      <c r="DV150" s="72" t="str">
        <f t="shared" ref="DV150:DV155" si="2546">IF(AP150="","","|n"&amp;DV$2&amp;"+"&amp;AP150&amp;DV$1)</f>
        <v/>
      </c>
      <c r="DW150" s="72" t="str">
        <f t="shared" ref="DW150:DW155" si="2547">IF(AQ150="","","|n"&amp;DW$2&amp;"+"&amp;AQ150&amp;DW$1)</f>
        <v/>
      </c>
      <c r="DX150" s="72" t="str">
        <f t="shared" ref="DX150:DX155" si="2548">IF(AR150="","","|n"&amp;DX$2&amp;"+"&amp;AR150&amp;DX$1)</f>
        <v/>
      </c>
      <c r="DY150" s="72" t="str">
        <f t="shared" ref="DY150:DY155" si="2549">IF(AS150="","","|n"&amp;DY$2&amp;"+"&amp;AS150&amp;DY$1)</f>
        <v/>
      </c>
      <c r="DZ150" s="72" t="str">
        <f t="shared" ref="DZ150:DZ155" si="2550">IF(AT150="","","|n"&amp;DZ$2&amp;"+"&amp;AT150&amp;DZ$1)</f>
        <v/>
      </c>
      <c r="EA150" s="72" t="str">
        <f t="shared" ref="EA150:EA155" si="2551">IF(AU150="","","|n"&amp;EA$2&amp;"+"&amp;AU150&amp;EA$1)</f>
        <v/>
      </c>
      <c r="EB150" s="72" t="str">
        <f t="shared" ref="EB150:EB155" si="2552">IF(AV150="","","|n"&amp;EB$2&amp;"+"&amp;AV150&amp;EB$1)</f>
        <v/>
      </c>
      <c r="EC150" s="72" t="str">
        <f t="shared" ref="EC150:EC155" si="2553">IF(AW150="","","|n"&amp;EC$2&amp;"+"&amp;AW150&amp;EC$1)</f>
        <v/>
      </c>
      <c r="ED150" s="72" t="str">
        <f t="shared" ref="ED150:ED155" si="2554">IF(AX150="","","|n"&amp;ED$2&amp;"+"&amp;AX150&amp;ED$1)</f>
        <v/>
      </c>
      <c r="EE150" s="72" t="str">
        <f t="shared" ref="EE150:EE155" si="2555">IF(AY150="","","|n"&amp;EE$2&amp;"+"&amp;AY150&amp;EE$1)</f>
        <v/>
      </c>
      <c r="EF150" s="72" t="str">
        <f t="shared" ref="EF150:EF155" si="2556">IF(AZ150="","","|n"&amp;EF$2&amp;"+"&amp;AZ150&amp;EF$1)</f>
        <v/>
      </c>
      <c r="EG150" s="72" t="str">
        <f t="shared" ref="EG150:EG155" si="2557">IF(BA150="","","|n"&amp;EG$2&amp;"+"&amp;BA150&amp;EG$1)</f>
        <v/>
      </c>
      <c r="EH150" s="72" t="str">
        <f t="shared" ref="EH150:EH155" si="2558">IF(BB150="","","|n"&amp;EH$2&amp;"+"&amp;BB150&amp;EH$1)</f>
        <v/>
      </c>
      <c r="EI150" s="72" t="str">
        <f t="shared" ref="EI150:EI155" si="2559">IF(BC150="","","|n"&amp;EI$2&amp;"+"&amp;BC150&amp;EI$1)</f>
        <v/>
      </c>
      <c r="EJ150" s="72" t="str">
        <f t="shared" ref="EJ150:EJ155" si="2560">IF(BD150="","","|n"&amp;EJ$2&amp;"+"&amp;BD150&amp;EJ$1)</f>
        <v/>
      </c>
      <c r="EK150" s="72" t="str">
        <f t="shared" ref="EK150:EK155" si="2561">IF(BE150="","","|n"&amp;EK$2&amp;"+"&amp;BE150&amp;EK$1)</f>
        <v/>
      </c>
      <c r="EL150" s="72" t="str">
        <f t="shared" ref="EL150:EL155" si="2562">IF(BF150="","","|n"&amp;EL$2&amp;"+"&amp;BF150&amp;EL$1)</f>
        <v/>
      </c>
      <c r="EM150" s="72" t="str">
        <f t="shared" ref="EM150:EM155" si="2563">IF(BG150="","","|n"&amp;EM$2&amp;"+"&amp;BG150&amp;EM$1)</f>
        <v/>
      </c>
      <c r="EN150" s="72" t="str">
        <f t="shared" ref="EN150:EN155" si="2564">IF(BH150="","","|n"&amp;EN$2&amp;"+"&amp;BH150&amp;EN$1)</f>
        <v/>
      </c>
      <c r="EO150" s="72" t="str">
        <f t="shared" ref="EO150:EO155" si="2565">IF(BI150="","","|n"&amp;EO$2&amp;"+"&amp;BI150&amp;EO$1)</f>
        <v/>
      </c>
      <c r="EP150" s="72" t="str">
        <f t="shared" ref="EP150:EP155" si="2566">IF(BJ150="","","|n"&amp;EP$2&amp;"+"&amp;BJ150&amp;EP$1)</f>
        <v/>
      </c>
      <c r="EQ150" s="72" t="str">
        <f t="shared" ref="EQ150:EQ155" si="2567">IF(BK150="","","|n"&amp;EQ$2&amp;"+"&amp;BK150&amp;EQ$1)</f>
        <v/>
      </c>
      <c r="ER150" s="72" t="str">
        <f t="shared" ref="ER150:ER155" si="2568">IF(BL150="","","|n"&amp;ER$2&amp;"+"&amp;BL150&amp;ER$1)</f>
        <v/>
      </c>
      <c r="ES150" s="72" t="str">
        <f t="shared" ref="ES150:ES155" si="2569">IF(BM150="","","|n"&amp;ES$2&amp;"+"&amp;BM150&amp;ES$1)</f>
        <v/>
      </c>
      <c r="ET150" s="72" t="str">
        <f t="shared" ref="ET150:ET155" si="2570">IF(BN150="","","|n"&amp;ET$2&amp;"+"&amp;BN150&amp;ET$1)</f>
        <v/>
      </c>
      <c r="EU150" s="72" t="str">
        <f t="shared" ref="EU150:EU155" si="2571">IF(BO150="","","|n"&amp;EU$2&amp;"+"&amp;BO150&amp;EU$1)</f>
        <v/>
      </c>
      <c r="EV150" s="72" t="str">
        <f t="shared" ref="EV150:EV155" si="2572">IF(BP150="","","|n"&amp;EV$2&amp;"+"&amp;BP150&amp;EV$1)</f>
        <v/>
      </c>
      <c r="EW150" s="72" t="str">
        <f t="shared" ref="EW150:EW155" si="2573">IF(BQ150="","","|n"&amp;EW$2&amp;"+"&amp;BQ150&amp;EW$1)</f>
        <v/>
      </c>
      <c r="EX150" s="72" t="str">
        <f t="shared" ref="EX150:EX155" si="2574">IF(BR150="","","|n"&amp;EX$2&amp;"+"&amp;BR150&amp;EX$1)</f>
        <v/>
      </c>
      <c r="EY150" s="72" t="str">
        <f t="shared" ref="EY150:EY155" si="2575">IF(BS150="","","|n"&amp;EY$2&amp;"+"&amp;BS150&amp;EY$1)</f>
        <v/>
      </c>
      <c r="EZ150" s="72" t="str">
        <f t="shared" ref="EZ150:EZ155" si="2576">IF(BT150="","","|n"&amp;EZ$2&amp;"+"&amp;BT150&amp;EZ$1)</f>
        <v/>
      </c>
      <c r="FA150" s="72" t="str">
        <f t="shared" ref="FA150:FA155" si="2577">IF(BU150="","","|n"&amp;FA$2&amp;"+"&amp;BU150&amp;FA$1)</f>
        <v/>
      </c>
      <c r="FB150" s="72" t="str">
        <f t="shared" ref="FB150:FB155" si="2578">IF(BV150="","","|n"&amp;FB$2&amp;"+"&amp;BV150&amp;FB$1)</f>
        <v/>
      </c>
      <c r="FC150" s="72" t="str">
        <f t="shared" ref="FC150:FC155" si="2579">IF(BW150="","","|n"&amp;FC$2&amp;"+"&amp;BW150&amp;FC$1)</f>
        <v/>
      </c>
      <c r="FD150" s="72" t="str">
        <f t="shared" ref="FD150:FD155" si="2580">IF(BX150="","","|n"&amp;FD$2&amp;"+"&amp;BX150&amp;FD$1)</f>
        <v/>
      </c>
      <c r="FE150" s="72" t="str">
        <f t="shared" ref="FE150:FE155" si="2581">IF(BY150="","","|n"&amp;FE$2&amp;"+"&amp;BY150&amp;FE$1)</f>
        <v/>
      </c>
      <c r="FF150" s="72" t="str">
        <f t="shared" ref="FF150:FF155" si="2582">IF(BZ150="","","|n"&amp;FF$2&amp;"+"&amp;BZ150&amp;FF$1)</f>
        <v/>
      </c>
      <c r="FG150" s="72" t="str">
        <f t="shared" ref="FG150:FG155" si="2583">IF(CA150="","","|n"&amp;FG$2&amp;"+"&amp;CA150&amp;FG$1)</f>
        <v/>
      </c>
      <c r="FH150" s="72" t="str">
        <f t="shared" ref="FH150:FH155" si="2584">IF(CB150="","","|n"&amp;FH$2&amp;"+"&amp;CB150&amp;FH$1)</f>
        <v/>
      </c>
      <c r="FI150" s="72" t="str">
        <f t="shared" ref="FI150:FI155" si="2585">IF(CC150="","","|n"&amp;FI$2&amp;"+"&amp;CC150&amp;FI$1)</f>
        <v/>
      </c>
      <c r="FJ150" s="72" t="str">
        <f t="shared" ref="FJ150:FJ155" si="2586">IF(CD150="","","|n"&amp;FJ$2&amp;"+"&amp;CD150&amp;FJ$1)</f>
        <v/>
      </c>
      <c r="FK150" s="72" t="str">
        <f t="shared" ref="FK150:FK155" si="2587">IF(CE150="","","|n"&amp;FK$2&amp;"+"&amp;CE150&amp;FK$1)</f>
        <v/>
      </c>
      <c r="FL150" s="72" t="str">
        <f t="shared" ref="FL150:FL155" si="2588">IF(CF150="","","|n"&amp;FL$2&amp;"+"&amp;CF150&amp;FL$1)</f>
        <v/>
      </c>
      <c r="FM150" s="72" t="str">
        <f t="shared" ref="FM150:FM155" si="2589">IF(CG150="","","|n"&amp;FM$2&amp;"+"&amp;CG150&amp;FM$1)</f>
        <v/>
      </c>
      <c r="FN150" s="72" t="str">
        <f t="shared" ref="FN150:FN155" si="2590">IF(CH150="","","|n"&amp;FN$2&amp;"+"&amp;CH150&amp;FN$1)</f>
        <v/>
      </c>
      <c r="FO150" s="72" t="str">
        <f t="shared" ref="FO150:FO155" si="2591">IF(CI150="","","|n"&amp;FO$2&amp;"+"&amp;CI150&amp;FO$1)</f>
        <v/>
      </c>
      <c r="FP150" s="72" t="str">
        <f t="shared" ref="FP150:FP155" si="2592">IF(CJ150="","","|n"&amp;FP$2&amp;"+"&amp;CJ150&amp;FP$1)</f>
        <v/>
      </c>
      <c r="FQ150" s="72" t="str">
        <f t="shared" ref="FQ150:FQ155" si="2593">IF(CK150="","","|n"&amp;FQ$2&amp;"+"&amp;CK150&amp;FQ$1)</f>
        <v/>
      </c>
      <c r="FR150" s="72" t="str">
        <f t="shared" ref="FR150:FR155" si="2594">IF(CL150="","","|n"&amp;FR$2&amp;"+"&amp;CL150&amp;FR$1)</f>
        <v/>
      </c>
      <c r="FS150" s="72" t="str">
        <f t="shared" ref="FS150:FS155" si="2595">IF(CM150="","","|n"&amp;FS$2&amp;"+"&amp;CM150&amp;FS$1)</f>
        <v/>
      </c>
    </row>
    <row r="151" spans="1:175" ht="16.5">
      <c r="A151" s="104"/>
      <c r="B151" s="104" t="s">
        <v>547</v>
      </c>
      <c r="C151" s="71" t="s">
        <v>548</v>
      </c>
      <c r="T151" s="71" t="s">
        <v>549</v>
      </c>
      <c r="U151" s="88" t="str">
        <f t="shared" si="2001"/>
        <v>ReplaceableTextures\\CommandButtons\\BTNIN08.blp</v>
      </c>
      <c r="CN151" s="70" t="str">
        <f t="shared" si="2519"/>
        <v>InitUnitState('IN08',,,,,,,,,,)</v>
      </c>
      <c r="CO151" s="70" t="str">
        <f t="shared" si="2520"/>
        <v>InitUnitNormal('IN08',,,,,,,,,,)</v>
      </c>
      <c r="CP151" s="70" t="str">
        <f t="shared" si="2521"/>
        <v>InitUnitMagic('IN08',,,,,,,,,,)</v>
      </c>
      <c r="CQ151" s="70" t="str">
        <f t="shared" si="2522"/>
        <v>InitUnitAdd('IN08',,,,,,,,,,)</v>
      </c>
      <c r="CR151" s="70" t="str">
        <f t="shared" si="2523"/>
        <v>InitEquipData('IN08',,"",,,,,'','','','','','',"ReplaceableTextures\\CommandButtons\\BTNIT02.blp")</v>
      </c>
      <c r="CU151" s="98" t="str">
        <f t="shared" si="2524"/>
        <v>|n</v>
      </c>
      <c r="CV151" s="71" t="str">
        <f t="shared" si="2525"/>
        <v>|CffFFC926击杀|r当前存在的|Cffffc926进攻怪|r和|Cffffc926Boss|r。|n|n|Cff00ff7f无法在大决战时使用|r</v>
      </c>
      <c r="CW151" s="61"/>
      <c r="CX151" s="61"/>
      <c r="CY151" s="61"/>
      <c r="CZ151" s="61"/>
      <c r="DA151" s="61"/>
      <c r="DB151" s="72" t="str">
        <f t="shared" si="2526"/>
        <v/>
      </c>
      <c r="DC151" s="72" t="str">
        <f t="shared" si="2527"/>
        <v/>
      </c>
      <c r="DD151" s="72" t="str">
        <f t="shared" si="2528"/>
        <v/>
      </c>
      <c r="DE151" s="72" t="str">
        <f t="shared" si="2529"/>
        <v/>
      </c>
      <c r="DF151" s="72" t="str">
        <f t="shared" si="2530"/>
        <v/>
      </c>
      <c r="DG151" s="72" t="str">
        <f t="shared" si="2531"/>
        <v/>
      </c>
      <c r="DH151" s="72" t="str">
        <f t="shared" si="2532"/>
        <v/>
      </c>
      <c r="DI151" s="72" t="str">
        <f t="shared" si="2533"/>
        <v/>
      </c>
      <c r="DJ151" s="72" t="str">
        <f t="shared" si="2534"/>
        <v/>
      </c>
      <c r="DK151" s="72" t="str">
        <f t="shared" si="2535"/>
        <v/>
      </c>
      <c r="DL151" s="72" t="str">
        <f t="shared" si="2536"/>
        <v/>
      </c>
      <c r="DM151" s="72" t="str">
        <f t="shared" si="2537"/>
        <v/>
      </c>
      <c r="DN151" s="72" t="str">
        <f t="shared" si="2538"/>
        <v/>
      </c>
      <c r="DO151" s="72" t="str">
        <f t="shared" si="2539"/>
        <v/>
      </c>
      <c r="DP151" s="72" t="str">
        <f t="shared" si="2540"/>
        <v/>
      </c>
      <c r="DQ151" s="72" t="str">
        <f t="shared" si="2541"/>
        <v/>
      </c>
      <c r="DR151" s="72" t="str">
        <f t="shared" si="2542"/>
        <v/>
      </c>
      <c r="DS151" s="72" t="str">
        <f t="shared" si="2543"/>
        <v/>
      </c>
      <c r="DT151" s="72" t="str">
        <f t="shared" si="2544"/>
        <v/>
      </c>
      <c r="DU151" s="72" t="str">
        <f t="shared" si="2545"/>
        <v/>
      </c>
      <c r="DV151" s="72" t="str">
        <f t="shared" si="2546"/>
        <v/>
      </c>
      <c r="DW151" s="72" t="str">
        <f t="shared" si="2547"/>
        <v/>
      </c>
      <c r="DX151" s="72" t="str">
        <f t="shared" si="2548"/>
        <v/>
      </c>
      <c r="DY151" s="72" t="str">
        <f t="shared" si="2549"/>
        <v/>
      </c>
      <c r="DZ151" s="72" t="str">
        <f t="shared" si="2550"/>
        <v/>
      </c>
      <c r="EA151" s="72" t="str">
        <f t="shared" si="2551"/>
        <v/>
      </c>
      <c r="EB151" s="72" t="str">
        <f t="shared" si="2552"/>
        <v/>
      </c>
      <c r="EC151" s="72" t="str">
        <f t="shared" si="2553"/>
        <v/>
      </c>
      <c r="ED151" s="72" t="str">
        <f t="shared" si="2554"/>
        <v/>
      </c>
      <c r="EE151" s="72" t="str">
        <f t="shared" si="2555"/>
        <v/>
      </c>
      <c r="EF151" s="72" t="str">
        <f t="shared" si="2556"/>
        <v/>
      </c>
      <c r="EG151" s="72" t="str">
        <f t="shared" si="2557"/>
        <v/>
      </c>
      <c r="EH151" s="72" t="str">
        <f t="shared" si="2558"/>
        <v/>
      </c>
      <c r="EI151" s="72" t="str">
        <f t="shared" si="2559"/>
        <v/>
      </c>
      <c r="EJ151" s="72" t="str">
        <f t="shared" si="2560"/>
        <v/>
      </c>
      <c r="EK151" s="72" t="str">
        <f t="shared" si="2561"/>
        <v/>
      </c>
      <c r="EL151" s="72" t="str">
        <f t="shared" si="2562"/>
        <v/>
      </c>
      <c r="EM151" s="72" t="str">
        <f t="shared" si="2563"/>
        <v/>
      </c>
      <c r="EN151" s="72" t="str">
        <f t="shared" si="2564"/>
        <v/>
      </c>
      <c r="EO151" s="72" t="str">
        <f t="shared" si="2565"/>
        <v/>
      </c>
      <c r="EP151" s="72" t="str">
        <f t="shared" si="2566"/>
        <v/>
      </c>
      <c r="EQ151" s="72" t="str">
        <f t="shared" si="2567"/>
        <v/>
      </c>
      <c r="ER151" s="72" t="str">
        <f t="shared" si="2568"/>
        <v/>
      </c>
      <c r="ES151" s="72" t="str">
        <f t="shared" si="2569"/>
        <v/>
      </c>
      <c r="ET151" s="72" t="str">
        <f t="shared" si="2570"/>
        <v/>
      </c>
      <c r="EU151" s="72" t="str">
        <f t="shared" si="2571"/>
        <v/>
      </c>
      <c r="EV151" s="72" t="str">
        <f t="shared" si="2572"/>
        <v/>
      </c>
      <c r="EW151" s="72" t="str">
        <f t="shared" si="2573"/>
        <v/>
      </c>
      <c r="EX151" s="72" t="str">
        <f t="shared" si="2574"/>
        <v/>
      </c>
      <c r="EY151" s="72" t="str">
        <f t="shared" si="2575"/>
        <v/>
      </c>
      <c r="EZ151" s="72" t="str">
        <f t="shared" si="2576"/>
        <v/>
      </c>
      <c r="FA151" s="72" t="str">
        <f t="shared" si="2577"/>
        <v/>
      </c>
      <c r="FB151" s="72" t="str">
        <f t="shared" si="2578"/>
        <v/>
      </c>
      <c r="FC151" s="72" t="str">
        <f t="shared" si="2579"/>
        <v/>
      </c>
      <c r="FD151" s="72" t="str">
        <f t="shared" si="2580"/>
        <v/>
      </c>
      <c r="FE151" s="72" t="str">
        <f t="shared" si="2581"/>
        <v/>
      </c>
      <c r="FF151" s="72" t="str">
        <f t="shared" si="2582"/>
        <v/>
      </c>
      <c r="FG151" s="72" t="str">
        <f t="shared" si="2583"/>
        <v/>
      </c>
      <c r="FH151" s="72" t="str">
        <f t="shared" si="2584"/>
        <v/>
      </c>
      <c r="FI151" s="72" t="str">
        <f t="shared" si="2585"/>
        <v/>
      </c>
      <c r="FJ151" s="72" t="str">
        <f t="shared" si="2586"/>
        <v/>
      </c>
      <c r="FK151" s="72" t="str">
        <f t="shared" si="2587"/>
        <v/>
      </c>
      <c r="FL151" s="72" t="str">
        <f t="shared" si="2588"/>
        <v/>
      </c>
      <c r="FM151" s="72" t="str">
        <f t="shared" si="2589"/>
        <v/>
      </c>
      <c r="FN151" s="72" t="str">
        <f t="shared" si="2590"/>
        <v/>
      </c>
      <c r="FO151" s="72" t="str">
        <f t="shared" si="2591"/>
        <v/>
      </c>
      <c r="FP151" s="72" t="str">
        <f t="shared" si="2592"/>
        <v/>
      </c>
      <c r="FQ151" s="72" t="str">
        <f t="shared" si="2593"/>
        <v/>
      </c>
      <c r="FR151" s="72" t="str">
        <f t="shared" si="2594"/>
        <v/>
      </c>
      <c r="FS151" s="72" t="str">
        <f t="shared" si="2595"/>
        <v/>
      </c>
    </row>
    <row r="152" spans="1:175" ht="16.5">
      <c r="A152" s="104"/>
      <c r="B152" s="118" t="s">
        <v>550</v>
      </c>
      <c r="C152" s="23" t="s">
        <v>551</v>
      </c>
      <c r="T152" s="71" t="s">
        <v>552</v>
      </c>
      <c r="U152" s="88" t="str">
        <f t="shared" si="2001"/>
        <v>ReplaceableTextures\\CommandButtons\\BTNIN09.blp</v>
      </c>
      <c r="CN152" s="70" t="str">
        <f t="shared" si="2519"/>
        <v>InitUnitState('IN09',,,,,,,,,,)</v>
      </c>
      <c r="CO152" s="70" t="str">
        <f t="shared" si="2520"/>
        <v>InitUnitNormal('IN09',,,,,,,,,,)</v>
      </c>
      <c r="CP152" s="70" t="str">
        <f t="shared" si="2521"/>
        <v>InitUnitMagic('IN09',,,,,,,,,,)</v>
      </c>
      <c r="CQ152" s="70" t="str">
        <f t="shared" si="2522"/>
        <v>InitUnitAdd('IN09',,,,,,,,,,)</v>
      </c>
      <c r="CR152" s="70" t="str">
        <f t="shared" si="2523"/>
        <v>InitEquipData('IN09',,"",,,,,'','','','','','',"ReplaceableTextures\\CommandButtons\\BTNIT03.blp")</v>
      </c>
      <c r="CU152" s="98" t="str">
        <f t="shared" si="2524"/>
        <v>|n</v>
      </c>
      <c r="CV152" s="71" t="str">
        <f t="shared" si="2525"/>
        <v>死亡时复活。</v>
      </c>
      <c r="CW152" s="61"/>
      <c r="CX152" s="61"/>
      <c r="CY152" s="61"/>
      <c r="CZ152" s="61"/>
      <c r="DA152" s="61"/>
      <c r="DB152" s="72" t="str">
        <f t="shared" si="2526"/>
        <v/>
      </c>
      <c r="DC152" s="72" t="str">
        <f t="shared" si="2527"/>
        <v/>
      </c>
      <c r="DD152" s="72" t="str">
        <f t="shared" si="2528"/>
        <v/>
      </c>
      <c r="DE152" s="72" t="str">
        <f t="shared" si="2529"/>
        <v/>
      </c>
      <c r="DF152" s="72" t="str">
        <f t="shared" si="2530"/>
        <v/>
      </c>
      <c r="DG152" s="72" t="str">
        <f t="shared" si="2531"/>
        <v/>
      </c>
      <c r="DH152" s="72" t="str">
        <f t="shared" si="2532"/>
        <v/>
      </c>
      <c r="DI152" s="72" t="str">
        <f t="shared" si="2533"/>
        <v/>
      </c>
      <c r="DJ152" s="72" t="str">
        <f t="shared" si="2534"/>
        <v/>
      </c>
      <c r="DK152" s="72" t="str">
        <f t="shared" si="2535"/>
        <v/>
      </c>
      <c r="DL152" s="72" t="str">
        <f t="shared" si="2536"/>
        <v/>
      </c>
      <c r="DM152" s="72" t="str">
        <f t="shared" si="2537"/>
        <v/>
      </c>
      <c r="DN152" s="72" t="str">
        <f t="shared" si="2538"/>
        <v/>
      </c>
      <c r="DO152" s="72" t="str">
        <f t="shared" si="2539"/>
        <v/>
      </c>
      <c r="DP152" s="72" t="str">
        <f t="shared" si="2540"/>
        <v/>
      </c>
      <c r="DQ152" s="72" t="str">
        <f t="shared" si="2541"/>
        <v/>
      </c>
      <c r="DR152" s="72" t="str">
        <f t="shared" si="2542"/>
        <v/>
      </c>
      <c r="DS152" s="72" t="str">
        <f t="shared" si="2543"/>
        <v/>
      </c>
      <c r="DT152" s="72" t="str">
        <f t="shared" si="2544"/>
        <v/>
      </c>
      <c r="DU152" s="72" t="str">
        <f t="shared" si="2545"/>
        <v/>
      </c>
      <c r="DV152" s="72" t="str">
        <f t="shared" si="2546"/>
        <v/>
      </c>
      <c r="DW152" s="72" t="str">
        <f t="shared" si="2547"/>
        <v/>
      </c>
      <c r="DX152" s="72" t="str">
        <f t="shared" si="2548"/>
        <v/>
      </c>
      <c r="DY152" s="72" t="str">
        <f t="shared" si="2549"/>
        <v/>
      </c>
      <c r="DZ152" s="72" t="str">
        <f t="shared" si="2550"/>
        <v/>
      </c>
      <c r="EA152" s="72" t="str">
        <f t="shared" si="2551"/>
        <v/>
      </c>
      <c r="EB152" s="72" t="str">
        <f t="shared" si="2552"/>
        <v/>
      </c>
      <c r="EC152" s="72" t="str">
        <f t="shared" si="2553"/>
        <v/>
      </c>
      <c r="ED152" s="72" t="str">
        <f t="shared" si="2554"/>
        <v/>
      </c>
      <c r="EE152" s="72" t="str">
        <f t="shared" si="2555"/>
        <v/>
      </c>
      <c r="EF152" s="72" t="str">
        <f t="shared" si="2556"/>
        <v/>
      </c>
      <c r="EG152" s="72" t="str">
        <f t="shared" si="2557"/>
        <v/>
      </c>
      <c r="EH152" s="72" t="str">
        <f t="shared" si="2558"/>
        <v/>
      </c>
      <c r="EI152" s="72" t="str">
        <f t="shared" si="2559"/>
        <v/>
      </c>
      <c r="EJ152" s="72" t="str">
        <f t="shared" si="2560"/>
        <v/>
      </c>
      <c r="EK152" s="72" t="str">
        <f t="shared" si="2561"/>
        <v/>
      </c>
      <c r="EL152" s="72" t="str">
        <f t="shared" si="2562"/>
        <v/>
      </c>
      <c r="EM152" s="72" t="str">
        <f t="shared" si="2563"/>
        <v/>
      </c>
      <c r="EN152" s="72" t="str">
        <f t="shared" si="2564"/>
        <v/>
      </c>
      <c r="EO152" s="72" t="str">
        <f t="shared" si="2565"/>
        <v/>
      </c>
      <c r="EP152" s="72" t="str">
        <f t="shared" si="2566"/>
        <v/>
      </c>
      <c r="EQ152" s="72" t="str">
        <f t="shared" si="2567"/>
        <v/>
      </c>
      <c r="ER152" s="72" t="str">
        <f t="shared" si="2568"/>
        <v/>
      </c>
      <c r="ES152" s="72" t="str">
        <f t="shared" si="2569"/>
        <v/>
      </c>
      <c r="ET152" s="72" t="str">
        <f t="shared" si="2570"/>
        <v/>
      </c>
      <c r="EU152" s="72" t="str">
        <f t="shared" si="2571"/>
        <v/>
      </c>
      <c r="EV152" s="72" t="str">
        <f t="shared" si="2572"/>
        <v/>
      </c>
      <c r="EW152" s="72" t="str">
        <f t="shared" si="2573"/>
        <v/>
      </c>
      <c r="EX152" s="72" t="str">
        <f t="shared" si="2574"/>
        <v/>
      </c>
      <c r="EY152" s="72" t="str">
        <f t="shared" si="2575"/>
        <v/>
      </c>
      <c r="EZ152" s="72" t="str">
        <f t="shared" si="2576"/>
        <v/>
      </c>
      <c r="FA152" s="72" t="str">
        <f t="shared" si="2577"/>
        <v/>
      </c>
      <c r="FB152" s="72" t="str">
        <f t="shared" si="2578"/>
        <v/>
      </c>
      <c r="FC152" s="72" t="str">
        <f t="shared" si="2579"/>
        <v/>
      </c>
      <c r="FD152" s="72" t="str">
        <f t="shared" si="2580"/>
        <v/>
      </c>
      <c r="FE152" s="72" t="str">
        <f t="shared" si="2581"/>
        <v/>
      </c>
      <c r="FF152" s="72" t="str">
        <f t="shared" si="2582"/>
        <v/>
      </c>
      <c r="FG152" s="72" t="str">
        <f t="shared" si="2583"/>
        <v/>
      </c>
      <c r="FH152" s="72" t="str">
        <f t="shared" si="2584"/>
        <v/>
      </c>
      <c r="FI152" s="72" t="str">
        <f t="shared" si="2585"/>
        <v/>
      </c>
      <c r="FJ152" s="72" t="str">
        <f t="shared" si="2586"/>
        <v/>
      </c>
      <c r="FK152" s="72" t="str">
        <f t="shared" si="2587"/>
        <v/>
      </c>
      <c r="FL152" s="72" t="str">
        <f t="shared" si="2588"/>
        <v/>
      </c>
      <c r="FM152" s="72" t="str">
        <f t="shared" si="2589"/>
        <v/>
      </c>
      <c r="FN152" s="72" t="str">
        <f t="shared" si="2590"/>
        <v/>
      </c>
      <c r="FO152" s="72" t="str">
        <f t="shared" si="2591"/>
        <v/>
      </c>
      <c r="FP152" s="72" t="str">
        <f t="shared" si="2592"/>
        <v/>
      </c>
      <c r="FQ152" s="72" t="str">
        <f t="shared" si="2593"/>
        <v/>
      </c>
      <c r="FR152" s="72" t="str">
        <f t="shared" si="2594"/>
        <v/>
      </c>
      <c r="FS152" s="72" t="str">
        <f t="shared" si="2595"/>
        <v/>
      </c>
    </row>
    <row r="153" spans="1:175" ht="16.5">
      <c r="A153" s="104"/>
      <c r="B153" s="118" t="s">
        <v>553</v>
      </c>
      <c r="C153" s="23" t="s">
        <v>554</v>
      </c>
      <c r="T153" s="122" t="s">
        <v>555</v>
      </c>
      <c r="U153" s="88" t="str">
        <f t="shared" si="2001"/>
        <v>ReplaceableTextures\\CommandButtons\\BTNIN10.blp</v>
      </c>
      <c r="CN153" s="70" t="str">
        <f t="shared" si="2519"/>
        <v>InitUnitState('IN10',,,,,,,,,,)</v>
      </c>
      <c r="CO153" s="70" t="str">
        <f t="shared" si="2520"/>
        <v>InitUnitNormal('IN10',,,,,,,,,,)</v>
      </c>
      <c r="CP153" s="70" t="str">
        <f t="shared" si="2521"/>
        <v>InitUnitMagic('IN10',,,,,,,,,,)</v>
      </c>
      <c r="CQ153" s="70" t="str">
        <f t="shared" si="2522"/>
        <v>InitUnitAdd('IN10',,,,,,,,,,)</v>
      </c>
      <c r="CR153" s="70" t="str">
        <f t="shared" si="2523"/>
        <v>InitEquipData('IN10',,"",,,,,'','','','','','',"ReplaceableTextures\\CommandButtons\\BTNIT04.blp")</v>
      </c>
      <c r="CU153" s="98" t="str">
        <f t="shared" si="2524"/>
        <v>|n</v>
      </c>
      <c r="CV153" s="71" t="str">
        <f t="shared" si="2525"/>
        <v>点金一个|Cffffc926练功房福娃|r，获得|Cffffc926300|r倍金币奖励</v>
      </c>
      <c r="CW153" s="61"/>
      <c r="CX153" s="61"/>
      <c r="CY153" s="61"/>
      <c r="CZ153" s="61"/>
      <c r="DA153" s="61"/>
      <c r="DB153" s="72" t="str">
        <f t="shared" si="2526"/>
        <v/>
      </c>
      <c r="DC153" s="72" t="str">
        <f t="shared" si="2527"/>
        <v/>
      </c>
      <c r="DD153" s="72" t="str">
        <f t="shared" si="2528"/>
        <v/>
      </c>
      <c r="DE153" s="72" t="str">
        <f t="shared" si="2529"/>
        <v/>
      </c>
      <c r="DF153" s="72" t="str">
        <f t="shared" si="2530"/>
        <v/>
      </c>
      <c r="DG153" s="72" t="str">
        <f t="shared" si="2531"/>
        <v/>
      </c>
      <c r="DH153" s="72" t="str">
        <f t="shared" si="2532"/>
        <v/>
      </c>
      <c r="DI153" s="72" t="str">
        <f t="shared" si="2533"/>
        <v/>
      </c>
      <c r="DJ153" s="72" t="str">
        <f t="shared" si="2534"/>
        <v/>
      </c>
      <c r="DK153" s="72" t="str">
        <f t="shared" si="2535"/>
        <v/>
      </c>
      <c r="DL153" s="72" t="str">
        <f t="shared" si="2536"/>
        <v/>
      </c>
      <c r="DM153" s="72" t="str">
        <f t="shared" si="2537"/>
        <v/>
      </c>
      <c r="DN153" s="72" t="str">
        <f t="shared" si="2538"/>
        <v/>
      </c>
      <c r="DO153" s="72" t="str">
        <f t="shared" si="2539"/>
        <v/>
      </c>
      <c r="DP153" s="72" t="str">
        <f t="shared" si="2540"/>
        <v/>
      </c>
      <c r="DQ153" s="72" t="str">
        <f t="shared" si="2541"/>
        <v/>
      </c>
      <c r="DR153" s="72" t="str">
        <f t="shared" si="2542"/>
        <v/>
      </c>
      <c r="DS153" s="72" t="str">
        <f t="shared" si="2543"/>
        <v/>
      </c>
      <c r="DT153" s="72" t="str">
        <f t="shared" si="2544"/>
        <v/>
      </c>
      <c r="DU153" s="72" t="str">
        <f t="shared" si="2545"/>
        <v/>
      </c>
      <c r="DV153" s="72" t="str">
        <f t="shared" si="2546"/>
        <v/>
      </c>
      <c r="DW153" s="72" t="str">
        <f t="shared" si="2547"/>
        <v/>
      </c>
      <c r="DX153" s="72" t="str">
        <f t="shared" si="2548"/>
        <v/>
      </c>
      <c r="DY153" s="72" t="str">
        <f t="shared" si="2549"/>
        <v/>
      </c>
      <c r="DZ153" s="72" t="str">
        <f t="shared" si="2550"/>
        <v/>
      </c>
      <c r="EA153" s="72" t="str">
        <f t="shared" si="2551"/>
        <v/>
      </c>
      <c r="EB153" s="72" t="str">
        <f t="shared" si="2552"/>
        <v/>
      </c>
      <c r="EC153" s="72" t="str">
        <f t="shared" si="2553"/>
        <v/>
      </c>
      <c r="ED153" s="72" t="str">
        <f t="shared" si="2554"/>
        <v/>
      </c>
      <c r="EE153" s="72" t="str">
        <f t="shared" si="2555"/>
        <v/>
      </c>
      <c r="EF153" s="72" t="str">
        <f t="shared" si="2556"/>
        <v/>
      </c>
      <c r="EG153" s="72" t="str">
        <f t="shared" si="2557"/>
        <v/>
      </c>
      <c r="EH153" s="72" t="str">
        <f t="shared" si="2558"/>
        <v/>
      </c>
      <c r="EI153" s="72" t="str">
        <f t="shared" si="2559"/>
        <v/>
      </c>
      <c r="EJ153" s="72" t="str">
        <f t="shared" si="2560"/>
        <v/>
      </c>
      <c r="EK153" s="72" t="str">
        <f t="shared" si="2561"/>
        <v/>
      </c>
      <c r="EL153" s="72" t="str">
        <f t="shared" si="2562"/>
        <v/>
      </c>
      <c r="EM153" s="72" t="str">
        <f t="shared" si="2563"/>
        <v/>
      </c>
      <c r="EN153" s="72" t="str">
        <f t="shared" si="2564"/>
        <v/>
      </c>
      <c r="EO153" s="72" t="str">
        <f t="shared" si="2565"/>
        <v/>
      </c>
      <c r="EP153" s="72" t="str">
        <f t="shared" si="2566"/>
        <v/>
      </c>
      <c r="EQ153" s="72" t="str">
        <f t="shared" si="2567"/>
        <v/>
      </c>
      <c r="ER153" s="72" t="str">
        <f t="shared" si="2568"/>
        <v/>
      </c>
      <c r="ES153" s="72" t="str">
        <f t="shared" si="2569"/>
        <v/>
      </c>
      <c r="ET153" s="72" t="str">
        <f t="shared" si="2570"/>
        <v/>
      </c>
      <c r="EU153" s="72" t="str">
        <f t="shared" si="2571"/>
        <v/>
      </c>
      <c r="EV153" s="72" t="str">
        <f t="shared" si="2572"/>
        <v/>
      </c>
      <c r="EW153" s="72" t="str">
        <f t="shared" si="2573"/>
        <v/>
      </c>
      <c r="EX153" s="72" t="str">
        <f t="shared" si="2574"/>
        <v/>
      </c>
      <c r="EY153" s="72" t="str">
        <f t="shared" si="2575"/>
        <v/>
      </c>
      <c r="EZ153" s="72" t="str">
        <f t="shared" si="2576"/>
        <v/>
      </c>
      <c r="FA153" s="72" t="str">
        <f t="shared" si="2577"/>
        <v/>
      </c>
      <c r="FB153" s="72" t="str">
        <f t="shared" si="2578"/>
        <v/>
      </c>
      <c r="FC153" s="72" t="str">
        <f t="shared" si="2579"/>
        <v/>
      </c>
      <c r="FD153" s="72" t="str">
        <f t="shared" si="2580"/>
        <v/>
      </c>
      <c r="FE153" s="72" t="str">
        <f t="shared" si="2581"/>
        <v/>
      </c>
      <c r="FF153" s="72" t="str">
        <f t="shared" si="2582"/>
        <v/>
      </c>
      <c r="FG153" s="72" t="str">
        <f t="shared" si="2583"/>
        <v/>
      </c>
      <c r="FH153" s="72" t="str">
        <f t="shared" si="2584"/>
        <v/>
      </c>
      <c r="FI153" s="72" t="str">
        <f t="shared" si="2585"/>
        <v/>
      </c>
      <c r="FJ153" s="72" t="str">
        <f t="shared" si="2586"/>
        <v/>
      </c>
      <c r="FK153" s="72" t="str">
        <f t="shared" si="2587"/>
        <v/>
      </c>
      <c r="FL153" s="72" t="str">
        <f t="shared" si="2588"/>
        <v/>
      </c>
      <c r="FM153" s="72" t="str">
        <f t="shared" si="2589"/>
        <v/>
      </c>
      <c r="FN153" s="72" t="str">
        <f t="shared" si="2590"/>
        <v/>
      </c>
      <c r="FO153" s="72" t="str">
        <f t="shared" si="2591"/>
        <v/>
      </c>
      <c r="FP153" s="72" t="str">
        <f t="shared" si="2592"/>
        <v/>
      </c>
      <c r="FQ153" s="72" t="str">
        <f t="shared" si="2593"/>
        <v/>
      </c>
      <c r="FR153" s="72" t="str">
        <f t="shared" si="2594"/>
        <v/>
      </c>
      <c r="FS153" s="72" t="str">
        <f t="shared" si="2595"/>
        <v/>
      </c>
    </row>
    <row r="154" spans="1:175" ht="16.5">
      <c r="A154" s="104"/>
      <c r="B154" s="118" t="s">
        <v>556</v>
      </c>
      <c r="C154" s="23" t="s">
        <v>557</v>
      </c>
      <c r="T154" s="122" t="s">
        <v>558</v>
      </c>
      <c r="U154" s="88" t="str">
        <f t="shared" si="2001"/>
        <v>ReplaceableTextures\\CommandButtons\\BTNIN11.blp</v>
      </c>
      <c r="CN154" s="70" t="str">
        <f t="shared" si="2519"/>
        <v>InitUnitState('IN11',,,,,,,,,,)</v>
      </c>
      <c r="CO154" s="70" t="str">
        <f t="shared" si="2520"/>
        <v>InitUnitNormal('IN11',,,,,,,,,,)</v>
      </c>
      <c r="CP154" s="70" t="str">
        <f t="shared" si="2521"/>
        <v>InitUnitMagic('IN11',,,,,,,,,,)</v>
      </c>
      <c r="CQ154" s="70" t="str">
        <f t="shared" si="2522"/>
        <v>InitUnitAdd('IN11',,,,,,,,,,)</v>
      </c>
      <c r="CR154" s="70" t="str">
        <f t="shared" si="2523"/>
        <v>InitEquipData('IN11',,"",,,,,'','','','','','',"ReplaceableTextures\\CommandButtons\\BTNIT05.blp")</v>
      </c>
      <c r="CU154" s="98" t="str">
        <f t="shared" si="2524"/>
        <v>|n</v>
      </c>
      <c r="CV154" s="71" t="str">
        <f t="shared" si="2525"/>
        <v>|CffFFC92610秒|r内提高|Cffffc926100%|r攻击伤害</v>
      </c>
      <c r="CW154" s="61"/>
      <c r="CX154" s="61"/>
      <c r="CY154" s="61"/>
      <c r="CZ154" s="61"/>
      <c r="DA154" s="61"/>
      <c r="DB154" s="72" t="str">
        <f t="shared" si="2526"/>
        <v/>
      </c>
      <c r="DC154" s="72" t="str">
        <f t="shared" si="2527"/>
        <v/>
      </c>
      <c r="DD154" s="72" t="str">
        <f t="shared" si="2528"/>
        <v/>
      </c>
      <c r="DE154" s="72" t="str">
        <f t="shared" si="2529"/>
        <v/>
      </c>
      <c r="DF154" s="72" t="str">
        <f t="shared" si="2530"/>
        <v/>
      </c>
      <c r="DG154" s="72" t="str">
        <f t="shared" si="2531"/>
        <v/>
      </c>
      <c r="DH154" s="72" t="str">
        <f t="shared" si="2532"/>
        <v/>
      </c>
      <c r="DI154" s="72" t="str">
        <f t="shared" si="2533"/>
        <v/>
      </c>
      <c r="DJ154" s="72" t="str">
        <f t="shared" si="2534"/>
        <v/>
      </c>
      <c r="DK154" s="72" t="str">
        <f t="shared" si="2535"/>
        <v/>
      </c>
      <c r="DL154" s="72" t="str">
        <f t="shared" si="2536"/>
        <v/>
      </c>
      <c r="DM154" s="72" t="str">
        <f t="shared" si="2537"/>
        <v/>
      </c>
      <c r="DN154" s="72" t="str">
        <f t="shared" si="2538"/>
        <v/>
      </c>
      <c r="DO154" s="72" t="str">
        <f t="shared" si="2539"/>
        <v/>
      </c>
      <c r="DP154" s="72" t="str">
        <f t="shared" si="2540"/>
        <v/>
      </c>
      <c r="DQ154" s="72" t="str">
        <f t="shared" si="2541"/>
        <v/>
      </c>
      <c r="DR154" s="72" t="str">
        <f t="shared" si="2542"/>
        <v/>
      </c>
      <c r="DS154" s="72" t="str">
        <f t="shared" si="2543"/>
        <v/>
      </c>
      <c r="DT154" s="72" t="str">
        <f t="shared" si="2544"/>
        <v/>
      </c>
      <c r="DU154" s="72" t="str">
        <f t="shared" si="2545"/>
        <v/>
      </c>
      <c r="DV154" s="72" t="str">
        <f t="shared" si="2546"/>
        <v/>
      </c>
      <c r="DW154" s="72" t="str">
        <f t="shared" si="2547"/>
        <v/>
      </c>
      <c r="DX154" s="72" t="str">
        <f t="shared" si="2548"/>
        <v/>
      </c>
      <c r="DY154" s="72" t="str">
        <f t="shared" si="2549"/>
        <v/>
      </c>
      <c r="DZ154" s="72" t="str">
        <f t="shared" si="2550"/>
        <v/>
      </c>
      <c r="EA154" s="72" t="str">
        <f t="shared" si="2551"/>
        <v/>
      </c>
      <c r="EB154" s="72" t="str">
        <f t="shared" si="2552"/>
        <v/>
      </c>
      <c r="EC154" s="72" t="str">
        <f t="shared" si="2553"/>
        <v/>
      </c>
      <c r="ED154" s="72" t="str">
        <f t="shared" si="2554"/>
        <v/>
      </c>
      <c r="EE154" s="72" t="str">
        <f t="shared" si="2555"/>
        <v/>
      </c>
      <c r="EF154" s="72" t="str">
        <f t="shared" si="2556"/>
        <v/>
      </c>
      <c r="EG154" s="72" t="str">
        <f t="shared" si="2557"/>
        <v/>
      </c>
      <c r="EH154" s="72" t="str">
        <f t="shared" si="2558"/>
        <v/>
      </c>
      <c r="EI154" s="72" t="str">
        <f t="shared" si="2559"/>
        <v/>
      </c>
      <c r="EJ154" s="72" t="str">
        <f t="shared" si="2560"/>
        <v/>
      </c>
      <c r="EK154" s="72" t="str">
        <f t="shared" si="2561"/>
        <v/>
      </c>
      <c r="EL154" s="72" t="str">
        <f t="shared" si="2562"/>
        <v/>
      </c>
      <c r="EM154" s="72" t="str">
        <f t="shared" si="2563"/>
        <v/>
      </c>
      <c r="EN154" s="72" t="str">
        <f t="shared" si="2564"/>
        <v/>
      </c>
      <c r="EO154" s="72" t="str">
        <f t="shared" si="2565"/>
        <v/>
      </c>
      <c r="EP154" s="72" t="str">
        <f t="shared" si="2566"/>
        <v/>
      </c>
      <c r="EQ154" s="72" t="str">
        <f t="shared" si="2567"/>
        <v/>
      </c>
      <c r="ER154" s="72" t="str">
        <f t="shared" si="2568"/>
        <v/>
      </c>
      <c r="ES154" s="72" t="str">
        <f t="shared" si="2569"/>
        <v/>
      </c>
      <c r="ET154" s="72" t="str">
        <f t="shared" si="2570"/>
        <v/>
      </c>
      <c r="EU154" s="72" t="str">
        <f t="shared" si="2571"/>
        <v/>
      </c>
      <c r="EV154" s="72" t="str">
        <f t="shared" si="2572"/>
        <v/>
      </c>
      <c r="EW154" s="72" t="str">
        <f t="shared" si="2573"/>
        <v/>
      </c>
      <c r="EX154" s="72" t="str">
        <f t="shared" si="2574"/>
        <v/>
      </c>
      <c r="EY154" s="72" t="str">
        <f t="shared" si="2575"/>
        <v/>
      </c>
      <c r="EZ154" s="72" t="str">
        <f t="shared" si="2576"/>
        <v/>
      </c>
      <c r="FA154" s="72" t="str">
        <f t="shared" si="2577"/>
        <v/>
      </c>
      <c r="FB154" s="72" t="str">
        <f t="shared" si="2578"/>
        <v/>
      </c>
      <c r="FC154" s="72" t="str">
        <f t="shared" si="2579"/>
        <v/>
      </c>
      <c r="FD154" s="72" t="str">
        <f t="shared" si="2580"/>
        <v/>
      </c>
      <c r="FE154" s="72" t="str">
        <f t="shared" si="2581"/>
        <v/>
      </c>
      <c r="FF154" s="72" t="str">
        <f t="shared" si="2582"/>
        <v/>
      </c>
      <c r="FG154" s="72" t="str">
        <f t="shared" si="2583"/>
        <v/>
      </c>
      <c r="FH154" s="72" t="str">
        <f t="shared" si="2584"/>
        <v/>
      </c>
      <c r="FI154" s="72" t="str">
        <f t="shared" si="2585"/>
        <v/>
      </c>
      <c r="FJ154" s="72" t="str">
        <f t="shared" si="2586"/>
        <v/>
      </c>
      <c r="FK154" s="72" t="str">
        <f t="shared" si="2587"/>
        <v/>
      </c>
      <c r="FL154" s="72" t="str">
        <f t="shared" si="2588"/>
        <v/>
      </c>
      <c r="FM154" s="72" t="str">
        <f t="shared" si="2589"/>
        <v/>
      </c>
      <c r="FN154" s="72" t="str">
        <f t="shared" si="2590"/>
        <v/>
      </c>
      <c r="FO154" s="72" t="str">
        <f t="shared" si="2591"/>
        <v/>
      </c>
      <c r="FP154" s="72" t="str">
        <f t="shared" si="2592"/>
        <v/>
      </c>
      <c r="FQ154" s="72" t="str">
        <f t="shared" si="2593"/>
        <v/>
      </c>
      <c r="FR154" s="72" t="str">
        <f t="shared" si="2594"/>
        <v/>
      </c>
      <c r="FS154" s="72" t="str">
        <f t="shared" si="2595"/>
        <v/>
      </c>
    </row>
    <row r="155" spans="1:175" ht="16.5">
      <c r="A155" s="104"/>
      <c r="B155" s="118" t="s">
        <v>559</v>
      </c>
      <c r="C155" s="23" t="s">
        <v>560</v>
      </c>
      <c r="T155" s="71" t="s">
        <v>561</v>
      </c>
      <c r="U155" s="88" t="str">
        <f t="shared" si="2001"/>
        <v>ReplaceableTextures\\CommandButtons\\BTNIN12.blp</v>
      </c>
      <c r="CN155" s="70" t="str">
        <f t="shared" si="2519"/>
        <v>InitUnitState('IN12',,,,,,,,,,)</v>
      </c>
      <c r="CO155" s="70" t="str">
        <f t="shared" si="2520"/>
        <v>InitUnitNormal('IN12',,,,,,,,,,)</v>
      </c>
      <c r="CP155" s="70" t="str">
        <f t="shared" si="2521"/>
        <v>InitUnitMagic('IN12',,,,,,,,,,)</v>
      </c>
      <c r="CQ155" s="70" t="str">
        <f t="shared" si="2522"/>
        <v>InitUnitAdd('IN12',,,,,,,,,,)</v>
      </c>
      <c r="CR155" s="70" t="str">
        <f t="shared" si="2523"/>
        <v>InitEquipData('IN12',,"",,,,,'','','','','','',"ReplaceableTextures\\CommandButtons\\BTNIT06.blp")</v>
      </c>
      <c r="CU155" s="98" t="str">
        <f t="shared" si="2524"/>
        <v>|n</v>
      </c>
      <c r="CV155" s="71" t="str">
        <f t="shared" si="2525"/>
        <v>在|Cffffc926基地-周文王|r附近召唤|Cffffc9261|r个|Cffffc926黑市商店|r，仅存在|Cffffc92630|r秒。</v>
      </c>
      <c r="CW155" s="61"/>
      <c r="CX155" s="61"/>
      <c r="CY155" s="61"/>
      <c r="CZ155" s="61"/>
      <c r="DA155" s="61"/>
      <c r="DB155" s="72" t="str">
        <f t="shared" si="2526"/>
        <v/>
      </c>
      <c r="DC155" s="72" t="str">
        <f t="shared" si="2527"/>
        <v/>
      </c>
      <c r="DD155" s="72" t="str">
        <f t="shared" si="2528"/>
        <v/>
      </c>
      <c r="DE155" s="72" t="str">
        <f t="shared" si="2529"/>
        <v/>
      </c>
      <c r="DF155" s="72" t="str">
        <f t="shared" si="2530"/>
        <v/>
      </c>
      <c r="DG155" s="72" t="str">
        <f t="shared" si="2531"/>
        <v/>
      </c>
      <c r="DH155" s="72" t="str">
        <f t="shared" si="2532"/>
        <v/>
      </c>
      <c r="DI155" s="72" t="str">
        <f t="shared" si="2533"/>
        <v/>
      </c>
      <c r="DJ155" s="72" t="str">
        <f t="shared" si="2534"/>
        <v/>
      </c>
      <c r="DK155" s="72" t="str">
        <f t="shared" si="2535"/>
        <v/>
      </c>
      <c r="DL155" s="72" t="str">
        <f t="shared" si="2536"/>
        <v/>
      </c>
      <c r="DM155" s="72" t="str">
        <f t="shared" si="2537"/>
        <v/>
      </c>
      <c r="DN155" s="72" t="str">
        <f t="shared" si="2538"/>
        <v/>
      </c>
      <c r="DO155" s="72" t="str">
        <f t="shared" si="2539"/>
        <v/>
      </c>
      <c r="DP155" s="72" t="str">
        <f t="shared" si="2540"/>
        <v/>
      </c>
      <c r="DQ155" s="72" t="str">
        <f t="shared" si="2541"/>
        <v/>
      </c>
      <c r="DR155" s="72" t="str">
        <f t="shared" si="2542"/>
        <v/>
      </c>
      <c r="DS155" s="72" t="str">
        <f t="shared" si="2543"/>
        <v/>
      </c>
      <c r="DT155" s="72" t="str">
        <f t="shared" si="2544"/>
        <v/>
      </c>
      <c r="DU155" s="72" t="str">
        <f t="shared" si="2545"/>
        <v/>
      </c>
      <c r="DV155" s="72" t="str">
        <f t="shared" si="2546"/>
        <v/>
      </c>
      <c r="DW155" s="72" t="str">
        <f t="shared" si="2547"/>
        <v/>
      </c>
      <c r="DX155" s="72" t="str">
        <f t="shared" si="2548"/>
        <v/>
      </c>
      <c r="DY155" s="72" t="str">
        <f t="shared" si="2549"/>
        <v/>
      </c>
      <c r="DZ155" s="72" t="str">
        <f t="shared" si="2550"/>
        <v/>
      </c>
      <c r="EA155" s="72" t="str">
        <f t="shared" si="2551"/>
        <v/>
      </c>
      <c r="EB155" s="72" t="str">
        <f t="shared" si="2552"/>
        <v/>
      </c>
      <c r="EC155" s="72" t="str">
        <f t="shared" si="2553"/>
        <v/>
      </c>
      <c r="ED155" s="72" t="str">
        <f t="shared" si="2554"/>
        <v/>
      </c>
      <c r="EE155" s="72" t="str">
        <f t="shared" si="2555"/>
        <v/>
      </c>
      <c r="EF155" s="72" t="str">
        <f t="shared" si="2556"/>
        <v/>
      </c>
      <c r="EG155" s="72" t="str">
        <f t="shared" si="2557"/>
        <v/>
      </c>
      <c r="EH155" s="72" t="str">
        <f t="shared" si="2558"/>
        <v/>
      </c>
      <c r="EI155" s="72" t="str">
        <f t="shared" si="2559"/>
        <v/>
      </c>
      <c r="EJ155" s="72" t="str">
        <f t="shared" si="2560"/>
        <v/>
      </c>
      <c r="EK155" s="72" t="str">
        <f t="shared" si="2561"/>
        <v/>
      </c>
      <c r="EL155" s="72" t="str">
        <f t="shared" si="2562"/>
        <v/>
      </c>
      <c r="EM155" s="72" t="str">
        <f t="shared" si="2563"/>
        <v/>
      </c>
      <c r="EN155" s="72" t="str">
        <f t="shared" si="2564"/>
        <v/>
      </c>
      <c r="EO155" s="72" t="str">
        <f t="shared" si="2565"/>
        <v/>
      </c>
      <c r="EP155" s="72" t="str">
        <f t="shared" si="2566"/>
        <v/>
      </c>
      <c r="EQ155" s="72" t="str">
        <f t="shared" si="2567"/>
        <v/>
      </c>
      <c r="ER155" s="72" t="str">
        <f t="shared" si="2568"/>
        <v/>
      </c>
      <c r="ES155" s="72" t="str">
        <f t="shared" si="2569"/>
        <v/>
      </c>
      <c r="ET155" s="72" t="str">
        <f t="shared" si="2570"/>
        <v/>
      </c>
      <c r="EU155" s="72" t="str">
        <f t="shared" si="2571"/>
        <v/>
      </c>
      <c r="EV155" s="72" t="str">
        <f t="shared" si="2572"/>
        <v/>
      </c>
      <c r="EW155" s="72" t="str">
        <f t="shared" si="2573"/>
        <v/>
      </c>
      <c r="EX155" s="72" t="str">
        <f t="shared" si="2574"/>
        <v/>
      </c>
      <c r="EY155" s="72" t="str">
        <f t="shared" si="2575"/>
        <v/>
      </c>
      <c r="EZ155" s="72" t="str">
        <f t="shared" si="2576"/>
        <v/>
      </c>
      <c r="FA155" s="72" t="str">
        <f t="shared" si="2577"/>
        <v/>
      </c>
      <c r="FB155" s="72" t="str">
        <f t="shared" si="2578"/>
        <v/>
      </c>
      <c r="FC155" s="72" t="str">
        <f t="shared" si="2579"/>
        <v/>
      </c>
      <c r="FD155" s="72" t="str">
        <f t="shared" si="2580"/>
        <v/>
      </c>
      <c r="FE155" s="72" t="str">
        <f t="shared" si="2581"/>
        <v/>
      </c>
      <c r="FF155" s="72" t="str">
        <f t="shared" si="2582"/>
        <v/>
      </c>
      <c r="FG155" s="72" t="str">
        <f t="shared" si="2583"/>
        <v/>
      </c>
      <c r="FH155" s="72" t="str">
        <f t="shared" si="2584"/>
        <v/>
      </c>
      <c r="FI155" s="72" t="str">
        <f t="shared" si="2585"/>
        <v/>
      </c>
      <c r="FJ155" s="72" t="str">
        <f t="shared" si="2586"/>
        <v/>
      </c>
      <c r="FK155" s="72" t="str">
        <f t="shared" si="2587"/>
        <v/>
      </c>
      <c r="FL155" s="72" t="str">
        <f t="shared" si="2588"/>
        <v/>
      </c>
      <c r="FM155" s="72" t="str">
        <f t="shared" si="2589"/>
        <v/>
      </c>
      <c r="FN155" s="72" t="str">
        <f t="shared" si="2590"/>
        <v/>
      </c>
      <c r="FO155" s="72" t="str">
        <f t="shared" si="2591"/>
        <v/>
      </c>
      <c r="FP155" s="72" t="str">
        <f t="shared" si="2592"/>
        <v/>
      </c>
      <c r="FQ155" s="72" t="str">
        <f t="shared" si="2593"/>
        <v/>
      </c>
      <c r="FR155" s="72" t="str">
        <f t="shared" si="2594"/>
        <v/>
      </c>
      <c r="FS155" s="72" t="str">
        <f t="shared" si="2595"/>
        <v/>
      </c>
    </row>
    <row r="156" spans="1:175" ht="16.5">
      <c r="A156" s="104"/>
      <c r="B156" s="118" t="s">
        <v>562</v>
      </c>
      <c r="C156" s="23" t="s">
        <v>563</v>
      </c>
      <c r="T156" s="122" t="s">
        <v>564</v>
      </c>
      <c r="U156" s="88" t="str">
        <f t="shared" si="2001"/>
        <v>ReplaceableTextures\\CommandButtons\\BTNIN13.blp</v>
      </c>
      <c r="CN156" s="70" t="str">
        <f t="shared" si="2519"/>
        <v>InitUnitState('IN13',,,,,,,,,,)</v>
      </c>
      <c r="CO156" s="70" t="str">
        <f t="shared" si="2520"/>
        <v>InitUnitNormal('IN13',,,,,,,,,,)</v>
      </c>
      <c r="CP156" s="70" t="str">
        <f t="shared" si="2521"/>
        <v>InitUnitMagic('IN13',,,,,,,,,,)</v>
      </c>
      <c r="CQ156" s="70" t="str">
        <f t="shared" si="2522"/>
        <v>InitUnitAdd('IN13',,,,,,,,,,)</v>
      </c>
      <c r="CR156" s="70" t="str">
        <f t="shared" si="2523"/>
        <v>InitEquipData('IN13',,"",,,,,'','','','','','',"ReplaceableTextures\\CommandButtons\\BTNIT07.blp")</v>
      </c>
      <c r="CU156" s="98" t="str">
        <f t="shared" si="2371"/>
        <v>|n</v>
      </c>
      <c r="CV156" s="71" t="str">
        <f t="shared" si="2372"/>
        <v>场上存活的队友|Cffffc92615|r秒内提高|Cffffc92650%|r技能伤害</v>
      </c>
      <c r="CW156" s="61"/>
      <c r="CX156" s="61"/>
      <c r="CY156" s="61"/>
      <c r="CZ156" s="61"/>
      <c r="DA156" s="61"/>
      <c r="DB156" s="72" t="str">
        <f t="shared" si="2373"/>
        <v/>
      </c>
      <c r="DC156" s="72" t="str">
        <f t="shared" si="2374"/>
        <v/>
      </c>
      <c r="DD156" s="72" t="str">
        <f t="shared" si="2375"/>
        <v/>
      </c>
      <c r="DE156" s="72" t="str">
        <f t="shared" si="2376"/>
        <v/>
      </c>
      <c r="DF156" s="72" t="str">
        <f t="shared" si="2377"/>
        <v/>
      </c>
      <c r="DG156" s="72" t="str">
        <f t="shared" si="2378"/>
        <v/>
      </c>
      <c r="DH156" s="72" t="str">
        <f t="shared" si="2379"/>
        <v/>
      </c>
      <c r="DI156" s="72" t="str">
        <f t="shared" si="2380"/>
        <v/>
      </c>
      <c r="DJ156" s="72" t="str">
        <f t="shared" si="2381"/>
        <v/>
      </c>
      <c r="DK156" s="72" t="str">
        <f t="shared" si="2382"/>
        <v/>
      </c>
      <c r="DL156" s="72" t="str">
        <f t="shared" si="2383"/>
        <v/>
      </c>
      <c r="DM156" s="72" t="str">
        <f t="shared" si="2384"/>
        <v/>
      </c>
      <c r="DN156" s="72" t="str">
        <f t="shared" si="2385"/>
        <v/>
      </c>
      <c r="DO156" s="72" t="str">
        <f t="shared" si="2386"/>
        <v/>
      </c>
      <c r="DP156" s="72" t="str">
        <f t="shared" si="2387"/>
        <v/>
      </c>
      <c r="DQ156" s="72" t="str">
        <f t="shared" si="2388"/>
        <v/>
      </c>
      <c r="DR156" s="72" t="str">
        <f t="shared" si="2389"/>
        <v/>
      </c>
      <c r="DS156" s="72" t="str">
        <f t="shared" si="2390"/>
        <v/>
      </c>
      <c r="DT156" s="72" t="str">
        <f t="shared" si="2391"/>
        <v/>
      </c>
      <c r="DU156" s="72" t="str">
        <f t="shared" si="2392"/>
        <v/>
      </c>
      <c r="DV156" s="72" t="str">
        <f t="shared" si="2393"/>
        <v/>
      </c>
      <c r="DW156" s="72" t="str">
        <f t="shared" si="2394"/>
        <v/>
      </c>
      <c r="DX156" s="72" t="str">
        <f t="shared" si="2395"/>
        <v/>
      </c>
      <c r="DY156" s="72" t="str">
        <f t="shared" si="2396"/>
        <v/>
      </c>
      <c r="DZ156" s="72" t="str">
        <f t="shared" si="2397"/>
        <v/>
      </c>
      <c r="EA156" s="72" t="str">
        <f t="shared" si="2398"/>
        <v/>
      </c>
      <c r="EB156" s="72" t="str">
        <f t="shared" si="2399"/>
        <v/>
      </c>
      <c r="EC156" s="72" t="str">
        <f t="shared" si="2400"/>
        <v/>
      </c>
      <c r="ED156" s="72" t="str">
        <f t="shared" si="2401"/>
        <v/>
      </c>
      <c r="EE156" s="72" t="str">
        <f t="shared" si="2402"/>
        <v/>
      </c>
      <c r="EF156" s="72" t="str">
        <f t="shared" si="2403"/>
        <v/>
      </c>
      <c r="EG156" s="72" t="str">
        <f t="shared" si="2404"/>
        <v/>
      </c>
      <c r="EH156" s="72" t="str">
        <f t="shared" si="2405"/>
        <v/>
      </c>
      <c r="EI156" s="72" t="str">
        <f t="shared" si="2406"/>
        <v/>
      </c>
      <c r="EJ156" s="72" t="str">
        <f t="shared" si="2407"/>
        <v/>
      </c>
      <c r="EK156" s="72" t="str">
        <f t="shared" si="2408"/>
        <v/>
      </c>
      <c r="EL156" s="72" t="str">
        <f t="shared" si="2409"/>
        <v/>
      </c>
      <c r="EM156" s="72" t="str">
        <f t="shared" si="2410"/>
        <v/>
      </c>
      <c r="EN156" s="72" t="str">
        <f t="shared" si="2411"/>
        <v/>
      </c>
      <c r="EO156" s="72" t="str">
        <f t="shared" si="2412"/>
        <v/>
      </c>
      <c r="EP156" s="72" t="str">
        <f t="shared" si="2413"/>
        <v/>
      </c>
      <c r="EQ156" s="72" t="str">
        <f t="shared" si="2414"/>
        <v/>
      </c>
      <c r="ER156" s="72" t="str">
        <f t="shared" si="2415"/>
        <v/>
      </c>
      <c r="ES156" s="72" t="str">
        <f t="shared" si="2416"/>
        <v/>
      </c>
      <c r="ET156" s="72" t="str">
        <f t="shared" si="2417"/>
        <v/>
      </c>
      <c r="EU156" s="72" t="str">
        <f t="shared" si="2418"/>
        <v/>
      </c>
      <c r="EV156" s="72" t="str">
        <f t="shared" si="2419"/>
        <v/>
      </c>
      <c r="EW156" s="72" t="str">
        <f t="shared" si="2420"/>
        <v/>
      </c>
      <c r="EX156" s="72" t="str">
        <f t="shared" si="2421"/>
        <v/>
      </c>
      <c r="EY156" s="72" t="str">
        <f t="shared" si="2422"/>
        <v/>
      </c>
      <c r="EZ156" s="72" t="str">
        <f t="shared" si="2423"/>
        <v/>
      </c>
      <c r="FA156" s="72" t="str">
        <f t="shared" si="2424"/>
        <v/>
      </c>
      <c r="FB156" s="72" t="str">
        <f t="shared" si="2425"/>
        <v/>
      </c>
      <c r="FC156" s="72" t="str">
        <f t="shared" si="2426"/>
        <v/>
      </c>
      <c r="FD156" s="72" t="str">
        <f t="shared" si="2427"/>
        <v/>
      </c>
      <c r="FE156" s="72" t="str">
        <f t="shared" si="2428"/>
        <v/>
      </c>
      <c r="FF156" s="72" t="str">
        <f t="shared" si="2429"/>
        <v/>
      </c>
      <c r="FG156" s="72" t="str">
        <f t="shared" si="2430"/>
        <v/>
      </c>
      <c r="FH156" s="72" t="str">
        <f t="shared" si="2431"/>
        <v/>
      </c>
      <c r="FI156" s="72" t="str">
        <f t="shared" si="2432"/>
        <v/>
      </c>
      <c r="FJ156" s="72" t="str">
        <f t="shared" si="2433"/>
        <v/>
      </c>
      <c r="FK156" s="72" t="str">
        <f t="shared" si="2434"/>
        <v/>
      </c>
      <c r="FL156" s="72" t="str">
        <f t="shared" si="2435"/>
        <v/>
      </c>
      <c r="FM156" s="72" t="str">
        <f t="shared" si="2436"/>
        <v/>
      </c>
      <c r="FN156" s="72" t="str">
        <f t="shared" si="2437"/>
        <v/>
      </c>
      <c r="FO156" s="72" t="str">
        <f t="shared" si="2438"/>
        <v/>
      </c>
      <c r="FP156" s="72" t="str">
        <f t="shared" si="2439"/>
        <v/>
      </c>
      <c r="FQ156" s="72" t="str">
        <f t="shared" si="2440"/>
        <v/>
      </c>
      <c r="FR156" s="72" t="str">
        <f t="shared" si="2441"/>
        <v/>
      </c>
      <c r="FS156" s="72" t="str">
        <f t="shared" si="2442"/>
        <v/>
      </c>
    </row>
    <row r="157" spans="1:175" ht="16.5">
      <c r="A157" s="104"/>
      <c r="B157" s="118" t="s">
        <v>565</v>
      </c>
      <c r="C157" s="23" t="s">
        <v>566</v>
      </c>
      <c r="T157" s="122" t="s">
        <v>567</v>
      </c>
      <c r="U157" s="88" t="str">
        <f t="shared" si="2001"/>
        <v>ReplaceableTextures\\CommandButtons\\BTNIN14.blp</v>
      </c>
      <c r="CN157" s="70" t="str">
        <f t="shared" si="2519"/>
        <v>InitUnitState('IN14',,,,,,,,,,)</v>
      </c>
      <c r="CO157" s="70" t="str">
        <f t="shared" si="2520"/>
        <v>InitUnitNormal('IN14',,,,,,,,,,)</v>
      </c>
      <c r="CP157" s="70" t="str">
        <f t="shared" si="2521"/>
        <v>InitUnitMagic('IN14',,,,,,,,,,)</v>
      </c>
      <c r="CQ157" s="70" t="str">
        <f t="shared" si="2522"/>
        <v>InitUnitAdd('IN14',,,,,,,,,,)</v>
      </c>
      <c r="CR157" s="70" t="str">
        <f t="shared" si="2523"/>
        <v>InitEquipData('IN14',,"",,,,,'','','','','','',"ReplaceableTextures\\CommandButtons\\BTNIT08.blp")</v>
      </c>
      <c r="CU157" s="98" t="str">
        <f t="shared" si="2371"/>
        <v>|n</v>
      </c>
      <c r="CV157" s="71" t="str">
        <f t="shared" si="2372"/>
        <v>使用后基地无敌|Cffffc92610|r秒。</v>
      </c>
      <c r="CW157" s="61"/>
      <c r="CX157" s="61"/>
      <c r="CY157" s="61"/>
      <c r="CZ157" s="61"/>
      <c r="DA157" s="61"/>
      <c r="DB157" s="72" t="str">
        <f t="shared" si="2373"/>
        <v/>
      </c>
      <c r="DC157" s="72" t="str">
        <f t="shared" si="2374"/>
        <v/>
      </c>
      <c r="DD157" s="72" t="str">
        <f t="shared" si="2375"/>
        <v/>
      </c>
      <c r="DE157" s="72" t="str">
        <f t="shared" si="2376"/>
        <v/>
      </c>
      <c r="DF157" s="72" t="str">
        <f t="shared" si="2377"/>
        <v/>
      </c>
      <c r="DG157" s="72" t="str">
        <f t="shared" si="2378"/>
        <v/>
      </c>
      <c r="DH157" s="72" t="str">
        <f t="shared" si="2379"/>
        <v/>
      </c>
      <c r="DI157" s="72" t="str">
        <f t="shared" si="2380"/>
        <v/>
      </c>
      <c r="DJ157" s="72" t="str">
        <f t="shared" si="2381"/>
        <v/>
      </c>
      <c r="DK157" s="72" t="str">
        <f t="shared" si="2382"/>
        <v/>
      </c>
      <c r="DL157" s="72" t="str">
        <f t="shared" si="2383"/>
        <v/>
      </c>
      <c r="DM157" s="72" t="str">
        <f t="shared" si="2384"/>
        <v/>
      </c>
      <c r="DN157" s="72" t="str">
        <f t="shared" si="2385"/>
        <v/>
      </c>
      <c r="DO157" s="72" t="str">
        <f t="shared" si="2386"/>
        <v/>
      </c>
      <c r="DP157" s="72" t="str">
        <f t="shared" si="2387"/>
        <v/>
      </c>
      <c r="DQ157" s="72" t="str">
        <f t="shared" si="2388"/>
        <v/>
      </c>
      <c r="DR157" s="72" t="str">
        <f t="shared" si="2389"/>
        <v/>
      </c>
      <c r="DS157" s="72" t="str">
        <f t="shared" si="2390"/>
        <v/>
      </c>
      <c r="DT157" s="72" t="str">
        <f t="shared" si="2391"/>
        <v/>
      </c>
      <c r="DU157" s="72" t="str">
        <f t="shared" si="2392"/>
        <v/>
      </c>
      <c r="DV157" s="72" t="str">
        <f t="shared" si="2393"/>
        <v/>
      </c>
      <c r="DW157" s="72" t="str">
        <f t="shared" si="2394"/>
        <v/>
      </c>
      <c r="DX157" s="72" t="str">
        <f t="shared" si="2395"/>
        <v/>
      </c>
      <c r="DY157" s="72" t="str">
        <f t="shared" si="2396"/>
        <v/>
      </c>
      <c r="DZ157" s="72" t="str">
        <f t="shared" si="2397"/>
        <v/>
      </c>
      <c r="EA157" s="72" t="str">
        <f t="shared" si="2398"/>
        <v/>
      </c>
      <c r="EB157" s="72" t="str">
        <f t="shared" si="2399"/>
        <v/>
      </c>
      <c r="EC157" s="72" t="str">
        <f t="shared" si="2400"/>
        <v/>
      </c>
      <c r="ED157" s="72" t="str">
        <f t="shared" si="2401"/>
        <v/>
      </c>
      <c r="EE157" s="72" t="str">
        <f t="shared" si="2402"/>
        <v/>
      </c>
      <c r="EF157" s="72" t="str">
        <f t="shared" si="2403"/>
        <v/>
      </c>
      <c r="EG157" s="72" t="str">
        <f t="shared" si="2404"/>
        <v/>
      </c>
      <c r="EH157" s="72" t="str">
        <f t="shared" si="2405"/>
        <v/>
      </c>
      <c r="EI157" s="72" t="str">
        <f t="shared" si="2406"/>
        <v/>
      </c>
      <c r="EJ157" s="72" t="str">
        <f t="shared" si="2407"/>
        <v/>
      </c>
      <c r="EK157" s="72" t="str">
        <f t="shared" si="2408"/>
        <v/>
      </c>
      <c r="EL157" s="72" t="str">
        <f t="shared" si="2409"/>
        <v/>
      </c>
      <c r="EM157" s="72" t="str">
        <f t="shared" si="2410"/>
        <v/>
      </c>
      <c r="EN157" s="72" t="str">
        <f t="shared" si="2411"/>
        <v/>
      </c>
      <c r="EO157" s="72" t="str">
        <f t="shared" si="2412"/>
        <v/>
      </c>
      <c r="EP157" s="72" t="str">
        <f t="shared" si="2413"/>
        <v/>
      </c>
      <c r="EQ157" s="72" t="str">
        <f t="shared" si="2414"/>
        <v/>
      </c>
      <c r="ER157" s="72" t="str">
        <f t="shared" si="2415"/>
        <v/>
      </c>
      <c r="ES157" s="72" t="str">
        <f t="shared" si="2416"/>
        <v/>
      </c>
      <c r="ET157" s="72" t="str">
        <f t="shared" si="2417"/>
        <v/>
      </c>
      <c r="EU157" s="72" t="str">
        <f t="shared" si="2418"/>
        <v/>
      </c>
      <c r="EV157" s="72" t="str">
        <f t="shared" si="2419"/>
        <v/>
      </c>
      <c r="EW157" s="72" t="str">
        <f t="shared" si="2420"/>
        <v/>
      </c>
      <c r="EX157" s="72" t="str">
        <f t="shared" si="2421"/>
        <v/>
      </c>
      <c r="EY157" s="72" t="str">
        <f t="shared" si="2422"/>
        <v/>
      </c>
      <c r="EZ157" s="72" t="str">
        <f t="shared" si="2423"/>
        <v/>
      </c>
      <c r="FA157" s="72" t="str">
        <f t="shared" si="2424"/>
        <v/>
      </c>
      <c r="FB157" s="72" t="str">
        <f t="shared" si="2425"/>
        <v/>
      </c>
      <c r="FC157" s="72" t="str">
        <f t="shared" si="2426"/>
        <v/>
      </c>
      <c r="FD157" s="72" t="str">
        <f t="shared" si="2427"/>
        <v/>
      </c>
      <c r="FE157" s="72" t="str">
        <f t="shared" si="2428"/>
        <v/>
      </c>
      <c r="FF157" s="72" t="str">
        <f t="shared" si="2429"/>
        <v/>
      </c>
      <c r="FG157" s="72" t="str">
        <f t="shared" si="2430"/>
        <v/>
      </c>
      <c r="FH157" s="72" t="str">
        <f t="shared" si="2431"/>
        <v/>
      </c>
      <c r="FI157" s="72" t="str">
        <f t="shared" si="2432"/>
        <v/>
      </c>
      <c r="FJ157" s="72" t="str">
        <f t="shared" si="2433"/>
        <v/>
      </c>
      <c r="FK157" s="72" t="str">
        <f t="shared" si="2434"/>
        <v/>
      </c>
      <c r="FL157" s="72" t="str">
        <f t="shared" si="2435"/>
        <v/>
      </c>
      <c r="FM157" s="72" t="str">
        <f t="shared" si="2436"/>
        <v/>
      </c>
      <c r="FN157" s="72" t="str">
        <f t="shared" si="2437"/>
        <v/>
      </c>
      <c r="FO157" s="72" t="str">
        <f t="shared" si="2438"/>
        <v/>
      </c>
      <c r="FP157" s="72" t="str">
        <f t="shared" si="2439"/>
        <v/>
      </c>
      <c r="FQ157" s="72" t="str">
        <f t="shared" si="2440"/>
        <v/>
      </c>
      <c r="FR157" s="72" t="str">
        <f t="shared" si="2441"/>
        <v/>
      </c>
      <c r="FS157" s="72" t="str">
        <f t="shared" si="2442"/>
        <v/>
      </c>
    </row>
    <row r="158" spans="1:175" ht="16.5">
      <c r="A158" s="104"/>
      <c r="B158" s="118" t="s">
        <v>568</v>
      </c>
      <c r="C158" s="23" t="s">
        <v>569</v>
      </c>
      <c r="T158" s="122" t="s">
        <v>570</v>
      </c>
      <c r="U158" s="88" t="str">
        <f t="shared" si="2001"/>
        <v>ReplaceableTextures\\CommandButtons\\BTNIN15.blp</v>
      </c>
      <c r="CN158" s="70" t="str">
        <f t="shared" si="2519"/>
        <v>InitUnitState('IN15',,,,,,,,,,)</v>
      </c>
      <c r="CO158" s="70" t="str">
        <f t="shared" si="2520"/>
        <v>InitUnitNormal('IN15',,,,,,,,,,)</v>
      </c>
      <c r="CP158" s="70" t="str">
        <f t="shared" si="2521"/>
        <v>InitUnitMagic('IN15',,,,,,,,,,)</v>
      </c>
      <c r="CQ158" s="70" t="str">
        <f t="shared" si="2522"/>
        <v>InitUnitAdd('IN15',,,,,,,,,,)</v>
      </c>
      <c r="CR158" s="70" t="str">
        <f t="shared" si="2523"/>
        <v>InitEquipData('IN15',,"",,,,,'','','','','','',"ReplaceableTextures\\CommandButtons\\BTNIT09.blp")</v>
      </c>
      <c r="CU158" s="98" t="str">
        <f t="shared" ref="CU158:CU160" si="2596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71" t="str">
        <f t="shared" ref="CV158:CV160" si="2597">T158</f>
        <v>场上存活的队友|Cffffc92615|r秒内减少|Cffffc92620%|r承受伤害</v>
      </c>
      <c r="CW158" s="61"/>
      <c r="CX158" s="61"/>
      <c r="CY158" s="61"/>
      <c r="CZ158" s="61"/>
      <c r="DA158" s="61"/>
      <c r="DB158" s="72" t="str">
        <f t="shared" ref="DB158:DB160" si="2598">IF(V158="","","|n"&amp;DB$2&amp;"+"&amp;V158&amp;DB$1)</f>
        <v/>
      </c>
      <c r="DC158" s="72" t="str">
        <f t="shared" ref="DC158:DC160" si="2599">IF(W158="","","|n"&amp;DC$2&amp;"+"&amp;W158&amp;DC$1)</f>
        <v/>
      </c>
      <c r="DD158" s="72" t="str">
        <f t="shared" ref="DD158:DD160" si="2600">IF(X158="","","|n"&amp;DD$2&amp;"+"&amp;X158&amp;DD$1)</f>
        <v/>
      </c>
      <c r="DE158" s="72" t="str">
        <f t="shared" ref="DE158:DE160" si="2601">IF(Y158="","","|n"&amp;DE$2&amp;"+"&amp;Y158&amp;DE$1)</f>
        <v/>
      </c>
      <c r="DF158" s="72" t="str">
        <f t="shared" ref="DF158:DF160" si="2602">IF(Z158="","","|n"&amp;DF$2&amp;"+"&amp;Z158&amp;DF$1)</f>
        <v/>
      </c>
      <c r="DG158" s="72" t="str">
        <f t="shared" ref="DG158:DG160" si="2603">IF(AA158="","","|n"&amp;DG$2&amp;"+"&amp;AA158&amp;DG$1)</f>
        <v/>
      </c>
      <c r="DH158" s="72" t="str">
        <f t="shared" ref="DH158:DH160" si="2604">IF(AB158="","","|n"&amp;DH$2&amp;"+"&amp;AB158&amp;DH$1)</f>
        <v/>
      </c>
      <c r="DI158" s="72" t="str">
        <f t="shared" ref="DI158:DI160" si="2605">IF(AC158="","","|n"&amp;DI$2&amp;"+"&amp;AC158&amp;DI$1)</f>
        <v/>
      </c>
      <c r="DJ158" s="72" t="str">
        <f t="shared" ref="DJ158:DJ160" si="2606">IF(AD158="","","|n"&amp;DJ$2&amp;"+"&amp;AD158&amp;DJ$1)</f>
        <v/>
      </c>
      <c r="DK158" s="72" t="str">
        <f t="shared" ref="DK158:DK160" si="2607">IF(AE158="","","|n"&amp;DK$2&amp;"+"&amp;AE158&amp;DK$1)</f>
        <v/>
      </c>
      <c r="DL158" s="72" t="str">
        <f t="shared" ref="DL158:DL160" si="2608">IF(AF158="","","|n"&amp;DL$2&amp;"+"&amp;AF158&amp;DL$1)</f>
        <v/>
      </c>
      <c r="DM158" s="72" t="str">
        <f t="shared" ref="DM158:DM160" si="2609">IF(AG158="","","|n"&amp;DM$2&amp;"+"&amp;AG158&amp;DM$1)</f>
        <v/>
      </c>
      <c r="DN158" s="72" t="str">
        <f t="shared" ref="DN158:DN160" si="2610">IF(AH158="","","|n"&amp;DN$2&amp;"+"&amp;AH158&amp;DN$1)</f>
        <v/>
      </c>
      <c r="DO158" s="72" t="str">
        <f t="shared" ref="DO158:DO160" si="2611">IF(AI158="","","|n"&amp;DO$2&amp;"+"&amp;AI158&amp;DO$1)</f>
        <v/>
      </c>
      <c r="DP158" s="72" t="str">
        <f t="shared" ref="DP158:DP160" si="2612">IF(AJ158="","","|n"&amp;DP$2&amp;"+"&amp;AJ158&amp;DP$1)</f>
        <v/>
      </c>
      <c r="DQ158" s="72" t="str">
        <f t="shared" ref="DQ158:DQ160" si="2613">IF(AK158="","","|n"&amp;DQ$2&amp;"+"&amp;AK158&amp;DQ$1)</f>
        <v/>
      </c>
      <c r="DR158" s="72" t="str">
        <f t="shared" ref="DR158:DR160" si="2614">IF(AL158="","","|n"&amp;DR$2&amp;"+"&amp;AL158&amp;DR$1)</f>
        <v/>
      </c>
      <c r="DS158" s="72" t="str">
        <f t="shared" ref="DS158:DS160" si="2615">IF(AM158="","","|n"&amp;DS$2&amp;"+"&amp;AM158&amp;DS$1)</f>
        <v/>
      </c>
      <c r="DT158" s="72" t="str">
        <f t="shared" ref="DT158:DT160" si="2616">IF(AN158="","","|n"&amp;DT$2&amp;"+"&amp;AN158&amp;DT$1)</f>
        <v/>
      </c>
      <c r="DU158" s="72" t="str">
        <f t="shared" ref="DU158:DU160" si="2617">IF(AO158="","","|n"&amp;DU$2&amp;"+"&amp;AO158&amp;DU$1)</f>
        <v/>
      </c>
      <c r="DV158" s="72" t="str">
        <f t="shared" ref="DV158:DV160" si="2618">IF(AP158="","","|n"&amp;DV$2&amp;"+"&amp;AP158&amp;DV$1)</f>
        <v/>
      </c>
      <c r="DW158" s="72" t="str">
        <f t="shared" ref="DW158:DW160" si="2619">IF(AQ158="","","|n"&amp;DW$2&amp;"+"&amp;AQ158&amp;DW$1)</f>
        <v/>
      </c>
      <c r="DX158" s="72" t="str">
        <f t="shared" ref="DX158:DX160" si="2620">IF(AR158="","","|n"&amp;DX$2&amp;"+"&amp;AR158&amp;DX$1)</f>
        <v/>
      </c>
      <c r="DY158" s="72" t="str">
        <f t="shared" ref="DY158:DY160" si="2621">IF(AS158="","","|n"&amp;DY$2&amp;"+"&amp;AS158&amp;DY$1)</f>
        <v/>
      </c>
      <c r="DZ158" s="72" t="str">
        <f t="shared" ref="DZ158:DZ160" si="2622">IF(AT158="","","|n"&amp;DZ$2&amp;"+"&amp;AT158&amp;DZ$1)</f>
        <v/>
      </c>
      <c r="EA158" s="72" t="str">
        <f t="shared" ref="EA158:EA160" si="2623">IF(AU158="","","|n"&amp;EA$2&amp;"+"&amp;AU158&amp;EA$1)</f>
        <v/>
      </c>
      <c r="EB158" s="72" t="str">
        <f t="shared" ref="EB158:EB160" si="2624">IF(AV158="","","|n"&amp;EB$2&amp;"+"&amp;AV158&amp;EB$1)</f>
        <v/>
      </c>
      <c r="EC158" s="72" t="str">
        <f t="shared" ref="EC158:EC160" si="2625">IF(AW158="","","|n"&amp;EC$2&amp;"+"&amp;AW158&amp;EC$1)</f>
        <v/>
      </c>
      <c r="ED158" s="72" t="str">
        <f t="shared" ref="ED158:ED160" si="2626">IF(AX158="","","|n"&amp;ED$2&amp;"+"&amp;AX158&amp;ED$1)</f>
        <v/>
      </c>
      <c r="EE158" s="72" t="str">
        <f t="shared" ref="EE158:EE160" si="2627">IF(AY158="","","|n"&amp;EE$2&amp;"+"&amp;AY158&amp;EE$1)</f>
        <v/>
      </c>
      <c r="EF158" s="72" t="str">
        <f t="shared" ref="EF158:EF160" si="2628">IF(AZ158="","","|n"&amp;EF$2&amp;"+"&amp;AZ158&amp;EF$1)</f>
        <v/>
      </c>
      <c r="EG158" s="72" t="str">
        <f t="shared" ref="EG158:EG160" si="2629">IF(BA158="","","|n"&amp;EG$2&amp;"+"&amp;BA158&amp;EG$1)</f>
        <v/>
      </c>
      <c r="EH158" s="72" t="str">
        <f t="shared" ref="EH158:EH160" si="2630">IF(BB158="","","|n"&amp;EH$2&amp;"+"&amp;BB158&amp;EH$1)</f>
        <v/>
      </c>
      <c r="EI158" s="72" t="str">
        <f t="shared" ref="EI158:EI160" si="2631">IF(BC158="","","|n"&amp;EI$2&amp;"+"&amp;BC158&amp;EI$1)</f>
        <v/>
      </c>
      <c r="EJ158" s="72" t="str">
        <f t="shared" ref="EJ158:EJ160" si="2632">IF(BD158="","","|n"&amp;EJ$2&amp;"+"&amp;BD158&amp;EJ$1)</f>
        <v/>
      </c>
      <c r="EK158" s="72" t="str">
        <f t="shared" ref="EK158:EK160" si="2633">IF(BE158="","","|n"&amp;EK$2&amp;"+"&amp;BE158&amp;EK$1)</f>
        <v/>
      </c>
      <c r="EL158" s="72" t="str">
        <f t="shared" ref="EL158:EL160" si="2634">IF(BF158="","","|n"&amp;EL$2&amp;"+"&amp;BF158&amp;EL$1)</f>
        <v/>
      </c>
      <c r="EM158" s="72" t="str">
        <f t="shared" ref="EM158:EM160" si="2635">IF(BG158="","","|n"&amp;EM$2&amp;"+"&amp;BG158&amp;EM$1)</f>
        <v/>
      </c>
      <c r="EN158" s="72" t="str">
        <f t="shared" ref="EN158:EN160" si="2636">IF(BH158="","","|n"&amp;EN$2&amp;"+"&amp;BH158&amp;EN$1)</f>
        <v/>
      </c>
      <c r="EO158" s="72" t="str">
        <f t="shared" ref="EO158:EO160" si="2637">IF(BI158="","","|n"&amp;EO$2&amp;"+"&amp;BI158&amp;EO$1)</f>
        <v/>
      </c>
      <c r="EP158" s="72" t="str">
        <f t="shared" ref="EP158:EP160" si="2638">IF(BJ158="","","|n"&amp;EP$2&amp;"+"&amp;BJ158&amp;EP$1)</f>
        <v/>
      </c>
      <c r="EQ158" s="72" t="str">
        <f t="shared" ref="EQ158:EQ160" si="2639">IF(BK158="","","|n"&amp;EQ$2&amp;"+"&amp;BK158&amp;EQ$1)</f>
        <v/>
      </c>
      <c r="ER158" s="72" t="str">
        <f t="shared" ref="ER158:ER160" si="2640">IF(BL158="","","|n"&amp;ER$2&amp;"+"&amp;BL158&amp;ER$1)</f>
        <v/>
      </c>
      <c r="ES158" s="72" t="str">
        <f t="shared" ref="ES158:ES160" si="2641">IF(BM158="","","|n"&amp;ES$2&amp;"+"&amp;BM158&amp;ES$1)</f>
        <v/>
      </c>
      <c r="ET158" s="72" t="str">
        <f t="shared" ref="ET158:ET160" si="2642">IF(BN158="","","|n"&amp;ET$2&amp;"+"&amp;BN158&amp;ET$1)</f>
        <v/>
      </c>
      <c r="EU158" s="72" t="str">
        <f t="shared" ref="EU158:EU160" si="2643">IF(BO158="","","|n"&amp;EU$2&amp;"+"&amp;BO158&amp;EU$1)</f>
        <v/>
      </c>
      <c r="EV158" s="72" t="str">
        <f t="shared" ref="EV158:EV160" si="2644">IF(BP158="","","|n"&amp;EV$2&amp;"+"&amp;BP158&amp;EV$1)</f>
        <v/>
      </c>
      <c r="EW158" s="72" t="str">
        <f t="shared" ref="EW158:EW160" si="2645">IF(BQ158="","","|n"&amp;EW$2&amp;"+"&amp;BQ158&amp;EW$1)</f>
        <v/>
      </c>
      <c r="EX158" s="72" t="str">
        <f t="shared" ref="EX158:EX160" si="2646">IF(BR158="","","|n"&amp;EX$2&amp;"+"&amp;BR158&amp;EX$1)</f>
        <v/>
      </c>
      <c r="EY158" s="72" t="str">
        <f t="shared" ref="EY158:EY160" si="2647">IF(BS158="","","|n"&amp;EY$2&amp;"+"&amp;BS158&amp;EY$1)</f>
        <v/>
      </c>
      <c r="EZ158" s="72" t="str">
        <f t="shared" ref="EZ158:EZ160" si="2648">IF(BT158="","","|n"&amp;EZ$2&amp;"+"&amp;BT158&amp;EZ$1)</f>
        <v/>
      </c>
      <c r="FA158" s="72" t="str">
        <f t="shared" ref="FA158:FA160" si="2649">IF(BU158="","","|n"&amp;FA$2&amp;"+"&amp;BU158&amp;FA$1)</f>
        <v/>
      </c>
      <c r="FB158" s="72" t="str">
        <f t="shared" ref="FB158:FB160" si="2650">IF(BV158="","","|n"&amp;FB$2&amp;"+"&amp;BV158&amp;FB$1)</f>
        <v/>
      </c>
      <c r="FC158" s="72" t="str">
        <f t="shared" ref="FC158:FC160" si="2651">IF(BW158="","","|n"&amp;FC$2&amp;"+"&amp;BW158&amp;FC$1)</f>
        <v/>
      </c>
      <c r="FD158" s="72" t="str">
        <f t="shared" ref="FD158:FD160" si="2652">IF(BX158="","","|n"&amp;FD$2&amp;"+"&amp;BX158&amp;FD$1)</f>
        <v/>
      </c>
      <c r="FE158" s="72" t="str">
        <f t="shared" ref="FE158:FE160" si="2653">IF(BY158="","","|n"&amp;FE$2&amp;"+"&amp;BY158&amp;FE$1)</f>
        <v/>
      </c>
      <c r="FF158" s="72" t="str">
        <f t="shared" ref="FF158:FF160" si="2654">IF(BZ158="","","|n"&amp;FF$2&amp;"+"&amp;BZ158&amp;FF$1)</f>
        <v/>
      </c>
      <c r="FG158" s="72" t="str">
        <f t="shared" ref="FG158:FG160" si="2655">IF(CA158="","","|n"&amp;FG$2&amp;"+"&amp;CA158&amp;FG$1)</f>
        <v/>
      </c>
      <c r="FH158" s="72" t="str">
        <f t="shared" ref="FH158:FH160" si="2656">IF(CB158="","","|n"&amp;FH$2&amp;"+"&amp;CB158&amp;FH$1)</f>
        <v/>
      </c>
      <c r="FI158" s="72" t="str">
        <f t="shared" ref="FI158:FI160" si="2657">IF(CC158="","","|n"&amp;FI$2&amp;"+"&amp;CC158&amp;FI$1)</f>
        <v/>
      </c>
      <c r="FJ158" s="72" t="str">
        <f t="shared" ref="FJ158:FJ160" si="2658">IF(CD158="","","|n"&amp;FJ$2&amp;"+"&amp;CD158&amp;FJ$1)</f>
        <v/>
      </c>
      <c r="FK158" s="72" t="str">
        <f t="shared" ref="FK158:FK160" si="2659">IF(CE158="","","|n"&amp;FK$2&amp;"+"&amp;CE158&amp;FK$1)</f>
        <v/>
      </c>
      <c r="FL158" s="72" t="str">
        <f t="shared" ref="FL158:FL160" si="2660">IF(CF158="","","|n"&amp;FL$2&amp;"+"&amp;CF158&amp;FL$1)</f>
        <v/>
      </c>
      <c r="FM158" s="72" t="str">
        <f t="shared" ref="FM158:FM160" si="2661">IF(CG158="","","|n"&amp;FM$2&amp;"+"&amp;CG158&amp;FM$1)</f>
        <v/>
      </c>
      <c r="FN158" s="72" t="str">
        <f t="shared" ref="FN158:FN160" si="2662">IF(CH158="","","|n"&amp;FN$2&amp;"+"&amp;CH158&amp;FN$1)</f>
        <v/>
      </c>
      <c r="FO158" s="72" t="str">
        <f t="shared" ref="FO158:FO160" si="2663">IF(CI158="","","|n"&amp;FO$2&amp;"+"&amp;CI158&amp;FO$1)</f>
        <v/>
      </c>
      <c r="FP158" s="72" t="str">
        <f t="shared" ref="FP158:FP160" si="2664">IF(CJ158="","","|n"&amp;FP$2&amp;"+"&amp;CJ158&amp;FP$1)</f>
        <v/>
      </c>
      <c r="FQ158" s="72" t="str">
        <f t="shared" ref="FQ158:FQ160" si="2665">IF(CK158="","","|n"&amp;FQ$2&amp;"+"&amp;CK158&amp;FQ$1)</f>
        <v/>
      </c>
      <c r="FR158" s="72" t="str">
        <f t="shared" ref="FR158:FR160" si="2666">IF(CL158="","","|n"&amp;FR$2&amp;"+"&amp;CL158&amp;FR$1)</f>
        <v/>
      </c>
      <c r="FS158" s="72" t="str">
        <f t="shared" ref="FS158:FS160" si="2667">IF(CM158="","","|n"&amp;FS$2&amp;"+"&amp;CM158&amp;FS$1)</f>
        <v/>
      </c>
    </row>
    <row r="159" spans="1:175" ht="16.5">
      <c r="A159" s="104"/>
      <c r="B159" s="118" t="s">
        <v>571</v>
      </c>
      <c r="C159" s="118" t="s">
        <v>572</v>
      </c>
      <c r="T159" s="71" t="s">
        <v>573</v>
      </c>
      <c r="U159" s="88" t="str">
        <f t="shared" si="2001"/>
        <v>ReplaceableTextures\\CommandButtons\\BTNIN16.blp</v>
      </c>
      <c r="CN159" s="70" t="str">
        <f t="shared" si="2519"/>
        <v>InitUnitState('IN16',,,,,,,,,,)</v>
      </c>
      <c r="CO159" s="70" t="str">
        <f t="shared" si="2520"/>
        <v>InitUnitNormal('IN16',,,,,,,,,,)</v>
      </c>
      <c r="CP159" s="70" t="str">
        <f t="shared" si="2521"/>
        <v>InitUnitMagic('IN16',,,,,,,,,,)</v>
      </c>
      <c r="CQ159" s="70" t="str">
        <f t="shared" si="2522"/>
        <v>InitUnitAdd('IN16',,,,,,,,,,)</v>
      </c>
      <c r="CR159" s="70" t="str">
        <f t="shared" si="2523"/>
        <v>InitEquipData('IN16',,"",,,,,'','','','','','',"ReplaceableTextures\\CommandButtons\\BTNIT10.blp")</v>
      </c>
      <c r="CU159" s="98" t="str">
        <f t="shared" si="2596"/>
        <v>|n</v>
      </c>
      <c r="CV159" s="71" t="str">
        <f t="shared" si="2597"/>
        <v>使|Cffffd24d1|r个|Cffffd24d道果品质|r提高|Cffffd24d-1~+2|r。|n|n|Cff00ff7f只能对天级【7】或以下的道果使用|r</v>
      </c>
      <c r="CW159" s="61"/>
      <c r="CX159" s="61"/>
      <c r="CY159" s="61"/>
      <c r="CZ159" s="61"/>
      <c r="DA159" s="61"/>
      <c r="DB159" s="72" t="str">
        <f t="shared" si="2598"/>
        <v/>
      </c>
      <c r="DC159" s="72" t="str">
        <f t="shared" si="2599"/>
        <v/>
      </c>
      <c r="DD159" s="72" t="str">
        <f t="shared" si="2600"/>
        <v/>
      </c>
      <c r="DE159" s="72" t="str">
        <f t="shared" si="2601"/>
        <v/>
      </c>
      <c r="DF159" s="72" t="str">
        <f t="shared" si="2602"/>
        <v/>
      </c>
      <c r="DG159" s="72" t="str">
        <f t="shared" si="2603"/>
        <v/>
      </c>
      <c r="DH159" s="72" t="str">
        <f t="shared" si="2604"/>
        <v/>
      </c>
      <c r="DI159" s="72" t="str">
        <f t="shared" si="2605"/>
        <v/>
      </c>
      <c r="DJ159" s="72" t="str">
        <f t="shared" si="2606"/>
        <v/>
      </c>
      <c r="DK159" s="72" t="str">
        <f t="shared" si="2607"/>
        <v/>
      </c>
      <c r="DL159" s="72" t="str">
        <f t="shared" si="2608"/>
        <v/>
      </c>
      <c r="DM159" s="72" t="str">
        <f t="shared" si="2609"/>
        <v/>
      </c>
      <c r="DN159" s="72" t="str">
        <f t="shared" si="2610"/>
        <v/>
      </c>
      <c r="DO159" s="72" t="str">
        <f t="shared" si="2611"/>
        <v/>
      </c>
      <c r="DP159" s="72" t="str">
        <f t="shared" si="2612"/>
        <v/>
      </c>
      <c r="DQ159" s="72" t="str">
        <f t="shared" si="2613"/>
        <v/>
      </c>
      <c r="DR159" s="72" t="str">
        <f t="shared" si="2614"/>
        <v/>
      </c>
      <c r="DS159" s="72" t="str">
        <f t="shared" si="2615"/>
        <v/>
      </c>
      <c r="DT159" s="72" t="str">
        <f t="shared" si="2616"/>
        <v/>
      </c>
      <c r="DU159" s="72" t="str">
        <f t="shared" si="2617"/>
        <v/>
      </c>
      <c r="DV159" s="72" t="str">
        <f t="shared" si="2618"/>
        <v/>
      </c>
      <c r="DW159" s="72" t="str">
        <f t="shared" si="2619"/>
        <v/>
      </c>
      <c r="DX159" s="72" t="str">
        <f t="shared" si="2620"/>
        <v/>
      </c>
      <c r="DY159" s="72" t="str">
        <f t="shared" si="2621"/>
        <v/>
      </c>
      <c r="DZ159" s="72" t="str">
        <f t="shared" si="2622"/>
        <v/>
      </c>
      <c r="EA159" s="72" t="str">
        <f t="shared" si="2623"/>
        <v/>
      </c>
      <c r="EB159" s="72" t="str">
        <f t="shared" si="2624"/>
        <v/>
      </c>
      <c r="EC159" s="72" t="str">
        <f t="shared" si="2625"/>
        <v/>
      </c>
      <c r="ED159" s="72" t="str">
        <f t="shared" si="2626"/>
        <v/>
      </c>
      <c r="EE159" s="72" t="str">
        <f t="shared" si="2627"/>
        <v/>
      </c>
      <c r="EF159" s="72" t="str">
        <f t="shared" si="2628"/>
        <v/>
      </c>
      <c r="EG159" s="72" t="str">
        <f t="shared" si="2629"/>
        <v/>
      </c>
      <c r="EH159" s="72" t="str">
        <f t="shared" si="2630"/>
        <v/>
      </c>
      <c r="EI159" s="72" t="str">
        <f t="shared" si="2631"/>
        <v/>
      </c>
      <c r="EJ159" s="72" t="str">
        <f t="shared" si="2632"/>
        <v/>
      </c>
      <c r="EK159" s="72" t="str">
        <f t="shared" si="2633"/>
        <v/>
      </c>
      <c r="EL159" s="72" t="str">
        <f t="shared" si="2634"/>
        <v/>
      </c>
      <c r="EM159" s="72" t="str">
        <f t="shared" si="2635"/>
        <v/>
      </c>
      <c r="EN159" s="72" t="str">
        <f t="shared" si="2636"/>
        <v/>
      </c>
      <c r="EO159" s="72" t="str">
        <f t="shared" si="2637"/>
        <v/>
      </c>
      <c r="EP159" s="72" t="str">
        <f t="shared" si="2638"/>
        <v/>
      </c>
      <c r="EQ159" s="72" t="str">
        <f t="shared" si="2639"/>
        <v/>
      </c>
      <c r="ER159" s="72" t="str">
        <f t="shared" si="2640"/>
        <v/>
      </c>
      <c r="ES159" s="72" t="str">
        <f t="shared" si="2641"/>
        <v/>
      </c>
      <c r="ET159" s="72" t="str">
        <f t="shared" si="2642"/>
        <v/>
      </c>
      <c r="EU159" s="72" t="str">
        <f t="shared" si="2643"/>
        <v/>
      </c>
      <c r="EV159" s="72" t="str">
        <f t="shared" si="2644"/>
        <v/>
      </c>
      <c r="EW159" s="72" t="str">
        <f t="shared" si="2645"/>
        <v/>
      </c>
      <c r="EX159" s="72" t="str">
        <f t="shared" si="2646"/>
        <v/>
      </c>
      <c r="EY159" s="72" t="str">
        <f t="shared" si="2647"/>
        <v/>
      </c>
      <c r="EZ159" s="72" t="str">
        <f t="shared" si="2648"/>
        <v/>
      </c>
      <c r="FA159" s="72" t="str">
        <f t="shared" si="2649"/>
        <v/>
      </c>
      <c r="FB159" s="72" t="str">
        <f t="shared" si="2650"/>
        <v/>
      </c>
      <c r="FC159" s="72" t="str">
        <f t="shared" si="2651"/>
        <v/>
      </c>
      <c r="FD159" s="72" t="str">
        <f t="shared" si="2652"/>
        <v/>
      </c>
      <c r="FE159" s="72" t="str">
        <f t="shared" si="2653"/>
        <v/>
      </c>
      <c r="FF159" s="72" t="str">
        <f t="shared" si="2654"/>
        <v/>
      </c>
      <c r="FG159" s="72" t="str">
        <f t="shared" si="2655"/>
        <v/>
      </c>
      <c r="FH159" s="72" t="str">
        <f t="shared" si="2656"/>
        <v/>
      </c>
      <c r="FI159" s="72" t="str">
        <f t="shared" si="2657"/>
        <v/>
      </c>
      <c r="FJ159" s="72" t="str">
        <f t="shared" si="2658"/>
        <v/>
      </c>
      <c r="FK159" s="72" t="str">
        <f t="shared" si="2659"/>
        <v/>
      </c>
      <c r="FL159" s="72" t="str">
        <f t="shared" si="2660"/>
        <v/>
      </c>
      <c r="FM159" s="72" t="str">
        <f t="shared" si="2661"/>
        <v/>
      </c>
      <c r="FN159" s="72" t="str">
        <f t="shared" si="2662"/>
        <v/>
      </c>
      <c r="FO159" s="72" t="str">
        <f t="shared" si="2663"/>
        <v/>
      </c>
      <c r="FP159" s="72" t="str">
        <f t="shared" si="2664"/>
        <v/>
      </c>
      <c r="FQ159" s="72" t="str">
        <f t="shared" si="2665"/>
        <v/>
      </c>
      <c r="FR159" s="72" t="str">
        <f t="shared" si="2666"/>
        <v/>
      </c>
      <c r="FS159" s="72" t="str">
        <f t="shared" si="2667"/>
        <v/>
      </c>
    </row>
    <row r="160" spans="1:175" ht="16.5">
      <c r="A160" s="104"/>
      <c r="B160" s="118" t="s">
        <v>574</v>
      </c>
      <c r="C160" s="23" t="s">
        <v>575</v>
      </c>
      <c r="T160" s="71" t="s">
        <v>576</v>
      </c>
      <c r="U160" s="88" t="str">
        <f t="shared" si="2001"/>
        <v>ReplaceableTextures\\CommandButtons\\BTNIN17.blp</v>
      </c>
      <c r="CN160" s="70" t="str">
        <f t="shared" si="2519"/>
        <v>InitUnitState('IN17',,,,,,,,,,)</v>
      </c>
      <c r="CO160" s="70" t="str">
        <f t="shared" si="2520"/>
        <v>InitUnitNormal('IN17',,,,,,,,,,)</v>
      </c>
      <c r="CP160" s="70" t="str">
        <f t="shared" si="2521"/>
        <v>InitUnitMagic('IN17',,,,,,,,,,)</v>
      </c>
      <c r="CQ160" s="70" t="str">
        <f t="shared" si="2522"/>
        <v>InitUnitAdd('IN17',,,,,,,,,,)</v>
      </c>
      <c r="CR160" s="70" t="str">
        <f t="shared" si="2523"/>
        <v>InitEquipData('IN17',,"",,,,,'','','','','','',"ReplaceableTextures\\CommandButtons\\BTNIT11.blp")</v>
      </c>
      <c r="CU160" s="98" t="str">
        <f t="shared" si="2596"/>
        <v>|n</v>
      </c>
      <c r="CV160" s="71" t="str">
        <f t="shared" si="2597"/>
        <v>玄铁|Cffffc926+5~20|r</v>
      </c>
      <c r="CW160" s="61"/>
      <c r="CX160" s="61"/>
      <c r="CY160" s="61"/>
      <c r="CZ160" s="61"/>
      <c r="DA160" s="61"/>
      <c r="DB160" s="72" t="str">
        <f t="shared" si="2598"/>
        <v/>
      </c>
      <c r="DC160" s="72" t="str">
        <f t="shared" si="2599"/>
        <v/>
      </c>
      <c r="DD160" s="72" t="str">
        <f t="shared" si="2600"/>
        <v/>
      </c>
      <c r="DE160" s="72" t="str">
        <f t="shared" si="2601"/>
        <v/>
      </c>
      <c r="DF160" s="72" t="str">
        <f t="shared" si="2602"/>
        <v/>
      </c>
      <c r="DG160" s="72" t="str">
        <f t="shared" si="2603"/>
        <v/>
      </c>
      <c r="DH160" s="72" t="str">
        <f t="shared" si="2604"/>
        <v/>
      </c>
      <c r="DI160" s="72" t="str">
        <f t="shared" si="2605"/>
        <v/>
      </c>
      <c r="DJ160" s="72" t="str">
        <f t="shared" si="2606"/>
        <v/>
      </c>
      <c r="DK160" s="72" t="str">
        <f t="shared" si="2607"/>
        <v/>
      </c>
      <c r="DL160" s="72" t="str">
        <f t="shared" si="2608"/>
        <v/>
      </c>
      <c r="DM160" s="72" t="str">
        <f t="shared" si="2609"/>
        <v/>
      </c>
      <c r="DN160" s="72" t="str">
        <f t="shared" si="2610"/>
        <v/>
      </c>
      <c r="DO160" s="72" t="str">
        <f t="shared" si="2611"/>
        <v/>
      </c>
      <c r="DP160" s="72" t="str">
        <f t="shared" si="2612"/>
        <v/>
      </c>
      <c r="DQ160" s="72" t="str">
        <f t="shared" si="2613"/>
        <v/>
      </c>
      <c r="DR160" s="72" t="str">
        <f t="shared" si="2614"/>
        <v/>
      </c>
      <c r="DS160" s="72" t="str">
        <f t="shared" si="2615"/>
        <v/>
      </c>
      <c r="DT160" s="72" t="str">
        <f t="shared" si="2616"/>
        <v/>
      </c>
      <c r="DU160" s="72" t="str">
        <f t="shared" si="2617"/>
        <v/>
      </c>
      <c r="DV160" s="72" t="str">
        <f t="shared" si="2618"/>
        <v/>
      </c>
      <c r="DW160" s="72" t="str">
        <f t="shared" si="2619"/>
        <v/>
      </c>
      <c r="DX160" s="72" t="str">
        <f t="shared" si="2620"/>
        <v/>
      </c>
      <c r="DY160" s="72" t="str">
        <f t="shared" si="2621"/>
        <v/>
      </c>
      <c r="DZ160" s="72" t="str">
        <f t="shared" si="2622"/>
        <v/>
      </c>
      <c r="EA160" s="72" t="str">
        <f t="shared" si="2623"/>
        <v/>
      </c>
      <c r="EB160" s="72" t="str">
        <f t="shared" si="2624"/>
        <v/>
      </c>
      <c r="EC160" s="72" t="str">
        <f t="shared" si="2625"/>
        <v/>
      </c>
      <c r="ED160" s="72" t="str">
        <f t="shared" si="2626"/>
        <v/>
      </c>
      <c r="EE160" s="72" t="str">
        <f t="shared" si="2627"/>
        <v/>
      </c>
      <c r="EF160" s="72" t="str">
        <f t="shared" si="2628"/>
        <v/>
      </c>
      <c r="EG160" s="72" t="str">
        <f t="shared" si="2629"/>
        <v/>
      </c>
      <c r="EH160" s="72" t="str">
        <f t="shared" si="2630"/>
        <v/>
      </c>
      <c r="EI160" s="72" t="str">
        <f t="shared" si="2631"/>
        <v/>
      </c>
      <c r="EJ160" s="72" t="str">
        <f t="shared" si="2632"/>
        <v/>
      </c>
      <c r="EK160" s="72" t="str">
        <f t="shared" si="2633"/>
        <v/>
      </c>
      <c r="EL160" s="72" t="str">
        <f t="shared" si="2634"/>
        <v/>
      </c>
      <c r="EM160" s="72" t="str">
        <f t="shared" si="2635"/>
        <v/>
      </c>
      <c r="EN160" s="72" t="str">
        <f t="shared" si="2636"/>
        <v/>
      </c>
      <c r="EO160" s="72" t="str">
        <f t="shared" si="2637"/>
        <v/>
      </c>
      <c r="EP160" s="72" t="str">
        <f t="shared" si="2638"/>
        <v/>
      </c>
      <c r="EQ160" s="72" t="str">
        <f t="shared" si="2639"/>
        <v/>
      </c>
      <c r="ER160" s="72" t="str">
        <f t="shared" si="2640"/>
        <v/>
      </c>
      <c r="ES160" s="72" t="str">
        <f t="shared" si="2641"/>
        <v/>
      </c>
      <c r="ET160" s="72" t="str">
        <f t="shared" si="2642"/>
        <v/>
      </c>
      <c r="EU160" s="72" t="str">
        <f t="shared" si="2643"/>
        <v/>
      </c>
      <c r="EV160" s="72" t="str">
        <f t="shared" si="2644"/>
        <v/>
      </c>
      <c r="EW160" s="72" t="str">
        <f t="shared" si="2645"/>
        <v/>
      </c>
      <c r="EX160" s="72" t="str">
        <f t="shared" si="2646"/>
        <v/>
      </c>
      <c r="EY160" s="72" t="str">
        <f t="shared" si="2647"/>
        <v/>
      </c>
      <c r="EZ160" s="72" t="str">
        <f t="shared" si="2648"/>
        <v/>
      </c>
      <c r="FA160" s="72" t="str">
        <f t="shared" si="2649"/>
        <v/>
      </c>
      <c r="FB160" s="72" t="str">
        <f t="shared" si="2650"/>
        <v/>
      </c>
      <c r="FC160" s="72" t="str">
        <f t="shared" si="2651"/>
        <v/>
      </c>
      <c r="FD160" s="72" t="str">
        <f t="shared" si="2652"/>
        <v/>
      </c>
      <c r="FE160" s="72" t="str">
        <f t="shared" si="2653"/>
        <v/>
      </c>
      <c r="FF160" s="72" t="str">
        <f t="shared" si="2654"/>
        <v/>
      </c>
      <c r="FG160" s="72" t="str">
        <f t="shared" si="2655"/>
        <v/>
      </c>
      <c r="FH160" s="72" t="str">
        <f t="shared" si="2656"/>
        <v/>
      </c>
      <c r="FI160" s="72" t="str">
        <f t="shared" si="2657"/>
        <v/>
      </c>
      <c r="FJ160" s="72" t="str">
        <f t="shared" si="2658"/>
        <v/>
      </c>
      <c r="FK160" s="72" t="str">
        <f t="shared" si="2659"/>
        <v/>
      </c>
      <c r="FL160" s="72" t="str">
        <f t="shared" si="2660"/>
        <v/>
      </c>
      <c r="FM160" s="72" t="str">
        <f t="shared" si="2661"/>
        <v/>
      </c>
      <c r="FN160" s="72" t="str">
        <f t="shared" si="2662"/>
        <v/>
      </c>
      <c r="FO160" s="72" t="str">
        <f t="shared" si="2663"/>
        <v/>
      </c>
      <c r="FP160" s="72" t="str">
        <f t="shared" si="2664"/>
        <v/>
      </c>
      <c r="FQ160" s="72" t="str">
        <f t="shared" si="2665"/>
        <v/>
      </c>
      <c r="FR160" s="72" t="str">
        <f t="shared" si="2666"/>
        <v/>
      </c>
      <c r="FS160" s="72" t="str">
        <f t="shared" si="2667"/>
        <v/>
      </c>
    </row>
    <row r="161" spans="1:175" ht="16.5">
      <c r="A161" s="104"/>
      <c r="B161" s="118" t="s">
        <v>577</v>
      </c>
      <c r="C161" s="23" t="s">
        <v>578</v>
      </c>
      <c r="T161" s="71" t="s">
        <v>579</v>
      </c>
      <c r="U161" s="88" t="str">
        <f t="shared" si="2001"/>
        <v>ReplaceableTextures\\CommandButtons\\BTNIN18.blp</v>
      </c>
      <c r="CN161" s="70" t="str">
        <f t="shared" si="2519"/>
        <v>InitUnitState('IN18',,,,,,,,,,)</v>
      </c>
      <c r="CO161" s="70" t="str">
        <f t="shared" si="2520"/>
        <v>InitUnitNormal('IN18',,,,,,,,,,)</v>
      </c>
      <c r="CP161" s="70" t="str">
        <f t="shared" si="2521"/>
        <v>InitUnitMagic('IN18',,,,,,,,,,)</v>
      </c>
      <c r="CQ161" s="70" t="str">
        <f t="shared" si="2522"/>
        <v>InitUnitAdd('IN18',,,,,,,,,,)</v>
      </c>
      <c r="CR161" s="70" t="str">
        <f t="shared" si="2523"/>
        <v>InitEquipData('IN18',,"",,,,,'','','','','','',"ReplaceableTextures\\CommandButtons\\BTNIT12.blp")</v>
      </c>
      <c r="CU161" s="98" t="str">
        <f t="shared" ref="CU161:CU172" si="2668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71" t="str">
        <f t="shared" ref="CV161:CV172" si="2669">T161</f>
        <v>|CffFFC92630|r秒内金币加成|Cffffc926+50%|r</v>
      </c>
      <c r="CW161" s="61"/>
      <c r="CX161" s="61"/>
      <c r="CY161" s="61"/>
      <c r="CZ161" s="61"/>
      <c r="DA161" s="61"/>
      <c r="DB161" s="72" t="str">
        <f t="shared" ref="DB161" si="2670">IF(V161="","","|n"&amp;DB$2&amp;"+"&amp;V161&amp;DB$1)</f>
        <v/>
      </c>
      <c r="DC161" s="72" t="str">
        <f t="shared" ref="DC161" si="2671">IF(W161="","","|n"&amp;DC$2&amp;"+"&amp;W161&amp;DC$1)</f>
        <v/>
      </c>
      <c r="DD161" s="72" t="str">
        <f t="shared" ref="DD161" si="2672">IF(X161="","","|n"&amp;DD$2&amp;"+"&amp;X161&amp;DD$1)</f>
        <v/>
      </c>
      <c r="DE161" s="72" t="str">
        <f t="shared" ref="DE161" si="2673">IF(Y161="","","|n"&amp;DE$2&amp;"+"&amp;Y161&amp;DE$1)</f>
        <v/>
      </c>
      <c r="DF161" s="72" t="str">
        <f t="shared" ref="DF161" si="2674">IF(Z161="","","|n"&amp;DF$2&amp;"+"&amp;Z161&amp;DF$1)</f>
        <v/>
      </c>
      <c r="DG161" s="72" t="str">
        <f t="shared" ref="DG161" si="2675">IF(AA161="","","|n"&amp;DG$2&amp;"+"&amp;AA161&amp;DG$1)</f>
        <v/>
      </c>
      <c r="DH161" s="72" t="str">
        <f t="shared" ref="DH161" si="2676">IF(AB161="","","|n"&amp;DH$2&amp;"+"&amp;AB161&amp;DH$1)</f>
        <v/>
      </c>
      <c r="DI161" s="72" t="str">
        <f t="shared" ref="DI161" si="2677">IF(AC161="","","|n"&amp;DI$2&amp;"+"&amp;AC161&amp;DI$1)</f>
        <v/>
      </c>
      <c r="DJ161" s="72" t="str">
        <f t="shared" ref="DJ161" si="2678">IF(AD161="","","|n"&amp;DJ$2&amp;"+"&amp;AD161&amp;DJ$1)</f>
        <v/>
      </c>
      <c r="DK161" s="72" t="str">
        <f t="shared" ref="DK161" si="2679">IF(AE161="","","|n"&amp;DK$2&amp;"+"&amp;AE161&amp;DK$1)</f>
        <v/>
      </c>
      <c r="DL161" s="72" t="str">
        <f t="shared" ref="DL161" si="2680">IF(AF161="","","|n"&amp;DL$2&amp;"+"&amp;AF161&amp;DL$1)</f>
        <v/>
      </c>
      <c r="DM161" s="72" t="str">
        <f t="shared" ref="DM161" si="2681">IF(AG161="","","|n"&amp;DM$2&amp;"+"&amp;AG161&amp;DM$1)</f>
        <v/>
      </c>
      <c r="DN161" s="72" t="str">
        <f t="shared" ref="DN161" si="2682">IF(AH161="","","|n"&amp;DN$2&amp;"+"&amp;AH161&amp;DN$1)</f>
        <v/>
      </c>
      <c r="DO161" s="72" t="str">
        <f t="shared" ref="DO161" si="2683">IF(AI161="","","|n"&amp;DO$2&amp;"+"&amp;AI161&amp;DO$1)</f>
        <v/>
      </c>
      <c r="DP161" s="72" t="str">
        <f t="shared" ref="DP161" si="2684">IF(AJ161="","","|n"&amp;DP$2&amp;"+"&amp;AJ161&amp;DP$1)</f>
        <v/>
      </c>
      <c r="DQ161" s="72" t="str">
        <f t="shared" ref="DQ161" si="2685">IF(AK161="","","|n"&amp;DQ$2&amp;"+"&amp;AK161&amp;DQ$1)</f>
        <v/>
      </c>
      <c r="DR161" s="72" t="str">
        <f t="shared" ref="DR161" si="2686">IF(AL161="","","|n"&amp;DR$2&amp;"+"&amp;AL161&amp;DR$1)</f>
        <v/>
      </c>
      <c r="DS161" s="72" t="str">
        <f t="shared" ref="DS161" si="2687">IF(AM161="","","|n"&amp;DS$2&amp;"+"&amp;AM161&amp;DS$1)</f>
        <v/>
      </c>
      <c r="DT161" s="72" t="str">
        <f t="shared" ref="DT161" si="2688">IF(AN161="","","|n"&amp;DT$2&amp;"+"&amp;AN161&amp;DT$1)</f>
        <v/>
      </c>
      <c r="DU161" s="72" t="str">
        <f t="shared" ref="DU161" si="2689">IF(AO161="","","|n"&amp;DU$2&amp;"+"&amp;AO161&amp;DU$1)</f>
        <v/>
      </c>
      <c r="DV161" s="72" t="str">
        <f t="shared" ref="DV161" si="2690">IF(AP161="","","|n"&amp;DV$2&amp;"+"&amp;AP161&amp;DV$1)</f>
        <v/>
      </c>
      <c r="DW161" s="72" t="str">
        <f t="shared" ref="DW161" si="2691">IF(AQ161="","","|n"&amp;DW$2&amp;"+"&amp;AQ161&amp;DW$1)</f>
        <v/>
      </c>
      <c r="DX161" s="72" t="str">
        <f t="shared" ref="DX161" si="2692">IF(AR161="","","|n"&amp;DX$2&amp;"+"&amp;AR161&amp;DX$1)</f>
        <v/>
      </c>
      <c r="DY161" s="72" t="str">
        <f t="shared" ref="DY161" si="2693">IF(AS161="","","|n"&amp;DY$2&amp;"+"&amp;AS161&amp;DY$1)</f>
        <v/>
      </c>
      <c r="DZ161" s="72" t="str">
        <f t="shared" ref="DZ161" si="2694">IF(AT161="","","|n"&amp;DZ$2&amp;"+"&amp;AT161&amp;DZ$1)</f>
        <v/>
      </c>
      <c r="EA161" s="72" t="str">
        <f t="shared" ref="EA161" si="2695">IF(AU161="","","|n"&amp;EA$2&amp;"+"&amp;AU161&amp;EA$1)</f>
        <v/>
      </c>
      <c r="EB161" s="72" t="str">
        <f t="shared" ref="EB161" si="2696">IF(AV161="","","|n"&amp;EB$2&amp;"+"&amp;AV161&amp;EB$1)</f>
        <v/>
      </c>
      <c r="EC161" s="72" t="str">
        <f t="shared" ref="EC161" si="2697">IF(AW161="","","|n"&amp;EC$2&amp;"+"&amp;AW161&amp;EC$1)</f>
        <v/>
      </c>
      <c r="ED161" s="72" t="str">
        <f t="shared" ref="ED161" si="2698">IF(AX161="","","|n"&amp;ED$2&amp;"+"&amp;AX161&amp;ED$1)</f>
        <v/>
      </c>
      <c r="EE161" s="72" t="str">
        <f t="shared" ref="EE161" si="2699">IF(AY161="","","|n"&amp;EE$2&amp;"+"&amp;AY161&amp;EE$1)</f>
        <v/>
      </c>
      <c r="EF161" s="72" t="str">
        <f t="shared" ref="EF161" si="2700">IF(AZ161="","","|n"&amp;EF$2&amp;"+"&amp;AZ161&amp;EF$1)</f>
        <v/>
      </c>
      <c r="EG161" s="72" t="str">
        <f t="shared" ref="EG161" si="2701">IF(BA161="","","|n"&amp;EG$2&amp;"+"&amp;BA161&amp;EG$1)</f>
        <v/>
      </c>
      <c r="EH161" s="72" t="str">
        <f t="shared" ref="EH161" si="2702">IF(BB161="","","|n"&amp;EH$2&amp;"+"&amp;BB161&amp;EH$1)</f>
        <v/>
      </c>
      <c r="EI161" s="72" t="str">
        <f t="shared" ref="EI161" si="2703">IF(BC161="","","|n"&amp;EI$2&amp;"+"&amp;BC161&amp;EI$1)</f>
        <v/>
      </c>
      <c r="EJ161" s="72" t="str">
        <f t="shared" ref="EJ161" si="2704">IF(BD161="","","|n"&amp;EJ$2&amp;"+"&amp;BD161&amp;EJ$1)</f>
        <v/>
      </c>
      <c r="EK161" s="72" t="str">
        <f t="shared" ref="EK161" si="2705">IF(BE161="","","|n"&amp;EK$2&amp;"+"&amp;BE161&amp;EK$1)</f>
        <v/>
      </c>
      <c r="EL161" s="72" t="str">
        <f t="shared" ref="EL161" si="2706">IF(BF161="","","|n"&amp;EL$2&amp;"+"&amp;BF161&amp;EL$1)</f>
        <v/>
      </c>
      <c r="EM161" s="72" t="str">
        <f t="shared" ref="EM161" si="2707">IF(BG161="","","|n"&amp;EM$2&amp;"+"&amp;BG161&amp;EM$1)</f>
        <v/>
      </c>
      <c r="EN161" s="72" t="str">
        <f t="shared" ref="EN161" si="2708">IF(BH161="","","|n"&amp;EN$2&amp;"+"&amp;BH161&amp;EN$1)</f>
        <v/>
      </c>
      <c r="EO161" s="72" t="str">
        <f t="shared" ref="EO161" si="2709">IF(BI161="","","|n"&amp;EO$2&amp;"+"&amp;BI161&amp;EO$1)</f>
        <v/>
      </c>
      <c r="EP161" s="72" t="str">
        <f t="shared" ref="EP161" si="2710">IF(BJ161="","","|n"&amp;EP$2&amp;"+"&amp;BJ161&amp;EP$1)</f>
        <v/>
      </c>
      <c r="EQ161" s="72" t="str">
        <f t="shared" ref="EQ161" si="2711">IF(BK161="","","|n"&amp;EQ$2&amp;"+"&amp;BK161&amp;EQ$1)</f>
        <v/>
      </c>
      <c r="ER161" s="72" t="str">
        <f t="shared" ref="ER161" si="2712">IF(BL161="","","|n"&amp;ER$2&amp;"+"&amp;BL161&amp;ER$1)</f>
        <v/>
      </c>
      <c r="ES161" s="72" t="str">
        <f t="shared" ref="ES161" si="2713">IF(BM161="","","|n"&amp;ES$2&amp;"+"&amp;BM161&amp;ES$1)</f>
        <v/>
      </c>
      <c r="ET161" s="72" t="str">
        <f t="shared" ref="ET161" si="2714">IF(BN161="","","|n"&amp;ET$2&amp;"+"&amp;BN161&amp;ET$1)</f>
        <v/>
      </c>
      <c r="EU161" s="72" t="str">
        <f t="shared" ref="EU161" si="2715">IF(BO161="","","|n"&amp;EU$2&amp;"+"&amp;BO161&amp;EU$1)</f>
        <v/>
      </c>
      <c r="EV161" s="72" t="str">
        <f t="shared" ref="EV161" si="2716">IF(BP161="","","|n"&amp;EV$2&amp;"+"&amp;BP161&amp;EV$1)</f>
        <v/>
      </c>
      <c r="EW161" s="72" t="str">
        <f t="shared" ref="EW161" si="2717">IF(BQ161="","","|n"&amp;EW$2&amp;"+"&amp;BQ161&amp;EW$1)</f>
        <v/>
      </c>
      <c r="EX161" s="72" t="str">
        <f t="shared" ref="EX161" si="2718">IF(BR161="","","|n"&amp;EX$2&amp;"+"&amp;BR161&amp;EX$1)</f>
        <v/>
      </c>
      <c r="EY161" s="72" t="str">
        <f t="shared" ref="EY161" si="2719">IF(BS161="","","|n"&amp;EY$2&amp;"+"&amp;BS161&amp;EY$1)</f>
        <v/>
      </c>
      <c r="EZ161" s="72" t="str">
        <f t="shared" ref="EZ161" si="2720">IF(BT161="","","|n"&amp;EZ$2&amp;"+"&amp;BT161&amp;EZ$1)</f>
        <v/>
      </c>
      <c r="FA161" s="72" t="str">
        <f t="shared" ref="FA161" si="2721">IF(BU161="","","|n"&amp;FA$2&amp;"+"&amp;BU161&amp;FA$1)</f>
        <v/>
      </c>
      <c r="FB161" s="72" t="str">
        <f t="shared" ref="FB161" si="2722">IF(BV161="","","|n"&amp;FB$2&amp;"+"&amp;BV161&amp;FB$1)</f>
        <v/>
      </c>
      <c r="FC161" s="72" t="str">
        <f t="shared" ref="FC161" si="2723">IF(BW161="","","|n"&amp;FC$2&amp;"+"&amp;BW161&amp;FC$1)</f>
        <v/>
      </c>
      <c r="FD161" s="72" t="str">
        <f t="shared" ref="FD161" si="2724">IF(BX161="","","|n"&amp;FD$2&amp;"+"&amp;BX161&amp;FD$1)</f>
        <v/>
      </c>
      <c r="FE161" s="72" t="str">
        <f t="shared" ref="FE161" si="2725">IF(BY161="","","|n"&amp;FE$2&amp;"+"&amp;BY161&amp;FE$1)</f>
        <v/>
      </c>
      <c r="FF161" s="72" t="str">
        <f t="shared" ref="FF161" si="2726">IF(BZ161="","","|n"&amp;FF$2&amp;"+"&amp;BZ161&amp;FF$1)</f>
        <v/>
      </c>
      <c r="FG161" s="72" t="str">
        <f t="shared" ref="FG161" si="2727">IF(CA161="","","|n"&amp;FG$2&amp;"+"&amp;CA161&amp;FG$1)</f>
        <v/>
      </c>
      <c r="FH161" s="72" t="str">
        <f t="shared" ref="FH161" si="2728">IF(CB161="","","|n"&amp;FH$2&amp;"+"&amp;CB161&amp;FH$1)</f>
        <v/>
      </c>
      <c r="FI161" s="72" t="str">
        <f t="shared" ref="FI161" si="2729">IF(CC161="","","|n"&amp;FI$2&amp;"+"&amp;CC161&amp;FI$1)</f>
        <v/>
      </c>
      <c r="FJ161" s="72" t="str">
        <f t="shared" ref="FJ161" si="2730">IF(CD161="","","|n"&amp;FJ$2&amp;"+"&amp;CD161&amp;FJ$1)</f>
        <v/>
      </c>
      <c r="FK161" s="72" t="str">
        <f t="shared" ref="FK161" si="2731">IF(CE161="","","|n"&amp;FK$2&amp;"+"&amp;CE161&amp;FK$1)</f>
        <v/>
      </c>
      <c r="FL161" s="72" t="str">
        <f t="shared" ref="FL161" si="2732">IF(CF161="","","|n"&amp;FL$2&amp;"+"&amp;CF161&amp;FL$1)</f>
        <v/>
      </c>
      <c r="FM161" s="72" t="str">
        <f t="shared" ref="FM161" si="2733">IF(CG161="","","|n"&amp;FM$2&amp;"+"&amp;CG161&amp;FM$1)</f>
        <v/>
      </c>
      <c r="FN161" s="72" t="str">
        <f t="shared" ref="FN161" si="2734">IF(CH161="","","|n"&amp;FN$2&amp;"+"&amp;CH161&amp;FN$1)</f>
        <v/>
      </c>
      <c r="FO161" s="72" t="str">
        <f t="shared" ref="FO161" si="2735">IF(CI161="","","|n"&amp;FO$2&amp;"+"&amp;CI161&amp;FO$1)</f>
        <v/>
      </c>
      <c r="FP161" s="72" t="str">
        <f t="shared" ref="FP161" si="2736">IF(CJ161="","","|n"&amp;FP$2&amp;"+"&amp;CJ161&amp;FP$1)</f>
        <v/>
      </c>
      <c r="FQ161" s="72" t="str">
        <f t="shared" ref="FQ161" si="2737">IF(CK161="","","|n"&amp;FQ$2&amp;"+"&amp;CK161&amp;FQ$1)</f>
        <v/>
      </c>
      <c r="FR161" s="72" t="str">
        <f t="shared" ref="FR161" si="2738">IF(CL161="","","|n"&amp;FR$2&amp;"+"&amp;CL161&amp;FR$1)</f>
        <v/>
      </c>
      <c r="FS161" s="72" t="str">
        <f t="shared" ref="FS161" si="2739">IF(CM161="","","|n"&amp;FS$2&amp;"+"&amp;CM161&amp;FS$1)</f>
        <v/>
      </c>
    </row>
    <row r="162" spans="1:175" ht="16.5">
      <c r="A162" s="104"/>
      <c r="B162" s="104" t="s">
        <v>580</v>
      </c>
      <c r="C162" s="71" t="s">
        <v>581</v>
      </c>
      <c r="T162" s="71" t="s">
        <v>582</v>
      </c>
      <c r="U162" s="88" t="s">
        <v>583</v>
      </c>
      <c r="CN162" s="70" t="str">
        <f t="shared" si="2519"/>
        <v>InitUnitState('IN19',,,,,,,,,,)</v>
      </c>
      <c r="CO162" s="70" t="str">
        <f t="shared" si="2520"/>
        <v>InitUnitNormal('IN19',,,,,,,,,,)</v>
      </c>
      <c r="CP162" s="70" t="str">
        <f t="shared" si="2521"/>
        <v>InitUnitMagic('IN19',,,,,,,,,,)</v>
      </c>
      <c r="CQ162" s="70" t="str">
        <f t="shared" si="2522"/>
        <v>InitUnitAdd('IN19',,,,,,,,,,)</v>
      </c>
      <c r="CR162" s="70" t="str">
        <f t="shared" si="2523"/>
        <v>InitEquipData('IN19',,"",,,,,'','','','','','',"ReplaceableTextures\\CommandButtons\\BTNIT13.blp")</v>
      </c>
      <c r="CU162" s="98" t="str">
        <f t="shared" si="2668"/>
        <v>|n</v>
      </c>
      <c r="CV162" s="71" t="str">
        <f t="shared" si="2669"/>
        <v>使用后获得|Cffffc926随机类型技能附魔石|r</v>
      </c>
      <c r="CW162" s="61"/>
      <c r="CX162" s="61"/>
      <c r="CY162" s="61"/>
      <c r="CZ162" s="61"/>
      <c r="DA162" s="61"/>
      <c r="DB162" s="72" t="str">
        <f t="shared" ref="DB162" si="2740">IF(V162="","","|n"&amp;DB$2&amp;"+"&amp;V162&amp;DB$1)</f>
        <v/>
      </c>
      <c r="DC162" s="72" t="str">
        <f t="shared" ref="DC162" si="2741">IF(W162="","","|n"&amp;DC$2&amp;"+"&amp;W162&amp;DC$1)</f>
        <v/>
      </c>
      <c r="DD162" s="72" t="str">
        <f t="shared" ref="DD162" si="2742">IF(X162="","","|n"&amp;DD$2&amp;"+"&amp;X162&amp;DD$1)</f>
        <v/>
      </c>
      <c r="DE162" s="72" t="str">
        <f t="shared" ref="DE162" si="2743">IF(Y162="","","|n"&amp;DE$2&amp;"+"&amp;Y162&amp;DE$1)</f>
        <v/>
      </c>
      <c r="DF162" s="72" t="str">
        <f t="shared" ref="DF162" si="2744">IF(Z162="","","|n"&amp;DF$2&amp;"+"&amp;Z162&amp;DF$1)</f>
        <v/>
      </c>
      <c r="DG162" s="72" t="str">
        <f t="shared" ref="DG162" si="2745">IF(AA162="","","|n"&amp;DG$2&amp;"+"&amp;AA162&amp;DG$1)</f>
        <v/>
      </c>
      <c r="DH162" s="72" t="str">
        <f t="shared" ref="DH162" si="2746">IF(AB162="","","|n"&amp;DH$2&amp;"+"&amp;AB162&amp;DH$1)</f>
        <v/>
      </c>
      <c r="DI162" s="72" t="str">
        <f t="shared" ref="DI162" si="2747">IF(AC162="","","|n"&amp;DI$2&amp;"+"&amp;AC162&amp;DI$1)</f>
        <v/>
      </c>
      <c r="DJ162" s="72" t="str">
        <f t="shared" ref="DJ162" si="2748">IF(AD162="","","|n"&amp;DJ$2&amp;"+"&amp;AD162&amp;DJ$1)</f>
        <v/>
      </c>
      <c r="DK162" s="72" t="str">
        <f t="shared" ref="DK162" si="2749">IF(AE162="","","|n"&amp;DK$2&amp;"+"&amp;AE162&amp;DK$1)</f>
        <v/>
      </c>
      <c r="DL162" s="72" t="str">
        <f t="shared" ref="DL162" si="2750">IF(AF162="","","|n"&amp;DL$2&amp;"+"&amp;AF162&amp;DL$1)</f>
        <v/>
      </c>
      <c r="DM162" s="72" t="str">
        <f t="shared" ref="DM162" si="2751">IF(AG162="","","|n"&amp;DM$2&amp;"+"&amp;AG162&amp;DM$1)</f>
        <v/>
      </c>
      <c r="DN162" s="72" t="str">
        <f t="shared" ref="DN162" si="2752">IF(AH162="","","|n"&amp;DN$2&amp;"+"&amp;AH162&amp;DN$1)</f>
        <v/>
      </c>
      <c r="DO162" s="72" t="str">
        <f t="shared" ref="DO162" si="2753">IF(AI162="","","|n"&amp;DO$2&amp;"+"&amp;AI162&amp;DO$1)</f>
        <v/>
      </c>
      <c r="DP162" s="72" t="str">
        <f t="shared" ref="DP162" si="2754">IF(AJ162="","","|n"&amp;DP$2&amp;"+"&amp;AJ162&amp;DP$1)</f>
        <v/>
      </c>
      <c r="DQ162" s="72" t="str">
        <f t="shared" ref="DQ162" si="2755">IF(AK162="","","|n"&amp;DQ$2&amp;"+"&amp;AK162&amp;DQ$1)</f>
        <v/>
      </c>
      <c r="DR162" s="72" t="str">
        <f t="shared" ref="DR162" si="2756">IF(AL162="","","|n"&amp;DR$2&amp;"+"&amp;AL162&amp;DR$1)</f>
        <v/>
      </c>
      <c r="DS162" s="72" t="str">
        <f t="shared" ref="DS162" si="2757">IF(AM162="","","|n"&amp;DS$2&amp;"+"&amp;AM162&amp;DS$1)</f>
        <v/>
      </c>
      <c r="DT162" s="72" t="str">
        <f t="shared" ref="DT162" si="2758">IF(AN162="","","|n"&amp;DT$2&amp;"+"&amp;AN162&amp;DT$1)</f>
        <v/>
      </c>
      <c r="DU162" s="72" t="str">
        <f t="shared" ref="DU162" si="2759">IF(AO162="","","|n"&amp;DU$2&amp;"+"&amp;AO162&amp;DU$1)</f>
        <v/>
      </c>
      <c r="DV162" s="72" t="str">
        <f t="shared" ref="DV162" si="2760">IF(AP162="","","|n"&amp;DV$2&amp;"+"&amp;AP162&amp;DV$1)</f>
        <v/>
      </c>
      <c r="DW162" s="72" t="str">
        <f t="shared" ref="DW162" si="2761">IF(AQ162="","","|n"&amp;DW$2&amp;"+"&amp;AQ162&amp;DW$1)</f>
        <v/>
      </c>
      <c r="DX162" s="72" t="str">
        <f t="shared" ref="DX162" si="2762">IF(AR162="","","|n"&amp;DX$2&amp;"+"&amp;AR162&amp;DX$1)</f>
        <v/>
      </c>
      <c r="DY162" s="72" t="str">
        <f t="shared" ref="DY162" si="2763">IF(AS162="","","|n"&amp;DY$2&amp;"+"&amp;AS162&amp;DY$1)</f>
        <v/>
      </c>
      <c r="DZ162" s="72" t="str">
        <f t="shared" ref="DZ162" si="2764">IF(AT162="","","|n"&amp;DZ$2&amp;"+"&amp;AT162&amp;DZ$1)</f>
        <v/>
      </c>
      <c r="EA162" s="72" t="str">
        <f t="shared" ref="EA162" si="2765">IF(AU162="","","|n"&amp;EA$2&amp;"+"&amp;AU162&amp;EA$1)</f>
        <v/>
      </c>
      <c r="EB162" s="72" t="str">
        <f t="shared" ref="EB162" si="2766">IF(AV162="","","|n"&amp;EB$2&amp;"+"&amp;AV162&amp;EB$1)</f>
        <v/>
      </c>
      <c r="EC162" s="72" t="str">
        <f t="shared" ref="EC162" si="2767">IF(AW162="","","|n"&amp;EC$2&amp;"+"&amp;AW162&amp;EC$1)</f>
        <v/>
      </c>
      <c r="ED162" s="72" t="str">
        <f t="shared" ref="ED162" si="2768">IF(AX162="","","|n"&amp;ED$2&amp;"+"&amp;AX162&amp;ED$1)</f>
        <v/>
      </c>
      <c r="EE162" s="72" t="str">
        <f t="shared" ref="EE162" si="2769">IF(AY162="","","|n"&amp;EE$2&amp;"+"&amp;AY162&amp;EE$1)</f>
        <v/>
      </c>
      <c r="EF162" s="72" t="str">
        <f t="shared" ref="EF162" si="2770">IF(AZ162="","","|n"&amp;EF$2&amp;"+"&amp;AZ162&amp;EF$1)</f>
        <v/>
      </c>
      <c r="EG162" s="72" t="str">
        <f t="shared" ref="EG162" si="2771">IF(BA162="","","|n"&amp;EG$2&amp;"+"&amp;BA162&amp;EG$1)</f>
        <v/>
      </c>
      <c r="EH162" s="72" t="str">
        <f t="shared" ref="EH162" si="2772">IF(BB162="","","|n"&amp;EH$2&amp;"+"&amp;BB162&amp;EH$1)</f>
        <v/>
      </c>
      <c r="EI162" s="72" t="str">
        <f t="shared" ref="EI162" si="2773">IF(BC162="","","|n"&amp;EI$2&amp;"+"&amp;BC162&amp;EI$1)</f>
        <v/>
      </c>
      <c r="EJ162" s="72" t="str">
        <f t="shared" ref="EJ162" si="2774">IF(BD162="","","|n"&amp;EJ$2&amp;"+"&amp;BD162&amp;EJ$1)</f>
        <v/>
      </c>
      <c r="EK162" s="72" t="str">
        <f t="shared" ref="EK162" si="2775">IF(BE162="","","|n"&amp;EK$2&amp;"+"&amp;BE162&amp;EK$1)</f>
        <v/>
      </c>
      <c r="EL162" s="72" t="str">
        <f t="shared" ref="EL162" si="2776">IF(BF162="","","|n"&amp;EL$2&amp;"+"&amp;BF162&amp;EL$1)</f>
        <v/>
      </c>
      <c r="EM162" s="72" t="str">
        <f t="shared" ref="EM162" si="2777">IF(BG162="","","|n"&amp;EM$2&amp;"+"&amp;BG162&amp;EM$1)</f>
        <v/>
      </c>
      <c r="EN162" s="72" t="str">
        <f t="shared" ref="EN162" si="2778">IF(BH162="","","|n"&amp;EN$2&amp;"+"&amp;BH162&amp;EN$1)</f>
        <v/>
      </c>
      <c r="EO162" s="72" t="str">
        <f t="shared" ref="EO162" si="2779">IF(BI162="","","|n"&amp;EO$2&amp;"+"&amp;BI162&amp;EO$1)</f>
        <v/>
      </c>
      <c r="EP162" s="72" t="str">
        <f t="shared" ref="EP162" si="2780">IF(BJ162="","","|n"&amp;EP$2&amp;"+"&amp;BJ162&amp;EP$1)</f>
        <v/>
      </c>
      <c r="EQ162" s="72" t="str">
        <f t="shared" ref="EQ162" si="2781">IF(BK162="","","|n"&amp;EQ$2&amp;"+"&amp;BK162&amp;EQ$1)</f>
        <v/>
      </c>
      <c r="ER162" s="72" t="str">
        <f t="shared" ref="ER162" si="2782">IF(BL162="","","|n"&amp;ER$2&amp;"+"&amp;BL162&amp;ER$1)</f>
        <v/>
      </c>
      <c r="ES162" s="72" t="str">
        <f t="shared" ref="ES162" si="2783">IF(BM162="","","|n"&amp;ES$2&amp;"+"&amp;BM162&amp;ES$1)</f>
        <v/>
      </c>
      <c r="ET162" s="72" t="str">
        <f t="shared" ref="ET162" si="2784">IF(BN162="","","|n"&amp;ET$2&amp;"+"&amp;BN162&amp;ET$1)</f>
        <v/>
      </c>
      <c r="EU162" s="72" t="str">
        <f t="shared" ref="EU162" si="2785">IF(BO162="","","|n"&amp;EU$2&amp;"+"&amp;BO162&amp;EU$1)</f>
        <v/>
      </c>
      <c r="EV162" s="72" t="str">
        <f t="shared" ref="EV162" si="2786">IF(BP162="","","|n"&amp;EV$2&amp;"+"&amp;BP162&amp;EV$1)</f>
        <v/>
      </c>
      <c r="EW162" s="72" t="str">
        <f t="shared" ref="EW162" si="2787">IF(BQ162="","","|n"&amp;EW$2&amp;"+"&amp;BQ162&amp;EW$1)</f>
        <v/>
      </c>
      <c r="EX162" s="72" t="str">
        <f t="shared" ref="EX162" si="2788">IF(BR162="","","|n"&amp;EX$2&amp;"+"&amp;BR162&amp;EX$1)</f>
        <v/>
      </c>
      <c r="EY162" s="72" t="str">
        <f t="shared" ref="EY162" si="2789">IF(BS162="","","|n"&amp;EY$2&amp;"+"&amp;BS162&amp;EY$1)</f>
        <v/>
      </c>
      <c r="EZ162" s="72" t="str">
        <f t="shared" ref="EZ162" si="2790">IF(BT162="","","|n"&amp;EZ$2&amp;"+"&amp;BT162&amp;EZ$1)</f>
        <v/>
      </c>
      <c r="FA162" s="72" t="str">
        <f t="shared" ref="FA162" si="2791">IF(BU162="","","|n"&amp;FA$2&amp;"+"&amp;BU162&amp;FA$1)</f>
        <v/>
      </c>
      <c r="FB162" s="72" t="str">
        <f t="shared" ref="FB162" si="2792">IF(BV162="","","|n"&amp;FB$2&amp;"+"&amp;BV162&amp;FB$1)</f>
        <v/>
      </c>
      <c r="FC162" s="72" t="str">
        <f t="shared" ref="FC162" si="2793">IF(BW162="","","|n"&amp;FC$2&amp;"+"&amp;BW162&amp;FC$1)</f>
        <v/>
      </c>
      <c r="FD162" s="72" t="str">
        <f t="shared" ref="FD162" si="2794">IF(BX162="","","|n"&amp;FD$2&amp;"+"&amp;BX162&amp;FD$1)</f>
        <v/>
      </c>
      <c r="FE162" s="72" t="str">
        <f t="shared" ref="FE162" si="2795">IF(BY162="","","|n"&amp;FE$2&amp;"+"&amp;BY162&amp;FE$1)</f>
        <v/>
      </c>
      <c r="FF162" s="72" t="str">
        <f t="shared" ref="FF162" si="2796">IF(BZ162="","","|n"&amp;FF$2&amp;"+"&amp;BZ162&amp;FF$1)</f>
        <v/>
      </c>
      <c r="FG162" s="72" t="str">
        <f t="shared" ref="FG162" si="2797">IF(CA162="","","|n"&amp;FG$2&amp;"+"&amp;CA162&amp;FG$1)</f>
        <v/>
      </c>
      <c r="FH162" s="72" t="str">
        <f t="shared" ref="FH162" si="2798">IF(CB162="","","|n"&amp;FH$2&amp;"+"&amp;CB162&amp;FH$1)</f>
        <v/>
      </c>
      <c r="FI162" s="72" t="str">
        <f t="shared" ref="FI162" si="2799">IF(CC162="","","|n"&amp;FI$2&amp;"+"&amp;CC162&amp;FI$1)</f>
        <v/>
      </c>
      <c r="FJ162" s="72" t="str">
        <f t="shared" ref="FJ162" si="2800">IF(CD162="","","|n"&amp;FJ$2&amp;"+"&amp;CD162&amp;FJ$1)</f>
        <v/>
      </c>
      <c r="FK162" s="72" t="str">
        <f t="shared" ref="FK162" si="2801">IF(CE162="","","|n"&amp;FK$2&amp;"+"&amp;CE162&amp;FK$1)</f>
        <v/>
      </c>
      <c r="FL162" s="72" t="str">
        <f t="shared" ref="FL162" si="2802">IF(CF162="","","|n"&amp;FL$2&amp;"+"&amp;CF162&amp;FL$1)</f>
        <v/>
      </c>
      <c r="FM162" s="72" t="str">
        <f t="shared" ref="FM162" si="2803">IF(CG162="","","|n"&amp;FM$2&amp;"+"&amp;CG162&amp;FM$1)</f>
        <v/>
      </c>
      <c r="FN162" s="72" t="str">
        <f t="shared" ref="FN162" si="2804">IF(CH162="","","|n"&amp;FN$2&amp;"+"&amp;CH162&amp;FN$1)</f>
        <v/>
      </c>
      <c r="FO162" s="72" t="str">
        <f t="shared" ref="FO162" si="2805">IF(CI162="","","|n"&amp;FO$2&amp;"+"&amp;CI162&amp;FO$1)</f>
        <v/>
      </c>
      <c r="FP162" s="72" t="str">
        <f t="shared" ref="FP162" si="2806">IF(CJ162="","","|n"&amp;FP$2&amp;"+"&amp;CJ162&amp;FP$1)</f>
        <v/>
      </c>
      <c r="FQ162" s="72" t="str">
        <f t="shared" ref="FQ162" si="2807">IF(CK162="","","|n"&amp;FQ$2&amp;"+"&amp;CK162&amp;FQ$1)</f>
        <v/>
      </c>
      <c r="FR162" s="72" t="str">
        <f t="shared" ref="FR162" si="2808">IF(CL162="","","|n"&amp;FR$2&amp;"+"&amp;CL162&amp;FR$1)</f>
        <v/>
      </c>
      <c r="FS162" s="72" t="str">
        <f t="shared" ref="FS162" si="2809">IF(CM162="","","|n"&amp;FS$2&amp;"+"&amp;CM162&amp;FS$1)</f>
        <v/>
      </c>
    </row>
    <row r="163" spans="1:175" ht="16.5">
      <c r="A163" s="104"/>
      <c r="B163" s="118" t="s">
        <v>584</v>
      </c>
      <c r="C163" s="23" t="s">
        <v>585</v>
      </c>
      <c r="T163" s="71" t="s">
        <v>586</v>
      </c>
      <c r="U163" s="88" t="str">
        <f t="shared" ref="U163:U167" si="2810">"ReplaceableTextures\\CommandButtons\\BTN"&amp;B163&amp;".blp"</f>
        <v>ReplaceableTextures\\CommandButtons\\BTNIN20.blp</v>
      </c>
      <c r="CN163" s="70" t="str">
        <f t="shared" si="2519"/>
        <v>InitUnitState('IN20',,,,,,,,,,)</v>
      </c>
      <c r="CO163" s="70" t="str">
        <f t="shared" si="2520"/>
        <v>InitUnitNormal('IN20',,,,,,,,,,)</v>
      </c>
      <c r="CP163" s="70" t="str">
        <f t="shared" si="2521"/>
        <v>InitUnitMagic('IN20',,,,,,,,,,)</v>
      </c>
      <c r="CQ163" s="70" t="str">
        <f t="shared" si="2522"/>
        <v>InitUnitAdd('IN20',,,,,,,,,,)</v>
      </c>
      <c r="CR163" s="70" t="str">
        <f t="shared" si="2523"/>
        <v>InitEquipData('IN20',,"",,,,,'','','','','','',"ReplaceableTextures\\CommandButtons\\BTNIT14.blp")</v>
      </c>
      <c r="CU163" s="98" t="str">
        <f t="shared" si="2668"/>
        <v>|n</v>
      </c>
      <c r="CV163" s="71" t="str">
        <f t="shared" si="2669"/>
        <v>|CffFFC92630|r秒内杀敌金币|Cffffc926+25|r</v>
      </c>
      <c r="CW163" s="61"/>
      <c r="CX163" s="61"/>
      <c r="CY163" s="61"/>
      <c r="CZ163" s="61"/>
      <c r="DA163" s="61"/>
      <c r="DB163" s="72" t="str">
        <f t="shared" ref="DB163:FM163" si="2811">IF(V163="","","|n"&amp;DB$2&amp;"+"&amp;V163&amp;DB$1)</f>
        <v/>
      </c>
      <c r="DC163" s="72" t="str">
        <f t="shared" si="2811"/>
        <v/>
      </c>
      <c r="DD163" s="72" t="str">
        <f t="shared" si="2811"/>
        <v/>
      </c>
      <c r="DE163" s="72" t="str">
        <f t="shared" si="2811"/>
        <v/>
      </c>
      <c r="DF163" s="72" t="str">
        <f t="shared" si="2811"/>
        <v/>
      </c>
      <c r="DG163" s="72" t="str">
        <f t="shared" si="2811"/>
        <v/>
      </c>
      <c r="DH163" s="72" t="str">
        <f t="shared" si="2811"/>
        <v/>
      </c>
      <c r="DI163" s="72" t="str">
        <f t="shared" si="2811"/>
        <v/>
      </c>
      <c r="DJ163" s="72" t="str">
        <f t="shared" si="2811"/>
        <v/>
      </c>
      <c r="DK163" s="72" t="str">
        <f t="shared" si="2811"/>
        <v/>
      </c>
      <c r="DL163" s="72" t="str">
        <f t="shared" si="2811"/>
        <v/>
      </c>
      <c r="DM163" s="72" t="str">
        <f t="shared" si="2811"/>
        <v/>
      </c>
      <c r="DN163" s="72" t="str">
        <f t="shared" si="2811"/>
        <v/>
      </c>
      <c r="DO163" s="72" t="str">
        <f t="shared" si="2811"/>
        <v/>
      </c>
      <c r="DP163" s="72" t="str">
        <f t="shared" si="2811"/>
        <v/>
      </c>
      <c r="DQ163" s="72" t="str">
        <f t="shared" si="2811"/>
        <v/>
      </c>
      <c r="DR163" s="72" t="str">
        <f t="shared" si="2811"/>
        <v/>
      </c>
      <c r="DS163" s="72" t="str">
        <f t="shared" si="2811"/>
        <v/>
      </c>
      <c r="DT163" s="72" t="str">
        <f t="shared" si="2811"/>
        <v/>
      </c>
      <c r="DU163" s="72" t="str">
        <f t="shared" si="2811"/>
        <v/>
      </c>
      <c r="DV163" s="72" t="str">
        <f t="shared" si="2811"/>
        <v/>
      </c>
      <c r="DW163" s="72" t="str">
        <f t="shared" si="2811"/>
        <v/>
      </c>
      <c r="DX163" s="72" t="str">
        <f t="shared" si="2811"/>
        <v/>
      </c>
      <c r="DY163" s="72" t="str">
        <f t="shared" si="2811"/>
        <v/>
      </c>
      <c r="DZ163" s="72" t="str">
        <f t="shared" si="2811"/>
        <v/>
      </c>
      <c r="EA163" s="72" t="str">
        <f t="shared" si="2811"/>
        <v/>
      </c>
      <c r="EB163" s="72" t="str">
        <f t="shared" si="2811"/>
        <v/>
      </c>
      <c r="EC163" s="72" t="str">
        <f t="shared" si="2811"/>
        <v/>
      </c>
      <c r="ED163" s="72" t="str">
        <f t="shared" si="2811"/>
        <v/>
      </c>
      <c r="EE163" s="72" t="str">
        <f t="shared" si="2811"/>
        <v/>
      </c>
      <c r="EF163" s="72" t="str">
        <f t="shared" si="2811"/>
        <v/>
      </c>
      <c r="EG163" s="72" t="str">
        <f t="shared" si="2811"/>
        <v/>
      </c>
      <c r="EH163" s="72" t="str">
        <f t="shared" si="2811"/>
        <v/>
      </c>
      <c r="EI163" s="72" t="str">
        <f t="shared" si="2811"/>
        <v/>
      </c>
      <c r="EJ163" s="72" t="str">
        <f t="shared" si="2811"/>
        <v/>
      </c>
      <c r="EK163" s="72" t="str">
        <f t="shared" si="2811"/>
        <v/>
      </c>
      <c r="EL163" s="72" t="str">
        <f t="shared" si="2811"/>
        <v/>
      </c>
      <c r="EM163" s="72" t="str">
        <f t="shared" si="2811"/>
        <v/>
      </c>
      <c r="EN163" s="72" t="str">
        <f t="shared" si="2811"/>
        <v/>
      </c>
      <c r="EO163" s="72" t="str">
        <f t="shared" si="2811"/>
        <v/>
      </c>
      <c r="EP163" s="72" t="str">
        <f t="shared" si="2811"/>
        <v/>
      </c>
      <c r="EQ163" s="72" t="str">
        <f t="shared" si="2811"/>
        <v/>
      </c>
      <c r="ER163" s="72" t="str">
        <f t="shared" si="2811"/>
        <v/>
      </c>
      <c r="ES163" s="72" t="str">
        <f t="shared" si="2811"/>
        <v/>
      </c>
      <c r="ET163" s="72" t="str">
        <f t="shared" si="2811"/>
        <v/>
      </c>
      <c r="EU163" s="72" t="str">
        <f t="shared" si="2811"/>
        <v/>
      </c>
      <c r="EV163" s="72" t="str">
        <f t="shared" si="2811"/>
        <v/>
      </c>
      <c r="EW163" s="72" t="str">
        <f t="shared" si="2811"/>
        <v/>
      </c>
      <c r="EX163" s="72" t="str">
        <f t="shared" si="2811"/>
        <v/>
      </c>
      <c r="EY163" s="72" t="str">
        <f t="shared" si="2811"/>
        <v/>
      </c>
      <c r="EZ163" s="72" t="str">
        <f t="shared" si="2811"/>
        <v/>
      </c>
      <c r="FA163" s="72" t="str">
        <f t="shared" si="2811"/>
        <v/>
      </c>
      <c r="FB163" s="72" t="str">
        <f t="shared" si="2811"/>
        <v/>
      </c>
      <c r="FC163" s="72" t="str">
        <f t="shared" si="2811"/>
        <v/>
      </c>
      <c r="FD163" s="72" t="str">
        <f t="shared" si="2811"/>
        <v/>
      </c>
      <c r="FE163" s="72" t="str">
        <f t="shared" si="2811"/>
        <v/>
      </c>
      <c r="FF163" s="72" t="str">
        <f t="shared" si="2811"/>
        <v/>
      </c>
      <c r="FG163" s="72" t="str">
        <f t="shared" si="2811"/>
        <v/>
      </c>
      <c r="FH163" s="72" t="str">
        <f t="shared" si="2811"/>
        <v/>
      </c>
      <c r="FI163" s="72" t="str">
        <f t="shared" si="2811"/>
        <v/>
      </c>
      <c r="FJ163" s="72" t="str">
        <f t="shared" si="2811"/>
        <v/>
      </c>
      <c r="FK163" s="72" t="str">
        <f t="shared" si="2811"/>
        <v/>
      </c>
      <c r="FL163" s="72" t="str">
        <f t="shared" si="2811"/>
        <v/>
      </c>
      <c r="FM163" s="72" t="str">
        <f t="shared" si="2811"/>
        <v/>
      </c>
      <c r="FN163" s="72" t="str">
        <f t="shared" ref="FN163:FS163" si="2812">IF(CH163="","","|n"&amp;FN$2&amp;"+"&amp;CH163&amp;FN$1)</f>
        <v/>
      </c>
      <c r="FO163" s="72" t="str">
        <f t="shared" si="2812"/>
        <v/>
      </c>
      <c r="FP163" s="72" t="str">
        <f t="shared" si="2812"/>
        <v/>
      </c>
      <c r="FQ163" s="72" t="str">
        <f t="shared" si="2812"/>
        <v/>
      </c>
      <c r="FR163" s="72" t="str">
        <f t="shared" si="2812"/>
        <v/>
      </c>
      <c r="FS163" s="72" t="str">
        <f t="shared" si="2812"/>
        <v/>
      </c>
    </row>
    <row r="164" spans="1:175" ht="16.5">
      <c r="A164" s="104"/>
      <c r="B164" s="118" t="s">
        <v>587</v>
      </c>
      <c r="C164" s="23" t="s">
        <v>588</v>
      </c>
      <c r="T164" s="71" t="s">
        <v>589</v>
      </c>
      <c r="U164" s="88" t="str">
        <f t="shared" si="2810"/>
        <v>ReplaceableTextures\\CommandButtons\\BTNIN21.blp</v>
      </c>
      <c r="CN164" s="70" t="str">
        <f t="shared" si="2519"/>
        <v>InitUnitState('IN21',,,,,,,,,,)</v>
      </c>
      <c r="CO164" s="70" t="str">
        <f t="shared" si="2520"/>
        <v>InitUnitNormal('IN21',,,,,,,,,,)</v>
      </c>
      <c r="CP164" s="70" t="str">
        <f t="shared" si="2521"/>
        <v>InitUnitMagic('IN21',,,,,,,,,,)</v>
      </c>
      <c r="CQ164" s="70" t="str">
        <f t="shared" si="2522"/>
        <v>InitUnitAdd('IN21',,,,,,,,,,)</v>
      </c>
      <c r="CR164" s="70" t="str">
        <f t="shared" si="2523"/>
        <v>InitEquipData('IN21',,"",,,,,'','','','','','',"ReplaceableTextures\\CommandButtons\\BTNIZ0A.blp")</v>
      </c>
      <c r="CU164" s="98" t="str">
        <f t="shared" si="2668"/>
        <v>|n</v>
      </c>
      <c r="CV164" s="71" t="str">
        <f t="shared" si="2669"/>
        <v>金币|Cffffc926+888~8888|r</v>
      </c>
      <c r="CW164" s="61"/>
      <c r="CX164" s="61"/>
      <c r="CY164" s="61"/>
      <c r="CZ164" s="61"/>
      <c r="DA164" s="61"/>
      <c r="DB164" s="72" t="str">
        <f t="shared" ref="DB164:FM164" si="2813">IF(V164="","","|n"&amp;DB$2&amp;"+"&amp;V164&amp;DB$1)</f>
        <v/>
      </c>
      <c r="DC164" s="72" t="str">
        <f t="shared" si="2813"/>
        <v/>
      </c>
      <c r="DD164" s="72" t="str">
        <f t="shared" si="2813"/>
        <v/>
      </c>
      <c r="DE164" s="72" t="str">
        <f t="shared" si="2813"/>
        <v/>
      </c>
      <c r="DF164" s="72" t="str">
        <f t="shared" si="2813"/>
        <v/>
      </c>
      <c r="DG164" s="72" t="str">
        <f t="shared" si="2813"/>
        <v/>
      </c>
      <c r="DH164" s="72" t="str">
        <f t="shared" si="2813"/>
        <v/>
      </c>
      <c r="DI164" s="72" t="str">
        <f t="shared" si="2813"/>
        <v/>
      </c>
      <c r="DJ164" s="72" t="str">
        <f t="shared" si="2813"/>
        <v/>
      </c>
      <c r="DK164" s="72" t="str">
        <f t="shared" si="2813"/>
        <v/>
      </c>
      <c r="DL164" s="72" t="str">
        <f t="shared" si="2813"/>
        <v/>
      </c>
      <c r="DM164" s="72" t="str">
        <f t="shared" si="2813"/>
        <v/>
      </c>
      <c r="DN164" s="72" t="str">
        <f t="shared" si="2813"/>
        <v/>
      </c>
      <c r="DO164" s="72" t="str">
        <f t="shared" si="2813"/>
        <v/>
      </c>
      <c r="DP164" s="72" t="str">
        <f t="shared" si="2813"/>
        <v/>
      </c>
      <c r="DQ164" s="72" t="str">
        <f t="shared" si="2813"/>
        <v/>
      </c>
      <c r="DR164" s="72" t="str">
        <f t="shared" si="2813"/>
        <v/>
      </c>
      <c r="DS164" s="72" t="str">
        <f t="shared" si="2813"/>
        <v/>
      </c>
      <c r="DT164" s="72" t="str">
        <f t="shared" si="2813"/>
        <v/>
      </c>
      <c r="DU164" s="72" t="str">
        <f t="shared" si="2813"/>
        <v/>
      </c>
      <c r="DV164" s="72" t="str">
        <f t="shared" si="2813"/>
        <v/>
      </c>
      <c r="DW164" s="72" t="str">
        <f t="shared" si="2813"/>
        <v/>
      </c>
      <c r="DX164" s="72" t="str">
        <f t="shared" si="2813"/>
        <v/>
      </c>
      <c r="DY164" s="72" t="str">
        <f t="shared" si="2813"/>
        <v/>
      </c>
      <c r="DZ164" s="72" t="str">
        <f t="shared" si="2813"/>
        <v/>
      </c>
      <c r="EA164" s="72" t="str">
        <f t="shared" si="2813"/>
        <v/>
      </c>
      <c r="EB164" s="72" t="str">
        <f t="shared" si="2813"/>
        <v/>
      </c>
      <c r="EC164" s="72" t="str">
        <f t="shared" si="2813"/>
        <v/>
      </c>
      <c r="ED164" s="72" t="str">
        <f t="shared" si="2813"/>
        <v/>
      </c>
      <c r="EE164" s="72" t="str">
        <f t="shared" si="2813"/>
        <v/>
      </c>
      <c r="EF164" s="72" t="str">
        <f t="shared" si="2813"/>
        <v/>
      </c>
      <c r="EG164" s="72" t="str">
        <f t="shared" si="2813"/>
        <v/>
      </c>
      <c r="EH164" s="72" t="str">
        <f t="shared" si="2813"/>
        <v/>
      </c>
      <c r="EI164" s="72" t="str">
        <f t="shared" si="2813"/>
        <v/>
      </c>
      <c r="EJ164" s="72" t="str">
        <f t="shared" si="2813"/>
        <v/>
      </c>
      <c r="EK164" s="72" t="str">
        <f t="shared" si="2813"/>
        <v/>
      </c>
      <c r="EL164" s="72" t="str">
        <f t="shared" si="2813"/>
        <v/>
      </c>
      <c r="EM164" s="72" t="str">
        <f t="shared" si="2813"/>
        <v/>
      </c>
      <c r="EN164" s="72" t="str">
        <f t="shared" si="2813"/>
        <v/>
      </c>
      <c r="EO164" s="72" t="str">
        <f t="shared" si="2813"/>
        <v/>
      </c>
      <c r="EP164" s="72" t="str">
        <f t="shared" si="2813"/>
        <v/>
      </c>
      <c r="EQ164" s="72" t="str">
        <f t="shared" si="2813"/>
        <v/>
      </c>
      <c r="ER164" s="72" t="str">
        <f t="shared" si="2813"/>
        <v/>
      </c>
      <c r="ES164" s="72" t="str">
        <f t="shared" si="2813"/>
        <v/>
      </c>
      <c r="ET164" s="72" t="str">
        <f t="shared" si="2813"/>
        <v/>
      </c>
      <c r="EU164" s="72" t="str">
        <f t="shared" si="2813"/>
        <v/>
      </c>
      <c r="EV164" s="72" t="str">
        <f t="shared" si="2813"/>
        <v/>
      </c>
      <c r="EW164" s="72" t="str">
        <f t="shared" si="2813"/>
        <v/>
      </c>
      <c r="EX164" s="72" t="str">
        <f t="shared" si="2813"/>
        <v/>
      </c>
      <c r="EY164" s="72" t="str">
        <f t="shared" si="2813"/>
        <v/>
      </c>
      <c r="EZ164" s="72" t="str">
        <f t="shared" si="2813"/>
        <v/>
      </c>
      <c r="FA164" s="72" t="str">
        <f t="shared" si="2813"/>
        <v/>
      </c>
      <c r="FB164" s="72" t="str">
        <f t="shared" si="2813"/>
        <v/>
      </c>
      <c r="FC164" s="72" t="str">
        <f t="shared" si="2813"/>
        <v/>
      </c>
      <c r="FD164" s="72" t="str">
        <f t="shared" si="2813"/>
        <v/>
      </c>
      <c r="FE164" s="72" t="str">
        <f t="shared" si="2813"/>
        <v/>
      </c>
      <c r="FF164" s="72" t="str">
        <f t="shared" si="2813"/>
        <v/>
      </c>
      <c r="FG164" s="72" t="str">
        <f t="shared" si="2813"/>
        <v/>
      </c>
      <c r="FH164" s="72" t="str">
        <f t="shared" si="2813"/>
        <v/>
      </c>
      <c r="FI164" s="72" t="str">
        <f t="shared" si="2813"/>
        <v/>
      </c>
      <c r="FJ164" s="72" t="str">
        <f t="shared" si="2813"/>
        <v/>
      </c>
      <c r="FK164" s="72" t="str">
        <f t="shared" si="2813"/>
        <v/>
      </c>
      <c r="FL164" s="72" t="str">
        <f t="shared" si="2813"/>
        <v/>
      </c>
      <c r="FM164" s="72" t="str">
        <f t="shared" si="2813"/>
        <v/>
      </c>
      <c r="FN164" s="72" t="str">
        <f t="shared" ref="FN164:FS164" si="2814">IF(CH164="","","|n"&amp;FN$2&amp;"+"&amp;CH164&amp;FN$1)</f>
        <v/>
      </c>
      <c r="FO164" s="72" t="str">
        <f t="shared" si="2814"/>
        <v/>
      </c>
      <c r="FP164" s="72" t="str">
        <f t="shared" si="2814"/>
        <v/>
      </c>
      <c r="FQ164" s="72" t="str">
        <f t="shared" si="2814"/>
        <v/>
      </c>
      <c r="FR164" s="72" t="str">
        <f t="shared" si="2814"/>
        <v/>
      </c>
      <c r="FS164" s="72" t="str">
        <f t="shared" si="2814"/>
        <v/>
      </c>
    </row>
    <row r="165" spans="1:175" ht="16.5">
      <c r="A165" s="104"/>
      <c r="B165" s="104" t="s">
        <v>590</v>
      </c>
      <c r="C165" s="98" t="s">
        <v>591</v>
      </c>
      <c r="T165" s="71" t="s">
        <v>592</v>
      </c>
      <c r="U165" s="88" t="str">
        <f t="shared" si="2810"/>
        <v>ReplaceableTextures\\CommandButtons\\BTNIN22.blp</v>
      </c>
      <c r="CN165" s="70" t="str">
        <f t="shared" si="2519"/>
        <v>InitUnitState('IN22',,,,,,,,,,)</v>
      </c>
      <c r="CO165" s="70" t="str">
        <f t="shared" si="2520"/>
        <v>InitUnitNormal('IN22',,,,,,,,,,)</v>
      </c>
      <c r="CP165" s="70" t="str">
        <f t="shared" si="2521"/>
        <v>InitUnitMagic('IN22',,,,,,,,,,)</v>
      </c>
      <c r="CQ165" s="70" t="str">
        <f t="shared" si="2522"/>
        <v>InitUnitAdd('IN22',,,,,,,,,,)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214&amp;CR$1&amp;")"</f>
        <v>InitEquipData('IN22',,"",,,,,'','','','','','',"ReplaceableTextures\\CommandButtons\\BTNIZ01.blp")</v>
      </c>
      <c r="CU165" s="98" t="str">
        <f t="shared" si="2668"/>
        <v>|n</v>
      </c>
      <c r="CV165" s="71" t="str">
        <f t="shared" si="2669"/>
        <v>金币|Cffffc926+2888~18888|r</v>
      </c>
      <c r="CW165" s="61"/>
      <c r="CX165" s="61"/>
      <c r="CY165" s="61"/>
      <c r="CZ165" s="61"/>
      <c r="DA165" s="61"/>
      <c r="DB165" s="72" t="str">
        <f t="shared" ref="DB165:FM165" si="2815">IF(V165="","","|n"&amp;DB$2&amp;"+"&amp;V165&amp;DB$1)</f>
        <v/>
      </c>
      <c r="DC165" s="72" t="str">
        <f t="shared" si="2815"/>
        <v/>
      </c>
      <c r="DD165" s="72" t="str">
        <f t="shared" si="2815"/>
        <v/>
      </c>
      <c r="DE165" s="72" t="str">
        <f t="shared" si="2815"/>
        <v/>
      </c>
      <c r="DF165" s="72" t="str">
        <f t="shared" si="2815"/>
        <v/>
      </c>
      <c r="DG165" s="72" t="str">
        <f t="shared" si="2815"/>
        <v/>
      </c>
      <c r="DH165" s="72" t="str">
        <f t="shared" si="2815"/>
        <v/>
      </c>
      <c r="DI165" s="72" t="str">
        <f t="shared" si="2815"/>
        <v/>
      </c>
      <c r="DJ165" s="72" t="str">
        <f t="shared" si="2815"/>
        <v/>
      </c>
      <c r="DK165" s="72" t="str">
        <f t="shared" si="2815"/>
        <v/>
      </c>
      <c r="DL165" s="72" t="str">
        <f t="shared" si="2815"/>
        <v/>
      </c>
      <c r="DM165" s="72" t="str">
        <f t="shared" si="2815"/>
        <v/>
      </c>
      <c r="DN165" s="72" t="str">
        <f t="shared" si="2815"/>
        <v/>
      </c>
      <c r="DO165" s="72" t="str">
        <f t="shared" si="2815"/>
        <v/>
      </c>
      <c r="DP165" s="72" t="str">
        <f t="shared" si="2815"/>
        <v/>
      </c>
      <c r="DQ165" s="72" t="str">
        <f t="shared" si="2815"/>
        <v/>
      </c>
      <c r="DR165" s="72" t="str">
        <f t="shared" si="2815"/>
        <v/>
      </c>
      <c r="DS165" s="72" t="str">
        <f t="shared" si="2815"/>
        <v/>
      </c>
      <c r="DT165" s="72" t="str">
        <f t="shared" si="2815"/>
        <v/>
      </c>
      <c r="DU165" s="72" t="str">
        <f t="shared" si="2815"/>
        <v/>
      </c>
      <c r="DV165" s="72" t="str">
        <f t="shared" si="2815"/>
        <v/>
      </c>
      <c r="DW165" s="72" t="str">
        <f t="shared" si="2815"/>
        <v/>
      </c>
      <c r="DX165" s="72" t="str">
        <f t="shared" si="2815"/>
        <v/>
      </c>
      <c r="DY165" s="72" t="str">
        <f t="shared" si="2815"/>
        <v/>
      </c>
      <c r="DZ165" s="72" t="str">
        <f t="shared" si="2815"/>
        <v/>
      </c>
      <c r="EA165" s="72" t="str">
        <f t="shared" si="2815"/>
        <v/>
      </c>
      <c r="EB165" s="72" t="str">
        <f t="shared" si="2815"/>
        <v/>
      </c>
      <c r="EC165" s="72" t="str">
        <f t="shared" si="2815"/>
        <v/>
      </c>
      <c r="ED165" s="72" t="str">
        <f t="shared" si="2815"/>
        <v/>
      </c>
      <c r="EE165" s="72" t="str">
        <f t="shared" si="2815"/>
        <v/>
      </c>
      <c r="EF165" s="72" t="str">
        <f t="shared" si="2815"/>
        <v/>
      </c>
      <c r="EG165" s="72" t="str">
        <f t="shared" si="2815"/>
        <v/>
      </c>
      <c r="EH165" s="72" t="str">
        <f t="shared" si="2815"/>
        <v/>
      </c>
      <c r="EI165" s="72" t="str">
        <f t="shared" si="2815"/>
        <v/>
      </c>
      <c r="EJ165" s="72" t="str">
        <f t="shared" si="2815"/>
        <v/>
      </c>
      <c r="EK165" s="72" t="str">
        <f t="shared" si="2815"/>
        <v/>
      </c>
      <c r="EL165" s="72" t="str">
        <f t="shared" si="2815"/>
        <v/>
      </c>
      <c r="EM165" s="72" t="str">
        <f t="shared" si="2815"/>
        <v/>
      </c>
      <c r="EN165" s="72" t="str">
        <f t="shared" si="2815"/>
        <v/>
      </c>
      <c r="EO165" s="72" t="str">
        <f t="shared" si="2815"/>
        <v/>
      </c>
      <c r="EP165" s="72" t="str">
        <f t="shared" si="2815"/>
        <v/>
      </c>
      <c r="EQ165" s="72" t="str">
        <f t="shared" si="2815"/>
        <v/>
      </c>
      <c r="ER165" s="72" t="str">
        <f t="shared" si="2815"/>
        <v/>
      </c>
      <c r="ES165" s="72" t="str">
        <f t="shared" si="2815"/>
        <v/>
      </c>
      <c r="ET165" s="72" t="str">
        <f t="shared" si="2815"/>
        <v/>
      </c>
      <c r="EU165" s="72" t="str">
        <f t="shared" si="2815"/>
        <v/>
      </c>
      <c r="EV165" s="72" t="str">
        <f t="shared" si="2815"/>
        <v/>
      </c>
      <c r="EW165" s="72" t="str">
        <f t="shared" si="2815"/>
        <v/>
      </c>
      <c r="EX165" s="72" t="str">
        <f t="shared" si="2815"/>
        <v/>
      </c>
      <c r="EY165" s="72" t="str">
        <f t="shared" si="2815"/>
        <v/>
      </c>
      <c r="EZ165" s="72" t="str">
        <f t="shared" si="2815"/>
        <v/>
      </c>
      <c r="FA165" s="72" t="str">
        <f t="shared" si="2815"/>
        <v/>
      </c>
      <c r="FB165" s="72" t="str">
        <f t="shared" si="2815"/>
        <v/>
      </c>
      <c r="FC165" s="72" t="str">
        <f t="shared" si="2815"/>
        <v/>
      </c>
      <c r="FD165" s="72" t="str">
        <f t="shared" si="2815"/>
        <v/>
      </c>
      <c r="FE165" s="72" t="str">
        <f t="shared" si="2815"/>
        <v/>
      </c>
      <c r="FF165" s="72" t="str">
        <f t="shared" si="2815"/>
        <v/>
      </c>
      <c r="FG165" s="72" t="str">
        <f t="shared" si="2815"/>
        <v/>
      </c>
      <c r="FH165" s="72" t="str">
        <f t="shared" si="2815"/>
        <v/>
      </c>
      <c r="FI165" s="72" t="str">
        <f t="shared" si="2815"/>
        <v/>
      </c>
      <c r="FJ165" s="72" t="str">
        <f t="shared" si="2815"/>
        <v/>
      </c>
      <c r="FK165" s="72" t="str">
        <f t="shared" si="2815"/>
        <v/>
      </c>
      <c r="FL165" s="72" t="str">
        <f t="shared" si="2815"/>
        <v/>
      </c>
      <c r="FM165" s="72" t="str">
        <f t="shared" si="2815"/>
        <v/>
      </c>
      <c r="FN165" s="72" t="str">
        <f t="shared" ref="FN165:FS165" si="2816">IF(CH165="","","|n"&amp;FN$2&amp;"+"&amp;CH165&amp;FN$1)</f>
        <v/>
      </c>
      <c r="FO165" s="72" t="str">
        <f t="shared" si="2816"/>
        <v/>
      </c>
      <c r="FP165" s="72" t="str">
        <f t="shared" si="2816"/>
        <v/>
      </c>
      <c r="FQ165" s="72" t="str">
        <f t="shared" si="2816"/>
        <v/>
      </c>
      <c r="FR165" s="72" t="str">
        <f t="shared" si="2816"/>
        <v/>
      </c>
      <c r="FS165" s="72" t="str">
        <f t="shared" si="2816"/>
        <v/>
      </c>
    </row>
    <row r="166" spans="1:175" ht="16.5">
      <c r="A166" s="104"/>
      <c r="B166" s="118" t="s">
        <v>593</v>
      </c>
      <c r="C166" s="23" t="s">
        <v>594</v>
      </c>
      <c r="T166" s="71" t="s">
        <v>595</v>
      </c>
      <c r="U166" s="88" t="str">
        <f t="shared" si="2810"/>
        <v>ReplaceableTextures\\CommandButtons\\BTNIN23.blp</v>
      </c>
      <c r="CN166" s="70" t="str">
        <f t="shared" si="2519"/>
        <v>InitUnitState('IN23',,,,,,,,,,)</v>
      </c>
      <c r="CO166" s="70" t="str">
        <f t="shared" si="2520"/>
        <v>InitUnitNormal('IN23',,,,,,,,,,)</v>
      </c>
      <c r="CP166" s="70" t="str">
        <f t="shared" si="2521"/>
        <v>InitUnitMagic('IN23',,,,,,,,,,)</v>
      </c>
      <c r="CQ166" s="70" t="str">
        <f t="shared" si="2522"/>
        <v>InitUnitAdd('IN23',,,,,,,,,,)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215&amp;CR$1&amp;")"</f>
        <v>InitEquipData('IN23',,"",,,,,'','','','','','',"ReplaceableTextures\\CommandButtons\\BTN023.blp")</v>
      </c>
      <c r="CU166" s="98" t="str">
        <f t="shared" si="2668"/>
        <v>|n</v>
      </c>
      <c r="CV166" s="71" t="str">
        <f t="shared" si="2669"/>
        <v>金币|Cffffc926+8888~88888|r</v>
      </c>
      <c r="CW166" s="61"/>
      <c r="CX166" s="61"/>
      <c r="CY166" s="61"/>
      <c r="CZ166" s="61"/>
      <c r="DA166" s="61"/>
      <c r="DB166" s="72" t="str">
        <f t="shared" ref="DB166:FM166" si="2817">IF(V166="","","|n"&amp;DB$2&amp;"+"&amp;V166&amp;DB$1)</f>
        <v/>
      </c>
      <c r="DC166" s="72" t="str">
        <f t="shared" si="2817"/>
        <v/>
      </c>
      <c r="DD166" s="72" t="str">
        <f t="shared" si="2817"/>
        <v/>
      </c>
      <c r="DE166" s="72" t="str">
        <f t="shared" si="2817"/>
        <v/>
      </c>
      <c r="DF166" s="72" t="str">
        <f t="shared" si="2817"/>
        <v/>
      </c>
      <c r="DG166" s="72" t="str">
        <f t="shared" si="2817"/>
        <v/>
      </c>
      <c r="DH166" s="72" t="str">
        <f t="shared" si="2817"/>
        <v/>
      </c>
      <c r="DI166" s="72" t="str">
        <f t="shared" si="2817"/>
        <v/>
      </c>
      <c r="DJ166" s="72" t="str">
        <f t="shared" si="2817"/>
        <v/>
      </c>
      <c r="DK166" s="72" t="str">
        <f t="shared" si="2817"/>
        <v/>
      </c>
      <c r="DL166" s="72" t="str">
        <f t="shared" si="2817"/>
        <v/>
      </c>
      <c r="DM166" s="72" t="str">
        <f t="shared" si="2817"/>
        <v/>
      </c>
      <c r="DN166" s="72" t="str">
        <f t="shared" si="2817"/>
        <v/>
      </c>
      <c r="DO166" s="72" t="str">
        <f t="shared" si="2817"/>
        <v/>
      </c>
      <c r="DP166" s="72" t="str">
        <f t="shared" si="2817"/>
        <v/>
      </c>
      <c r="DQ166" s="72" t="str">
        <f t="shared" si="2817"/>
        <v/>
      </c>
      <c r="DR166" s="72" t="str">
        <f t="shared" si="2817"/>
        <v/>
      </c>
      <c r="DS166" s="72" t="str">
        <f t="shared" si="2817"/>
        <v/>
      </c>
      <c r="DT166" s="72" t="str">
        <f t="shared" si="2817"/>
        <v/>
      </c>
      <c r="DU166" s="72" t="str">
        <f t="shared" si="2817"/>
        <v/>
      </c>
      <c r="DV166" s="72" t="str">
        <f t="shared" si="2817"/>
        <v/>
      </c>
      <c r="DW166" s="72" t="str">
        <f t="shared" si="2817"/>
        <v/>
      </c>
      <c r="DX166" s="72" t="str">
        <f t="shared" si="2817"/>
        <v/>
      </c>
      <c r="DY166" s="72" t="str">
        <f t="shared" si="2817"/>
        <v/>
      </c>
      <c r="DZ166" s="72" t="str">
        <f t="shared" si="2817"/>
        <v/>
      </c>
      <c r="EA166" s="72" t="str">
        <f t="shared" si="2817"/>
        <v/>
      </c>
      <c r="EB166" s="72" t="str">
        <f t="shared" si="2817"/>
        <v/>
      </c>
      <c r="EC166" s="72" t="str">
        <f t="shared" si="2817"/>
        <v/>
      </c>
      <c r="ED166" s="72" t="str">
        <f t="shared" si="2817"/>
        <v/>
      </c>
      <c r="EE166" s="72" t="str">
        <f t="shared" si="2817"/>
        <v/>
      </c>
      <c r="EF166" s="72" t="str">
        <f t="shared" si="2817"/>
        <v/>
      </c>
      <c r="EG166" s="72" t="str">
        <f t="shared" si="2817"/>
        <v/>
      </c>
      <c r="EH166" s="72" t="str">
        <f t="shared" si="2817"/>
        <v/>
      </c>
      <c r="EI166" s="72" t="str">
        <f t="shared" si="2817"/>
        <v/>
      </c>
      <c r="EJ166" s="72" t="str">
        <f t="shared" si="2817"/>
        <v/>
      </c>
      <c r="EK166" s="72" t="str">
        <f t="shared" si="2817"/>
        <v/>
      </c>
      <c r="EL166" s="72" t="str">
        <f t="shared" si="2817"/>
        <v/>
      </c>
      <c r="EM166" s="72" t="str">
        <f t="shared" si="2817"/>
        <v/>
      </c>
      <c r="EN166" s="72" t="str">
        <f t="shared" si="2817"/>
        <v/>
      </c>
      <c r="EO166" s="72" t="str">
        <f t="shared" si="2817"/>
        <v/>
      </c>
      <c r="EP166" s="72" t="str">
        <f t="shared" si="2817"/>
        <v/>
      </c>
      <c r="EQ166" s="72" t="str">
        <f t="shared" si="2817"/>
        <v/>
      </c>
      <c r="ER166" s="72" t="str">
        <f t="shared" si="2817"/>
        <v/>
      </c>
      <c r="ES166" s="72" t="str">
        <f t="shared" si="2817"/>
        <v/>
      </c>
      <c r="ET166" s="72" t="str">
        <f t="shared" si="2817"/>
        <v/>
      </c>
      <c r="EU166" s="72" t="str">
        <f t="shared" si="2817"/>
        <v/>
      </c>
      <c r="EV166" s="72" t="str">
        <f t="shared" si="2817"/>
        <v/>
      </c>
      <c r="EW166" s="72" t="str">
        <f t="shared" si="2817"/>
        <v/>
      </c>
      <c r="EX166" s="72" t="str">
        <f t="shared" si="2817"/>
        <v/>
      </c>
      <c r="EY166" s="72" t="str">
        <f t="shared" si="2817"/>
        <v/>
      </c>
      <c r="EZ166" s="72" t="str">
        <f t="shared" si="2817"/>
        <v/>
      </c>
      <c r="FA166" s="72" t="str">
        <f t="shared" si="2817"/>
        <v/>
      </c>
      <c r="FB166" s="72" t="str">
        <f t="shared" si="2817"/>
        <v/>
      </c>
      <c r="FC166" s="72" t="str">
        <f t="shared" si="2817"/>
        <v/>
      </c>
      <c r="FD166" s="72" t="str">
        <f t="shared" si="2817"/>
        <v/>
      </c>
      <c r="FE166" s="72" t="str">
        <f t="shared" si="2817"/>
        <v/>
      </c>
      <c r="FF166" s="72" t="str">
        <f t="shared" si="2817"/>
        <v/>
      </c>
      <c r="FG166" s="72" t="str">
        <f t="shared" si="2817"/>
        <v/>
      </c>
      <c r="FH166" s="72" t="str">
        <f t="shared" si="2817"/>
        <v/>
      </c>
      <c r="FI166" s="72" t="str">
        <f t="shared" si="2817"/>
        <v/>
      </c>
      <c r="FJ166" s="72" t="str">
        <f t="shared" si="2817"/>
        <v/>
      </c>
      <c r="FK166" s="72" t="str">
        <f t="shared" si="2817"/>
        <v/>
      </c>
      <c r="FL166" s="72" t="str">
        <f t="shared" si="2817"/>
        <v/>
      </c>
      <c r="FM166" s="72" t="str">
        <f t="shared" si="2817"/>
        <v/>
      </c>
      <c r="FN166" s="72" t="str">
        <f t="shared" ref="FN166:FS166" si="2818">IF(CH166="","","|n"&amp;FN$2&amp;"+"&amp;CH166&amp;FN$1)</f>
        <v/>
      </c>
      <c r="FO166" s="72" t="str">
        <f t="shared" si="2818"/>
        <v/>
      </c>
      <c r="FP166" s="72" t="str">
        <f t="shared" si="2818"/>
        <v/>
      </c>
      <c r="FQ166" s="72" t="str">
        <f t="shared" si="2818"/>
        <v/>
      </c>
      <c r="FR166" s="72" t="str">
        <f t="shared" si="2818"/>
        <v/>
      </c>
      <c r="FS166" s="72" t="str">
        <f t="shared" si="2818"/>
        <v/>
      </c>
    </row>
    <row r="167" spans="1:175" ht="16.5">
      <c r="A167" s="104"/>
      <c r="B167" s="118" t="s">
        <v>596</v>
      </c>
      <c r="C167" s="23" t="s">
        <v>597</v>
      </c>
      <c r="T167" s="71" t="s">
        <v>598</v>
      </c>
      <c r="U167" s="88" t="str">
        <f t="shared" si="2810"/>
        <v>ReplaceableTextures\\CommandButtons\\BTNIN24.blp</v>
      </c>
      <c r="CN167" s="70" t="str">
        <f t="shared" si="2519"/>
        <v>InitUnitState('IN24',,,,,,,,,,)</v>
      </c>
      <c r="CO167" s="70" t="str">
        <f t="shared" si="2520"/>
        <v>InitUnitNormal('IN24',,,,,,,,,,)</v>
      </c>
      <c r="CP167" s="70" t="str">
        <f t="shared" si="2521"/>
        <v>InitUnitMagic('IN24',,,,,,,,,,)</v>
      </c>
      <c r="CQ167" s="70" t="str">
        <f t="shared" si="2522"/>
        <v>InitUnitAdd('IN24',,,,,,,,,,)</v>
      </c>
      <c r="CR167" s="70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216&amp;CR$1&amp;")"</f>
        <v>InitEquipData('IN24',,"",,,,,'','','','','','',"ReplaceableTextures\\CommandButtons\\BTN020.blp")</v>
      </c>
      <c r="CU167" s="98" t="str">
        <f t="shared" si="2668"/>
        <v>|n</v>
      </c>
      <c r="CV167" s="71" t="str">
        <f t="shared" si="2669"/>
        <v>攻击|Cffffc926+1000|r</v>
      </c>
      <c r="CW167" s="61"/>
      <c r="CX167" s="61"/>
      <c r="CY167" s="61"/>
      <c r="CZ167" s="61"/>
      <c r="DA167" s="61"/>
      <c r="DB167" s="72" t="str">
        <f t="shared" ref="DB167:FM167" si="2819">IF(V167="","","|n"&amp;DB$2&amp;"+"&amp;V167&amp;DB$1)</f>
        <v/>
      </c>
      <c r="DC167" s="72" t="str">
        <f t="shared" si="2819"/>
        <v/>
      </c>
      <c r="DD167" s="72" t="str">
        <f t="shared" si="2819"/>
        <v/>
      </c>
      <c r="DE167" s="72" t="str">
        <f t="shared" si="2819"/>
        <v/>
      </c>
      <c r="DF167" s="72" t="str">
        <f t="shared" si="2819"/>
        <v/>
      </c>
      <c r="DG167" s="72" t="str">
        <f t="shared" si="2819"/>
        <v/>
      </c>
      <c r="DH167" s="72" t="str">
        <f t="shared" si="2819"/>
        <v/>
      </c>
      <c r="DI167" s="72" t="str">
        <f t="shared" si="2819"/>
        <v/>
      </c>
      <c r="DJ167" s="72" t="str">
        <f t="shared" si="2819"/>
        <v/>
      </c>
      <c r="DK167" s="72" t="str">
        <f t="shared" si="2819"/>
        <v/>
      </c>
      <c r="DL167" s="72" t="str">
        <f t="shared" si="2819"/>
        <v/>
      </c>
      <c r="DM167" s="72" t="str">
        <f t="shared" si="2819"/>
        <v/>
      </c>
      <c r="DN167" s="72" t="str">
        <f t="shared" si="2819"/>
        <v/>
      </c>
      <c r="DO167" s="72" t="str">
        <f t="shared" si="2819"/>
        <v/>
      </c>
      <c r="DP167" s="72" t="str">
        <f t="shared" si="2819"/>
        <v/>
      </c>
      <c r="DQ167" s="72" t="str">
        <f t="shared" si="2819"/>
        <v/>
      </c>
      <c r="DR167" s="72" t="str">
        <f t="shared" si="2819"/>
        <v/>
      </c>
      <c r="DS167" s="72" t="str">
        <f t="shared" si="2819"/>
        <v/>
      </c>
      <c r="DT167" s="72" t="str">
        <f t="shared" si="2819"/>
        <v/>
      </c>
      <c r="DU167" s="72" t="str">
        <f t="shared" si="2819"/>
        <v/>
      </c>
      <c r="DV167" s="72" t="str">
        <f t="shared" si="2819"/>
        <v/>
      </c>
      <c r="DW167" s="72" t="str">
        <f t="shared" si="2819"/>
        <v/>
      </c>
      <c r="DX167" s="72" t="str">
        <f t="shared" si="2819"/>
        <v/>
      </c>
      <c r="DY167" s="72" t="str">
        <f t="shared" si="2819"/>
        <v/>
      </c>
      <c r="DZ167" s="72" t="str">
        <f t="shared" si="2819"/>
        <v/>
      </c>
      <c r="EA167" s="72" t="str">
        <f t="shared" si="2819"/>
        <v/>
      </c>
      <c r="EB167" s="72" t="str">
        <f t="shared" si="2819"/>
        <v/>
      </c>
      <c r="EC167" s="72" t="str">
        <f t="shared" si="2819"/>
        <v/>
      </c>
      <c r="ED167" s="72" t="str">
        <f t="shared" si="2819"/>
        <v/>
      </c>
      <c r="EE167" s="72" t="str">
        <f t="shared" si="2819"/>
        <v/>
      </c>
      <c r="EF167" s="72" t="str">
        <f t="shared" si="2819"/>
        <v/>
      </c>
      <c r="EG167" s="72" t="str">
        <f t="shared" si="2819"/>
        <v/>
      </c>
      <c r="EH167" s="72" t="str">
        <f t="shared" si="2819"/>
        <v/>
      </c>
      <c r="EI167" s="72" t="str">
        <f t="shared" si="2819"/>
        <v/>
      </c>
      <c r="EJ167" s="72" t="str">
        <f t="shared" si="2819"/>
        <v/>
      </c>
      <c r="EK167" s="72" t="str">
        <f t="shared" si="2819"/>
        <v/>
      </c>
      <c r="EL167" s="72" t="str">
        <f t="shared" si="2819"/>
        <v/>
      </c>
      <c r="EM167" s="72" t="str">
        <f t="shared" si="2819"/>
        <v/>
      </c>
      <c r="EN167" s="72" t="str">
        <f t="shared" si="2819"/>
        <v/>
      </c>
      <c r="EO167" s="72" t="str">
        <f t="shared" si="2819"/>
        <v/>
      </c>
      <c r="EP167" s="72" t="str">
        <f t="shared" si="2819"/>
        <v/>
      </c>
      <c r="EQ167" s="72" t="str">
        <f t="shared" si="2819"/>
        <v/>
      </c>
      <c r="ER167" s="72" t="str">
        <f t="shared" si="2819"/>
        <v/>
      </c>
      <c r="ES167" s="72" t="str">
        <f t="shared" si="2819"/>
        <v/>
      </c>
      <c r="ET167" s="72" t="str">
        <f t="shared" si="2819"/>
        <v/>
      </c>
      <c r="EU167" s="72" t="str">
        <f t="shared" si="2819"/>
        <v/>
      </c>
      <c r="EV167" s="72" t="str">
        <f t="shared" si="2819"/>
        <v/>
      </c>
      <c r="EW167" s="72" t="str">
        <f t="shared" si="2819"/>
        <v/>
      </c>
      <c r="EX167" s="72" t="str">
        <f t="shared" si="2819"/>
        <v/>
      </c>
      <c r="EY167" s="72" t="str">
        <f t="shared" si="2819"/>
        <v/>
      </c>
      <c r="EZ167" s="72" t="str">
        <f t="shared" si="2819"/>
        <v/>
      </c>
      <c r="FA167" s="72" t="str">
        <f t="shared" si="2819"/>
        <v/>
      </c>
      <c r="FB167" s="72" t="str">
        <f t="shared" si="2819"/>
        <v/>
      </c>
      <c r="FC167" s="72" t="str">
        <f t="shared" si="2819"/>
        <v/>
      </c>
      <c r="FD167" s="72" t="str">
        <f t="shared" si="2819"/>
        <v/>
      </c>
      <c r="FE167" s="72" t="str">
        <f t="shared" si="2819"/>
        <v/>
      </c>
      <c r="FF167" s="72" t="str">
        <f t="shared" si="2819"/>
        <v/>
      </c>
      <c r="FG167" s="72" t="str">
        <f t="shared" si="2819"/>
        <v/>
      </c>
      <c r="FH167" s="72" t="str">
        <f t="shared" si="2819"/>
        <v/>
      </c>
      <c r="FI167" s="72" t="str">
        <f t="shared" si="2819"/>
        <v/>
      </c>
      <c r="FJ167" s="72" t="str">
        <f t="shared" si="2819"/>
        <v/>
      </c>
      <c r="FK167" s="72" t="str">
        <f t="shared" si="2819"/>
        <v/>
      </c>
      <c r="FL167" s="72" t="str">
        <f t="shared" si="2819"/>
        <v/>
      </c>
      <c r="FM167" s="72" t="str">
        <f t="shared" si="2819"/>
        <v/>
      </c>
      <c r="FN167" s="72" t="str">
        <f t="shared" ref="FN167:FS167" si="2820">IF(CH167="","","|n"&amp;FN$2&amp;"+"&amp;CH167&amp;FN$1)</f>
        <v/>
      </c>
      <c r="FO167" s="72" t="str">
        <f t="shared" si="2820"/>
        <v/>
      </c>
      <c r="FP167" s="72" t="str">
        <f t="shared" si="2820"/>
        <v/>
      </c>
      <c r="FQ167" s="72" t="str">
        <f t="shared" si="2820"/>
        <v/>
      </c>
      <c r="FR167" s="72" t="str">
        <f t="shared" si="2820"/>
        <v/>
      </c>
      <c r="FS167" s="72" t="str">
        <f t="shared" si="2820"/>
        <v/>
      </c>
    </row>
    <row r="168" spans="1:175" ht="16.5">
      <c r="A168" s="104"/>
      <c r="B168" s="119" t="s">
        <v>599</v>
      </c>
      <c r="C168" s="98" t="s">
        <v>600</v>
      </c>
      <c r="T168" s="71" t="s">
        <v>601</v>
      </c>
      <c r="U168" s="88" t="s">
        <v>602</v>
      </c>
      <c r="CN168" s="70" t="str">
        <f t="shared" si="2519"/>
        <v>InitUnitState('IN25',,,,,,,,,,)</v>
      </c>
      <c r="CO168" s="70" t="str">
        <f t="shared" si="2520"/>
        <v>InitUnitNormal('IN25',,,,,,,,,,)</v>
      </c>
      <c r="CP168" s="70" t="str">
        <f t="shared" si="2521"/>
        <v>InitUnitMagic('IN25',,,,,,,,,,)</v>
      </c>
      <c r="CQ168" s="70" t="str">
        <f t="shared" si="2522"/>
        <v>InitUnitAdd('IN25',,,,,,,,,,)</v>
      </c>
      <c r="CR168" s="70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217&amp;CR$1&amp;")"</f>
        <v>InitEquipData('IN25',,"",,,,,'','','','','','',"ReplaceableTextures\\CommandButtons\\BTN001.blp")</v>
      </c>
      <c r="CU168" s="98" t="str">
        <f t="shared" si="2668"/>
        <v>|n</v>
      </c>
      <c r="CV168" s="71" t="str">
        <f t="shared" si="2669"/>
        <v>打开后有几率获得以下奖励：|n【随机品质】中级道果|n|Cff00ff7f【随机品质】高级道果|r</v>
      </c>
      <c r="CW168" s="61"/>
      <c r="CX168" s="61"/>
      <c r="CY168" s="61"/>
      <c r="CZ168" s="61"/>
      <c r="DA168" s="61"/>
      <c r="DB168" s="72" t="str">
        <f t="shared" ref="DB168:FM168" si="2821">IF(V168="","","|n"&amp;DB$2&amp;"+"&amp;V168&amp;DB$1)</f>
        <v/>
      </c>
      <c r="DC168" s="72" t="str">
        <f t="shared" si="2821"/>
        <v/>
      </c>
      <c r="DD168" s="72" t="str">
        <f t="shared" si="2821"/>
        <v/>
      </c>
      <c r="DE168" s="72" t="str">
        <f t="shared" si="2821"/>
        <v/>
      </c>
      <c r="DF168" s="72" t="str">
        <f t="shared" si="2821"/>
        <v/>
      </c>
      <c r="DG168" s="72" t="str">
        <f t="shared" si="2821"/>
        <v/>
      </c>
      <c r="DH168" s="72" t="str">
        <f t="shared" si="2821"/>
        <v/>
      </c>
      <c r="DI168" s="72" t="str">
        <f t="shared" si="2821"/>
        <v/>
      </c>
      <c r="DJ168" s="72" t="str">
        <f t="shared" si="2821"/>
        <v/>
      </c>
      <c r="DK168" s="72" t="str">
        <f t="shared" si="2821"/>
        <v/>
      </c>
      <c r="DL168" s="72" t="str">
        <f t="shared" si="2821"/>
        <v/>
      </c>
      <c r="DM168" s="72" t="str">
        <f t="shared" si="2821"/>
        <v/>
      </c>
      <c r="DN168" s="72" t="str">
        <f t="shared" si="2821"/>
        <v/>
      </c>
      <c r="DO168" s="72" t="str">
        <f t="shared" si="2821"/>
        <v/>
      </c>
      <c r="DP168" s="72" t="str">
        <f t="shared" si="2821"/>
        <v/>
      </c>
      <c r="DQ168" s="72" t="str">
        <f t="shared" si="2821"/>
        <v/>
      </c>
      <c r="DR168" s="72" t="str">
        <f t="shared" si="2821"/>
        <v/>
      </c>
      <c r="DS168" s="72" t="str">
        <f t="shared" si="2821"/>
        <v/>
      </c>
      <c r="DT168" s="72" t="str">
        <f t="shared" si="2821"/>
        <v/>
      </c>
      <c r="DU168" s="72" t="str">
        <f t="shared" si="2821"/>
        <v/>
      </c>
      <c r="DV168" s="72" t="str">
        <f t="shared" si="2821"/>
        <v/>
      </c>
      <c r="DW168" s="72" t="str">
        <f t="shared" si="2821"/>
        <v/>
      </c>
      <c r="DX168" s="72" t="str">
        <f t="shared" si="2821"/>
        <v/>
      </c>
      <c r="DY168" s="72" t="str">
        <f t="shared" si="2821"/>
        <v/>
      </c>
      <c r="DZ168" s="72" t="str">
        <f t="shared" si="2821"/>
        <v/>
      </c>
      <c r="EA168" s="72" t="str">
        <f t="shared" si="2821"/>
        <v/>
      </c>
      <c r="EB168" s="72" t="str">
        <f t="shared" si="2821"/>
        <v/>
      </c>
      <c r="EC168" s="72" t="str">
        <f t="shared" si="2821"/>
        <v/>
      </c>
      <c r="ED168" s="72" t="str">
        <f t="shared" si="2821"/>
        <v/>
      </c>
      <c r="EE168" s="72" t="str">
        <f t="shared" si="2821"/>
        <v/>
      </c>
      <c r="EF168" s="72" t="str">
        <f t="shared" si="2821"/>
        <v/>
      </c>
      <c r="EG168" s="72" t="str">
        <f t="shared" si="2821"/>
        <v/>
      </c>
      <c r="EH168" s="72" t="str">
        <f t="shared" si="2821"/>
        <v/>
      </c>
      <c r="EI168" s="72" t="str">
        <f t="shared" si="2821"/>
        <v/>
      </c>
      <c r="EJ168" s="72" t="str">
        <f t="shared" si="2821"/>
        <v/>
      </c>
      <c r="EK168" s="72" t="str">
        <f t="shared" si="2821"/>
        <v/>
      </c>
      <c r="EL168" s="72" t="str">
        <f t="shared" si="2821"/>
        <v/>
      </c>
      <c r="EM168" s="72" t="str">
        <f t="shared" si="2821"/>
        <v/>
      </c>
      <c r="EN168" s="72" t="str">
        <f t="shared" si="2821"/>
        <v/>
      </c>
      <c r="EO168" s="72" t="str">
        <f t="shared" si="2821"/>
        <v/>
      </c>
      <c r="EP168" s="72" t="str">
        <f t="shared" si="2821"/>
        <v/>
      </c>
      <c r="EQ168" s="72" t="str">
        <f t="shared" si="2821"/>
        <v/>
      </c>
      <c r="ER168" s="72" t="str">
        <f t="shared" si="2821"/>
        <v/>
      </c>
      <c r="ES168" s="72" t="str">
        <f t="shared" si="2821"/>
        <v/>
      </c>
      <c r="ET168" s="72" t="str">
        <f t="shared" si="2821"/>
        <v/>
      </c>
      <c r="EU168" s="72" t="str">
        <f t="shared" si="2821"/>
        <v/>
      </c>
      <c r="EV168" s="72" t="str">
        <f t="shared" si="2821"/>
        <v/>
      </c>
      <c r="EW168" s="72" t="str">
        <f t="shared" si="2821"/>
        <v/>
      </c>
      <c r="EX168" s="72" t="str">
        <f t="shared" si="2821"/>
        <v/>
      </c>
      <c r="EY168" s="72" t="str">
        <f t="shared" si="2821"/>
        <v/>
      </c>
      <c r="EZ168" s="72" t="str">
        <f t="shared" si="2821"/>
        <v/>
      </c>
      <c r="FA168" s="72" t="str">
        <f t="shared" si="2821"/>
        <v/>
      </c>
      <c r="FB168" s="72" t="str">
        <f t="shared" si="2821"/>
        <v/>
      </c>
      <c r="FC168" s="72" t="str">
        <f t="shared" si="2821"/>
        <v/>
      </c>
      <c r="FD168" s="72" t="str">
        <f t="shared" si="2821"/>
        <v/>
      </c>
      <c r="FE168" s="72" t="str">
        <f t="shared" si="2821"/>
        <v/>
      </c>
      <c r="FF168" s="72" t="str">
        <f t="shared" si="2821"/>
        <v/>
      </c>
      <c r="FG168" s="72" t="str">
        <f t="shared" si="2821"/>
        <v/>
      </c>
      <c r="FH168" s="72" t="str">
        <f t="shared" si="2821"/>
        <v/>
      </c>
      <c r="FI168" s="72" t="str">
        <f t="shared" si="2821"/>
        <v/>
      </c>
      <c r="FJ168" s="72" t="str">
        <f t="shared" si="2821"/>
        <v/>
      </c>
      <c r="FK168" s="72" t="str">
        <f t="shared" si="2821"/>
        <v/>
      </c>
      <c r="FL168" s="72" t="str">
        <f t="shared" si="2821"/>
        <v/>
      </c>
      <c r="FM168" s="72" t="str">
        <f t="shared" si="2821"/>
        <v/>
      </c>
      <c r="FN168" s="72" t="str">
        <f t="shared" ref="FN168:FS168" si="2822">IF(CH168="","","|n"&amp;FN$2&amp;"+"&amp;CH168&amp;FN$1)</f>
        <v/>
      </c>
      <c r="FO168" s="72" t="str">
        <f t="shared" si="2822"/>
        <v/>
      </c>
      <c r="FP168" s="72" t="str">
        <f t="shared" si="2822"/>
        <v/>
      </c>
      <c r="FQ168" s="72" t="str">
        <f t="shared" si="2822"/>
        <v/>
      </c>
      <c r="FR168" s="72" t="str">
        <f t="shared" si="2822"/>
        <v/>
      </c>
      <c r="FS168" s="72" t="str">
        <f t="shared" si="2822"/>
        <v/>
      </c>
    </row>
    <row r="169" spans="1:175" ht="16.5">
      <c r="A169" s="104"/>
      <c r="B169" s="119" t="s">
        <v>603</v>
      </c>
      <c r="C169" s="98" t="s">
        <v>604</v>
      </c>
      <c r="T169" s="71" t="s">
        <v>605</v>
      </c>
      <c r="U169" s="88" t="s">
        <v>606</v>
      </c>
      <c r="CN169" s="70" t="str">
        <f t="shared" si="2519"/>
        <v>InitUnitState('IN26',,,,,,,,,,)</v>
      </c>
      <c r="CO169" s="70" t="str">
        <f t="shared" si="2520"/>
        <v>InitUnitNormal('IN26',,,,,,,,,,)</v>
      </c>
      <c r="CP169" s="70" t="str">
        <f t="shared" si="2521"/>
        <v>InitUnitMagic('IN26',,,,,,,,,,)</v>
      </c>
      <c r="CQ169" s="70" t="str">
        <f t="shared" si="2522"/>
        <v>InitUnitAdd('IN26',,,,,,,,,,)</v>
      </c>
      <c r="CR169" s="70" t="str">
        <f t="shared" ref="CR169:CR175" si="2823"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221&amp;CR$1&amp;")"</f>
        <v>InitEquipData('IN26',,"",,,,,'','','','','','',"ReplaceableTextures\\CommandButtons\\BTNIN01.blp")</v>
      </c>
      <c r="CU169" s="98" t="str">
        <f t="shared" si="2668"/>
        <v>|n</v>
      </c>
      <c r="CV169" s="71" t="str">
        <f t="shared" si="2669"/>
        <v>打开后有几率获得以下奖励：|n|Cff00ff7f【随机品质】黄级道果|r|n|Cff00bfff【随机品质】玄级道果|n【随机品质】地级道果|r</v>
      </c>
      <c r="CW169" s="61"/>
      <c r="CX169" s="61"/>
      <c r="CY169" s="61"/>
      <c r="CZ169" s="61"/>
      <c r="DA169" s="61"/>
      <c r="DB169" s="72" t="str">
        <f t="shared" ref="DB169:FM169" si="2824">IF(V169="","","|n"&amp;DB$2&amp;"+"&amp;V169&amp;DB$1)</f>
        <v/>
      </c>
      <c r="DC169" s="72" t="str">
        <f t="shared" si="2824"/>
        <v/>
      </c>
      <c r="DD169" s="72" t="str">
        <f t="shared" si="2824"/>
        <v/>
      </c>
      <c r="DE169" s="72" t="str">
        <f t="shared" si="2824"/>
        <v/>
      </c>
      <c r="DF169" s="72" t="str">
        <f t="shared" si="2824"/>
        <v/>
      </c>
      <c r="DG169" s="72" t="str">
        <f t="shared" si="2824"/>
        <v/>
      </c>
      <c r="DH169" s="72" t="str">
        <f t="shared" si="2824"/>
        <v/>
      </c>
      <c r="DI169" s="72" t="str">
        <f t="shared" si="2824"/>
        <v/>
      </c>
      <c r="DJ169" s="72" t="str">
        <f t="shared" si="2824"/>
        <v/>
      </c>
      <c r="DK169" s="72" t="str">
        <f t="shared" si="2824"/>
        <v/>
      </c>
      <c r="DL169" s="72" t="str">
        <f t="shared" si="2824"/>
        <v/>
      </c>
      <c r="DM169" s="72" t="str">
        <f t="shared" si="2824"/>
        <v/>
      </c>
      <c r="DN169" s="72" t="str">
        <f t="shared" si="2824"/>
        <v/>
      </c>
      <c r="DO169" s="72" t="str">
        <f t="shared" si="2824"/>
        <v/>
      </c>
      <c r="DP169" s="72" t="str">
        <f t="shared" si="2824"/>
        <v/>
      </c>
      <c r="DQ169" s="72" t="str">
        <f t="shared" si="2824"/>
        <v/>
      </c>
      <c r="DR169" s="72" t="str">
        <f t="shared" si="2824"/>
        <v/>
      </c>
      <c r="DS169" s="72" t="str">
        <f t="shared" si="2824"/>
        <v/>
      </c>
      <c r="DT169" s="72" t="str">
        <f t="shared" si="2824"/>
        <v/>
      </c>
      <c r="DU169" s="72" t="str">
        <f t="shared" si="2824"/>
        <v/>
      </c>
      <c r="DV169" s="72" t="str">
        <f t="shared" si="2824"/>
        <v/>
      </c>
      <c r="DW169" s="72" t="str">
        <f t="shared" si="2824"/>
        <v/>
      </c>
      <c r="DX169" s="72" t="str">
        <f t="shared" si="2824"/>
        <v/>
      </c>
      <c r="DY169" s="72" t="str">
        <f t="shared" si="2824"/>
        <v/>
      </c>
      <c r="DZ169" s="72" t="str">
        <f t="shared" si="2824"/>
        <v/>
      </c>
      <c r="EA169" s="72" t="str">
        <f t="shared" si="2824"/>
        <v/>
      </c>
      <c r="EB169" s="72" t="str">
        <f t="shared" si="2824"/>
        <v/>
      </c>
      <c r="EC169" s="72" t="str">
        <f t="shared" si="2824"/>
        <v/>
      </c>
      <c r="ED169" s="72" t="str">
        <f t="shared" si="2824"/>
        <v/>
      </c>
      <c r="EE169" s="72" t="str">
        <f t="shared" si="2824"/>
        <v/>
      </c>
      <c r="EF169" s="72" t="str">
        <f t="shared" si="2824"/>
        <v/>
      </c>
      <c r="EG169" s="72" t="str">
        <f t="shared" si="2824"/>
        <v/>
      </c>
      <c r="EH169" s="72" t="str">
        <f t="shared" si="2824"/>
        <v/>
      </c>
      <c r="EI169" s="72" t="str">
        <f t="shared" si="2824"/>
        <v/>
      </c>
      <c r="EJ169" s="72" t="str">
        <f t="shared" si="2824"/>
        <v/>
      </c>
      <c r="EK169" s="72" t="str">
        <f t="shared" si="2824"/>
        <v/>
      </c>
      <c r="EL169" s="72" t="str">
        <f t="shared" si="2824"/>
        <v/>
      </c>
      <c r="EM169" s="72" t="str">
        <f t="shared" si="2824"/>
        <v/>
      </c>
      <c r="EN169" s="72" t="str">
        <f t="shared" si="2824"/>
        <v/>
      </c>
      <c r="EO169" s="72" t="str">
        <f t="shared" si="2824"/>
        <v/>
      </c>
      <c r="EP169" s="72" t="str">
        <f t="shared" si="2824"/>
        <v/>
      </c>
      <c r="EQ169" s="72" t="str">
        <f t="shared" si="2824"/>
        <v/>
      </c>
      <c r="ER169" s="72" t="str">
        <f t="shared" si="2824"/>
        <v/>
      </c>
      <c r="ES169" s="72" t="str">
        <f t="shared" si="2824"/>
        <v/>
      </c>
      <c r="ET169" s="72" t="str">
        <f t="shared" si="2824"/>
        <v/>
      </c>
      <c r="EU169" s="72" t="str">
        <f t="shared" si="2824"/>
        <v/>
      </c>
      <c r="EV169" s="72" t="str">
        <f t="shared" si="2824"/>
        <v/>
      </c>
      <c r="EW169" s="72" t="str">
        <f t="shared" si="2824"/>
        <v/>
      </c>
      <c r="EX169" s="72" t="str">
        <f t="shared" si="2824"/>
        <v/>
      </c>
      <c r="EY169" s="72" t="str">
        <f t="shared" si="2824"/>
        <v/>
      </c>
      <c r="EZ169" s="72" t="str">
        <f t="shared" si="2824"/>
        <v/>
      </c>
      <c r="FA169" s="72" t="str">
        <f t="shared" si="2824"/>
        <v/>
      </c>
      <c r="FB169" s="72" t="str">
        <f t="shared" si="2824"/>
        <v/>
      </c>
      <c r="FC169" s="72" t="str">
        <f t="shared" si="2824"/>
        <v/>
      </c>
      <c r="FD169" s="72" t="str">
        <f t="shared" si="2824"/>
        <v/>
      </c>
      <c r="FE169" s="72" t="str">
        <f t="shared" si="2824"/>
        <v/>
      </c>
      <c r="FF169" s="72" t="str">
        <f t="shared" si="2824"/>
        <v/>
      </c>
      <c r="FG169" s="72" t="str">
        <f t="shared" si="2824"/>
        <v/>
      </c>
      <c r="FH169" s="72" t="str">
        <f t="shared" si="2824"/>
        <v/>
      </c>
      <c r="FI169" s="72" t="str">
        <f t="shared" si="2824"/>
        <v/>
      </c>
      <c r="FJ169" s="72" t="str">
        <f t="shared" si="2824"/>
        <v/>
      </c>
      <c r="FK169" s="72" t="str">
        <f t="shared" si="2824"/>
        <v/>
      </c>
      <c r="FL169" s="72" t="str">
        <f t="shared" si="2824"/>
        <v/>
      </c>
      <c r="FM169" s="72" t="str">
        <f t="shared" si="2824"/>
        <v/>
      </c>
      <c r="FN169" s="72" t="str">
        <f t="shared" ref="FN169:FS169" si="2825">IF(CH169="","","|n"&amp;FN$2&amp;"+"&amp;CH169&amp;FN$1)</f>
        <v/>
      </c>
      <c r="FO169" s="72" t="str">
        <f t="shared" si="2825"/>
        <v/>
      </c>
      <c r="FP169" s="72" t="str">
        <f t="shared" si="2825"/>
        <v/>
      </c>
      <c r="FQ169" s="72" t="str">
        <f t="shared" si="2825"/>
        <v/>
      </c>
      <c r="FR169" s="72" t="str">
        <f t="shared" si="2825"/>
        <v/>
      </c>
      <c r="FS169" s="72" t="str">
        <f t="shared" si="2825"/>
        <v/>
      </c>
    </row>
    <row r="170" spans="1:175" ht="16.5">
      <c r="A170" s="104"/>
      <c r="B170" s="119" t="s">
        <v>607</v>
      </c>
      <c r="C170" s="98" t="s">
        <v>608</v>
      </c>
      <c r="T170" s="71" t="s">
        <v>609</v>
      </c>
      <c r="U170" s="88" t="s">
        <v>610</v>
      </c>
      <c r="CN170" s="70" t="str">
        <f t="shared" si="2519"/>
        <v>InitUnitState('IN27',,,,,,,,,,)</v>
      </c>
      <c r="CO170" s="70" t="str">
        <f t="shared" si="2520"/>
        <v>InitUnitNormal('IN27',,,,,,,,,,)</v>
      </c>
      <c r="CP170" s="70" t="str">
        <f t="shared" si="2521"/>
        <v>InitUnitMagic('IN27',,,,,,,,,,)</v>
      </c>
      <c r="CQ170" s="70" t="str">
        <f t="shared" si="2522"/>
        <v>InitUnitAdd('IN27',,,,,,,,,,)</v>
      </c>
      <c r="CR170" s="70" t="str">
        <f t="shared" si="2823"/>
        <v>InitEquipData('IN27',,"",,,,,'','','','','','',"ReplaceableTextures\\CommandButtons\\BTNIN02.blp")</v>
      </c>
      <c r="CU170" s="98" t="str">
        <f t="shared" si="2668"/>
        <v>|n</v>
      </c>
      <c r="CV170" s="71" t="str">
        <f t="shared" si="2669"/>
        <v>打开后有几率获得以下奖励：|n|Cffffd24d【随机品质】天级道果|n【随机品质】仙品道果|n|r|Cffff0000【随机品质】至圣道果|n【随机品质】混沌道果|r</v>
      </c>
      <c r="CW170" s="61"/>
      <c r="CX170" s="61"/>
      <c r="CY170" s="61"/>
      <c r="CZ170" s="61"/>
      <c r="DA170" s="61"/>
      <c r="DB170" s="72" t="str">
        <f t="shared" ref="DB170:FM170" si="2826">IF(V170="","","|n"&amp;DB$2&amp;"+"&amp;V170&amp;DB$1)</f>
        <v/>
      </c>
      <c r="DC170" s="72" t="str">
        <f t="shared" si="2826"/>
        <v/>
      </c>
      <c r="DD170" s="72" t="str">
        <f t="shared" si="2826"/>
        <v/>
      </c>
      <c r="DE170" s="72" t="str">
        <f t="shared" si="2826"/>
        <v/>
      </c>
      <c r="DF170" s="72" t="str">
        <f t="shared" si="2826"/>
        <v/>
      </c>
      <c r="DG170" s="72" t="str">
        <f t="shared" si="2826"/>
        <v/>
      </c>
      <c r="DH170" s="72" t="str">
        <f t="shared" si="2826"/>
        <v/>
      </c>
      <c r="DI170" s="72" t="str">
        <f t="shared" si="2826"/>
        <v/>
      </c>
      <c r="DJ170" s="72" t="str">
        <f t="shared" si="2826"/>
        <v/>
      </c>
      <c r="DK170" s="72" t="str">
        <f t="shared" si="2826"/>
        <v/>
      </c>
      <c r="DL170" s="72" t="str">
        <f t="shared" si="2826"/>
        <v/>
      </c>
      <c r="DM170" s="72" t="str">
        <f t="shared" si="2826"/>
        <v/>
      </c>
      <c r="DN170" s="72" t="str">
        <f t="shared" si="2826"/>
        <v/>
      </c>
      <c r="DO170" s="72" t="str">
        <f t="shared" si="2826"/>
        <v/>
      </c>
      <c r="DP170" s="72" t="str">
        <f t="shared" si="2826"/>
        <v/>
      </c>
      <c r="DQ170" s="72" t="str">
        <f t="shared" si="2826"/>
        <v/>
      </c>
      <c r="DR170" s="72" t="str">
        <f t="shared" si="2826"/>
        <v/>
      </c>
      <c r="DS170" s="72" t="str">
        <f t="shared" si="2826"/>
        <v/>
      </c>
      <c r="DT170" s="72" t="str">
        <f t="shared" si="2826"/>
        <v/>
      </c>
      <c r="DU170" s="72" t="str">
        <f t="shared" si="2826"/>
        <v/>
      </c>
      <c r="DV170" s="72" t="str">
        <f t="shared" si="2826"/>
        <v/>
      </c>
      <c r="DW170" s="72" t="str">
        <f t="shared" si="2826"/>
        <v/>
      </c>
      <c r="DX170" s="72" t="str">
        <f t="shared" si="2826"/>
        <v/>
      </c>
      <c r="DY170" s="72" t="str">
        <f t="shared" si="2826"/>
        <v/>
      </c>
      <c r="DZ170" s="72" t="str">
        <f t="shared" si="2826"/>
        <v/>
      </c>
      <c r="EA170" s="72" t="str">
        <f t="shared" si="2826"/>
        <v/>
      </c>
      <c r="EB170" s="72" t="str">
        <f t="shared" si="2826"/>
        <v/>
      </c>
      <c r="EC170" s="72" t="str">
        <f t="shared" si="2826"/>
        <v/>
      </c>
      <c r="ED170" s="72" t="str">
        <f t="shared" si="2826"/>
        <v/>
      </c>
      <c r="EE170" s="72" t="str">
        <f t="shared" si="2826"/>
        <v/>
      </c>
      <c r="EF170" s="72" t="str">
        <f t="shared" si="2826"/>
        <v/>
      </c>
      <c r="EG170" s="72" t="str">
        <f t="shared" si="2826"/>
        <v/>
      </c>
      <c r="EH170" s="72" t="str">
        <f t="shared" si="2826"/>
        <v/>
      </c>
      <c r="EI170" s="72" t="str">
        <f t="shared" si="2826"/>
        <v/>
      </c>
      <c r="EJ170" s="72" t="str">
        <f t="shared" si="2826"/>
        <v/>
      </c>
      <c r="EK170" s="72" t="str">
        <f t="shared" si="2826"/>
        <v/>
      </c>
      <c r="EL170" s="72" t="str">
        <f t="shared" si="2826"/>
        <v/>
      </c>
      <c r="EM170" s="72" t="str">
        <f t="shared" si="2826"/>
        <v/>
      </c>
      <c r="EN170" s="72" t="str">
        <f t="shared" si="2826"/>
        <v/>
      </c>
      <c r="EO170" s="72" t="str">
        <f t="shared" si="2826"/>
        <v/>
      </c>
      <c r="EP170" s="72" t="str">
        <f t="shared" si="2826"/>
        <v/>
      </c>
      <c r="EQ170" s="72" t="str">
        <f t="shared" si="2826"/>
        <v/>
      </c>
      <c r="ER170" s="72" t="str">
        <f t="shared" si="2826"/>
        <v/>
      </c>
      <c r="ES170" s="72" t="str">
        <f t="shared" si="2826"/>
        <v/>
      </c>
      <c r="ET170" s="72" t="str">
        <f t="shared" si="2826"/>
        <v/>
      </c>
      <c r="EU170" s="72" t="str">
        <f t="shared" si="2826"/>
        <v/>
      </c>
      <c r="EV170" s="72" t="str">
        <f t="shared" si="2826"/>
        <v/>
      </c>
      <c r="EW170" s="72" t="str">
        <f t="shared" si="2826"/>
        <v/>
      </c>
      <c r="EX170" s="72" t="str">
        <f t="shared" si="2826"/>
        <v/>
      </c>
      <c r="EY170" s="72" t="str">
        <f t="shared" si="2826"/>
        <v/>
      </c>
      <c r="EZ170" s="72" t="str">
        <f t="shared" si="2826"/>
        <v/>
      </c>
      <c r="FA170" s="72" t="str">
        <f t="shared" si="2826"/>
        <v/>
      </c>
      <c r="FB170" s="72" t="str">
        <f t="shared" si="2826"/>
        <v/>
      </c>
      <c r="FC170" s="72" t="str">
        <f t="shared" si="2826"/>
        <v/>
      </c>
      <c r="FD170" s="72" t="str">
        <f t="shared" si="2826"/>
        <v/>
      </c>
      <c r="FE170" s="72" t="str">
        <f t="shared" si="2826"/>
        <v/>
      </c>
      <c r="FF170" s="72" t="str">
        <f t="shared" si="2826"/>
        <v/>
      </c>
      <c r="FG170" s="72" t="str">
        <f t="shared" si="2826"/>
        <v/>
      </c>
      <c r="FH170" s="72" t="str">
        <f t="shared" si="2826"/>
        <v/>
      </c>
      <c r="FI170" s="72" t="str">
        <f t="shared" si="2826"/>
        <v/>
      </c>
      <c r="FJ170" s="72" t="str">
        <f t="shared" si="2826"/>
        <v/>
      </c>
      <c r="FK170" s="72" t="str">
        <f t="shared" si="2826"/>
        <v/>
      </c>
      <c r="FL170" s="72" t="str">
        <f t="shared" si="2826"/>
        <v/>
      </c>
      <c r="FM170" s="72" t="str">
        <f t="shared" si="2826"/>
        <v/>
      </c>
      <c r="FN170" s="72" t="str">
        <f t="shared" ref="FN170:FS170" si="2827">IF(CH170="","","|n"&amp;FN$2&amp;"+"&amp;CH170&amp;FN$1)</f>
        <v/>
      </c>
      <c r="FO170" s="72" t="str">
        <f t="shared" si="2827"/>
        <v/>
      </c>
      <c r="FP170" s="72" t="str">
        <f t="shared" si="2827"/>
        <v/>
      </c>
      <c r="FQ170" s="72" t="str">
        <f t="shared" si="2827"/>
        <v/>
      </c>
      <c r="FR170" s="72" t="str">
        <f t="shared" si="2827"/>
        <v/>
      </c>
      <c r="FS170" s="72" t="str">
        <f t="shared" si="2827"/>
        <v/>
      </c>
    </row>
    <row r="171" spans="1:175" ht="16.5">
      <c r="A171" s="104"/>
      <c r="B171" s="119" t="s">
        <v>611</v>
      </c>
      <c r="C171" s="71" t="s">
        <v>612</v>
      </c>
      <c r="T171" s="71" t="s">
        <v>613</v>
      </c>
      <c r="U171" s="88" t="s">
        <v>614</v>
      </c>
      <c r="CN171" s="70" t="str">
        <f t="shared" si="2519"/>
        <v>InitUnitState('IN28',,,,,,,,,,)</v>
      </c>
      <c r="CO171" s="70" t="str">
        <f t="shared" si="2520"/>
        <v>InitUnitNormal('IN28',,,,,,,,,,)</v>
      </c>
      <c r="CP171" s="70" t="str">
        <f t="shared" si="2521"/>
        <v>InitUnitMagic('IN28',,,,,,,,,,)</v>
      </c>
      <c r="CQ171" s="70" t="str">
        <f t="shared" si="2522"/>
        <v>InitUnitAdd('IN28',,,,,,,,,,)</v>
      </c>
      <c r="CR171" s="70" t="str">
        <f t="shared" si="2823"/>
        <v>InitEquipData('IN28',,"",,,,,'','','','','','',"ReplaceableTextures\\CommandButtons\\BTNIN03.blp")</v>
      </c>
      <c r="CU171" s="98" t="str">
        <f t="shared" si="2668"/>
        <v>|n</v>
      </c>
      <c r="CV171" s="71" t="str">
        <f t="shared" si="2669"/>
        <v>使用后获得|Cffffc926随机类型技能升阶石|r</v>
      </c>
      <c r="CW171" s="61"/>
      <c r="CX171" s="61"/>
      <c r="CY171" s="61"/>
      <c r="CZ171" s="61"/>
      <c r="DA171" s="61"/>
      <c r="DB171" s="72" t="str">
        <f t="shared" ref="DB171:FM171" si="2828">IF(V171="","","|n"&amp;DB$2&amp;"+"&amp;V171&amp;DB$1)</f>
        <v/>
      </c>
      <c r="DC171" s="72" t="str">
        <f t="shared" si="2828"/>
        <v/>
      </c>
      <c r="DD171" s="72" t="str">
        <f t="shared" si="2828"/>
        <v/>
      </c>
      <c r="DE171" s="72" t="str">
        <f t="shared" si="2828"/>
        <v/>
      </c>
      <c r="DF171" s="72" t="str">
        <f t="shared" si="2828"/>
        <v/>
      </c>
      <c r="DG171" s="72" t="str">
        <f t="shared" si="2828"/>
        <v/>
      </c>
      <c r="DH171" s="72" t="str">
        <f t="shared" si="2828"/>
        <v/>
      </c>
      <c r="DI171" s="72" t="str">
        <f t="shared" si="2828"/>
        <v/>
      </c>
      <c r="DJ171" s="72" t="str">
        <f t="shared" si="2828"/>
        <v/>
      </c>
      <c r="DK171" s="72" t="str">
        <f t="shared" si="2828"/>
        <v/>
      </c>
      <c r="DL171" s="72" t="str">
        <f t="shared" si="2828"/>
        <v/>
      </c>
      <c r="DM171" s="72" t="str">
        <f t="shared" si="2828"/>
        <v/>
      </c>
      <c r="DN171" s="72" t="str">
        <f t="shared" si="2828"/>
        <v/>
      </c>
      <c r="DO171" s="72" t="str">
        <f t="shared" si="2828"/>
        <v/>
      </c>
      <c r="DP171" s="72" t="str">
        <f t="shared" si="2828"/>
        <v/>
      </c>
      <c r="DQ171" s="72" t="str">
        <f t="shared" si="2828"/>
        <v/>
      </c>
      <c r="DR171" s="72" t="str">
        <f t="shared" si="2828"/>
        <v/>
      </c>
      <c r="DS171" s="72" t="str">
        <f t="shared" si="2828"/>
        <v/>
      </c>
      <c r="DT171" s="72" t="str">
        <f t="shared" si="2828"/>
        <v/>
      </c>
      <c r="DU171" s="72" t="str">
        <f t="shared" si="2828"/>
        <v/>
      </c>
      <c r="DV171" s="72" t="str">
        <f t="shared" si="2828"/>
        <v/>
      </c>
      <c r="DW171" s="72" t="str">
        <f t="shared" si="2828"/>
        <v/>
      </c>
      <c r="DX171" s="72" t="str">
        <f t="shared" si="2828"/>
        <v/>
      </c>
      <c r="DY171" s="72" t="str">
        <f t="shared" si="2828"/>
        <v/>
      </c>
      <c r="DZ171" s="72" t="str">
        <f t="shared" si="2828"/>
        <v/>
      </c>
      <c r="EA171" s="72" t="str">
        <f t="shared" si="2828"/>
        <v/>
      </c>
      <c r="EB171" s="72" t="str">
        <f t="shared" si="2828"/>
        <v/>
      </c>
      <c r="EC171" s="72" t="str">
        <f t="shared" si="2828"/>
        <v/>
      </c>
      <c r="ED171" s="72" t="str">
        <f t="shared" si="2828"/>
        <v/>
      </c>
      <c r="EE171" s="72" t="str">
        <f t="shared" si="2828"/>
        <v/>
      </c>
      <c r="EF171" s="72" t="str">
        <f t="shared" si="2828"/>
        <v/>
      </c>
      <c r="EG171" s="72" t="str">
        <f t="shared" si="2828"/>
        <v/>
      </c>
      <c r="EH171" s="72" t="str">
        <f t="shared" si="2828"/>
        <v/>
      </c>
      <c r="EI171" s="72" t="str">
        <f t="shared" si="2828"/>
        <v/>
      </c>
      <c r="EJ171" s="72" t="str">
        <f t="shared" si="2828"/>
        <v/>
      </c>
      <c r="EK171" s="72" t="str">
        <f t="shared" si="2828"/>
        <v/>
      </c>
      <c r="EL171" s="72" t="str">
        <f t="shared" si="2828"/>
        <v/>
      </c>
      <c r="EM171" s="72" t="str">
        <f t="shared" si="2828"/>
        <v/>
      </c>
      <c r="EN171" s="72" t="str">
        <f t="shared" si="2828"/>
        <v/>
      </c>
      <c r="EO171" s="72" t="str">
        <f t="shared" si="2828"/>
        <v/>
      </c>
      <c r="EP171" s="72" t="str">
        <f t="shared" si="2828"/>
        <v/>
      </c>
      <c r="EQ171" s="72" t="str">
        <f t="shared" si="2828"/>
        <v/>
      </c>
      <c r="ER171" s="72" t="str">
        <f t="shared" si="2828"/>
        <v/>
      </c>
      <c r="ES171" s="72" t="str">
        <f t="shared" si="2828"/>
        <v/>
      </c>
      <c r="ET171" s="72" t="str">
        <f t="shared" si="2828"/>
        <v/>
      </c>
      <c r="EU171" s="72" t="str">
        <f t="shared" si="2828"/>
        <v/>
      </c>
      <c r="EV171" s="72" t="str">
        <f t="shared" si="2828"/>
        <v/>
      </c>
      <c r="EW171" s="72" t="str">
        <f t="shared" si="2828"/>
        <v/>
      </c>
      <c r="EX171" s="72" t="str">
        <f t="shared" si="2828"/>
        <v/>
      </c>
      <c r="EY171" s="72" t="str">
        <f t="shared" si="2828"/>
        <v/>
      </c>
      <c r="EZ171" s="72" t="str">
        <f t="shared" si="2828"/>
        <v/>
      </c>
      <c r="FA171" s="72" t="str">
        <f t="shared" si="2828"/>
        <v/>
      </c>
      <c r="FB171" s="72" t="str">
        <f t="shared" si="2828"/>
        <v/>
      </c>
      <c r="FC171" s="72" t="str">
        <f t="shared" si="2828"/>
        <v/>
      </c>
      <c r="FD171" s="72" t="str">
        <f t="shared" si="2828"/>
        <v/>
      </c>
      <c r="FE171" s="72" t="str">
        <f t="shared" si="2828"/>
        <v/>
      </c>
      <c r="FF171" s="72" t="str">
        <f t="shared" si="2828"/>
        <v/>
      </c>
      <c r="FG171" s="72" t="str">
        <f t="shared" si="2828"/>
        <v/>
      </c>
      <c r="FH171" s="72" t="str">
        <f t="shared" si="2828"/>
        <v/>
      </c>
      <c r="FI171" s="72" t="str">
        <f t="shared" si="2828"/>
        <v/>
      </c>
      <c r="FJ171" s="72" t="str">
        <f t="shared" si="2828"/>
        <v/>
      </c>
      <c r="FK171" s="72" t="str">
        <f t="shared" si="2828"/>
        <v/>
      </c>
      <c r="FL171" s="72" t="str">
        <f t="shared" si="2828"/>
        <v/>
      </c>
      <c r="FM171" s="72" t="str">
        <f t="shared" si="2828"/>
        <v/>
      </c>
      <c r="FN171" s="72" t="str">
        <f t="shared" ref="FN171:FS171" si="2829">IF(CH171="","","|n"&amp;FN$2&amp;"+"&amp;CH171&amp;FN$1)</f>
        <v/>
      </c>
      <c r="FO171" s="72" t="str">
        <f t="shared" si="2829"/>
        <v/>
      </c>
      <c r="FP171" s="72" t="str">
        <f t="shared" si="2829"/>
        <v/>
      </c>
      <c r="FQ171" s="72" t="str">
        <f t="shared" si="2829"/>
        <v/>
      </c>
      <c r="FR171" s="72" t="str">
        <f t="shared" si="2829"/>
        <v/>
      </c>
      <c r="FS171" s="72" t="str">
        <f t="shared" si="2829"/>
        <v/>
      </c>
    </row>
    <row r="172" spans="1:175" ht="16.5">
      <c r="A172" s="104"/>
      <c r="B172" s="119" t="s">
        <v>615</v>
      </c>
      <c r="C172" s="71" t="s">
        <v>616</v>
      </c>
      <c r="T172" s="71" t="s">
        <v>582</v>
      </c>
      <c r="U172" s="88" t="s">
        <v>617</v>
      </c>
      <c r="CN172" s="70" t="str">
        <f t="shared" si="2519"/>
        <v>InitUnitState('IN29',,,,,,,,,,)</v>
      </c>
      <c r="CO172" s="70" t="str">
        <f t="shared" si="2520"/>
        <v>InitUnitNormal('IN29',,,,,,,,,,)</v>
      </c>
      <c r="CP172" s="70" t="str">
        <f t="shared" si="2521"/>
        <v>InitUnitMagic('IN29',,,,,,,,,,)</v>
      </c>
      <c r="CQ172" s="70" t="str">
        <f t="shared" si="2522"/>
        <v>InitUnitAdd('IN29',,,,,,,,,,)</v>
      </c>
      <c r="CR172" s="70" t="str">
        <f t="shared" si="2823"/>
        <v>InitEquipData('IN29',,"",,,,,'','','','','','',"ReplaceableTextures\\CommandButtons\\BTN009.blp")</v>
      </c>
      <c r="CU172" s="98" t="str">
        <f t="shared" si="2668"/>
        <v>|n</v>
      </c>
      <c r="CV172" s="71" t="str">
        <f t="shared" si="2669"/>
        <v>使用后获得|Cffffc926随机类型技能附魔石|r</v>
      </c>
      <c r="CW172" s="61"/>
      <c r="CX172" s="61"/>
      <c r="CY172" s="61"/>
      <c r="CZ172" s="61"/>
      <c r="DA172" s="61"/>
      <c r="DB172" s="72" t="str">
        <f t="shared" ref="DB172:FM173" si="2830">IF(V172="","","|n"&amp;DB$2&amp;"+"&amp;V172&amp;DB$1)</f>
        <v/>
      </c>
      <c r="DC172" s="72" t="str">
        <f t="shared" si="2830"/>
        <v/>
      </c>
      <c r="DD172" s="72" t="str">
        <f t="shared" si="2830"/>
        <v/>
      </c>
      <c r="DE172" s="72" t="str">
        <f t="shared" si="2830"/>
        <v/>
      </c>
      <c r="DF172" s="72" t="str">
        <f t="shared" si="2830"/>
        <v/>
      </c>
      <c r="DG172" s="72" t="str">
        <f t="shared" si="2830"/>
        <v/>
      </c>
      <c r="DH172" s="72" t="str">
        <f t="shared" si="2830"/>
        <v/>
      </c>
      <c r="DI172" s="72" t="str">
        <f t="shared" si="2830"/>
        <v/>
      </c>
      <c r="DJ172" s="72" t="str">
        <f t="shared" si="2830"/>
        <v/>
      </c>
      <c r="DK172" s="72" t="str">
        <f t="shared" si="2830"/>
        <v/>
      </c>
      <c r="DL172" s="72" t="str">
        <f t="shared" si="2830"/>
        <v/>
      </c>
      <c r="DM172" s="72" t="str">
        <f t="shared" si="2830"/>
        <v/>
      </c>
      <c r="DN172" s="72" t="str">
        <f t="shared" si="2830"/>
        <v/>
      </c>
      <c r="DO172" s="72" t="str">
        <f t="shared" si="2830"/>
        <v/>
      </c>
      <c r="DP172" s="72" t="str">
        <f t="shared" si="2830"/>
        <v/>
      </c>
      <c r="DQ172" s="72" t="str">
        <f t="shared" si="2830"/>
        <v/>
      </c>
      <c r="DR172" s="72" t="str">
        <f t="shared" si="2830"/>
        <v/>
      </c>
      <c r="DS172" s="72" t="str">
        <f t="shared" si="2830"/>
        <v/>
      </c>
      <c r="DT172" s="72" t="str">
        <f t="shared" si="2830"/>
        <v/>
      </c>
      <c r="DU172" s="72" t="str">
        <f t="shared" si="2830"/>
        <v/>
      </c>
      <c r="DV172" s="72" t="str">
        <f t="shared" si="2830"/>
        <v/>
      </c>
      <c r="DW172" s="72" t="str">
        <f t="shared" si="2830"/>
        <v/>
      </c>
      <c r="DX172" s="72" t="str">
        <f t="shared" si="2830"/>
        <v/>
      </c>
      <c r="DY172" s="72" t="str">
        <f t="shared" si="2830"/>
        <v/>
      </c>
      <c r="DZ172" s="72" t="str">
        <f t="shared" si="2830"/>
        <v/>
      </c>
      <c r="EA172" s="72" t="str">
        <f t="shared" si="2830"/>
        <v/>
      </c>
      <c r="EB172" s="72" t="str">
        <f t="shared" si="2830"/>
        <v/>
      </c>
      <c r="EC172" s="72" t="str">
        <f t="shared" si="2830"/>
        <v/>
      </c>
      <c r="ED172" s="72" t="str">
        <f t="shared" si="2830"/>
        <v/>
      </c>
      <c r="EE172" s="72" t="str">
        <f t="shared" si="2830"/>
        <v/>
      </c>
      <c r="EF172" s="72" t="str">
        <f t="shared" si="2830"/>
        <v/>
      </c>
      <c r="EG172" s="72" t="str">
        <f t="shared" si="2830"/>
        <v/>
      </c>
      <c r="EH172" s="72" t="str">
        <f t="shared" si="2830"/>
        <v/>
      </c>
      <c r="EI172" s="72" t="str">
        <f t="shared" si="2830"/>
        <v/>
      </c>
      <c r="EJ172" s="72" t="str">
        <f t="shared" si="2830"/>
        <v/>
      </c>
      <c r="EK172" s="72" t="str">
        <f t="shared" si="2830"/>
        <v/>
      </c>
      <c r="EL172" s="72" t="str">
        <f t="shared" si="2830"/>
        <v/>
      </c>
      <c r="EM172" s="72" t="str">
        <f t="shared" si="2830"/>
        <v/>
      </c>
      <c r="EN172" s="72" t="str">
        <f t="shared" si="2830"/>
        <v/>
      </c>
      <c r="EO172" s="72" t="str">
        <f t="shared" si="2830"/>
        <v/>
      </c>
      <c r="EP172" s="72" t="str">
        <f t="shared" si="2830"/>
        <v/>
      </c>
      <c r="EQ172" s="72" t="str">
        <f t="shared" si="2830"/>
        <v/>
      </c>
      <c r="ER172" s="72" t="str">
        <f t="shared" si="2830"/>
        <v/>
      </c>
      <c r="ES172" s="72" t="str">
        <f t="shared" si="2830"/>
        <v/>
      </c>
      <c r="ET172" s="72" t="str">
        <f t="shared" si="2830"/>
        <v/>
      </c>
      <c r="EU172" s="72" t="str">
        <f t="shared" si="2830"/>
        <v/>
      </c>
      <c r="EV172" s="72" t="str">
        <f t="shared" si="2830"/>
        <v/>
      </c>
      <c r="EW172" s="72" t="str">
        <f t="shared" si="2830"/>
        <v/>
      </c>
      <c r="EX172" s="72" t="str">
        <f t="shared" si="2830"/>
        <v/>
      </c>
      <c r="EY172" s="72" t="str">
        <f t="shared" si="2830"/>
        <v/>
      </c>
      <c r="EZ172" s="72" t="str">
        <f t="shared" si="2830"/>
        <v/>
      </c>
      <c r="FA172" s="72" t="str">
        <f t="shared" si="2830"/>
        <v/>
      </c>
      <c r="FB172" s="72" t="str">
        <f t="shared" si="2830"/>
        <v/>
      </c>
      <c r="FC172" s="72" t="str">
        <f t="shared" si="2830"/>
        <v/>
      </c>
      <c r="FD172" s="72" t="str">
        <f t="shared" si="2830"/>
        <v/>
      </c>
      <c r="FE172" s="72" t="str">
        <f t="shared" si="2830"/>
        <v/>
      </c>
      <c r="FF172" s="72" t="str">
        <f t="shared" si="2830"/>
        <v/>
      </c>
      <c r="FG172" s="72" t="str">
        <f t="shared" si="2830"/>
        <v/>
      </c>
      <c r="FH172" s="72" t="str">
        <f t="shared" si="2830"/>
        <v/>
      </c>
      <c r="FI172" s="72" t="str">
        <f t="shared" si="2830"/>
        <v/>
      </c>
      <c r="FJ172" s="72" t="str">
        <f t="shared" si="2830"/>
        <v/>
      </c>
      <c r="FK172" s="72" t="str">
        <f t="shared" si="2830"/>
        <v/>
      </c>
      <c r="FL172" s="72" t="str">
        <f t="shared" si="2830"/>
        <v/>
      </c>
      <c r="FM172" s="72" t="str">
        <f t="shared" si="2830"/>
        <v/>
      </c>
      <c r="FN172" s="72" t="str">
        <f t="shared" ref="FN172:FS173" si="2831">IF(CH172="","","|n"&amp;FN$2&amp;"+"&amp;CH172&amp;FN$1)</f>
        <v/>
      </c>
      <c r="FO172" s="72" t="str">
        <f t="shared" si="2831"/>
        <v/>
      </c>
      <c r="FP172" s="72" t="str">
        <f t="shared" si="2831"/>
        <v/>
      </c>
      <c r="FQ172" s="72" t="str">
        <f t="shared" si="2831"/>
        <v/>
      </c>
      <c r="FR172" s="72" t="str">
        <f t="shared" si="2831"/>
        <v/>
      </c>
      <c r="FS172" s="72" t="str">
        <f t="shared" si="2831"/>
        <v/>
      </c>
    </row>
    <row r="173" spans="1:175" ht="16.5">
      <c r="A173" s="104"/>
      <c r="B173" s="119" t="s">
        <v>618</v>
      </c>
      <c r="C173" s="71" t="s">
        <v>619</v>
      </c>
      <c r="T173" s="71" t="s">
        <v>620</v>
      </c>
      <c r="U173" s="88" t="s">
        <v>621</v>
      </c>
      <c r="CN173" s="70" t="str">
        <f t="shared" ref="CN173:CN183" si="2832">"InitUnitState('"&amp;B173&amp;"',"&amp;V173&amp;","&amp;W173&amp;","&amp;X173&amp;","&amp;Y173&amp;","&amp;Z173&amp;","&amp;AA173&amp;","&amp;AB173&amp;","&amp;AC173&amp;","&amp;AD173&amp;","&amp;AE173&amp;")"</f>
        <v>InitUnitState('IN30',,,,,,,,,,)</v>
      </c>
      <c r="CO173" s="70" t="str">
        <f t="shared" ref="CO173:CO183" si="2833">"InitUnitNormal('"&amp;B173&amp;"',"&amp;AF173&amp;","&amp;AG173&amp;","&amp;AH173&amp;","&amp;AI173&amp;","&amp;AJ173&amp;","&amp;AK173&amp;","&amp;AL173&amp;","&amp;AM173&amp;","&amp;AN173&amp;","&amp;AO173&amp;")"</f>
        <v>InitUnitNormal('IN30',,,,,,,,,,)</v>
      </c>
      <c r="CP173" s="70" t="str">
        <f t="shared" ref="CP173:CP183" si="2834">"InitUnitMagic('"&amp;B173&amp;"',"&amp;AP173&amp;","&amp;AQ173&amp;","&amp;AR173&amp;","&amp;AS173&amp;","&amp;AT173&amp;","&amp;AU173&amp;","&amp;AV173&amp;","&amp;AW173&amp;","&amp;BI173&amp;","&amp;BJ173&amp;")"</f>
        <v>InitUnitMagic('IN30',,,,,,,,,,)</v>
      </c>
      <c r="CQ173" s="70" t="str">
        <f t="shared" ref="CQ173:CQ183" si="2835">"InitUnitAdd('"&amp;B173&amp;"',"&amp;BK173&amp;","&amp;BL173&amp;","&amp;BM173&amp;","&amp;BN173&amp;","&amp;BO173&amp;","&amp;BP173&amp;","&amp;BQ173&amp;","&amp;BR173&amp;","&amp;BS173&amp;","&amp;BT173&amp;")"</f>
        <v>InitUnitAdd('IN30',,,,,,,,,,)</v>
      </c>
      <c r="CR173" s="70" t="str">
        <f t="shared" si="2823"/>
        <v>InitEquipData('IN30',,"",,,,,'','','','','','',"ReplaceableTextures\\CommandButtons\\BTN010.blp")</v>
      </c>
      <c r="CU173" s="98" t="str">
        <f t="shared" ref="CU173:CU175" si="2836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1" t="str">
        <f t="shared" ref="CV173:CV175" si="2837">T173</f>
        <v>开启后获得|Cff00bfff随机奖励|r。</v>
      </c>
      <c r="CW173" s="61"/>
      <c r="CX173" s="61"/>
      <c r="CY173" s="61"/>
      <c r="CZ173" s="61"/>
      <c r="DA173" s="61"/>
      <c r="DB173" s="72" t="str">
        <f t="shared" si="2830"/>
        <v/>
      </c>
      <c r="DC173" s="72" t="str">
        <f t="shared" si="2830"/>
        <v/>
      </c>
      <c r="DD173" s="72" t="str">
        <f t="shared" si="2830"/>
        <v/>
      </c>
      <c r="DE173" s="72" t="str">
        <f t="shared" si="2830"/>
        <v/>
      </c>
      <c r="DF173" s="72" t="str">
        <f t="shared" si="2830"/>
        <v/>
      </c>
      <c r="DG173" s="72" t="str">
        <f t="shared" si="2830"/>
        <v/>
      </c>
      <c r="DH173" s="72" t="str">
        <f t="shared" si="2830"/>
        <v/>
      </c>
      <c r="DI173" s="72" t="str">
        <f t="shared" si="2830"/>
        <v/>
      </c>
      <c r="DJ173" s="72" t="str">
        <f t="shared" si="2830"/>
        <v/>
      </c>
      <c r="DK173" s="72" t="str">
        <f t="shared" si="2830"/>
        <v/>
      </c>
      <c r="DL173" s="72" t="str">
        <f t="shared" si="2830"/>
        <v/>
      </c>
      <c r="DM173" s="72" t="str">
        <f t="shared" si="2830"/>
        <v/>
      </c>
      <c r="DN173" s="72" t="str">
        <f t="shared" si="2830"/>
        <v/>
      </c>
      <c r="DO173" s="72" t="str">
        <f t="shared" si="2830"/>
        <v/>
      </c>
      <c r="DP173" s="72" t="str">
        <f t="shared" si="2830"/>
        <v/>
      </c>
      <c r="DQ173" s="72" t="str">
        <f t="shared" si="2830"/>
        <v/>
      </c>
      <c r="DR173" s="72" t="str">
        <f t="shared" si="2830"/>
        <v/>
      </c>
      <c r="DS173" s="72" t="str">
        <f t="shared" si="2830"/>
        <v/>
      </c>
      <c r="DT173" s="72" t="str">
        <f t="shared" si="2830"/>
        <v/>
      </c>
      <c r="DU173" s="72" t="str">
        <f t="shared" si="2830"/>
        <v/>
      </c>
      <c r="DV173" s="72" t="str">
        <f t="shared" si="2830"/>
        <v/>
      </c>
      <c r="DW173" s="72" t="str">
        <f t="shared" si="2830"/>
        <v/>
      </c>
      <c r="DX173" s="72" t="str">
        <f t="shared" si="2830"/>
        <v/>
      </c>
      <c r="DY173" s="72" t="str">
        <f t="shared" si="2830"/>
        <v/>
      </c>
      <c r="DZ173" s="72" t="str">
        <f t="shared" si="2830"/>
        <v/>
      </c>
      <c r="EA173" s="72" t="str">
        <f t="shared" si="2830"/>
        <v/>
      </c>
      <c r="EB173" s="72" t="str">
        <f t="shared" si="2830"/>
        <v/>
      </c>
      <c r="EC173" s="72" t="str">
        <f t="shared" si="2830"/>
        <v/>
      </c>
      <c r="ED173" s="72" t="str">
        <f t="shared" si="2830"/>
        <v/>
      </c>
      <c r="EE173" s="72" t="str">
        <f t="shared" si="2830"/>
        <v/>
      </c>
      <c r="EF173" s="72" t="str">
        <f t="shared" si="2830"/>
        <v/>
      </c>
      <c r="EG173" s="72" t="str">
        <f t="shared" si="2830"/>
        <v/>
      </c>
      <c r="EH173" s="72" t="str">
        <f t="shared" si="2830"/>
        <v/>
      </c>
      <c r="EI173" s="72" t="str">
        <f t="shared" si="2830"/>
        <v/>
      </c>
      <c r="EJ173" s="72" t="str">
        <f t="shared" si="2830"/>
        <v/>
      </c>
      <c r="EK173" s="72" t="str">
        <f t="shared" si="2830"/>
        <v/>
      </c>
      <c r="EL173" s="72" t="str">
        <f t="shared" si="2830"/>
        <v/>
      </c>
      <c r="EM173" s="72" t="str">
        <f t="shared" si="2830"/>
        <v/>
      </c>
      <c r="EN173" s="72" t="str">
        <f t="shared" si="2830"/>
        <v/>
      </c>
      <c r="EO173" s="72" t="str">
        <f t="shared" si="2830"/>
        <v/>
      </c>
      <c r="EP173" s="72" t="str">
        <f t="shared" si="2830"/>
        <v/>
      </c>
      <c r="EQ173" s="72" t="str">
        <f t="shared" si="2830"/>
        <v/>
      </c>
      <c r="ER173" s="72" t="str">
        <f t="shared" si="2830"/>
        <v/>
      </c>
      <c r="ES173" s="72" t="str">
        <f t="shared" si="2830"/>
        <v/>
      </c>
      <c r="ET173" s="72" t="str">
        <f t="shared" si="2830"/>
        <v/>
      </c>
      <c r="EU173" s="72" t="str">
        <f t="shared" si="2830"/>
        <v/>
      </c>
      <c r="EV173" s="72" t="str">
        <f t="shared" si="2830"/>
        <v/>
      </c>
      <c r="EW173" s="72" t="str">
        <f t="shared" si="2830"/>
        <v/>
      </c>
      <c r="EX173" s="72" t="str">
        <f t="shared" si="2830"/>
        <v/>
      </c>
      <c r="EY173" s="72" t="str">
        <f t="shared" si="2830"/>
        <v/>
      </c>
      <c r="EZ173" s="72" t="str">
        <f t="shared" si="2830"/>
        <v/>
      </c>
      <c r="FA173" s="72" t="str">
        <f t="shared" si="2830"/>
        <v/>
      </c>
      <c r="FB173" s="72" t="str">
        <f t="shared" si="2830"/>
        <v/>
      </c>
      <c r="FC173" s="72" t="str">
        <f t="shared" si="2830"/>
        <v/>
      </c>
      <c r="FD173" s="72" t="str">
        <f t="shared" si="2830"/>
        <v/>
      </c>
      <c r="FE173" s="72" t="str">
        <f t="shared" si="2830"/>
        <v/>
      </c>
      <c r="FF173" s="72" t="str">
        <f t="shared" si="2830"/>
        <v/>
      </c>
      <c r="FG173" s="72" t="str">
        <f t="shared" si="2830"/>
        <v/>
      </c>
      <c r="FH173" s="72" t="str">
        <f t="shared" si="2830"/>
        <v/>
      </c>
      <c r="FI173" s="72" t="str">
        <f t="shared" si="2830"/>
        <v/>
      </c>
      <c r="FJ173" s="72" t="str">
        <f t="shared" si="2830"/>
        <v/>
      </c>
      <c r="FK173" s="72" t="str">
        <f t="shared" si="2830"/>
        <v/>
      </c>
      <c r="FL173" s="72" t="str">
        <f t="shared" si="2830"/>
        <v/>
      </c>
      <c r="FM173" s="72" t="str">
        <f t="shared" si="2830"/>
        <v/>
      </c>
      <c r="FN173" s="72" t="str">
        <f t="shared" si="2831"/>
        <v/>
      </c>
      <c r="FO173" s="72" t="str">
        <f t="shared" si="2831"/>
        <v/>
      </c>
      <c r="FP173" s="72" t="str">
        <f t="shared" si="2831"/>
        <v/>
      </c>
      <c r="FQ173" s="72" t="str">
        <f t="shared" si="2831"/>
        <v/>
      </c>
      <c r="FR173" s="72" t="str">
        <f t="shared" si="2831"/>
        <v/>
      </c>
      <c r="FS173" s="72" t="str">
        <f t="shared" si="2831"/>
        <v/>
      </c>
    </row>
    <row r="174" spans="1:175" ht="16.5">
      <c r="A174" s="104"/>
      <c r="B174" s="119" t="s">
        <v>622</v>
      </c>
      <c r="C174" s="71" t="s">
        <v>623</v>
      </c>
      <c r="T174" s="71" t="s">
        <v>624</v>
      </c>
      <c r="U174" s="88" t="s">
        <v>625</v>
      </c>
      <c r="CN174" s="70" t="str">
        <f t="shared" si="2832"/>
        <v>InitUnitState('IN31',,,,,,,,,,)</v>
      </c>
      <c r="CO174" s="70" t="str">
        <f t="shared" si="2833"/>
        <v>InitUnitNormal('IN31',,,,,,,,,,)</v>
      </c>
      <c r="CP174" s="70" t="str">
        <f t="shared" si="2834"/>
        <v>InitUnitMagic('IN31',,,,,,,,,,)</v>
      </c>
      <c r="CQ174" s="70" t="str">
        <f t="shared" si="2835"/>
        <v>InitUnitAdd('IN31',,,,,,,,,,)</v>
      </c>
      <c r="CR174" s="70" t="str">
        <f t="shared" si="2823"/>
        <v>InitEquipData('IN31',,"",,,,,'','','','','','',"ReplaceableTextures\\CommandButtons\\BTN011.blp")</v>
      </c>
      <c r="CU174" s="98" t="str">
        <f t="shared" si="2836"/>
        <v>|n</v>
      </c>
      <c r="CV174" s="71" t="str">
        <f t="shared" si="2837"/>
        <v>开启后获得|Cffffd24d随机奖励|r。</v>
      </c>
      <c r="CW174" s="61"/>
      <c r="CX174" s="61"/>
      <c r="CY174" s="61"/>
      <c r="CZ174" s="61"/>
      <c r="DA174" s="61"/>
      <c r="DB174" s="72" t="str">
        <f t="shared" ref="DB174:DB175" si="2838">IF(V174="","","|n"&amp;DB$2&amp;"+"&amp;V174&amp;DB$1)</f>
        <v/>
      </c>
      <c r="DC174" s="72" t="str">
        <f t="shared" ref="DC174:DC175" si="2839">IF(W174="","","|n"&amp;DC$2&amp;"+"&amp;W174&amp;DC$1)</f>
        <v/>
      </c>
      <c r="DD174" s="72" t="str">
        <f t="shared" ref="DD174:DD175" si="2840">IF(X174="","","|n"&amp;DD$2&amp;"+"&amp;X174&amp;DD$1)</f>
        <v/>
      </c>
      <c r="DE174" s="72" t="str">
        <f t="shared" ref="DE174:DE175" si="2841">IF(Y174="","","|n"&amp;DE$2&amp;"+"&amp;Y174&amp;DE$1)</f>
        <v/>
      </c>
      <c r="DF174" s="72" t="str">
        <f t="shared" ref="DF174:DF175" si="2842">IF(Z174="","","|n"&amp;DF$2&amp;"+"&amp;Z174&amp;DF$1)</f>
        <v/>
      </c>
      <c r="DG174" s="72" t="str">
        <f t="shared" ref="DG174:DG175" si="2843">IF(AA174="","","|n"&amp;DG$2&amp;"+"&amp;AA174&amp;DG$1)</f>
        <v/>
      </c>
      <c r="DH174" s="72" t="str">
        <f t="shared" ref="DH174:DH175" si="2844">IF(AB174="","","|n"&amp;DH$2&amp;"+"&amp;AB174&amp;DH$1)</f>
        <v/>
      </c>
      <c r="DI174" s="72" t="str">
        <f t="shared" ref="DI174:DI175" si="2845">IF(AC174="","","|n"&amp;DI$2&amp;"+"&amp;AC174&amp;DI$1)</f>
        <v/>
      </c>
      <c r="DJ174" s="72" t="str">
        <f t="shared" ref="DJ174:DJ175" si="2846">IF(AD174="","","|n"&amp;DJ$2&amp;"+"&amp;AD174&amp;DJ$1)</f>
        <v/>
      </c>
      <c r="DK174" s="72" t="str">
        <f t="shared" ref="DK174:DK175" si="2847">IF(AE174="","","|n"&amp;DK$2&amp;"+"&amp;AE174&amp;DK$1)</f>
        <v/>
      </c>
      <c r="DL174" s="72" t="str">
        <f t="shared" ref="DL174:DL175" si="2848">IF(AF174="","","|n"&amp;DL$2&amp;"+"&amp;AF174&amp;DL$1)</f>
        <v/>
      </c>
      <c r="DM174" s="72" t="str">
        <f t="shared" ref="DM174:DM175" si="2849">IF(AG174="","","|n"&amp;DM$2&amp;"+"&amp;AG174&amp;DM$1)</f>
        <v/>
      </c>
      <c r="DN174" s="72" t="str">
        <f t="shared" ref="DN174:DN175" si="2850">IF(AH174="","","|n"&amp;DN$2&amp;"+"&amp;AH174&amp;DN$1)</f>
        <v/>
      </c>
      <c r="DO174" s="72" t="str">
        <f t="shared" ref="DO174:DO175" si="2851">IF(AI174="","","|n"&amp;DO$2&amp;"+"&amp;AI174&amp;DO$1)</f>
        <v/>
      </c>
      <c r="DP174" s="72" t="str">
        <f t="shared" ref="DP174:DP175" si="2852">IF(AJ174="","","|n"&amp;DP$2&amp;"+"&amp;AJ174&amp;DP$1)</f>
        <v/>
      </c>
      <c r="DQ174" s="72" t="str">
        <f t="shared" ref="DQ174:DQ175" si="2853">IF(AK174="","","|n"&amp;DQ$2&amp;"+"&amp;AK174&amp;DQ$1)</f>
        <v/>
      </c>
      <c r="DR174" s="72" t="str">
        <f t="shared" ref="DR174:DR175" si="2854">IF(AL174="","","|n"&amp;DR$2&amp;"+"&amp;AL174&amp;DR$1)</f>
        <v/>
      </c>
      <c r="DS174" s="72" t="str">
        <f t="shared" ref="DS174:DS175" si="2855">IF(AM174="","","|n"&amp;DS$2&amp;"+"&amp;AM174&amp;DS$1)</f>
        <v/>
      </c>
      <c r="DT174" s="72" t="str">
        <f t="shared" ref="DT174:DT175" si="2856">IF(AN174="","","|n"&amp;DT$2&amp;"+"&amp;AN174&amp;DT$1)</f>
        <v/>
      </c>
      <c r="DU174" s="72" t="str">
        <f t="shared" ref="DU174:DU175" si="2857">IF(AO174="","","|n"&amp;DU$2&amp;"+"&amp;AO174&amp;DU$1)</f>
        <v/>
      </c>
      <c r="DV174" s="72" t="str">
        <f t="shared" ref="DV174:DV175" si="2858">IF(AP174="","","|n"&amp;DV$2&amp;"+"&amp;AP174&amp;DV$1)</f>
        <v/>
      </c>
      <c r="DW174" s="72" t="str">
        <f t="shared" ref="DW174:DW175" si="2859">IF(AQ174="","","|n"&amp;DW$2&amp;"+"&amp;AQ174&amp;DW$1)</f>
        <v/>
      </c>
      <c r="DX174" s="72" t="str">
        <f t="shared" ref="DX174:DX175" si="2860">IF(AR174="","","|n"&amp;DX$2&amp;"+"&amp;AR174&amp;DX$1)</f>
        <v/>
      </c>
      <c r="DY174" s="72" t="str">
        <f t="shared" ref="DY174:DY175" si="2861">IF(AS174="","","|n"&amp;DY$2&amp;"+"&amp;AS174&amp;DY$1)</f>
        <v/>
      </c>
      <c r="DZ174" s="72" t="str">
        <f t="shared" ref="DZ174:DZ175" si="2862">IF(AT174="","","|n"&amp;DZ$2&amp;"+"&amp;AT174&amp;DZ$1)</f>
        <v/>
      </c>
      <c r="EA174" s="72" t="str">
        <f t="shared" ref="EA174:EA175" si="2863">IF(AU174="","","|n"&amp;EA$2&amp;"+"&amp;AU174&amp;EA$1)</f>
        <v/>
      </c>
      <c r="EB174" s="72" t="str">
        <f t="shared" ref="EB174:EB175" si="2864">IF(AV174="","","|n"&amp;EB$2&amp;"+"&amp;AV174&amp;EB$1)</f>
        <v/>
      </c>
      <c r="EC174" s="72" t="str">
        <f t="shared" ref="EC174:EC175" si="2865">IF(AW174="","","|n"&amp;EC$2&amp;"+"&amp;AW174&amp;EC$1)</f>
        <v/>
      </c>
      <c r="ED174" s="72" t="str">
        <f t="shared" ref="ED174:ED175" si="2866">IF(AX174="","","|n"&amp;ED$2&amp;"+"&amp;AX174&amp;ED$1)</f>
        <v/>
      </c>
      <c r="EE174" s="72" t="str">
        <f t="shared" ref="EE174:EE175" si="2867">IF(AY174="","","|n"&amp;EE$2&amp;"+"&amp;AY174&amp;EE$1)</f>
        <v/>
      </c>
      <c r="EF174" s="72" t="str">
        <f t="shared" ref="EF174:EF175" si="2868">IF(AZ174="","","|n"&amp;EF$2&amp;"+"&amp;AZ174&amp;EF$1)</f>
        <v/>
      </c>
      <c r="EG174" s="72" t="str">
        <f t="shared" ref="EG174:EG175" si="2869">IF(BA174="","","|n"&amp;EG$2&amp;"+"&amp;BA174&amp;EG$1)</f>
        <v/>
      </c>
      <c r="EH174" s="72" t="str">
        <f t="shared" ref="EH174:EH175" si="2870">IF(BB174="","","|n"&amp;EH$2&amp;"+"&amp;BB174&amp;EH$1)</f>
        <v/>
      </c>
      <c r="EI174" s="72" t="str">
        <f t="shared" ref="EI174:EI175" si="2871">IF(BC174="","","|n"&amp;EI$2&amp;"+"&amp;BC174&amp;EI$1)</f>
        <v/>
      </c>
      <c r="EJ174" s="72" t="str">
        <f t="shared" ref="EJ174:EJ175" si="2872">IF(BD174="","","|n"&amp;EJ$2&amp;"+"&amp;BD174&amp;EJ$1)</f>
        <v/>
      </c>
      <c r="EK174" s="72" t="str">
        <f t="shared" ref="EK174:EK175" si="2873">IF(BE174="","","|n"&amp;EK$2&amp;"+"&amp;BE174&amp;EK$1)</f>
        <v/>
      </c>
      <c r="EL174" s="72" t="str">
        <f t="shared" ref="EL174:EL175" si="2874">IF(BF174="","","|n"&amp;EL$2&amp;"+"&amp;BF174&amp;EL$1)</f>
        <v/>
      </c>
      <c r="EM174" s="72" t="str">
        <f t="shared" ref="EM174:EM175" si="2875">IF(BG174="","","|n"&amp;EM$2&amp;"+"&amp;BG174&amp;EM$1)</f>
        <v/>
      </c>
      <c r="EN174" s="72" t="str">
        <f t="shared" ref="EN174:EN175" si="2876">IF(BH174="","","|n"&amp;EN$2&amp;"+"&amp;BH174&amp;EN$1)</f>
        <v/>
      </c>
      <c r="EO174" s="72" t="str">
        <f t="shared" ref="EO174:EO175" si="2877">IF(BI174="","","|n"&amp;EO$2&amp;"+"&amp;BI174&amp;EO$1)</f>
        <v/>
      </c>
      <c r="EP174" s="72" t="str">
        <f t="shared" ref="EP174:EP175" si="2878">IF(BJ174="","","|n"&amp;EP$2&amp;"+"&amp;BJ174&amp;EP$1)</f>
        <v/>
      </c>
      <c r="EQ174" s="72" t="str">
        <f t="shared" ref="EQ174:EQ175" si="2879">IF(BK174="","","|n"&amp;EQ$2&amp;"+"&amp;BK174&amp;EQ$1)</f>
        <v/>
      </c>
      <c r="ER174" s="72" t="str">
        <f t="shared" ref="ER174:ER175" si="2880">IF(BL174="","","|n"&amp;ER$2&amp;"+"&amp;BL174&amp;ER$1)</f>
        <v/>
      </c>
      <c r="ES174" s="72" t="str">
        <f t="shared" ref="ES174:ES175" si="2881">IF(BM174="","","|n"&amp;ES$2&amp;"+"&amp;BM174&amp;ES$1)</f>
        <v/>
      </c>
      <c r="ET174" s="72" t="str">
        <f t="shared" ref="ET174:ET175" si="2882">IF(BN174="","","|n"&amp;ET$2&amp;"+"&amp;BN174&amp;ET$1)</f>
        <v/>
      </c>
      <c r="EU174" s="72" t="str">
        <f t="shared" ref="EU174:EU175" si="2883">IF(BO174="","","|n"&amp;EU$2&amp;"+"&amp;BO174&amp;EU$1)</f>
        <v/>
      </c>
      <c r="EV174" s="72" t="str">
        <f t="shared" ref="EV174:EV175" si="2884">IF(BP174="","","|n"&amp;EV$2&amp;"+"&amp;BP174&amp;EV$1)</f>
        <v/>
      </c>
      <c r="EW174" s="72" t="str">
        <f t="shared" ref="EW174:EW175" si="2885">IF(BQ174="","","|n"&amp;EW$2&amp;"+"&amp;BQ174&amp;EW$1)</f>
        <v/>
      </c>
      <c r="EX174" s="72" t="str">
        <f t="shared" ref="EX174:EX175" si="2886">IF(BR174="","","|n"&amp;EX$2&amp;"+"&amp;BR174&amp;EX$1)</f>
        <v/>
      </c>
      <c r="EY174" s="72" t="str">
        <f t="shared" ref="EY174:EY175" si="2887">IF(BS174="","","|n"&amp;EY$2&amp;"+"&amp;BS174&amp;EY$1)</f>
        <v/>
      </c>
      <c r="EZ174" s="72" t="str">
        <f t="shared" ref="EZ174:EZ175" si="2888">IF(BT174="","","|n"&amp;EZ$2&amp;"+"&amp;BT174&amp;EZ$1)</f>
        <v/>
      </c>
      <c r="FA174" s="72" t="str">
        <f t="shared" ref="FA174:FA175" si="2889">IF(BU174="","","|n"&amp;FA$2&amp;"+"&amp;BU174&amp;FA$1)</f>
        <v/>
      </c>
      <c r="FB174" s="72" t="str">
        <f t="shared" ref="FB174:FB175" si="2890">IF(BV174="","","|n"&amp;FB$2&amp;"+"&amp;BV174&amp;FB$1)</f>
        <v/>
      </c>
      <c r="FC174" s="72" t="str">
        <f t="shared" ref="FC174:FC175" si="2891">IF(BW174="","","|n"&amp;FC$2&amp;"+"&amp;BW174&amp;FC$1)</f>
        <v/>
      </c>
      <c r="FD174" s="72" t="str">
        <f t="shared" ref="FD174:FD175" si="2892">IF(BX174="","","|n"&amp;FD$2&amp;"+"&amp;BX174&amp;FD$1)</f>
        <v/>
      </c>
      <c r="FE174" s="72" t="str">
        <f t="shared" ref="FE174:FE175" si="2893">IF(BY174="","","|n"&amp;FE$2&amp;"+"&amp;BY174&amp;FE$1)</f>
        <v/>
      </c>
      <c r="FF174" s="72" t="str">
        <f t="shared" ref="FF174:FF175" si="2894">IF(BZ174="","","|n"&amp;FF$2&amp;"+"&amp;BZ174&amp;FF$1)</f>
        <v/>
      </c>
      <c r="FG174" s="72" t="str">
        <f t="shared" ref="FG174:FG175" si="2895">IF(CA174="","","|n"&amp;FG$2&amp;"+"&amp;CA174&amp;FG$1)</f>
        <v/>
      </c>
      <c r="FH174" s="72" t="str">
        <f t="shared" ref="FH174:FH175" si="2896">IF(CB174="","","|n"&amp;FH$2&amp;"+"&amp;CB174&amp;FH$1)</f>
        <v/>
      </c>
      <c r="FI174" s="72" t="str">
        <f t="shared" ref="FI174:FI175" si="2897">IF(CC174="","","|n"&amp;FI$2&amp;"+"&amp;CC174&amp;FI$1)</f>
        <v/>
      </c>
      <c r="FJ174" s="72" t="str">
        <f t="shared" ref="FJ174:FJ175" si="2898">IF(CD174="","","|n"&amp;FJ$2&amp;"+"&amp;CD174&amp;FJ$1)</f>
        <v/>
      </c>
      <c r="FK174" s="72" t="str">
        <f t="shared" ref="FK174:FK175" si="2899">IF(CE174="","","|n"&amp;FK$2&amp;"+"&amp;CE174&amp;FK$1)</f>
        <v/>
      </c>
      <c r="FL174" s="72" t="str">
        <f t="shared" ref="FL174:FL175" si="2900">IF(CF174="","","|n"&amp;FL$2&amp;"+"&amp;CF174&amp;FL$1)</f>
        <v/>
      </c>
      <c r="FM174" s="72" t="str">
        <f t="shared" ref="FM174:FM175" si="2901">IF(CG174="","","|n"&amp;FM$2&amp;"+"&amp;CG174&amp;FM$1)</f>
        <v/>
      </c>
      <c r="FN174" s="72" t="str">
        <f t="shared" ref="FN174:FN175" si="2902">IF(CH174="","","|n"&amp;FN$2&amp;"+"&amp;CH174&amp;FN$1)</f>
        <v/>
      </c>
      <c r="FO174" s="72" t="str">
        <f t="shared" ref="FO174:FO175" si="2903">IF(CI174="","","|n"&amp;FO$2&amp;"+"&amp;CI174&amp;FO$1)</f>
        <v/>
      </c>
      <c r="FP174" s="72" t="str">
        <f t="shared" ref="FP174:FP175" si="2904">IF(CJ174="","","|n"&amp;FP$2&amp;"+"&amp;CJ174&amp;FP$1)</f>
        <v/>
      </c>
      <c r="FQ174" s="72" t="str">
        <f t="shared" ref="FQ174:FQ175" si="2905">IF(CK174="","","|n"&amp;FQ$2&amp;"+"&amp;CK174&amp;FQ$1)</f>
        <v/>
      </c>
      <c r="FR174" s="72" t="str">
        <f t="shared" ref="FR174:FR175" si="2906">IF(CL174="","","|n"&amp;FR$2&amp;"+"&amp;CL174&amp;FR$1)</f>
        <v/>
      </c>
      <c r="FS174" s="72" t="str">
        <f t="shared" ref="FS174:FS175" si="2907">IF(CM174="","","|n"&amp;FS$2&amp;"+"&amp;CM174&amp;FS$1)</f>
        <v/>
      </c>
    </row>
    <row r="175" spans="1:175" ht="16.5">
      <c r="A175" s="104"/>
      <c r="B175" s="119" t="s">
        <v>626</v>
      </c>
      <c r="C175" s="71" t="s">
        <v>612</v>
      </c>
      <c r="T175" s="71" t="s">
        <v>613</v>
      </c>
      <c r="U175" s="88" t="s">
        <v>614</v>
      </c>
      <c r="CN175" s="70" t="str">
        <f t="shared" si="2832"/>
        <v>InitUnitState('IN32',,,,,,,,,,)</v>
      </c>
      <c r="CO175" s="70" t="str">
        <f t="shared" si="2833"/>
        <v>InitUnitNormal('IN32',,,,,,,,,,)</v>
      </c>
      <c r="CP175" s="70" t="str">
        <f t="shared" si="2834"/>
        <v>InitUnitMagic('IN32',,,,,,,,,,)</v>
      </c>
      <c r="CQ175" s="70" t="str">
        <f t="shared" si="2835"/>
        <v>InitUnitAdd('IN32',,,,,,,,,,)</v>
      </c>
      <c r="CR175" s="70" t="str">
        <f t="shared" si="2823"/>
        <v>InitEquipData('IN32',,"",,,,,'','','','','','',"ReplaceableTextures\\CommandButtons\\BTNIS11.blp")</v>
      </c>
      <c r="CU175" s="98" t="str">
        <f t="shared" si="2836"/>
        <v>|n</v>
      </c>
      <c r="CV175" s="71" t="str">
        <f t="shared" si="2837"/>
        <v>使用后获得|Cffffc926随机类型技能升阶石|r</v>
      </c>
      <c r="CW175" s="61"/>
      <c r="CX175" s="61"/>
      <c r="CY175" s="61"/>
      <c r="CZ175" s="61"/>
      <c r="DA175" s="61"/>
      <c r="DB175" s="72" t="str">
        <f t="shared" si="2838"/>
        <v/>
      </c>
      <c r="DC175" s="72" t="str">
        <f t="shared" si="2839"/>
        <v/>
      </c>
      <c r="DD175" s="72" t="str">
        <f t="shared" si="2840"/>
        <v/>
      </c>
      <c r="DE175" s="72" t="str">
        <f t="shared" si="2841"/>
        <v/>
      </c>
      <c r="DF175" s="72" t="str">
        <f t="shared" si="2842"/>
        <v/>
      </c>
      <c r="DG175" s="72" t="str">
        <f t="shared" si="2843"/>
        <v/>
      </c>
      <c r="DH175" s="72" t="str">
        <f t="shared" si="2844"/>
        <v/>
      </c>
      <c r="DI175" s="72" t="str">
        <f t="shared" si="2845"/>
        <v/>
      </c>
      <c r="DJ175" s="72" t="str">
        <f t="shared" si="2846"/>
        <v/>
      </c>
      <c r="DK175" s="72" t="str">
        <f t="shared" si="2847"/>
        <v/>
      </c>
      <c r="DL175" s="72" t="str">
        <f t="shared" si="2848"/>
        <v/>
      </c>
      <c r="DM175" s="72" t="str">
        <f t="shared" si="2849"/>
        <v/>
      </c>
      <c r="DN175" s="72" t="str">
        <f t="shared" si="2850"/>
        <v/>
      </c>
      <c r="DO175" s="72" t="str">
        <f t="shared" si="2851"/>
        <v/>
      </c>
      <c r="DP175" s="72" t="str">
        <f t="shared" si="2852"/>
        <v/>
      </c>
      <c r="DQ175" s="72" t="str">
        <f t="shared" si="2853"/>
        <v/>
      </c>
      <c r="DR175" s="72" t="str">
        <f t="shared" si="2854"/>
        <v/>
      </c>
      <c r="DS175" s="72" t="str">
        <f t="shared" si="2855"/>
        <v/>
      </c>
      <c r="DT175" s="72" t="str">
        <f t="shared" si="2856"/>
        <v/>
      </c>
      <c r="DU175" s="72" t="str">
        <f t="shared" si="2857"/>
        <v/>
      </c>
      <c r="DV175" s="72" t="str">
        <f t="shared" si="2858"/>
        <v/>
      </c>
      <c r="DW175" s="72" t="str">
        <f t="shared" si="2859"/>
        <v/>
      </c>
      <c r="DX175" s="72" t="str">
        <f t="shared" si="2860"/>
        <v/>
      </c>
      <c r="DY175" s="72" t="str">
        <f t="shared" si="2861"/>
        <v/>
      </c>
      <c r="DZ175" s="72" t="str">
        <f t="shared" si="2862"/>
        <v/>
      </c>
      <c r="EA175" s="72" t="str">
        <f t="shared" si="2863"/>
        <v/>
      </c>
      <c r="EB175" s="72" t="str">
        <f t="shared" si="2864"/>
        <v/>
      </c>
      <c r="EC175" s="72" t="str">
        <f t="shared" si="2865"/>
        <v/>
      </c>
      <c r="ED175" s="72" t="str">
        <f t="shared" si="2866"/>
        <v/>
      </c>
      <c r="EE175" s="72" t="str">
        <f t="shared" si="2867"/>
        <v/>
      </c>
      <c r="EF175" s="72" t="str">
        <f t="shared" si="2868"/>
        <v/>
      </c>
      <c r="EG175" s="72" t="str">
        <f t="shared" si="2869"/>
        <v/>
      </c>
      <c r="EH175" s="72" t="str">
        <f t="shared" si="2870"/>
        <v/>
      </c>
      <c r="EI175" s="72" t="str">
        <f t="shared" si="2871"/>
        <v/>
      </c>
      <c r="EJ175" s="72" t="str">
        <f t="shared" si="2872"/>
        <v/>
      </c>
      <c r="EK175" s="72" t="str">
        <f t="shared" si="2873"/>
        <v/>
      </c>
      <c r="EL175" s="72" t="str">
        <f t="shared" si="2874"/>
        <v/>
      </c>
      <c r="EM175" s="72" t="str">
        <f t="shared" si="2875"/>
        <v/>
      </c>
      <c r="EN175" s="72" t="str">
        <f t="shared" si="2876"/>
        <v/>
      </c>
      <c r="EO175" s="72" t="str">
        <f t="shared" si="2877"/>
        <v/>
      </c>
      <c r="EP175" s="72" t="str">
        <f t="shared" si="2878"/>
        <v/>
      </c>
      <c r="EQ175" s="72" t="str">
        <f t="shared" si="2879"/>
        <v/>
      </c>
      <c r="ER175" s="72" t="str">
        <f t="shared" si="2880"/>
        <v/>
      </c>
      <c r="ES175" s="72" t="str">
        <f t="shared" si="2881"/>
        <v/>
      </c>
      <c r="ET175" s="72" t="str">
        <f t="shared" si="2882"/>
        <v/>
      </c>
      <c r="EU175" s="72" t="str">
        <f t="shared" si="2883"/>
        <v/>
      </c>
      <c r="EV175" s="72" t="str">
        <f t="shared" si="2884"/>
        <v/>
      </c>
      <c r="EW175" s="72" t="str">
        <f t="shared" si="2885"/>
        <v/>
      </c>
      <c r="EX175" s="72" t="str">
        <f t="shared" si="2886"/>
        <v/>
      </c>
      <c r="EY175" s="72" t="str">
        <f t="shared" si="2887"/>
        <v/>
      </c>
      <c r="EZ175" s="72" t="str">
        <f t="shared" si="2888"/>
        <v/>
      </c>
      <c r="FA175" s="72" t="str">
        <f t="shared" si="2889"/>
        <v/>
      </c>
      <c r="FB175" s="72" t="str">
        <f t="shared" si="2890"/>
        <v/>
      </c>
      <c r="FC175" s="72" t="str">
        <f t="shared" si="2891"/>
        <v/>
      </c>
      <c r="FD175" s="72" t="str">
        <f t="shared" si="2892"/>
        <v/>
      </c>
      <c r="FE175" s="72" t="str">
        <f t="shared" si="2893"/>
        <v/>
      </c>
      <c r="FF175" s="72" t="str">
        <f t="shared" si="2894"/>
        <v/>
      </c>
      <c r="FG175" s="72" t="str">
        <f t="shared" si="2895"/>
        <v/>
      </c>
      <c r="FH175" s="72" t="str">
        <f t="shared" si="2896"/>
        <v/>
      </c>
      <c r="FI175" s="72" t="str">
        <f t="shared" si="2897"/>
        <v/>
      </c>
      <c r="FJ175" s="72" t="str">
        <f t="shared" si="2898"/>
        <v/>
      </c>
      <c r="FK175" s="72" t="str">
        <f t="shared" si="2899"/>
        <v/>
      </c>
      <c r="FL175" s="72" t="str">
        <f t="shared" si="2900"/>
        <v/>
      </c>
      <c r="FM175" s="72" t="str">
        <f t="shared" si="2901"/>
        <v/>
      </c>
      <c r="FN175" s="72" t="str">
        <f t="shared" si="2902"/>
        <v/>
      </c>
      <c r="FO175" s="72" t="str">
        <f t="shared" si="2903"/>
        <v/>
      </c>
      <c r="FP175" s="72" t="str">
        <f t="shared" si="2904"/>
        <v/>
      </c>
      <c r="FQ175" s="72" t="str">
        <f t="shared" si="2905"/>
        <v/>
      </c>
      <c r="FR175" s="72" t="str">
        <f t="shared" si="2906"/>
        <v/>
      </c>
      <c r="FS175" s="72" t="str">
        <f t="shared" si="2907"/>
        <v/>
      </c>
    </row>
    <row r="176" spans="1:175" ht="16.5">
      <c r="A176" s="104"/>
      <c r="B176" s="118" t="s">
        <v>627</v>
      </c>
      <c r="C176" s="23" t="s">
        <v>628</v>
      </c>
      <c r="T176" s="71" t="s">
        <v>629</v>
      </c>
      <c r="U176" s="88" t="str">
        <f t="shared" ref="U176:U187" si="2908">"ReplaceableTextures\\CommandButtons\\BTN"&amp;B176&amp;".blp"</f>
        <v>ReplaceableTextures\\CommandButtons\\BTNIN33.blp</v>
      </c>
      <c r="CN176" s="70" t="str">
        <f t="shared" si="2832"/>
        <v>InitUnitState('IN33',,,,,,,,,,)</v>
      </c>
      <c r="CO176" s="70" t="str">
        <f t="shared" si="2833"/>
        <v>InitUnitNormal('IN33',,,,,,,,,,)</v>
      </c>
      <c r="CP176" s="70" t="str">
        <f t="shared" si="2834"/>
        <v>InitUnitMagic('IN33',,,,,,,,,,)</v>
      </c>
      <c r="CQ176" s="70" t="str">
        <f t="shared" si="2835"/>
        <v>InitUnitAdd('IN33',,,,,,,,,,)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212&amp;CR$1&amp;")"</f>
        <v>InitEquipData('IN33',,"",,,,,'','','','','','',"ReplaceableTextures\\CommandButtons\\BTNIZ0F.blp")</v>
      </c>
      <c r="CU176" s="98" t="str">
        <f t="shared" ref="CU176:CU183" si="2909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71" t="str">
        <f t="shared" ref="CV176:CV183" si="2910">T176</f>
        <v>攻击|Cffffc926+2500|r</v>
      </c>
      <c r="CW176" s="61"/>
      <c r="CX176" s="61"/>
      <c r="CY176" s="61"/>
      <c r="CZ176" s="61"/>
      <c r="DA176" s="61"/>
      <c r="DB176" s="72" t="str">
        <f t="shared" ref="DB176:FM176" si="2911">IF(V176="","","|n"&amp;DB$2&amp;"+"&amp;V176&amp;DB$1)</f>
        <v/>
      </c>
      <c r="DC176" s="72" t="str">
        <f t="shared" si="2911"/>
        <v/>
      </c>
      <c r="DD176" s="72" t="str">
        <f t="shared" si="2911"/>
        <v/>
      </c>
      <c r="DE176" s="72" t="str">
        <f t="shared" si="2911"/>
        <v/>
      </c>
      <c r="DF176" s="72" t="str">
        <f t="shared" si="2911"/>
        <v/>
      </c>
      <c r="DG176" s="72" t="str">
        <f t="shared" si="2911"/>
        <v/>
      </c>
      <c r="DH176" s="72" t="str">
        <f t="shared" si="2911"/>
        <v/>
      </c>
      <c r="DI176" s="72" t="str">
        <f t="shared" si="2911"/>
        <v/>
      </c>
      <c r="DJ176" s="72" t="str">
        <f t="shared" si="2911"/>
        <v/>
      </c>
      <c r="DK176" s="72" t="str">
        <f t="shared" si="2911"/>
        <v/>
      </c>
      <c r="DL176" s="72" t="str">
        <f t="shared" si="2911"/>
        <v/>
      </c>
      <c r="DM176" s="72" t="str">
        <f t="shared" si="2911"/>
        <v/>
      </c>
      <c r="DN176" s="72" t="str">
        <f t="shared" si="2911"/>
        <v/>
      </c>
      <c r="DO176" s="72" t="str">
        <f t="shared" si="2911"/>
        <v/>
      </c>
      <c r="DP176" s="72" t="str">
        <f t="shared" si="2911"/>
        <v/>
      </c>
      <c r="DQ176" s="72" t="str">
        <f t="shared" si="2911"/>
        <v/>
      </c>
      <c r="DR176" s="72" t="str">
        <f t="shared" si="2911"/>
        <v/>
      </c>
      <c r="DS176" s="72" t="str">
        <f t="shared" si="2911"/>
        <v/>
      </c>
      <c r="DT176" s="72" t="str">
        <f t="shared" si="2911"/>
        <v/>
      </c>
      <c r="DU176" s="72" t="str">
        <f t="shared" si="2911"/>
        <v/>
      </c>
      <c r="DV176" s="72" t="str">
        <f t="shared" si="2911"/>
        <v/>
      </c>
      <c r="DW176" s="72" t="str">
        <f t="shared" si="2911"/>
        <v/>
      </c>
      <c r="DX176" s="72" t="str">
        <f t="shared" si="2911"/>
        <v/>
      </c>
      <c r="DY176" s="72" t="str">
        <f t="shared" si="2911"/>
        <v/>
      </c>
      <c r="DZ176" s="72" t="str">
        <f t="shared" si="2911"/>
        <v/>
      </c>
      <c r="EA176" s="72" t="str">
        <f t="shared" si="2911"/>
        <v/>
      </c>
      <c r="EB176" s="72" t="str">
        <f t="shared" si="2911"/>
        <v/>
      </c>
      <c r="EC176" s="72" t="str">
        <f t="shared" si="2911"/>
        <v/>
      </c>
      <c r="ED176" s="72" t="str">
        <f t="shared" si="2911"/>
        <v/>
      </c>
      <c r="EE176" s="72" t="str">
        <f t="shared" si="2911"/>
        <v/>
      </c>
      <c r="EF176" s="72" t="str">
        <f t="shared" si="2911"/>
        <v/>
      </c>
      <c r="EG176" s="72" t="str">
        <f t="shared" si="2911"/>
        <v/>
      </c>
      <c r="EH176" s="72" t="str">
        <f t="shared" si="2911"/>
        <v/>
      </c>
      <c r="EI176" s="72" t="str">
        <f t="shared" si="2911"/>
        <v/>
      </c>
      <c r="EJ176" s="72" t="str">
        <f t="shared" si="2911"/>
        <v/>
      </c>
      <c r="EK176" s="72" t="str">
        <f t="shared" si="2911"/>
        <v/>
      </c>
      <c r="EL176" s="72" t="str">
        <f t="shared" si="2911"/>
        <v/>
      </c>
      <c r="EM176" s="72" t="str">
        <f t="shared" si="2911"/>
        <v/>
      </c>
      <c r="EN176" s="72" t="str">
        <f t="shared" si="2911"/>
        <v/>
      </c>
      <c r="EO176" s="72" t="str">
        <f t="shared" si="2911"/>
        <v/>
      </c>
      <c r="EP176" s="72" t="str">
        <f t="shared" si="2911"/>
        <v/>
      </c>
      <c r="EQ176" s="72" t="str">
        <f t="shared" si="2911"/>
        <v/>
      </c>
      <c r="ER176" s="72" t="str">
        <f t="shared" si="2911"/>
        <v/>
      </c>
      <c r="ES176" s="72" t="str">
        <f t="shared" si="2911"/>
        <v/>
      </c>
      <c r="ET176" s="72" t="str">
        <f t="shared" si="2911"/>
        <v/>
      </c>
      <c r="EU176" s="72" t="str">
        <f t="shared" si="2911"/>
        <v/>
      </c>
      <c r="EV176" s="72" t="str">
        <f t="shared" si="2911"/>
        <v/>
      </c>
      <c r="EW176" s="72" t="str">
        <f t="shared" si="2911"/>
        <v/>
      </c>
      <c r="EX176" s="72" t="str">
        <f t="shared" si="2911"/>
        <v/>
      </c>
      <c r="EY176" s="72" t="str">
        <f t="shared" si="2911"/>
        <v/>
      </c>
      <c r="EZ176" s="72" t="str">
        <f t="shared" si="2911"/>
        <v/>
      </c>
      <c r="FA176" s="72" t="str">
        <f t="shared" si="2911"/>
        <v/>
      </c>
      <c r="FB176" s="72" t="str">
        <f t="shared" si="2911"/>
        <v/>
      </c>
      <c r="FC176" s="72" t="str">
        <f t="shared" si="2911"/>
        <v/>
      </c>
      <c r="FD176" s="72" t="str">
        <f t="shared" si="2911"/>
        <v/>
      </c>
      <c r="FE176" s="72" t="str">
        <f t="shared" si="2911"/>
        <v/>
      </c>
      <c r="FF176" s="72" t="str">
        <f t="shared" si="2911"/>
        <v/>
      </c>
      <c r="FG176" s="72" t="str">
        <f t="shared" si="2911"/>
        <v/>
      </c>
      <c r="FH176" s="72" t="str">
        <f t="shared" si="2911"/>
        <v/>
      </c>
      <c r="FI176" s="72" t="str">
        <f t="shared" si="2911"/>
        <v/>
      </c>
      <c r="FJ176" s="72" t="str">
        <f t="shared" si="2911"/>
        <v/>
      </c>
      <c r="FK176" s="72" t="str">
        <f t="shared" si="2911"/>
        <v/>
      </c>
      <c r="FL176" s="72" t="str">
        <f t="shared" si="2911"/>
        <v/>
      </c>
      <c r="FM176" s="72" t="str">
        <f t="shared" si="2911"/>
        <v/>
      </c>
      <c r="FN176" s="72" t="str">
        <f t="shared" ref="FN176:FS176" si="2912">IF(CH176="","","|n"&amp;FN$2&amp;"+"&amp;CH176&amp;FN$1)</f>
        <v/>
      </c>
      <c r="FO176" s="72" t="str">
        <f t="shared" si="2912"/>
        <v/>
      </c>
      <c r="FP176" s="72" t="str">
        <f t="shared" si="2912"/>
        <v/>
      </c>
      <c r="FQ176" s="72" t="str">
        <f t="shared" si="2912"/>
        <v/>
      </c>
      <c r="FR176" s="72" t="str">
        <f t="shared" si="2912"/>
        <v/>
      </c>
      <c r="FS176" s="72" t="str">
        <f t="shared" si="2912"/>
        <v/>
      </c>
    </row>
    <row r="177" spans="1:175" ht="16.5">
      <c r="A177" s="104"/>
      <c r="B177" s="104" t="s">
        <v>630</v>
      </c>
      <c r="C177" s="98" t="s">
        <v>631</v>
      </c>
      <c r="T177" s="71" t="s">
        <v>632</v>
      </c>
      <c r="U177" s="88" t="str">
        <f t="shared" si="2908"/>
        <v>ReplaceableTextures\\CommandButtons\\BTNIN34.blp</v>
      </c>
      <c r="CN177" s="70" t="str">
        <f t="shared" si="2832"/>
        <v>InitUnitState('IN34',,,,,,,,,,)</v>
      </c>
      <c r="CO177" s="70" t="str">
        <f t="shared" si="2833"/>
        <v>InitUnitNormal('IN34',,,,,,,,,,)</v>
      </c>
      <c r="CP177" s="70" t="str">
        <f t="shared" si="2834"/>
        <v>InitUnitMagic('IN34',,,,,,,,,,)</v>
      </c>
      <c r="CQ177" s="70" t="str">
        <f t="shared" si="2835"/>
        <v>InitUnitAdd('IN34',,,,,,,,,,)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218&amp;CR$1&amp;")"</f>
        <v>InitEquipData('IN34',,"",,,,,'','','','','','',"ReplaceableTextures\\CommandButtons\\BTN024.blp")</v>
      </c>
      <c r="CU177" s="98" t="str">
        <f t="shared" si="2909"/>
        <v>|n</v>
      </c>
      <c r="CV177" s="71" t="str">
        <f t="shared" si="2910"/>
        <v>攻击|Cffffc926+10000|r</v>
      </c>
      <c r="CW177" s="61"/>
      <c r="CX177" s="61"/>
      <c r="CY177" s="61"/>
      <c r="CZ177" s="61"/>
      <c r="DA177" s="61"/>
      <c r="DB177" s="72" t="str">
        <f t="shared" ref="DB177:FM177" si="2913">IF(V177="","","|n"&amp;DB$2&amp;"+"&amp;V177&amp;DB$1)</f>
        <v/>
      </c>
      <c r="DC177" s="72" t="str">
        <f t="shared" si="2913"/>
        <v/>
      </c>
      <c r="DD177" s="72" t="str">
        <f t="shared" si="2913"/>
        <v/>
      </c>
      <c r="DE177" s="72" t="str">
        <f t="shared" si="2913"/>
        <v/>
      </c>
      <c r="DF177" s="72" t="str">
        <f t="shared" si="2913"/>
        <v/>
      </c>
      <c r="DG177" s="72" t="str">
        <f t="shared" si="2913"/>
        <v/>
      </c>
      <c r="DH177" s="72" t="str">
        <f t="shared" si="2913"/>
        <v/>
      </c>
      <c r="DI177" s="72" t="str">
        <f t="shared" si="2913"/>
        <v/>
      </c>
      <c r="DJ177" s="72" t="str">
        <f t="shared" si="2913"/>
        <v/>
      </c>
      <c r="DK177" s="72" t="str">
        <f t="shared" si="2913"/>
        <v/>
      </c>
      <c r="DL177" s="72" t="str">
        <f t="shared" si="2913"/>
        <v/>
      </c>
      <c r="DM177" s="72" t="str">
        <f t="shared" si="2913"/>
        <v/>
      </c>
      <c r="DN177" s="72" t="str">
        <f t="shared" si="2913"/>
        <v/>
      </c>
      <c r="DO177" s="72" t="str">
        <f t="shared" si="2913"/>
        <v/>
      </c>
      <c r="DP177" s="72" t="str">
        <f t="shared" si="2913"/>
        <v/>
      </c>
      <c r="DQ177" s="72" t="str">
        <f t="shared" si="2913"/>
        <v/>
      </c>
      <c r="DR177" s="72" t="str">
        <f t="shared" si="2913"/>
        <v/>
      </c>
      <c r="DS177" s="72" t="str">
        <f t="shared" si="2913"/>
        <v/>
      </c>
      <c r="DT177" s="72" t="str">
        <f t="shared" si="2913"/>
        <v/>
      </c>
      <c r="DU177" s="72" t="str">
        <f t="shared" si="2913"/>
        <v/>
      </c>
      <c r="DV177" s="72" t="str">
        <f t="shared" si="2913"/>
        <v/>
      </c>
      <c r="DW177" s="72" t="str">
        <f t="shared" si="2913"/>
        <v/>
      </c>
      <c r="DX177" s="72" t="str">
        <f t="shared" si="2913"/>
        <v/>
      </c>
      <c r="DY177" s="72" t="str">
        <f t="shared" si="2913"/>
        <v/>
      </c>
      <c r="DZ177" s="72" t="str">
        <f t="shared" si="2913"/>
        <v/>
      </c>
      <c r="EA177" s="72" t="str">
        <f t="shared" si="2913"/>
        <v/>
      </c>
      <c r="EB177" s="72" t="str">
        <f t="shared" si="2913"/>
        <v/>
      </c>
      <c r="EC177" s="72" t="str">
        <f t="shared" si="2913"/>
        <v/>
      </c>
      <c r="ED177" s="72" t="str">
        <f t="shared" si="2913"/>
        <v/>
      </c>
      <c r="EE177" s="72" t="str">
        <f t="shared" si="2913"/>
        <v/>
      </c>
      <c r="EF177" s="72" t="str">
        <f t="shared" si="2913"/>
        <v/>
      </c>
      <c r="EG177" s="72" t="str">
        <f t="shared" si="2913"/>
        <v/>
      </c>
      <c r="EH177" s="72" t="str">
        <f t="shared" si="2913"/>
        <v/>
      </c>
      <c r="EI177" s="72" t="str">
        <f t="shared" si="2913"/>
        <v/>
      </c>
      <c r="EJ177" s="72" t="str">
        <f t="shared" si="2913"/>
        <v/>
      </c>
      <c r="EK177" s="72" t="str">
        <f t="shared" si="2913"/>
        <v/>
      </c>
      <c r="EL177" s="72" t="str">
        <f t="shared" si="2913"/>
        <v/>
      </c>
      <c r="EM177" s="72" t="str">
        <f t="shared" si="2913"/>
        <v/>
      </c>
      <c r="EN177" s="72" t="str">
        <f t="shared" si="2913"/>
        <v/>
      </c>
      <c r="EO177" s="72" t="str">
        <f t="shared" si="2913"/>
        <v/>
      </c>
      <c r="EP177" s="72" t="str">
        <f t="shared" si="2913"/>
        <v/>
      </c>
      <c r="EQ177" s="72" t="str">
        <f t="shared" si="2913"/>
        <v/>
      </c>
      <c r="ER177" s="72" t="str">
        <f t="shared" si="2913"/>
        <v/>
      </c>
      <c r="ES177" s="72" t="str">
        <f t="shared" si="2913"/>
        <v/>
      </c>
      <c r="ET177" s="72" t="str">
        <f t="shared" si="2913"/>
        <v/>
      </c>
      <c r="EU177" s="72" t="str">
        <f t="shared" si="2913"/>
        <v/>
      </c>
      <c r="EV177" s="72" t="str">
        <f t="shared" si="2913"/>
        <v/>
      </c>
      <c r="EW177" s="72" t="str">
        <f t="shared" si="2913"/>
        <v/>
      </c>
      <c r="EX177" s="72" t="str">
        <f t="shared" si="2913"/>
        <v/>
      </c>
      <c r="EY177" s="72" t="str">
        <f t="shared" si="2913"/>
        <v/>
      </c>
      <c r="EZ177" s="72" t="str">
        <f t="shared" si="2913"/>
        <v/>
      </c>
      <c r="FA177" s="72" t="str">
        <f t="shared" si="2913"/>
        <v/>
      </c>
      <c r="FB177" s="72" t="str">
        <f t="shared" si="2913"/>
        <v/>
      </c>
      <c r="FC177" s="72" t="str">
        <f t="shared" si="2913"/>
        <v/>
      </c>
      <c r="FD177" s="72" t="str">
        <f t="shared" si="2913"/>
        <v/>
      </c>
      <c r="FE177" s="72" t="str">
        <f t="shared" si="2913"/>
        <v/>
      </c>
      <c r="FF177" s="72" t="str">
        <f t="shared" si="2913"/>
        <v/>
      </c>
      <c r="FG177" s="72" t="str">
        <f t="shared" si="2913"/>
        <v/>
      </c>
      <c r="FH177" s="72" t="str">
        <f t="shared" si="2913"/>
        <v/>
      </c>
      <c r="FI177" s="72" t="str">
        <f t="shared" si="2913"/>
        <v/>
      </c>
      <c r="FJ177" s="72" t="str">
        <f t="shared" si="2913"/>
        <v/>
      </c>
      <c r="FK177" s="72" t="str">
        <f t="shared" si="2913"/>
        <v/>
      </c>
      <c r="FL177" s="72" t="str">
        <f t="shared" si="2913"/>
        <v/>
      </c>
      <c r="FM177" s="72" t="str">
        <f t="shared" si="2913"/>
        <v/>
      </c>
      <c r="FN177" s="72" t="str">
        <f t="shared" ref="FN177:FS177" si="2914">IF(CH177="","","|n"&amp;FN$2&amp;"+"&amp;CH177&amp;FN$1)</f>
        <v/>
      </c>
      <c r="FO177" s="72" t="str">
        <f t="shared" si="2914"/>
        <v/>
      </c>
      <c r="FP177" s="72" t="str">
        <f t="shared" si="2914"/>
        <v/>
      </c>
      <c r="FQ177" s="72" t="str">
        <f t="shared" si="2914"/>
        <v/>
      </c>
      <c r="FR177" s="72" t="str">
        <f t="shared" si="2914"/>
        <v/>
      </c>
      <c r="FS177" s="72" t="str">
        <f t="shared" si="2914"/>
        <v/>
      </c>
    </row>
    <row r="178" spans="1:175" ht="16.5">
      <c r="A178" s="104"/>
      <c r="B178" s="118" t="s">
        <v>633</v>
      </c>
      <c r="C178" s="23" t="s">
        <v>634</v>
      </c>
      <c r="T178" s="71" t="s">
        <v>635</v>
      </c>
      <c r="U178" s="88" t="str">
        <f t="shared" si="2908"/>
        <v>ReplaceableTextures\\CommandButtons\\BTNIN35.blp</v>
      </c>
      <c r="CN178" s="70" t="str">
        <f t="shared" si="2832"/>
        <v>InitUnitState('IN35',,,,,,,,,,)</v>
      </c>
      <c r="CO178" s="70" t="str">
        <f t="shared" si="2833"/>
        <v>InitUnitNormal('IN35',,,,,,,,,,)</v>
      </c>
      <c r="CP178" s="70" t="str">
        <f t="shared" si="2834"/>
        <v>InitUnitMagic('IN35',,,,,,,,,,)</v>
      </c>
      <c r="CQ178" s="70" t="str">
        <f t="shared" si="2835"/>
        <v>InitUnitAdd('IN35',,,,,,,,,,)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219&amp;CR$1&amp;")"</f>
        <v>InitEquipData('IN35',,"",,,,,'','','','','','',"ReplaceableTextures\\CommandButtons\\BTN021.blp")</v>
      </c>
      <c r="CU178" s="98" t="str">
        <f t="shared" si="2909"/>
        <v>|n</v>
      </c>
      <c r="CV178" s="71" t="str">
        <f t="shared" si="2910"/>
        <v>业力|Cffffc926+1000|r</v>
      </c>
      <c r="CW178" s="61"/>
      <c r="CX178" s="61"/>
      <c r="CY178" s="61"/>
      <c r="CZ178" s="61"/>
      <c r="DA178" s="61"/>
      <c r="DB178" s="72" t="str">
        <f t="shared" ref="DB178:FM178" si="2915">IF(V178="","","|n"&amp;DB$2&amp;"+"&amp;V178&amp;DB$1)</f>
        <v/>
      </c>
      <c r="DC178" s="72" t="str">
        <f t="shared" si="2915"/>
        <v/>
      </c>
      <c r="DD178" s="72" t="str">
        <f t="shared" si="2915"/>
        <v/>
      </c>
      <c r="DE178" s="72" t="str">
        <f t="shared" si="2915"/>
        <v/>
      </c>
      <c r="DF178" s="72" t="str">
        <f t="shared" si="2915"/>
        <v/>
      </c>
      <c r="DG178" s="72" t="str">
        <f t="shared" si="2915"/>
        <v/>
      </c>
      <c r="DH178" s="72" t="str">
        <f t="shared" si="2915"/>
        <v/>
      </c>
      <c r="DI178" s="72" t="str">
        <f t="shared" si="2915"/>
        <v/>
      </c>
      <c r="DJ178" s="72" t="str">
        <f t="shared" si="2915"/>
        <v/>
      </c>
      <c r="DK178" s="72" t="str">
        <f t="shared" si="2915"/>
        <v/>
      </c>
      <c r="DL178" s="72" t="str">
        <f t="shared" si="2915"/>
        <v/>
      </c>
      <c r="DM178" s="72" t="str">
        <f t="shared" si="2915"/>
        <v/>
      </c>
      <c r="DN178" s="72" t="str">
        <f t="shared" si="2915"/>
        <v/>
      </c>
      <c r="DO178" s="72" t="str">
        <f t="shared" si="2915"/>
        <v/>
      </c>
      <c r="DP178" s="72" t="str">
        <f t="shared" si="2915"/>
        <v/>
      </c>
      <c r="DQ178" s="72" t="str">
        <f t="shared" si="2915"/>
        <v/>
      </c>
      <c r="DR178" s="72" t="str">
        <f t="shared" si="2915"/>
        <v/>
      </c>
      <c r="DS178" s="72" t="str">
        <f t="shared" si="2915"/>
        <v/>
      </c>
      <c r="DT178" s="72" t="str">
        <f t="shared" si="2915"/>
        <v/>
      </c>
      <c r="DU178" s="72" t="str">
        <f t="shared" si="2915"/>
        <v/>
      </c>
      <c r="DV178" s="72" t="str">
        <f t="shared" si="2915"/>
        <v/>
      </c>
      <c r="DW178" s="72" t="str">
        <f t="shared" si="2915"/>
        <v/>
      </c>
      <c r="DX178" s="72" t="str">
        <f t="shared" si="2915"/>
        <v/>
      </c>
      <c r="DY178" s="72" t="str">
        <f t="shared" si="2915"/>
        <v/>
      </c>
      <c r="DZ178" s="72" t="str">
        <f t="shared" si="2915"/>
        <v/>
      </c>
      <c r="EA178" s="72" t="str">
        <f t="shared" si="2915"/>
        <v/>
      </c>
      <c r="EB178" s="72" t="str">
        <f t="shared" si="2915"/>
        <v/>
      </c>
      <c r="EC178" s="72" t="str">
        <f t="shared" si="2915"/>
        <v/>
      </c>
      <c r="ED178" s="72" t="str">
        <f t="shared" si="2915"/>
        <v/>
      </c>
      <c r="EE178" s="72" t="str">
        <f t="shared" si="2915"/>
        <v/>
      </c>
      <c r="EF178" s="72" t="str">
        <f t="shared" si="2915"/>
        <v/>
      </c>
      <c r="EG178" s="72" t="str">
        <f t="shared" si="2915"/>
        <v/>
      </c>
      <c r="EH178" s="72" t="str">
        <f t="shared" si="2915"/>
        <v/>
      </c>
      <c r="EI178" s="72" t="str">
        <f t="shared" si="2915"/>
        <v/>
      </c>
      <c r="EJ178" s="72" t="str">
        <f t="shared" si="2915"/>
        <v/>
      </c>
      <c r="EK178" s="72" t="str">
        <f t="shared" si="2915"/>
        <v/>
      </c>
      <c r="EL178" s="72" t="str">
        <f t="shared" si="2915"/>
        <v/>
      </c>
      <c r="EM178" s="72" t="str">
        <f t="shared" si="2915"/>
        <v/>
      </c>
      <c r="EN178" s="72" t="str">
        <f t="shared" si="2915"/>
        <v/>
      </c>
      <c r="EO178" s="72" t="str">
        <f t="shared" si="2915"/>
        <v/>
      </c>
      <c r="EP178" s="72" t="str">
        <f t="shared" si="2915"/>
        <v/>
      </c>
      <c r="EQ178" s="72" t="str">
        <f t="shared" si="2915"/>
        <v/>
      </c>
      <c r="ER178" s="72" t="str">
        <f t="shared" si="2915"/>
        <v/>
      </c>
      <c r="ES178" s="72" t="str">
        <f t="shared" si="2915"/>
        <v/>
      </c>
      <c r="ET178" s="72" t="str">
        <f t="shared" si="2915"/>
        <v/>
      </c>
      <c r="EU178" s="72" t="str">
        <f t="shared" si="2915"/>
        <v/>
      </c>
      <c r="EV178" s="72" t="str">
        <f t="shared" si="2915"/>
        <v/>
      </c>
      <c r="EW178" s="72" t="str">
        <f t="shared" si="2915"/>
        <v/>
      </c>
      <c r="EX178" s="72" t="str">
        <f t="shared" si="2915"/>
        <v/>
      </c>
      <c r="EY178" s="72" t="str">
        <f t="shared" si="2915"/>
        <v/>
      </c>
      <c r="EZ178" s="72" t="str">
        <f t="shared" si="2915"/>
        <v/>
      </c>
      <c r="FA178" s="72" t="str">
        <f t="shared" si="2915"/>
        <v/>
      </c>
      <c r="FB178" s="72" t="str">
        <f t="shared" si="2915"/>
        <v/>
      </c>
      <c r="FC178" s="72" t="str">
        <f t="shared" si="2915"/>
        <v/>
      </c>
      <c r="FD178" s="72" t="str">
        <f t="shared" si="2915"/>
        <v/>
      </c>
      <c r="FE178" s="72" t="str">
        <f t="shared" si="2915"/>
        <v/>
      </c>
      <c r="FF178" s="72" t="str">
        <f t="shared" si="2915"/>
        <v/>
      </c>
      <c r="FG178" s="72" t="str">
        <f t="shared" si="2915"/>
        <v/>
      </c>
      <c r="FH178" s="72" t="str">
        <f t="shared" si="2915"/>
        <v/>
      </c>
      <c r="FI178" s="72" t="str">
        <f t="shared" si="2915"/>
        <v/>
      </c>
      <c r="FJ178" s="72" t="str">
        <f t="shared" si="2915"/>
        <v/>
      </c>
      <c r="FK178" s="72" t="str">
        <f t="shared" si="2915"/>
        <v/>
      </c>
      <c r="FL178" s="72" t="str">
        <f t="shared" si="2915"/>
        <v/>
      </c>
      <c r="FM178" s="72" t="str">
        <f t="shared" si="2915"/>
        <v/>
      </c>
      <c r="FN178" s="72" t="str">
        <f t="shared" ref="FN178:FS178" si="2916">IF(CH178="","","|n"&amp;FN$2&amp;"+"&amp;CH178&amp;FN$1)</f>
        <v/>
      </c>
      <c r="FO178" s="72" t="str">
        <f t="shared" si="2916"/>
        <v/>
      </c>
      <c r="FP178" s="72" t="str">
        <f t="shared" si="2916"/>
        <v/>
      </c>
      <c r="FQ178" s="72" t="str">
        <f t="shared" si="2916"/>
        <v/>
      </c>
      <c r="FR178" s="72" t="str">
        <f t="shared" si="2916"/>
        <v/>
      </c>
      <c r="FS178" s="72" t="str">
        <f t="shared" si="2916"/>
        <v/>
      </c>
    </row>
    <row r="179" spans="1:175" ht="16.5">
      <c r="A179" s="104"/>
      <c r="B179" s="104" t="s">
        <v>636</v>
      </c>
      <c r="C179" s="23" t="s">
        <v>637</v>
      </c>
      <c r="T179" s="71" t="s">
        <v>638</v>
      </c>
      <c r="U179" s="88" t="str">
        <f t="shared" si="2908"/>
        <v>ReplaceableTextures\\CommandButtons\\BTNIN36.blp</v>
      </c>
      <c r="CN179" s="70" t="str">
        <f t="shared" si="2832"/>
        <v>InitUnitState('IN36',,,,,,,,,,)</v>
      </c>
      <c r="CO179" s="70" t="str">
        <f t="shared" si="2833"/>
        <v>InitUnitNormal('IN36',,,,,,,,,,)</v>
      </c>
      <c r="CP179" s="70" t="str">
        <f t="shared" si="2834"/>
        <v>InitUnitMagic('IN36',,,,,,,,,,)</v>
      </c>
      <c r="CQ179" s="70" t="str">
        <f t="shared" si="2835"/>
        <v>InitUnitAdd('IN36',,,,,,,,,,)</v>
      </c>
      <c r="CR179" s="70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220&amp;CR$1&amp;")"</f>
        <v>InitEquipData('IN36',,"",,,,,'','','','','','',"ReplaceableTextures\\CommandButtons\\BTN002.blp")</v>
      </c>
      <c r="CU179" s="98" t="str">
        <f t="shared" si="2909"/>
        <v>|n</v>
      </c>
      <c r="CV179" s="71" t="str">
        <f t="shared" si="2910"/>
        <v>业力|Cffffc926+2500|r</v>
      </c>
      <c r="CW179" s="61"/>
      <c r="CX179" s="61"/>
      <c r="CY179" s="61"/>
      <c r="CZ179" s="61"/>
      <c r="DA179" s="61"/>
      <c r="DB179" s="72" t="str">
        <f t="shared" ref="DB179:FM179" si="2917">IF(V179="","","|n"&amp;DB$2&amp;"+"&amp;V179&amp;DB$1)</f>
        <v/>
      </c>
      <c r="DC179" s="72" t="str">
        <f t="shared" si="2917"/>
        <v/>
      </c>
      <c r="DD179" s="72" t="str">
        <f t="shared" si="2917"/>
        <v/>
      </c>
      <c r="DE179" s="72" t="str">
        <f t="shared" si="2917"/>
        <v/>
      </c>
      <c r="DF179" s="72" t="str">
        <f t="shared" si="2917"/>
        <v/>
      </c>
      <c r="DG179" s="72" t="str">
        <f t="shared" si="2917"/>
        <v/>
      </c>
      <c r="DH179" s="72" t="str">
        <f t="shared" si="2917"/>
        <v/>
      </c>
      <c r="DI179" s="72" t="str">
        <f t="shared" si="2917"/>
        <v/>
      </c>
      <c r="DJ179" s="72" t="str">
        <f t="shared" si="2917"/>
        <v/>
      </c>
      <c r="DK179" s="72" t="str">
        <f t="shared" si="2917"/>
        <v/>
      </c>
      <c r="DL179" s="72" t="str">
        <f t="shared" si="2917"/>
        <v/>
      </c>
      <c r="DM179" s="72" t="str">
        <f t="shared" si="2917"/>
        <v/>
      </c>
      <c r="DN179" s="72" t="str">
        <f t="shared" si="2917"/>
        <v/>
      </c>
      <c r="DO179" s="72" t="str">
        <f t="shared" si="2917"/>
        <v/>
      </c>
      <c r="DP179" s="72" t="str">
        <f t="shared" si="2917"/>
        <v/>
      </c>
      <c r="DQ179" s="72" t="str">
        <f t="shared" si="2917"/>
        <v/>
      </c>
      <c r="DR179" s="72" t="str">
        <f t="shared" si="2917"/>
        <v/>
      </c>
      <c r="DS179" s="72" t="str">
        <f t="shared" si="2917"/>
        <v/>
      </c>
      <c r="DT179" s="72" t="str">
        <f t="shared" si="2917"/>
        <v/>
      </c>
      <c r="DU179" s="72" t="str">
        <f t="shared" si="2917"/>
        <v/>
      </c>
      <c r="DV179" s="72" t="str">
        <f t="shared" si="2917"/>
        <v/>
      </c>
      <c r="DW179" s="72" t="str">
        <f t="shared" si="2917"/>
        <v/>
      </c>
      <c r="DX179" s="72" t="str">
        <f t="shared" si="2917"/>
        <v/>
      </c>
      <c r="DY179" s="72" t="str">
        <f t="shared" si="2917"/>
        <v/>
      </c>
      <c r="DZ179" s="72" t="str">
        <f t="shared" si="2917"/>
        <v/>
      </c>
      <c r="EA179" s="72" t="str">
        <f t="shared" si="2917"/>
        <v/>
      </c>
      <c r="EB179" s="72" t="str">
        <f t="shared" si="2917"/>
        <v/>
      </c>
      <c r="EC179" s="72" t="str">
        <f t="shared" si="2917"/>
        <v/>
      </c>
      <c r="ED179" s="72" t="str">
        <f t="shared" si="2917"/>
        <v/>
      </c>
      <c r="EE179" s="72" t="str">
        <f t="shared" si="2917"/>
        <v/>
      </c>
      <c r="EF179" s="72" t="str">
        <f t="shared" si="2917"/>
        <v/>
      </c>
      <c r="EG179" s="72" t="str">
        <f t="shared" si="2917"/>
        <v/>
      </c>
      <c r="EH179" s="72" t="str">
        <f t="shared" si="2917"/>
        <v/>
      </c>
      <c r="EI179" s="72" t="str">
        <f t="shared" si="2917"/>
        <v/>
      </c>
      <c r="EJ179" s="72" t="str">
        <f t="shared" si="2917"/>
        <v/>
      </c>
      <c r="EK179" s="72" t="str">
        <f t="shared" si="2917"/>
        <v/>
      </c>
      <c r="EL179" s="72" t="str">
        <f t="shared" si="2917"/>
        <v/>
      </c>
      <c r="EM179" s="72" t="str">
        <f t="shared" si="2917"/>
        <v/>
      </c>
      <c r="EN179" s="72" t="str">
        <f t="shared" si="2917"/>
        <v/>
      </c>
      <c r="EO179" s="72" t="str">
        <f t="shared" si="2917"/>
        <v/>
      </c>
      <c r="EP179" s="72" t="str">
        <f t="shared" si="2917"/>
        <v/>
      </c>
      <c r="EQ179" s="72" t="str">
        <f t="shared" si="2917"/>
        <v/>
      </c>
      <c r="ER179" s="72" t="str">
        <f t="shared" si="2917"/>
        <v/>
      </c>
      <c r="ES179" s="72" t="str">
        <f t="shared" si="2917"/>
        <v/>
      </c>
      <c r="ET179" s="72" t="str">
        <f t="shared" si="2917"/>
        <v/>
      </c>
      <c r="EU179" s="72" t="str">
        <f t="shared" si="2917"/>
        <v/>
      </c>
      <c r="EV179" s="72" t="str">
        <f t="shared" si="2917"/>
        <v/>
      </c>
      <c r="EW179" s="72" t="str">
        <f t="shared" si="2917"/>
        <v/>
      </c>
      <c r="EX179" s="72" t="str">
        <f t="shared" si="2917"/>
        <v/>
      </c>
      <c r="EY179" s="72" t="str">
        <f t="shared" si="2917"/>
        <v/>
      </c>
      <c r="EZ179" s="72" t="str">
        <f t="shared" si="2917"/>
        <v/>
      </c>
      <c r="FA179" s="72" t="str">
        <f t="shared" si="2917"/>
        <v/>
      </c>
      <c r="FB179" s="72" t="str">
        <f t="shared" si="2917"/>
        <v/>
      </c>
      <c r="FC179" s="72" t="str">
        <f t="shared" si="2917"/>
        <v/>
      </c>
      <c r="FD179" s="72" t="str">
        <f t="shared" si="2917"/>
        <v/>
      </c>
      <c r="FE179" s="72" t="str">
        <f t="shared" si="2917"/>
        <v/>
      </c>
      <c r="FF179" s="72" t="str">
        <f t="shared" si="2917"/>
        <v/>
      </c>
      <c r="FG179" s="72" t="str">
        <f t="shared" si="2917"/>
        <v/>
      </c>
      <c r="FH179" s="72" t="str">
        <f t="shared" si="2917"/>
        <v/>
      </c>
      <c r="FI179" s="72" t="str">
        <f t="shared" si="2917"/>
        <v/>
      </c>
      <c r="FJ179" s="72" t="str">
        <f t="shared" si="2917"/>
        <v/>
      </c>
      <c r="FK179" s="72" t="str">
        <f t="shared" si="2917"/>
        <v/>
      </c>
      <c r="FL179" s="72" t="str">
        <f t="shared" si="2917"/>
        <v/>
      </c>
      <c r="FM179" s="72" t="str">
        <f t="shared" si="2917"/>
        <v/>
      </c>
      <c r="FN179" s="72" t="str">
        <f t="shared" ref="FN179:FS179" si="2918">IF(CH179="","","|n"&amp;FN$2&amp;"+"&amp;CH179&amp;FN$1)</f>
        <v/>
      </c>
      <c r="FO179" s="72" t="str">
        <f t="shared" si="2918"/>
        <v/>
      </c>
      <c r="FP179" s="72" t="str">
        <f t="shared" si="2918"/>
        <v/>
      </c>
      <c r="FQ179" s="72" t="str">
        <f t="shared" si="2918"/>
        <v/>
      </c>
      <c r="FR179" s="72" t="str">
        <f t="shared" si="2918"/>
        <v/>
      </c>
      <c r="FS179" s="72" t="str">
        <f t="shared" si="2918"/>
        <v/>
      </c>
    </row>
    <row r="180" spans="1:175" ht="16.5">
      <c r="A180" s="104"/>
      <c r="B180" s="118" t="s">
        <v>639</v>
      </c>
      <c r="C180" s="23" t="s">
        <v>640</v>
      </c>
      <c r="T180" s="71" t="s">
        <v>641</v>
      </c>
      <c r="U180" s="88" t="str">
        <f t="shared" si="2908"/>
        <v>ReplaceableTextures\\CommandButtons\\BTNIN37.blp</v>
      </c>
      <c r="CN180" s="70" t="str">
        <f t="shared" si="2832"/>
        <v>InitUnitState('IN37',,,,,,,,,,)</v>
      </c>
      <c r="CO180" s="70" t="str">
        <f t="shared" si="2833"/>
        <v>InitUnitNormal('IN37',,,,,,,,,,)</v>
      </c>
      <c r="CP180" s="70" t="str">
        <f t="shared" si="2834"/>
        <v>InitUnitMagic('IN37',,,,,,,,,,)</v>
      </c>
      <c r="CQ180" s="70" t="str">
        <f t="shared" si="2835"/>
        <v>InitUnitAdd('IN37',,,,,,,,,,)</v>
      </c>
      <c r="CR180" s="70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216&amp;CR$1&amp;")"</f>
        <v>InitEquipData('IN37',,"",,,,,'','','','','','',"ReplaceableTextures\\CommandButtons\\BTN020.blp")</v>
      </c>
      <c r="CU180" s="98" t="str">
        <f t="shared" si="2909"/>
        <v>|n</v>
      </c>
      <c r="CV180" s="71" t="str">
        <f t="shared" si="2910"/>
        <v>业力|Cffffc926+10000|r</v>
      </c>
      <c r="CW180" s="61"/>
      <c r="CX180" s="61"/>
      <c r="CY180" s="61"/>
      <c r="CZ180" s="61"/>
      <c r="DA180" s="61"/>
      <c r="DB180" s="72" t="str">
        <f t="shared" ref="DB180:FM180" si="2919">IF(V180="","","|n"&amp;DB$2&amp;"+"&amp;V180&amp;DB$1)</f>
        <v/>
      </c>
      <c r="DC180" s="72" t="str">
        <f t="shared" si="2919"/>
        <v/>
      </c>
      <c r="DD180" s="72" t="str">
        <f t="shared" si="2919"/>
        <v/>
      </c>
      <c r="DE180" s="72" t="str">
        <f t="shared" si="2919"/>
        <v/>
      </c>
      <c r="DF180" s="72" t="str">
        <f t="shared" si="2919"/>
        <v/>
      </c>
      <c r="DG180" s="72" t="str">
        <f t="shared" si="2919"/>
        <v/>
      </c>
      <c r="DH180" s="72" t="str">
        <f t="shared" si="2919"/>
        <v/>
      </c>
      <c r="DI180" s="72" t="str">
        <f t="shared" si="2919"/>
        <v/>
      </c>
      <c r="DJ180" s="72" t="str">
        <f t="shared" si="2919"/>
        <v/>
      </c>
      <c r="DK180" s="72" t="str">
        <f t="shared" si="2919"/>
        <v/>
      </c>
      <c r="DL180" s="72" t="str">
        <f t="shared" si="2919"/>
        <v/>
      </c>
      <c r="DM180" s="72" t="str">
        <f t="shared" si="2919"/>
        <v/>
      </c>
      <c r="DN180" s="72" t="str">
        <f t="shared" si="2919"/>
        <v/>
      </c>
      <c r="DO180" s="72" t="str">
        <f t="shared" si="2919"/>
        <v/>
      </c>
      <c r="DP180" s="72" t="str">
        <f t="shared" si="2919"/>
        <v/>
      </c>
      <c r="DQ180" s="72" t="str">
        <f t="shared" si="2919"/>
        <v/>
      </c>
      <c r="DR180" s="72" t="str">
        <f t="shared" si="2919"/>
        <v/>
      </c>
      <c r="DS180" s="72" t="str">
        <f t="shared" si="2919"/>
        <v/>
      </c>
      <c r="DT180" s="72" t="str">
        <f t="shared" si="2919"/>
        <v/>
      </c>
      <c r="DU180" s="72" t="str">
        <f t="shared" si="2919"/>
        <v/>
      </c>
      <c r="DV180" s="72" t="str">
        <f t="shared" si="2919"/>
        <v/>
      </c>
      <c r="DW180" s="72" t="str">
        <f t="shared" si="2919"/>
        <v/>
      </c>
      <c r="DX180" s="72" t="str">
        <f t="shared" si="2919"/>
        <v/>
      </c>
      <c r="DY180" s="72" t="str">
        <f t="shared" si="2919"/>
        <v/>
      </c>
      <c r="DZ180" s="72" t="str">
        <f t="shared" si="2919"/>
        <v/>
      </c>
      <c r="EA180" s="72" t="str">
        <f t="shared" si="2919"/>
        <v/>
      </c>
      <c r="EB180" s="72" t="str">
        <f t="shared" si="2919"/>
        <v/>
      </c>
      <c r="EC180" s="72" t="str">
        <f t="shared" si="2919"/>
        <v/>
      </c>
      <c r="ED180" s="72" t="str">
        <f t="shared" si="2919"/>
        <v/>
      </c>
      <c r="EE180" s="72" t="str">
        <f t="shared" si="2919"/>
        <v/>
      </c>
      <c r="EF180" s="72" t="str">
        <f t="shared" si="2919"/>
        <v/>
      </c>
      <c r="EG180" s="72" t="str">
        <f t="shared" si="2919"/>
        <v/>
      </c>
      <c r="EH180" s="72" t="str">
        <f t="shared" si="2919"/>
        <v/>
      </c>
      <c r="EI180" s="72" t="str">
        <f t="shared" si="2919"/>
        <v/>
      </c>
      <c r="EJ180" s="72" t="str">
        <f t="shared" si="2919"/>
        <v/>
      </c>
      <c r="EK180" s="72" t="str">
        <f t="shared" si="2919"/>
        <v/>
      </c>
      <c r="EL180" s="72" t="str">
        <f t="shared" si="2919"/>
        <v/>
      </c>
      <c r="EM180" s="72" t="str">
        <f t="shared" si="2919"/>
        <v/>
      </c>
      <c r="EN180" s="72" t="str">
        <f t="shared" si="2919"/>
        <v/>
      </c>
      <c r="EO180" s="72" t="str">
        <f t="shared" si="2919"/>
        <v/>
      </c>
      <c r="EP180" s="72" t="str">
        <f t="shared" si="2919"/>
        <v/>
      </c>
      <c r="EQ180" s="72" t="str">
        <f t="shared" si="2919"/>
        <v/>
      </c>
      <c r="ER180" s="72" t="str">
        <f t="shared" si="2919"/>
        <v/>
      </c>
      <c r="ES180" s="72" t="str">
        <f t="shared" si="2919"/>
        <v/>
      </c>
      <c r="ET180" s="72" t="str">
        <f t="shared" si="2919"/>
        <v/>
      </c>
      <c r="EU180" s="72" t="str">
        <f t="shared" si="2919"/>
        <v/>
      </c>
      <c r="EV180" s="72" t="str">
        <f t="shared" si="2919"/>
        <v/>
      </c>
      <c r="EW180" s="72" t="str">
        <f t="shared" si="2919"/>
        <v/>
      </c>
      <c r="EX180" s="72" t="str">
        <f t="shared" si="2919"/>
        <v/>
      </c>
      <c r="EY180" s="72" t="str">
        <f t="shared" si="2919"/>
        <v/>
      </c>
      <c r="EZ180" s="72" t="str">
        <f t="shared" si="2919"/>
        <v/>
      </c>
      <c r="FA180" s="72" t="str">
        <f t="shared" si="2919"/>
        <v/>
      </c>
      <c r="FB180" s="72" t="str">
        <f t="shared" si="2919"/>
        <v/>
      </c>
      <c r="FC180" s="72" t="str">
        <f t="shared" si="2919"/>
        <v/>
      </c>
      <c r="FD180" s="72" t="str">
        <f t="shared" si="2919"/>
        <v/>
      </c>
      <c r="FE180" s="72" t="str">
        <f t="shared" si="2919"/>
        <v/>
      </c>
      <c r="FF180" s="72" t="str">
        <f t="shared" si="2919"/>
        <v/>
      </c>
      <c r="FG180" s="72" t="str">
        <f t="shared" si="2919"/>
        <v/>
      </c>
      <c r="FH180" s="72" t="str">
        <f t="shared" si="2919"/>
        <v/>
      </c>
      <c r="FI180" s="72" t="str">
        <f t="shared" si="2919"/>
        <v/>
      </c>
      <c r="FJ180" s="72" t="str">
        <f t="shared" si="2919"/>
        <v/>
      </c>
      <c r="FK180" s="72" t="str">
        <f t="shared" si="2919"/>
        <v/>
      </c>
      <c r="FL180" s="72" t="str">
        <f t="shared" si="2919"/>
        <v/>
      </c>
      <c r="FM180" s="72" t="str">
        <f t="shared" si="2919"/>
        <v/>
      </c>
      <c r="FN180" s="72" t="str">
        <f t="shared" ref="FN180:FS180" si="2920">IF(CH180="","","|n"&amp;FN$2&amp;"+"&amp;CH180&amp;FN$1)</f>
        <v/>
      </c>
      <c r="FO180" s="72" t="str">
        <f t="shared" si="2920"/>
        <v/>
      </c>
      <c r="FP180" s="72" t="str">
        <f t="shared" si="2920"/>
        <v/>
      </c>
      <c r="FQ180" s="72" t="str">
        <f t="shared" si="2920"/>
        <v/>
      </c>
      <c r="FR180" s="72" t="str">
        <f t="shared" si="2920"/>
        <v/>
      </c>
      <c r="FS180" s="72" t="str">
        <f t="shared" si="2920"/>
        <v/>
      </c>
    </row>
    <row r="181" spans="1:175" ht="16.5">
      <c r="A181" s="104"/>
      <c r="B181" s="104" t="s">
        <v>642</v>
      </c>
      <c r="C181" s="98" t="s">
        <v>643</v>
      </c>
      <c r="T181" s="71" t="s">
        <v>644</v>
      </c>
      <c r="U181" s="88" t="str">
        <f t="shared" si="2908"/>
        <v>ReplaceableTextures\\CommandButtons\\BTNIN38.blp</v>
      </c>
      <c r="CN181" s="70" t="str">
        <f t="shared" si="2832"/>
        <v>InitUnitState('IN38',,,,,,,,,,)</v>
      </c>
      <c r="CO181" s="70" t="str">
        <f t="shared" si="2833"/>
        <v>InitUnitNormal('IN38',,,,,,,,,,)</v>
      </c>
      <c r="CP181" s="70" t="str">
        <f t="shared" si="2834"/>
        <v>InitUnitMagic('IN38',,,,,,,,,,)</v>
      </c>
      <c r="CQ181" s="70" t="str">
        <f t="shared" si="2835"/>
        <v>InitUnitAdd('IN38',,,,,,,,,,)</v>
      </c>
      <c r="CR181" s="70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222&amp;CR$1&amp;")"</f>
        <v>InitEquipData('IN38',,"",,,,,'','','','','','',"ReplaceableTextures\\CommandButtons\\BTNIN02.blp")</v>
      </c>
      <c r="CU181" s="98" t="str">
        <f t="shared" si="2909"/>
        <v>|n</v>
      </c>
      <c r="CV181" s="71" t="str">
        <f t="shared" si="2910"/>
        <v>生命|Cffffc926+20000|r</v>
      </c>
      <c r="CW181" s="61"/>
      <c r="CX181" s="61"/>
      <c r="CY181" s="61"/>
      <c r="CZ181" s="61"/>
      <c r="DA181" s="61"/>
      <c r="DB181" s="72" t="str">
        <f t="shared" ref="DB181:FM181" si="2921">IF(V181="","","|n"&amp;DB$2&amp;"+"&amp;V181&amp;DB$1)</f>
        <v/>
      </c>
      <c r="DC181" s="72" t="str">
        <f t="shared" si="2921"/>
        <v/>
      </c>
      <c r="DD181" s="72" t="str">
        <f t="shared" si="2921"/>
        <v/>
      </c>
      <c r="DE181" s="72" t="str">
        <f t="shared" si="2921"/>
        <v/>
      </c>
      <c r="DF181" s="72" t="str">
        <f t="shared" si="2921"/>
        <v/>
      </c>
      <c r="DG181" s="72" t="str">
        <f t="shared" si="2921"/>
        <v/>
      </c>
      <c r="DH181" s="72" t="str">
        <f t="shared" si="2921"/>
        <v/>
      </c>
      <c r="DI181" s="72" t="str">
        <f t="shared" si="2921"/>
        <v/>
      </c>
      <c r="DJ181" s="72" t="str">
        <f t="shared" si="2921"/>
        <v/>
      </c>
      <c r="DK181" s="72" t="str">
        <f t="shared" si="2921"/>
        <v/>
      </c>
      <c r="DL181" s="72" t="str">
        <f t="shared" si="2921"/>
        <v/>
      </c>
      <c r="DM181" s="72" t="str">
        <f t="shared" si="2921"/>
        <v/>
      </c>
      <c r="DN181" s="72" t="str">
        <f t="shared" si="2921"/>
        <v/>
      </c>
      <c r="DO181" s="72" t="str">
        <f t="shared" si="2921"/>
        <v/>
      </c>
      <c r="DP181" s="72" t="str">
        <f t="shared" si="2921"/>
        <v/>
      </c>
      <c r="DQ181" s="72" t="str">
        <f t="shared" si="2921"/>
        <v/>
      </c>
      <c r="DR181" s="72" t="str">
        <f t="shared" si="2921"/>
        <v/>
      </c>
      <c r="DS181" s="72" t="str">
        <f t="shared" si="2921"/>
        <v/>
      </c>
      <c r="DT181" s="72" t="str">
        <f t="shared" si="2921"/>
        <v/>
      </c>
      <c r="DU181" s="72" t="str">
        <f t="shared" si="2921"/>
        <v/>
      </c>
      <c r="DV181" s="72" t="str">
        <f t="shared" si="2921"/>
        <v/>
      </c>
      <c r="DW181" s="72" t="str">
        <f t="shared" si="2921"/>
        <v/>
      </c>
      <c r="DX181" s="72" t="str">
        <f t="shared" si="2921"/>
        <v/>
      </c>
      <c r="DY181" s="72" t="str">
        <f t="shared" si="2921"/>
        <v/>
      </c>
      <c r="DZ181" s="72" t="str">
        <f t="shared" si="2921"/>
        <v/>
      </c>
      <c r="EA181" s="72" t="str">
        <f t="shared" si="2921"/>
        <v/>
      </c>
      <c r="EB181" s="72" t="str">
        <f t="shared" si="2921"/>
        <v/>
      </c>
      <c r="EC181" s="72" t="str">
        <f t="shared" si="2921"/>
        <v/>
      </c>
      <c r="ED181" s="72" t="str">
        <f t="shared" si="2921"/>
        <v/>
      </c>
      <c r="EE181" s="72" t="str">
        <f t="shared" si="2921"/>
        <v/>
      </c>
      <c r="EF181" s="72" t="str">
        <f t="shared" si="2921"/>
        <v/>
      </c>
      <c r="EG181" s="72" t="str">
        <f t="shared" si="2921"/>
        <v/>
      </c>
      <c r="EH181" s="72" t="str">
        <f t="shared" si="2921"/>
        <v/>
      </c>
      <c r="EI181" s="72" t="str">
        <f t="shared" si="2921"/>
        <v/>
      </c>
      <c r="EJ181" s="72" t="str">
        <f t="shared" si="2921"/>
        <v/>
      </c>
      <c r="EK181" s="72" t="str">
        <f t="shared" si="2921"/>
        <v/>
      </c>
      <c r="EL181" s="72" t="str">
        <f t="shared" si="2921"/>
        <v/>
      </c>
      <c r="EM181" s="72" t="str">
        <f t="shared" si="2921"/>
        <v/>
      </c>
      <c r="EN181" s="72" t="str">
        <f t="shared" si="2921"/>
        <v/>
      </c>
      <c r="EO181" s="72" t="str">
        <f t="shared" si="2921"/>
        <v/>
      </c>
      <c r="EP181" s="72" t="str">
        <f t="shared" si="2921"/>
        <v/>
      </c>
      <c r="EQ181" s="72" t="str">
        <f t="shared" si="2921"/>
        <v/>
      </c>
      <c r="ER181" s="72" t="str">
        <f t="shared" si="2921"/>
        <v/>
      </c>
      <c r="ES181" s="72" t="str">
        <f t="shared" si="2921"/>
        <v/>
      </c>
      <c r="ET181" s="72" t="str">
        <f t="shared" si="2921"/>
        <v/>
      </c>
      <c r="EU181" s="72" t="str">
        <f t="shared" si="2921"/>
        <v/>
      </c>
      <c r="EV181" s="72" t="str">
        <f t="shared" si="2921"/>
        <v/>
      </c>
      <c r="EW181" s="72" t="str">
        <f t="shared" si="2921"/>
        <v/>
      </c>
      <c r="EX181" s="72" t="str">
        <f t="shared" si="2921"/>
        <v/>
      </c>
      <c r="EY181" s="72" t="str">
        <f t="shared" si="2921"/>
        <v/>
      </c>
      <c r="EZ181" s="72" t="str">
        <f t="shared" si="2921"/>
        <v/>
      </c>
      <c r="FA181" s="72" t="str">
        <f t="shared" si="2921"/>
        <v/>
      </c>
      <c r="FB181" s="72" t="str">
        <f t="shared" si="2921"/>
        <v/>
      </c>
      <c r="FC181" s="72" t="str">
        <f t="shared" si="2921"/>
        <v/>
      </c>
      <c r="FD181" s="72" t="str">
        <f t="shared" si="2921"/>
        <v/>
      </c>
      <c r="FE181" s="72" t="str">
        <f t="shared" si="2921"/>
        <v/>
      </c>
      <c r="FF181" s="72" t="str">
        <f t="shared" si="2921"/>
        <v/>
      </c>
      <c r="FG181" s="72" t="str">
        <f t="shared" si="2921"/>
        <v/>
      </c>
      <c r="FH181" s="72" t="str">
        <f t="shared" si="2921"/>
        <v/>
      </c>
      <c r="FI181" s="72" t="str">
        <f t="shared" si="2921"/>
        <v/>
      </c>
      <c r="FJ181" s="72" t="str">
        <f t="shared" si="2921"/>
        <v/>
      </c>
      <c r="FK181" s="72" t="str">
        <f t="shared" si="2921"/>
        <v/>
      </c>
      <c r="FL181" s="72" t="str">
        <f t="shared" si="2921"/>
        <v/>
      </c>
      <c r="FM181" s="72" t="str">
        <f t="shared" si="2921"/>
        <v/>
      </c>
      <c r="FN181" s="72" t="str">
        <f t="shared" ref="FN181:FS181" si="2922">IF(CH181="","","|n"&amp;FN$2&amp;"+"&amp;CH181&amp;FN$1)</f>
        <v/>
      </c>
      <c r="FO181" s="72" t="str">
        <f t="shared" si="2922"/>
        <v/>
      </c>
      <c r="FP181" s="72" t="str">
        <f t="shared" si="2922"/>
        <v/>
      </c>
      <c r="FQ181" s="72" t="str">
        <f t="shared" si="2922"/>
        <v/>
      </c>
      <c r="FR181" s="72" t="str">
        <f t="shared" si="2922"/>
        <v/>
      </c>
      <c r="FS181" s="72" t="str">
        <f t="shared" si="2922"/>
        <v/>
      </c>
    </row>
    <row r="182" spans="1:175" ht="16.5">
      <c r="A182" s="104"/>
      <c r="B182" s="118" t="s">
        <v>645</v>
      </c>
      <c r="C182" s="23" t="s">
        <v>646</v>
      </c>
      <c r="T182" s="71" t="s">
        <v>647</v>
      </c>
      <c r="U182" s="88" t="str">
        <f t="shared" si="2908"/>
        <v>ReplaceableTextures\\CommandButtons\\BTNIN39.blp</v>
      </c>
      <c r="CN182" s="70" t="str">
        <f t="shared" si="2832"/>
        <v>InitUnitState('IN39',,,,,,,,,,)</v>
      </c>
      <c r="CO182" s="70" t="str">
        <f t="shared" si="2833"/>
        <v>InitUnitNormal('IN39',,,,,,,,,,)</v>
      </c>
      <c r="CP182" s="70" t="str">
        <f t="shared" si="2834"/>
        <v>InitUnitMagic('IN39',,,,,,,,,,)</v>
      </c>
      <c r="CQ182" s="70" t="str">
        <f t="shared" si="2835"/>
        <v>InitUnitAdd('IN39',,,,,,,,,,)</v>
      </c>
      <c r="CR182" s="7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223&amp;CR$1&amp;")"</f>
        <v>InitEquipData('IN39',,"",,,,,'','','','','','',"ReplaceableTextures\\CommandButtons\\BTNIN03.blp")</v>
      </c>
      <c r="CU182" s="98" t="str">
        <f t="shared" si="2909"/>
        <v>|n</v>
      </c>
      <c r="CV182" s="71" t="str">
        <f t="shared" si="2910"/>
        <v>生命|Cffffc926+50000|r</v>
      </c>
      <c r="CW182" s="61"/>
      <c r="CX182" s="61"/>
      <c r="CY182" s="61"/>
      <c r="CZ182" s="61"/>
      <c r="DA182" s="61"/>
      <c r="DB182" s="72" t="str">
        <f t="shared" ref="DB182:FM182" si="2923">IF(V182="","","|n"&amp;DB$2&amp;"+"&amp;V182&amp;DB$1)</f>
        <v/>
      </c>
      <c r="DC182" s="72" t="str">
        <f t="shared" si="2923"/>
        <v/>
      </c>
      <c r="DD182" s="72" t="str">
        <f t="shared" si="2923"/>
        <v/>
      </c>
      <c r="DE182" s="72" t="str">
        <f t="shared" si="2923"/>
        <v/>
      </c>
      <c r="DF182" s="72" t="str">
        <f t="shared" si="2923"/>
        <v/>
      </c>
      <c r="DG182" s="72" t="str">
        <f t="shared" si="2923"/>
        <v/>
      </c>
      <c r="DH182" s="72" t="str">
        <f t="shared" si="2923"/>
        <v/>
      </c>
      <c r="DI182" s="72" t="str">
        <f t="shared" si="2923"/>
        <v/>
      </c>
      <c r="DJ182" s="72" t="str">
        <f t="shared" si="2923"/>
        <v/>
      </c>
      <c r="DK182" s="72" t="str">
        <f t="shared" si="2923"/>
        <v/>
      </c>
      <c r="DL182" s="72" t="str">
        <f t="shared" si="2923"/>
        <v/>
      </c>
      <c r="DM182" s="72" t="str">
        <f t="shared" si="2923"/>
        <v/>
      </c>
      <c r="DN182" s="72" t="str">
        <f t="shared" si="2923"/>
        <v/>
      </c>
      <c r="DO182" s="72" t="str">
        <f t="shared" si="2923"/>
        <v/>
      </c>
      <c r="DP182" s="72" t="str">
        <f t="shared" si="2923"/>
        <v/>
      </c>
      <c r="DQ182" s="72" t="str">
        <f t="shared" si="2923"/>
        <v/>
      </c>
      <c r="DR182" s="72" t="str">
        <f t="shared" si="2923"/>
        <v/>
      </c>
      <c r="DS182" s="72" t="str">
        <f t="shared" si="2923"/>
        <v/>
      </c>
      <c r="DT182" s="72" t="str">
        <f t="shared" si="2923"/>
        <v/>
      </c>
      <c r="DU182" s="72" t="str">
        <f t="shared" si="2923"/>
        <v/>
      </c>
      <c r="DV182" s="72" t="str">
        <f t="shared" si="2923"/>
        <v/>
      </c>
      <c r="DW182" s="72" t="str">
        <f t="shared" si="2923"/>
        <v/>
      </c>
      <c r="DX182" s="72" t="str">
        <f t="shared" si="2923"/>
        <v/>
      </c>
      <c r="DY182" s="72" t="str">
        <f t="shared" si="2923"/>
        <v/>
      </c>
      <c r="DZ182" s="72" t="str">
        <f t="shared" si="2923"/>
        <v/>
      </c>
      <c r="EA182" s="72" t="str">
        <f t="shared" si="2923"/>
        <v/>
      </c>
      <c r="EB182" s="72" t="str">
        <f t="shared" si="2923"/>
        <v/>
      </c>
      <c r="EC182" s="72" t="str">
        <f t="shared" si="2923"/>
        <v/>
      </c>
      <c r="ED182" s="72" t="str">
        <f t="shared" si="2923"/>
        <v/>
      </c>
      <c r="EE182" s="72" t="str">
        <f t="shared" si="2923"/>
        <v/>
      </c>
      <c r="EF182" s="72" t="str">
        <f t="shared" si="2923"/>
        <v/>
      </c>
      <c r="EG182" s="72" t="str">
        <f t="shared" si="2923"/>
        <v/>
      </c>
      <c r="EH182" s="72" t="str">
        <f t="shared" si="2923"/>
        <v/>
      </c>
      <c r="EI182" s="72" t="str">
        <f t="shared" si="2923"/>
        <v/>
      </c>
      <c r="EJ182" s="72" t="str">
        <f t="shared" si="2923"/>
        <v/>
      </c>
      <c r="EK182" s="72" t="str">
        <f t="shared" si="2923"/>
        <v/>
      </c>
      <c r="EL182" s="72" t="str">
        <f t="shared" si="2923"/>
        <v/>
      </c>
      <c r="EM182" s="72" t="str">
        <f t="shared" si="2923"/>
        <v/>
      </c>
      <c r="EN182" s="72" t="str">
        <f t="shared" si="2923"/>
        <v/>
      </c>
      <c r="EO182" s="72" t="str">
        <f t="shared" si="2923"/>
        <v/>
      </c>
      <c r="EP182" s="72" t="str">
        <f t="shared" si="2923"/>
        <v/>
      </c>
      <c r="EQ182" s="72" t="str">
        <f t="shared" si="2923"/>
        <v/>
      </c>
      <c r="ER182" s="72" t="str">
        <f t="shared" si="2923"/>
        <v/>
      </c>
      <c r="ES182" s="72" t="str">
        <f t="shared" si="2923"/>
        <v/>
      </c>
      <c r="ET182" s="72" t="str">
        <f t="shared" si="2923"/>
        <v/>
      </c>
      <c r="EU182" s="72" t="str">
        <f t="shared" si="2923"/>
        <v/>
      </c>
      <c r="EV182" s="72" t="str">
        <f t="shared" si="2923"/>
        <v/>
      </c>
      <c r="EW182" s="72" t="str">
        <f t="shared" si="2923"/>
        <v/>
      </c>
      <c r="EX182" s="72" t="str">
        <f t="shared" si="2923"/>
        <v/>
      </c>
      <c r="EY182" s="72" t="str">
        <f t="shared" si="2923"/>
        <v/>
      </c>
      <c r="EZ182" s="72" t="str">
        <f t="shared" si="2923"/>
        <v/>
      </c>
      <c r="FA182" s="72" t="str">
        <f t="shared" si="2923"/>
        <v/>
      </c>
      <c r="FB182" s="72" t="str">
        <f t="shared" si="2923"/>
        <v/>
      </c>
      <c r="FC182" s="72" t="str">
        <f t="shared" si="2923"/>
        <v/>
      </c>
      <c r="FD182" s="72" t="str">
        <f t="shared" si="2923"/>
        <v/>
      </c>
      <c r="FE182" s="72" t="str">
        <f t="shared" si="2923"/>
        <v/>
      </c>
      <c r="FF182" s="72" t="str">
        <f t="shared" si="2923"/>
        <v/>
      </c>
      <c r="FG182" s="72" t="str">
        <f t="shared" si="2923"/>
        <v/>
      </c>
      <c r="FH182" s="72" t="str">
        <f t="shared" si="2923"/>
        <v/>
      </c>
      <c r="FI182" s="72" t="str">
        <f t="shared" si="2923"/>
        <v/>
      </c>
      <c r="FJ182" s="72" t="str">
        <f t="shared" si="2923"/>
        <v/>
      </c>
      <c r="FK182" s="72" t="str">
        <f t="shared" si="2923"/>
        <v/>
      </c>
      <c r="FL182" s="72" t="str">
        <f t="shared" si="2923"/>
        <v/>
      </c>
      <c r="FM182" s="72" t="str">
        <f t="shared" si="2923"/>
        <v/>
      </c>
      <c r="FN182" s="72" t="str">
        <f t="shared" ref="FN182:FS182" si="2924">IF(CH182="","","|n"&amp;FN$2&amp;"+"&amp;CH182&amp;FN$1)</f>
        <v/>
      </c>
      <c r="FO182" s="72" t="str">
        <f t="shared" si="2924"/>
        <v/>
      </c>
      <c r="FP182" s="72" t="str">
        <f t="shared" si="2924"/>
        <v/>
      </c>
      <c r="FQ182" s="72" t="str">
        <f t="shared" si="2924"/>
        <v/>
      </c>
      <c r="FR182" s="72" t="str">
        <f t="shared" si="2924"/>
        <v/>
      </c>
      <c r="FS182" s="72" t="str">
        <f t="shared" si="2924"/>
        <v/>
      </c>
    </row>
    <row r="183" spans="1:175" ht="16.5">
      <c r="A183" s="104"/>
      <c r="B183" s="104" t="s">
        <v>648</v>
      </c>
      <c r="C183" s="23" t="s">
        <v>649</v>
      </c>
      <c r="T183" s="71" t="s">
        <v>650</v>
      </c>
      <c r="U183" s="88" t="str">
        <f t="shared" si="2908"/>
        <v>ReplaceableTextures\\CommandButtons\\BTNIN40.blp</v>
      </c>
      <c r="CN183" s="70" t="str">
        <f t="shared" si="2832"/>
        <v>InitUnitState('IN40',,,,,,,,,,)</v>
      </c>
      <c r="CO183" s="70" t="str">
        <f t="shared" si="2833"/>
        <v>InitUnitNormal('IN40',,,,,,,,,,)</v>
      </c>
      <c r="CP183" s="70" t="str">
        <f t="shared" si="2834"/>
        <v>InitUnitMagic('IN40',,,,,,,,,,)</v>
      </c>
      <c r="CQ183" s="70" t="str">
        <f t="shared" si="2835"/>
        <v>InitUnitAdd('IN40',,,,,,,,,,)</v>
      </c>
      <c r="CR183" s="7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224&amp;CR$1&amp;")"</f>
        <v>InitEquipData('IN40',,"",,,,,'','','','','','',"ReplaceableTextures\\CommandButtons\\BTN009.blp")</v>
      </c>
      <c r="CU183" s="98" t="str">
        <f t="shared" si="2909"/>
        <v>|n</v>
      </c>
      <c r="CV183" s="71" t="str">
        <f t="shared" si="2910"/>
        <v>生命|Cffffc926+200000|r</v>
      </c>
      <c r="CW183" s="61"/>
      <c r="CX183" s="61"/>
      <c r="CY183" s="61"/>
      <c r="CZ183" s="61"/>
      <c r="DA183" s="61"/>
      <c r="DB183" s="72" t="str">
        <f t="shared" ref="DB183:FM183" si="2925">IF(V183="","","|n"&amp;DB$2&amp;"+"&amp;V183&amp;DB$1)</f>
        <v/>
      </c>
      <c r="DC183" s="72" t="str">
        <f t="shared" si="2925"/>
        <v/>
      </c>
      <c r="DD183" s="72" t="str">
        <f t="shared" si="2925"/>
        <v/>
      </c>
      <c r="DE183" s="72" t="str">
        <f t="shared" si="2925"/>
        <v/>
      </c>
      <c r="DF183" s="72" t="str">
        <f t="shared" si="2925"/>
        <v/>
      </c>
      <c r="DG183" s="72" t="str">
        <f t="shared" si="2925"/>
        <v/>
      </c>
      <c r="DH183" s="72" t="str">
        <f t="shared" si="2925"/>
        <v/>
      </c>
      <c r="DI183" s="72" t="str">
        <f t="shared" si="2925"/>
        <v/>
      </c>
      <c r="DJ183" s="72" t="str">
        <f t="shared" si="2925"/>
        <v/>
      </c>
      <c r="DK183" s="72" t="str">
        <f t="shared" si="2925"/>
        <v/>
      </c>
      <c r="DL183" s="72" t="str">
        <f t="shared" si="2925"/>
        <v/>
      </c>
      <c r="DM183" s="72" t="str">
        <f t="shared" si="2925"/>
        <v/>
      </c>
      <c r="DN183" s="72" t="str">
        <f t="shared" si="2925"/>
        <v/>
      </c>
      <c r="DO183" s="72" t="str">
        <f t="shared" si="2925"/>
        <v/>
      </c>
      <c r="DP183" s="72" t="str">
        <f t="shared" si="2925"/>
        <v/>
      </c>
      <c r="DQ183" s="72" t="str">
        <f t="shared" si="2925"/>
        <v/>
      </c>
      <c r="DR183" s="72" t="str">
        <f t="shared" si="2925"/>
        <v/>
      </c>
      <c r="DS183" s="72" t="str">
        <f t="shared" si="2925"/>
        <v/>
      </c>
      <c r="DT183" s="72" t="str">
        <f t="shared" si="2925"/>
        <v/>
      </c>
      <c r="DU183" s="72" t="str">
        <f t="shared" si="2925"/>
        <v/>
      </c>
      <c r="DV183" s="72" t="str">
        <f t="shared" si="2925"/>
        <v/>
      </c>
      <c r="DW183" s="72" t="str">
        <f t="shared" si="2925"/>
        <v/>
      </c>
      <c r="DX183" s="72" t="str">
        <f t="shared" si="2925"/>
        <v/>
      </c>
      <c r="DY183" s="72" t="str">
        <f t="shared" si="2925"/>
        <v/>
      </c>
      <c r="DZ183" s="72" t="str">
        <f t="shared" si="2925"/>
        <v/>
      </c>
      <c r="EA183" s="72" t="str">
        <f t="shared" si="2925"/>
        <v/>
      </c>
      <c r="EB183" s="72" t="str">
        <f t="shared" si="2925"/>
        <v/>
      </c>
      <c r="EC183" s="72" t="str">
        <f t="shared" si="2925"/>
        <v/>
      </c>
      <c r="ED183" s="72" t="str">
        <f t="shared" si="2925"/>
        <v/>
      </c>
      <c r="EE183" s="72" t="str">
        <f t="shared" si="2925"/>
        <v/>
      </c>
      <c r="EF183" s="72" t="str">
        <f t="shared" si="2925"/>
        <v/>
      </c>
      <c r="EG183" s="72" t="str">
        <f t="shared" si="2925"/>
        <v/>
      </c>
      <c r="EH183" s="72" t="str">
        <f t="shared" si="2925"/>
        <v/>
      </c>
      <c r="EI183" s="72" t="str">
        <f t="shared" si="2925"/>
        <v/>
      </c>
      <c r="EJ183" s="72" t="str">
        <f t="shared" si="2925"/>
        <v/>
      </c>
      <c r="EK183" s="72" t="str">
        <f t="shared" si="2925"/>
        <v/>
      </c>
      <c r="EL183" s="72" t="str">
        <f t="shared" si="2925"/>
        <v/>
      </c>
      <c r="EM183" s="72" t="str">
        <f t="shared" si="2925"/>
        <v/>
      </c>
      <c r="EN183" s="72" t="str">
        <f t="shared" si="2925"/>
        <v/>
      </c>
      <c r="EO183" s="72" t="str">
        <f t="shared" si="2925"/>
        <v/>
      </c>
      <c r="EP183" s="72" t="str">
        <f t="shared" si="2925"/>
        <v/>
      </c>
      <c r="EQ183" s="72" t="str">
        <f t="shared" si="2925"/>
        <v/>
      </c>
      <c r="ER183" s="72" t="str">
        <f t="shared" si="2925"/>
        <v/>
      </c>
      <c r="ES183" s="72" t="str">
        <f t="shared" si="2925"/>
        <v/>
      </c>
      <c r="ET183" s="72" t="str">
        <f t="shared" si="2925"/>
        <v/>
      </c>
      <c r="EU183" s="72" t="str">
        <f t="shared" si="2925"/>
        <v/>
      </c>
      <c r="EV183" s="72" t="str">
        <f t="shared" si="2925"/>
        <v/>
      </c>
      <c r="EW183" s="72" t="str">
        <f t="shared" si="2925"/>
        <v/>
      </c>
      <c r="EX183" s="72" t="str">
        <f t="shared" si="2925"/>
        <v/>
      </c>
      <c r="EY183" s="72" t="str">
        <f t="shared" si="2925"/>
        <v/>
      </c>
      <c r="EZ183" s="72" t="str">
        <f t="shared" si="2925"/>
        <v/>
      </c>
      <c r="FA183" s="72" t="str">
        <f t="shared" si="2925"/>
        <v/>
      </c>
      <c r="FB183" s="72" t="str">
        <f t="shared" si="2925"/>
        <v/>
      </c>
      <c r="FC183" s="72" t="str">
        <f t="shared" si="2925"/>
        <v/>
      </c>
      <c r="FD183" s="72" t="str">
        <f t="shared" si="2925"/>
        <v/>
      </c>
      <c r="FE183" s="72" t="str">
        <f t="shared" si="2925"/>
        <v/>
      </c>
      <c r="FF183" s="72" t="str">
        <f t="shared" si="2925"/>
        <v/>
      </c>
      <c r="FG183" s="72" t="str">
        <f t="shared" si="2925"/>
        <v/>
      </c>
      <c r="FH183" s="72" t="str">
        <f t="shared" si="2925"/>
        <v/>
      </c>
      <c r="FI183" s="72" t="str">
        <f t="shared" si="2925"/>
        <v/>
      </c>
      <c r="FJ183" s="72" t="str">
        <f t="shared" si="2925"/>
        <v/>
      </c>
      <c r="FK183" s="72" t="str">
        <f t="shared" si="2925"/>
        <v/>
      </c>
      <c r="FL183" s="72" t="str">
        <f t="shared" si="2925"/>
        <v/>
      </c>
      <c r="FM183" s="72" t="str">
        <f t="shared" si="2925"/>
        <v/>
      </c>
      <c r="FN183" s="72" t="str">
        <f t="shared" ref="FN183:FS183" si="2926">IF(CH183="","","|n"&amp;FN$2&amp;"+"&amp;CH183&amp;FN$1)</f>
        <v/>
      </c>
      <c r="FO183" s="72" t="str">
        <f t="shared" si="2926"/>
        <v/>
      </c>
      <c r="FP183" s="72" t="str">
        <f t="shared" si="2926"/>
        <v/>
      </c>
      <c r="FQ183" s="72" t="str">
        <f t="shared" si="2926"/>
        <v/>
      </c>
      <c r="FR183" s="72" t="str">
        <f t="shared" si="2926"/>
        <v/>
      </c>
      <c r="FS183" s="72" t="str">
        <f t="shared" si="2926"/>
        <v/>
      </c>
    </row>
    <row r="184" spans="1:175" ht="16.5">
      <c r="A184" s="104"/>
      <c r="B184" s="104" t="s">
        <v>651</v>
      </c>
      <c r="C184" s="104" t="s">
        <v>652</v>
      </c>
      <c r="T184" s="123" t="s">
        <v>653</v>
      </c>
      <c r="U184" s="88" t="str">
        <f t="shared" si="2908"/>
        <v>ReplaceableTextures\\CommandButtons\\BTNIP01.blp</v>
      </c>
      <c r="CN184" s="70" t="str">
        <f t="shared" ref="CN184:CN192" si="2927">"InitUnitState('"&amp;B184&amp;"',"&amp;V184&amp;","&amp;W184&amp;","&amp;X184&amp;","&amp;Y184&amp;","&amp;Z184&amp;","&amp;AA184&amp;","&amp;AB184&amp;","&amp;AC184&amp;","&amp;AD184&amp;","&amp;AE184&amp;")"</f>
        <v>InitUnitState('IP01',,,,,,,,,,)</v>
      </c>
      <c r="CO184" s="70" t="str">
        <f t="shared" ref="CO184:CO192" si="2928">"InitUnitNormal('"&amp;B184&amp;"',"&amp;AF184&amp;","&amp;AG184&amp;","&amp;AH184&amp;","&amp;AI184&amp;","&amp;AJ184&amp;","&amp;AK184&amp;","&amp;AL184&amp;","&amp;AM184&amp;","&amp;AN184&amp;","&amp;AO184&amp;")"</f>
        <v>InitUnitNormal('IP01',,,,,,,,,,)</v>
      </c>
      <c r="CP184" s="70" t="str">
        <f t="shared" ref="CP184:CP192" si="2929">"InitUnitMagic('"&amp;B184&amp;"',"&amp;AP184&amp;","&amp;AQ184&amp;","&amp;AR184&amp;","&amp;AS184&amp;","&amp;AT184&amp;","&amp;AU184&amp;","&amp;AV184&amp;","&amp;AW184&amp;","&amp;BI184&amp;","&amp;BJ184&amp;")"</f>
        <v>InitUnitMagic('IP01',,,,,,,,,,)</v>
      </c>
      <c r="CQ184" s="70" t="str">
        <f t="shared" ref="CQ184:CQ192" si="2930">"InitUnitAdd('"&amp;B184&amp;"',"&amp;BK184&amp;","&amp;BL184&amp;","&amp;BM184&amp;","&amp;BN184&amp;","&amp;BO184&amp;","&amp;BP184&amp;","&amp;BQ184&amp;","&amp;BR184&amp;","&amp;BS184&amp;","&amp;BT184&amp;")"</f>
        <v>InitUnitAdd('IP01',,,,,,,,,,)</v>
      </c>
      <c r="CR184" s="7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InitEquipData('IP01',,"",,,,,'','','','','','',"ReplaceableTextures\\CommandButtons\\BTNIP02.blp")</v>
      </c>
      <c r="CU184" s="98" t="str">
        <f t="shared" ref="CU184" si="2931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71" t="str">
        <f t="shared" ref="CV184" si="2932">T184</f>
        <v>每次|Cffffd24d完成|r时渊副本将消耗|Cffffd24d1|r个|Cffffd24d时渊入场券|r</v>
      </c>
      <c r="CW184" s="61"/>
      <c r="CX184" s="61"/>
      <c r="CY184" s="61"/>
      <c r="CZ184" s="61"/>
      <c r="DA184" s="61"/>
      <c r="DB184" s="72" t="str">
        <f t="shared" ref="DB184" si="2933">IF(V184="","","|n"&amp;DB$2&amp;"+"&amp;V184&amp;DB$1)</f>
        <v/>
      </c>
      <c r="DC184" s="72" t="str">
        <f t="shared" ref="DC184" si="2934">IF(W184="","","|n"&amp;DC$2&amp;"+"&amp;W184&amp;DC$1)</f>
        <v/>
      </c>
      <c r="DD184" s="72" t="str">
        <f t="shared" ref="DD184" si="2935">IF(X184="","","|n"&amp;DD$2&amp;"+"&amp;X184&amp;DD$1)</f>
        <v/>
      </c>
      <c r="DE184" s="72" t="str">
        <f t="shared" ref="DE184" si="2936">IF(Y184="","","|n"&amp;DE$2&amp;"+"&amp;Y184&amp;DE$1)</f>
        <v/>
      </c>
      <c r="DF184" s="72" t="str">
        <f t="shared" ref="DF184" si="2937">IF(Z184="","","|n"&amp;DF$2&amp;"+"&amp;Z184&amp;DF$1)</f>
        <v/>
      </c>
      <c r="DG184" s="72" t="str">
        <f t="shared" ref="DG184" si="2938">IF(AA184="","","|n"&amp;DG$2&amp;"+"&amp;AA184&amp;DG$1)</f>
        <v/>
      </c>
      <c r="DH184" s="72" t="str">
        <f t="shared" ref="DH184" si="2939">IF(AB184="","","|n"&amp;DH$2&amp;"+"&amp;AB184&amp;DH$1)</f>
        <v/>
      </c>
      <c r="DI184" s="72" t="str">
        <f t="shared" ref="DI184" si="2940">IF(AC184="","","|n"&amp;DI$2&amp;"+"&amp;AC184&amp;DI$1)</f>
        <v/>
      </c>
      <c r="DJ184" s="72" t="str">
        <f t="shared" ref="DJ184" si="2941">IF(AD184="","","|n"&amp;DJ$2&amp;"+"&amp;AD184&amp;DJ$1)</f>
        <v/>
      </c>
      <c r="DK184" s="72" t="str">
        <f t="shared" ref="DK184" si="2942">IF(AE184="","","|n"&amp;DK$2&amp;"+"&amp;AE184&amp;DK$1)</f>
        <v/>
      </c>
      <c r="DL184" s="72" t="str">
        <f t="shared" ref="DL184" si="2943">IF(AF184="","","|n"&amp;DL$2&amp;"+"&amp;AF184&amp;DL$1)</f>
        <v/>
      </c>
      <c r="DM184" s="72" t="str">
        <f t="shared" ref="DM184" si="2944">IF(AG184="","","|n"&amp;DM$2&amp;"+"&amp;AG184&amp;DM$1)</f>
        <v/>
      </c>
      <c r="DN184" s="72" t="str">
        <f t="shared" ref="DN184" si="2945">IF(AH184="","","|n"&amp;DN$2&amp;"+"&amp;AH184&amp;DN$1)</f>
        <v/>
      </c>
      <c r="DO184" s="72" t="str">
        <f t="shared" ref="DO184" si="2946">IF(AI184="","","|n"&amp;DO$2&amp;"+"&amp;AI184&amp;DO$1)</f>
        <v/>
      </c>
      <c r="DP184" s="72" t="str">
        <f t="shared" ref="DP184" si="2947">IF(AJ184="","","|n"&amp;DP$2&amp;"+"&amp;AJ184&amp;DP$1)</f>
        <v/>
      </c>
      <c r="DQ184" s="72" t="str">
        <f t="shared" ref="DQ184" si="2948">IF(AK184="","","|n"&amp;DQ$2&amp;"+"&amp;AK184&amp;DQ$1)</f>
        <v/>
      </c>
      <c r="DR184" s="72" t="str">
        <f t="shared" ref="DR184" si="2949">IF(AL184="","","|n"&amp;DR$2&amp;"+"&amp;AL184&amp;DR$1)</f>
        <v/>
      </c>
      <c r="DS184" s="72" t="str">
        <f t="shared" ref="DS184" si="2950">IF(AM184="","","|n"&amp;DS$2&amp;"+"&amp;AM184&amp;DS$1)</f>
        <v/>
      </c>
      <c r="DT184" s="72" t="str">
        <f t="shared" ref="DT184" si="2951">IF(AN184="","","|n"&amp;DT$2&amp;"+"&amp;AN184&amp;DT$1)</f>
        <v/>
      </c>
      <c r="DU184" s="72" t="str">
        <f t="shared" ref="DU184" si="2952">IF(AO184="","","|n"&amp;DU$2&amp;"+"&amp;AO184&amp;DU$1)</f>
        <v/>
      </c>
      <c r="DV184" s="72" t="str">
        <f t="shared" ref="DV184" si="2953">IF(AP184="","","|n"&amp;DV$2&amp;"+"&amp;AP184&amp;DV$1)</f>
        <v/>
      </c>
      <c r="DW184" s="72" t="str">
        <f t="shared" ref="DW184" si="2954">IF(AQ184="","","|n"&amp;DW$2&amp;"+"&amp;AQ184&amp;DW$1)</f>
        <v/>
      </c>
      <c r="DX184" s="72" t="str">
        <f t="shared" ref="DX184" si="2955">IF(AR184="","","|n"&amp;DX$2&amp;"+"&amp;AR184&amp;DX$1)</f>
        <v/>
      </c>
      <c r="DY184" s="72" t="str">
        <f t="shared" ref="DY184" si="2956">IF(AS184="","","|n"&amp;DY$2&amp;"+"&amp;AS184&amp;DY$1)</f>
        <v/>
      </c>
      <c r="DZ184" s="72" t="str">
        <f t="shared" ref="DZ184" si="2957">IF(AT184="","","|n"&amp;DZ$2&amp;"+"&amp;AT184&amp;DZ$1)</f>
        <v/>
      </c>
      <c r="EA184" s="72" t="str">
        <f t="shared" ref="EA184" si="2958">IF(AU184="","","|n"&amp;EA$2&amp;"+"&amp;AU184&amp;EA$1)</f>
        <v/>
      </c>
      <c r="EB184" s="72" t="str">
        <f t="shared" ref="EB184" si="2959">IF(AV184="","","|n"&amp;EB$2&amp;"+"&amp;AV184&amp;EB$1)</f>
        <v/>
      </c>
      <c r="EC184" s="72" t="str">
        <f t="shared" ref="EC184" si="2960">IF(AW184="","","|n"&amp;EC$2&amp;"+"&amp;AW184&amp;EC$1)</f>
        <v/>
      </c>
      <c r="ED184" s="72" t="str">
        <f t="shared" ref="ED184" si="2961">IF(AX184="","","|n"&amp;ED$2&amp;"+"&amp;AX184&amp;ED$1)</f>
        <v/>
      </c>
      <c r="EE184" s="72" t="str">
        <f t="shared" ref="EE184" si="2962">IF(AY184="","","|n"&amp;EE$2&amp;"+"&amp;AY184&amp;EE$1)</f>
        <v/>
      </c>
      <c r="EF184" s="72" t="str">
        <f t="shared" ref="EF184" si="2963">IF(AZ184="","","|n"&amp;EF$2&amp;"+"&amp;AZ184&amp;EF$1)</f>
        <v/>
      </c>
      <c r="EG184" s="72" t="str">
        <f t="shared" ref="EG184" si="2964">IF(BA184="","","|n"&amp;EG$2&amp;"+"&amp;BA184&amp;EG$1)</f>
        <v/>
      </c>
      <c r="EH184" s="72" t="str">
        <f t="shared" ref="EH184" si="2965">IF(BB184="","","|n"&amp;EH$2&amp;"+"&amp;BB184&amp;EH$1)</f>
        <v/>
      </c>
      <c r="EI184" s="72" t="str">
        <f t="shared" ref="EI184" si="2966">IF(BC184="","","|n"&amp;EI$2&amp;"+"&amp;BC184&amp;EI$1)</f>
        <v/>
      </c>
      <c r="EJ184" s="72" t="str">
        <f t="shared" ref="EJ184" si="2967">IF(BD184="","","|n"&amp;EJ$2&amp;"+"&amp;BD184&amp;EJ$1)</f>
        <v/>
      </c>
      <c r="EK184" s="72" t="str">
        <f t="shared" ref="EK184" si="2968">IF(BE184="","","|n"&amp;EK$2&amp;"+"&amp;BE184&amp;EK$1)</f>
        <v/>
      </c>
      <c r="EL184" s="72" t="str">
        <f t="shared" ref="EL184" si="2969">IF(BF184="","","|n"&amp;EL$2&amp;"+"&amp;BF184&amp;EL$1)</f>
        <v/>
      </c>
      <c r="EM184" s="72" t="str">
        <f t="shared" ref="EM184" si="2970">IF(BG184="","","|n"&amp;EM$2&amp;"+"&amp;BG184&amp;EM$1)</f>
        <v/>
      </c>
      <c r="EN184" s="72" t="str">
        <f t="shared" ref="EN184" si="2971">IF(BH184="","","|n"&amp;EN$2&amp;"+"&amp;BH184&amp;EN$1)</f>
        <v/>
      </c>
      <c r="EO184" s="72" t="str">
        <f t="shared" ref="EO184" si="2972">IF(BI184="","","|n"&amp;EO$2&amp;"+"&amp;BI184&amp;EO$1)</f>
        <v/>
      </c>
      <c r="EP184" s="72" t="str">
        <f t="shared" ref="EP184" si="2973">IF(BJ184="","","|n"&amp;EP$2&amp;"+"&amp;BJ184&amp;EP$1)</f>
        <v/>
      </c>
      <c r="EQ184" s="72" t="str">
        <f t="shared" ref="EQ184" si="2974">IF(BK184="","","|n"&amp;EQ$2&amp;"+"&amp;BK184&amp;EQ$1)</f>
        <v/>
      </c>
      <c r="ER184" s="72" t="str">
        <f t="shared" ref="ER184" si="2975">IF(BL184="","","|n"&amp;ER$2&amp;"+"&amp;BL184&amp;ER$1)</f>
        <v/>
      </c>
      <c r="ES184" s="72" t="str">
        <f t="shared" ref="ES184" si="2976">IF(BM184="","","|n"&amp;ES$2&amp;"+"&amp;BM184&amp;ES$1)</f>
        <v/>
      </c>
      <c r="ET184" s="72" t="str">
        <f t="shared" ref="ET184" si="2977">IF(BN184="","","|n"&amp;ET$2&amp;"+"&amp;BN184&amp;ET$1)</f>
        <v/>
      </c>
      <c r="EU184" s="72" t="str">
        <f t="shared" ref="EU184" si="2978">IF(BO184="","","|n"&amp;EU$2&amp;"+"&amp;BO184&amp;EU$1)</f>
        <v/>
      </c>
      <c r="EV184" s="72" t="str">
        <f t="shared" ref="EV184" si="2979">IF(BP184="","","|n"&amp;EV$2&amp;"+"&amp;BP184&amp;EV$1)</f>
        <v/>
      </c>
      <c r="EW184" s="72" t="str">
        <f t="shared" ref="EW184" si="2980">IF(BQ184="","","|n"&amp;EW$2&amp;"+"&amp;BQ184&amp;EW$1)</f>
        <v/>
      </c>
      <c r="EX184" s="72" t="str">
        <f t="shared" ref="EX184" si="2981">IF(BR184="","","|n"&amp;EX$2&amp;"+"&amp;BR184&amp;EX$1)</f>
        <v/>
      </c>
      <c r="EY184" s="72" t="str">
        <f t="shared" ref="EY184" si="2982">IF(BS184="","","|n"&amp;EY$2&amp;"+"&amp;BS184&amp;EY$1)</f>
        <v/>
      </c>
      <c r="EZ184" s="72" t="str">
        <f t="shared" ref="EZ184" si="2983">IF(BT184="","","|n"&amp;EZ$2&amp;"+"&amp;BT184&amp;EZ$1)</f>
        <v/>
      </c>
      <c r="FA184" s="72" t="str">
        <f t="shared" ref="FA184" si="2984">IF(BU184="","","|n"&amp;FA$2&amp;"+"&amp;BU184&amp;FA$1)</f>
        <v/>
      </c>
      <c r="FB184" s="72" t="str">
        <f t="shared" ref="FB184" si="2985">IF(BV184="","","|n"&amp;FB$2&amp;"+"&amp;BV184&amp;FB$1)</f>
        <v/>
      </c>
      <c r="FC184" s="72" t="str">
        <f t="shared" ref="FC184" si="2986">IF(BW184="","","|n"&amp;FC$2&amp;"+"&amp;BW184&amp;FC$1)</f>
        <v/>
      </c>
      <c r="FD184" s="72" t="str">
        <f t="shared" ref="FD184" si="2987">IF(BX184="","","|n"&amp;FD$2&amp;"+"&amp;BX184&amp;FD$1)</f>
        <v/>
      </c>
      <c r="FE184" s="72" t="str">
        <f t="shared" ref="FE184" si="2988">IF(BY184="","","|n"&amp;FE$2&amp;"+"&amp;BY184&amp;FE$1)</f>
        <v/>
      </c>
      <c r="FF184" s="72" t="str">
        <f t="shared" ref="FF184" si="2989">IF(BZ184="","","|n"&amp;FF$2&amp;"+"&amp;BZ184&amp;FF$1)</f>
        <v/>
      </c>
      <c r="FG184" s="72" t="str">
        <f t="shared" ref="FG184" si="2990">IF(CA184="","","|n"&amp;FG$2&amp;"+"&amp;CA184&amp;FG$1)</f>
        <v/>
      </c>
      <c r="FH184" s="72" t="str">
        <f t="shared" ref="FH184" si="2991">IF(CB184="","","|n"&amp;FH$2&amp;"+"&amp;CB184&amp;FH$1)</f>
        <v/>
      </c>
      <c r="FI184" s="72" t="str">
        <f t="shared" ref="FI184" si="2992">IF(CC184="","","|n"&amp;FI$2&amp;"+"&amp;CC184&amp;FI$1)</f>
        <v/>
      </c>
      <c r="FJ184" s="72" t="str">
        <f t="shared" ref="FJ184" si="2993">IF(CD184="","","|n"&amp;FJ$2&amp;"+"&amp;CD184&amp;FJ$1)</f>
        <v/>
      </c>
      <c r="FK184" s="72" t="str">
        <f t="shared" ref="FK184" si="2994">IF(CE184="","","|n"&amp;FK$2&amp;"+"&amp;CE184&amp;FK$1)</f>
        <v/>
      </c>
      <c r="FL184" s="72" t="str">
        <f t="shared" ref="FL184" si="2995">IF(CF184="","","|n"&amp;FL$2&amp;"+"&amp;CF184&amp;FL$1)</f>
        <v/>
      </c>
      <c r="FM184" s="72" t="str">
        <f t="shared" ref="FM184" si="2996">IF(CG184="","","|n"&amp;FM$2&amp;"+"&amp;CG184&amp;FM$1)</f>
        <v/>
      </c>
      <c r="FN184" s="72" t="str">
        <f t="shared" ref="FN184" si="2997">IF(CH184="","","|n"&amp;FN$2&amp;"+"&amp;CH184&amp;FN$1)</f>
        <v/>
      </c>
      <c r="FO184" s="72" t="str">
        <f t="shared" ref="FO184" si="2998">IF(CI184="","","|n"&amp;FO$2&amp;"+"&amp;CI184&amp;FO$1)</f>
        <v/>
      </c>
      <c r="FP184" s="72" t="str">
        <f t="shared" ref="FP184" si="2999">IF(CJ184="","","|n"&amp;FP$2&amp;"+"&amp;CJ184&amp;FP$1)</f>
        <v/>
      </c>
      <c r="FQ184" s="72" t="str">
        <f t="shared" ref="FQ184" si="3000">IF(CK184="","","|n"&amp;FQ$2&amp;"+"&amp;CK184&amp;FQ$1)</f>
        <v/>
      </c>
      <c r="FR184" s="72" t="str">
        <f t="shared" ref="FR184" si="3001">IF(CL184="","","|n"&amp;FR$2&amp;"+"&amp;CL184&amp;FR$1)</f>
        <v/>
      </c>
      <c r="FS184" s="72" t="str">
        <f t="shared" ref="FS184" si="3002">IF(CM184="","","|n"&amp;FS$2&amp;"+"&amp;CM184&amp;FS$1)</f>
        <v/>
      </c>
    </row>
    <row r="185" spans="1:175" ht="16.5">
      <c r="A185" s="81"/>
      <c r="B185" s="104" t="s">
        <v>654</v>
      </c>
      <c r="C185" s="81" t="s">
        <v>655</v>
      </c>
      <c r="T185" s="184" t="s">
        <v>1043</v>
      </c>
      <c r="U185" s="88" t="str">
        <f t="shared" si="2908"/>
        <v>ReplaceableTextures\\CommandButtons\\BTNIP02.blp</v>
      </c>
      <c r="CN185" s="70" t="str">
        <f t="shared" si="2927"/>
        <v>InitUnitState('IP02',,,,,,,,,,)</v>
      </c>
      <c r="CO185" s="70" t="str">
        <f t="shared" si="2928"/>
        <v>InitUnitNormal('IP02',,,,,,,,,,)</v>
      </c>
      <c r="CP185" s="70" t="str">
        <f t="shared" si="2929"/>
        <v>InitUnitMagic('IP02',,,,,,,,,,)</v>
      </c>
      <c r="CQ185" s="70" t="str">
        <f t="shared" si="2930"/>
        <v>InitUnitAdd('IP02',,,,,,,,,,)</v>
      </c>
      <c r="CR185" s="7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InitEquipData('IP02',,"",,,,,'','','','','','',"ReplaceableTextures\\CommandButtons\\BTNIP03.blp")</v>
      </c>
      <c r="CU185" s="98" t="str">
        <f t="shared" ref="CU185:CU186" si="3003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71" t="str">
        <f t="shared" ref="CV185:CV186" si="3004">T185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85" s="61"/>
      <c r="CX185" s="61"/>
      <c r="CY185" s="61"/>
      <c r="CZ185" s="61"/>
      <c r="DA185" s="61"/>
      <c r="DB185" s="72" t="str">
        <f t="shared" ref="DB185:DB186" si="3005">IF(V185="","","|n"&amp;DB$2&amp;"+"&amp;V185&amp;DB$1)</f>
        <v/>
      </c>
      <c r="DC185" s="72" t="str">
        <f t="shared" ref="DC185:DC186" si="3006">IF(W185="","","|n"&amp;DC$2&amp;"+"&amp;W185&amp;DC$1)</f>
        <v/>
      </c>
      <c r="DD185" s="72" t="str">
        <f t="shared" ref="DD185:DD186" si="3007">IF(X185="","","|n"&amp;DD$2&amp;"+"&amp;X185&amp;DD$1)</f>
        <v/>
      </c>
      <c r="DE185" s="72" t="str">
        <f t="shared" ref="DE185:DE186" si="3008">IF(Y185="","","|n"&amp;DE$2&amp;"+"&amp;Y185&amp;DE$1)</f>
        <v/>
      </c>
      <c r="DF185" s="72" t="str">
        <f t="shared" ref="DF185:DF186" si="3009">IF(Z185="","","|n"&amp;DF$2&amp;"+"&amp;Z185&amp;DF$1)</f>
        <v/>
      </c>
      <c r="DG185" s="72" t="str">
        <f t="shared" ref="DG185:DG186" si="3010">IF(AA185="","","|n"&amp;DG$2&amp;"+"&amp;AA185&amp;DG$1)</f>
        <v/>
      </c>
      <c r="DH185" s="72" t="str">
        <f t="shared" ref="DH185:DH186" si="3011">IF(AB185="","","|n"&amp;DH$2&amp;"+"&amp;AB185&amp;DH$1)</f>
        <v/>
      </c>
      <c r="DI185" s="72" t="str">
        <f t="shared" ref="DI185:DI186" si="3012">IF(AC185="","","|n"&amp;DI$2&amp;"+"&amp;AC185&amp;DI$1)</f>
        <v/>
      </c>
      <c r="DJ185" s="72" t="str">
        <f t="shared" ref="DJ185:DJ186" si="3013">IF(AD185="","","|n"&amp;DJ$2&amp;"+"&amp;AD185&amp;DJ$1)</f>
        <v/>
      </c>
      <c r="DK185" s="72" t="str">
        <f t="shared" ref="DK185:DK186" si="3014">IF(AE185="","","|n"&amp;DK$2&amp;"+"&amp;AE185&amp;DK$1)</f>
        <v/>
      </c>
      <c r="DL185" s="72" t="str">
        <f t="shared" ref="DL185:DL186" si="3015">IF(AF185="","","|n"&amp;DL$2&amp;"+"&amp;AF185&amp;DL$1)</f>
        <v/>
      </c>
      <c r="DM185" s="72" t="str">
        <f t="shared" ref="DM185:DM186" si="3016">IF(AG185="","","|n"&amp;DM$2&amp;"+"&amp;AG185&amp;DM$1)</f>
        <v/>
      </c>
      <c r="DN185" s="72" t="str">
        <f t="shared" ref="DN185:DN186" si="3017">IF(AH185="","","|n"&amp;DN$2&amp;"+"&amp;AH185&amp;DN$1)</f>
        <v/>
      </c>
      <c r="DO185" s="72" t="str">
        <f t="shared" ref="DO185:DO186" si="3018">IF(AI185="","","|n"&amp;DO$2&amp;"+"&amp;AI185&amp;DO$1)</f>
        <v/>
      </c>
      <c r="DP185" s="72" t="str">
        <f t="shared" ref="DP185:DP186" si="3019">IF(AJ185="","","|n"&amp;DP$2&amp;"+"&amp;AJ185&amp;DP$1)</f>
        <v/>
      </c>
      <c r="DQ185" s="72" t="str">
        <f t="shared" ref="DQ185:DQ186" si="3020">IF(AK185="","","|n"&amp;DQ$2&amp;"+"&amp;AK185&amp;DQ$1)</f>
        <v/>
      </c>
      <c r="DR185" s="72" t="str">
        <f t="shared" ref="DR185:DR186" si="3021">IF(AL185="","","|n"&amp;DR$2&amp;"+"&amp;AL185&amp;DR$1)</f>
        <v/>
      </c>
      <c r="DS185" s="72" t="str">
        <f t="shared" ref="DS185:DS186" si="3022">IF(AM185="","","|n"&amp;DS$2&amp;"+"&amp;AM185&amp;DS$1)</f>
        <v/>
      </c>
      <c r="DT185" s="72" t="str">
        <f t="shared" ref="DT185:DT186" si="3023">IF(AN185="","","|n"&amp;DT$2&amp;"+"&amp;AN185&amp;DT$1)</f>
        <v/>
      </c>
      <c r="DU185" s="72" t="str">
        <f t="shared" ref="DU185:DU186" si="3024">IF(AO185="","","|n"&amp;DU$2&amp;"+"&amp;AO185&amp;DU$1)</f>
        <v/>
      </c>
      <c r="DV185" s="72" t="str">
        <f t="shared" ref="DV185:DV186" si="3025">IF(AP185="","","|n"&amp;DV$2&amp;"+"&amp;AP185&amp;DV$1)</f>
        <v/>
      </c>
      <c r="DW185" s="72" t="str">
        <f t="shared" ref="DW185:DW186" si="3026">IF(AQ185="","","|n"&amp;DW$2&amp;"+"&amp;AQ185&amp;DW$1)</f>
        <v/>
      </c>
      <c r="DX185" s="72" t="str">
        <f t="shared" ref="DX185:DX186" si="3027">IF(AR185="","","|n"&amp;DX$2&amp;"+"&amp;AR185&amp;DX$1)</f>
        <v/>
      </c>
      <c r="DY185" s="72" t="str">
        <f t="shared" ref="DY185:DY186" si="3028">IF(AS185="","","|n"&amp;DY$2&amp;"+"&amp;AS185&amp;DY$1)</f>
        <v/>
      </c>
      <c r="DZ185" s="72" t="str">
        <f t="shared" ref="DZ185:DZ186" si="3029">IF(AT185="","","|n"&amp;DZ$2&amp;"+"&amp;AT185&amp;DZ$1)</f>
        <v/>
      </c>
      <c r="EA185" s="72" t="str">
        <f t="shared" ref="EA185:EA186" si="3030">IF(AU185="","","|n"&amp;EA$2&amp;"+"&amp;AU185&amp;EA$1)</f>
        <v/>
      </c>
      <c r="EB185" s="72" t="str">
        <f t="shared" ref="EB185:EB186" si="3031">IF(AV185="","","|n"&amp;EB$2&amp;"+"&amp;AV185&amp;EB$1)</f>
        <v/>
      </c>
      <c r="EC185" s="72" t="str">
        <f t="shared" ref="EC185:EC186" si="3032">IF(AW185="","","|n"&amp;EC$2&amp;"+"&amp;AW185&amp;EC$1)</f>
        <v/>
      </c>
      <c r="ED185" s="72" t="str">
        <f t="shared" ref="ED185:ED186" si="3033">IF(AX185="","","|n"&amp;ED$2&amp;"+"&amp;AX185&amp;ED$1)</f>
        <v/>
      </c>
      <c r="EE185" s="72" t="str">
        <f t="shared" ref="EE185:EE186" si="3034">IF(AY185="","","|n"&amp;EE$2&amp;"+"&amp;AY185&amp;EE$1)</f>
        <v/>
      </c>
      <c r="EF185" s="72" t="str">
        <f t="shared" ref="EF185:EF186" si="3035">IF(AZ185="","","|n"&amp;EF$2&amp;"+"&amp;AZ185&amp;EF$1)</f>
        <v/>
      </c>
      <c r="EG185" s="72" t="str">
        <f t="shared" ref="EG185:EG186" si="3036">IF(BA185="","","|n"&amp;EG$2&amp;"+"&amp;BA185&amp;EG$1)</f>
        <v/>
      </c>
      <c r="EH185" s="72" t="str">
        <f t="shared" ref="EH185:EH186" si="3037">IF(BB185="","","|n"&amp;EH$2&amp;"+"&amp;BB185&amp;EH$1)</f>
        <v/>
      </c>
      <c r="EI185" s="72" t="str">
        <f t="shared" ref="EI185:EI186" si="3038">IF(BC185="","","|n"&amp;EI$2&amp;"+"&amp;BC185&amp;EI$1)</f>
        <v/>
      </c>
      <c r="EJ185" s="72" t="str">
        <f t="shared" ref="EJ185:EJ186" si="3039">IF(BD185="","","|n"&amp;EJ$2&amp;"+"&amp;BD185&amp;EJ$1)</f>
        <v/>
      </c>
      <c r="EK185" s="72" t="str">
        <f t="shared" ref="EK185:EK186" si="3040">IF(BE185="","","|n"&amp;EK$2&amp;"+"&amp;BE185&amp;EK$1)</f>
        <v/>
      </c>
      <c r="EL185" s="72" t="str">
        <f t="shared" ref="EL185:EL186" si="3041">IF(BF185="","","|n"&amp;EL$2&amp;"+"&amp;BF185&amp;EL$1)</f>
        <v/>
      </c>
      <c r="EM185" s="72" t="str">
        <f t="shared" ref="EM185:EM186" si="3042">IF(BG185="","","|n"&amp;EM$2&amp;"+"&amp;BG185&amp;EM$1)</f>
        <v/>
      </c>
      <c r="EN185" s="72" t="str">
        <f t="shared" ref="EN185:EN186" si="3043">IF(BH185="","","|n"&amp;EN$2&amp;"+"&amp;BH185&amp;EN$1)</f>
        <v/>
      </c>
      <c r="EO185" s="72" t="str">
        <f t="shared" ref="EO185:EO186" si="3044">IF(BI185="","","|n"&amp;EO$2&amp;"+"&amp;BI185&amp;EO$1)</f>
        <v/>
      </c>
      <c r="EP185" s="72" t="str">
        <f t="shared" ref="EP185:EP186" si="3045">IF(BJ185="","","|n"&amp;EP$2&amp;"+"&amp;BJ185&amp;EP$1)</f>
        <v/>
      </c>
      <c r="EQ185" s="72" t="str">
        <f t="shared" ref="EQ185:EQ186" si="3046">IF(BK185="","","|n"&amp;EQ$2&amp;"+"&amp;BK185&amp;EQ$1)</f>
        <v/>
      </c>
      <c r="ER185" s="72" t="str">
        <f t="shared" ref="ER185:ER186" si="3047">IF(BL185="","","|n"&amp;ER$2&amp;"+"&amp;BL185&amp;ER$1)</f>
        <v/>
      </c>
      <c r="ES185" s="72" t="str">
        <f t="shared" ref="ES185:ES186" si="3048">IF(BM185="","","|n"&amp;ES$2&amp;"+"&amp;BM185&amp;ES$1)</f>
        <v/>
      </c>
      <c r="ET185" s="72" t="str">
        <f t="shared" ref="ET185:ET186" si="3049">IF(BN185="","","|n"&amp;ET$2&amp;"+"&amp;BN185&amp;ET$1)</f>
        <v/>
      </c>
      <c r="EU185" s="72" t="str">
        <f t="shared" ref="EU185:EU186" si="3050">IF(BO185="","","|n"&amp;EU$2&amp;"+"&amp;BO185&amp;EU$1)</f>
        <v/>
      </c>
      <c r="EV185" s="72" t="str">
        <f t="shared" ref="EV185:EV186" si="3051">IF(BP185="","","|n"&amp;EV$2&amp;"+"&amp;BP185&amp;EV$1)</f>
        <v/>
      </c>
      <c r="EW185" s="72" t="str">
        <f t="shared" ref="EW185:EW186" si="3052">IF(BQ185="","","|n"&amp;EW$2&amp;"+"&amp;BQ185&amp;EW$1)</f>
        <v/>
      </c>
      <c r="EX185" s="72" t="str">
        <f t="shared" ref="EX185:EX186" si="3053">IF(BR185="","","|n"&amp;EX$2&amp;"+"&amp;BR185&amp;EX$1)</f>
        <v/>
      </c>
      <c r="EY185" s="72" t="str">
        <f t="shared" ref="EY185:EY186" si="3054">IF(BS185="","","|n"&amp;EY$2&amp;"+"&amp;BS185&amp;EY$1)</f>
        <v/>
      </c>
      <c r="EZ185" s="72" t="str">
        <f t="shared" ref="EZ185:EZ186" si="3055">IF(BT185="","","|n"&amp;EZ$2&amp;"+"&amp;BT185&amp;EZ$1)</f>
        <v/>
      </c>
      <c r="FA185" s="72" t="str">
        <f t="shared" ref="FA185:FA186" si="3056">IF(BU185="","","|n"&amp;FA$2&amp;"+"&amp;BU185&amp;FA$1)</f>
        <v/>
      </c>
      <c r="FB185" s="72" t="str">
        <f t="shared" ref="FB185:FB186" si="3057">IF(BV185="","","|n"&amp;FB$2&amp;"+"&amp;BV185&amp;FB$1)</f>
        <v/>
      </c>
      <c r="FC185" s="72" t="str">
        <f t="shared" ref="FC185:FC186" si="3058">IF(BW185="","","|n"&amp;FC$2&amp;"+"&amp;BW185&amp;FC$1)</f>
        <v/>
      </c>
      <c r="FD185" s="72" t="str">
        <f t="shared" ref="FD185:FD186" si="3059">IF(BX185="","","|n"&amp;FD$2&amp;"+"&amp;BX185&amp;FD$1)</f>
        <v/>
      </c>
      <c r="FE185" s="72" t="str">
        <f t="shared" ref="FE185:FE186" si="3060">IF(BY185="","","|n"&amp;FE$2&amp;"+"&amp;BY185&amp;FE$1)</f>
        <v/>
      </c>
      <c r="FF185" s="72" t="str">
        <f t="shared" ref="FF185:FF186" si="3061">IF(BZ185="","","|n"&amp;FF$2&amp;"+"&amp;BZ185&amp;FF$1)</f>
        <v/>
      </c>
      <c r="FG185" s="72" t="str">
        <f t="shared" ref="FG185:FG186" si="3062">IF(CA185="","","|n"&amp;FG$2&amp;"+"&amp;CA185&amp;FG$1)</f>
        <v/>
      </c>
      <c r="FH185" s="72" t="str">
        <f t="shared" ref="FH185:FH186" si="3063">IF(CB185="","","|n"&amp;FH$2&amp;"+"&amp;CB185&amp;FH$1)</f>
        <v/>
      </c>
      <c r="FI185" s="72" t="str">
        <f t="shared" ref="FI185:FI186" si="3064">IF(CC185="","","|n"&amp;FI$2&amp;"+"&amp;CC185&amp;FI$1)</f>
        <v/>
      </c>
      <c r="FJ185" s="72" t="str">
        <f t="shared" ref="FJ185:FJ186" si="3065">IF(CD185="","","|n"&amp;FJ$2&amp;"+"&amp;CD185&amp;FJ$1)</f>
        <v/>
      </c>
      <c r="FK185" s="72" t="str">
        <f t="shared" ref="FK185:FK186" si="3066">IF(CE185="","","|n"&amp;FK$2&amp;"+"&amp;CE185&amp;FK$1)</f>
        <v/>
      </c>
      <c r="FL185" s="72" t="str">
        <f t="shared" ref="FL185:FL186" si="3067">IF(CF185="","","|n"&amp;FL$2&amp;"+"&amp;CF185&amp;FL$1)</f>
        <v/>
      </c>
      <c r="FM185" s="72" t="str">
        <f t="shared" ref="FM185:FM186" si="3068">IF(CG185="","","|n"&amp;FM$2&amp;"+"&amp;CG185&amp;FM$1)</f>
        <v/>
      </c>
      <c r="FN185" s="72" t="str">
        <f t="shared" ref="FN185:FN186" si="3069">IF(CH185="","","|n"&amp;FN$2&amp;"+"&amp;CH185&amp;FN$1)</f>
        <v/>
      </c>
      <c r="FO185" s="72" t="str">
        <f t="shared" ref="FO185:FO186" si="3070">IF(CI185="","","|n"&amp;FO$2&amp;"+"&amp;CI185&amp;FO$1)</f>
        <v/>
      </c>
      <c r="FP185" s="72" t="str">
        <f t="shared" ref="FP185:FP186" si="3071">IF(CJ185="","","|n"&amp;FP$2&amp;"+"&amp;CJ185&amp;FP$1)</f>
        <v/>
      </c>
      <c r="FQ185" s="72" t="str">
        <f t="shared" ref="FQ185:FQ186" si="3072">IF(CK185="","","|n"&amp;FQ$2&amp;"+"&amp;CK185&amp;FQ$1)</f>
        <v/>
      </c>
      <c r="FR185" s="72" t="str">
        <f t="shared" ref="FR185:FR186" si="3073">IF(CL185="","","|n"&amp;FR$2&amp;"+"&amp;CL185&amp;FR$1)</f>
        <v/>
      </c>
      <c r="FS185" s="72" t="str">
        <f t="shared" ref="FS185:FS186" si="3074">IF(CM185="","","|n"&amp;FS$2&amp;"+"&amp;CM185&amp;FS$1)</f>
        <v/>
      </c>
    </row>
    <row r="186" spans="1:175" ht="16.5">
      <c r="A186" s="81"/>
      <c r="B186" s="104" t="s">
        <v>656</v>
      </c>
      <c r="C186" s="81" t="s">
        <v>657</v>
      </c>
      <c r="T186" s="117" t="s">
        <v>1044</v>
      </c>
      <c r="U186" s="88" t="str">
        <f t="shared" si="2908"/>
        <v>ReplaceableTextures\\CommandButtons\\BTNIP03.blp</v>
      </c>
      <c r="CN186" s="70" t="str">
        <f t="shared" si="2927"/>
        <v>InitUnitState('IP03',,,,,,,,,,)</v>
      </c>
      <c r="CO186" s="70" t="str">
        <f t="shared" si="2928"/>
        <v>InitUnitNormal('IP03',,,,,,,,,,)</v>
      </c>
      <c r="CP186" s="70" t="str">
        <f t="shared" si="2929"/>
        <v>InitUnitMagic('IP03',,,,,,,,,,)</v>
      </c>
      <c r="CQ186" s="70" t="str">
        <f t="shared" si="2930"/>
        <v>InitUnitAdd('IP03',,,,,,,,,,)</v>
      </c>
      <c r="CR186" s="7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InitEquipData('IP03',,"",,,,,'','','','','','',"ReplaceableTextures\\CommandButtons\\BTNIT01.blp")</v>
      </c>
      <c r="CU186" s="98" t="str">
        <f t="shared" si="3003"/>
        <v>|n</v>
      </c>
      <c r="CV186" s="71" t="str">
        <f t="shared" si="30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86" s="61"/>
      <c r="CX186" s="61"/>
      <c r="CY186" s="61"/>
      <c r="CZ186" s="61"/>
      <c r="DA186" s="61"/>
      <c r="DB186" s="72" t="str">
        <f t="shared" si="3005"/>
        <v/>
      </c>
      <c r="DC186" s="72" t="str">
        <f t="shared" si="3006"/>
        <v/>
      </c>
      <c r="DD186" s="72" t="str">
        <f t="shared" si="3007"/>
        <v/>
      </c>
      <c r="DE186" s="72" t="str">
        <f t="shared" si="3008"/>
        <v/>
      </c>
      <c r="DF186" s="72" t="str">
        <f t="shared" si="3009"/>
        <v/>
      </c>
      <c r="DG186" s="72" t="str">
        <f t="shared" si="3010"/>
        <v/>
      </c>
      <c r="DH186" s="72" t="str">
        <f t="shared" si="3011"/>
        <v/>
      </c>
      <c r="DI186" s="72" t="str">
        <f t="shared" si="3012"/>
        <v/>
      </c>
      <c r="DJ186" s="72" t="str">
        <f t="shared" si="3013"/>
        <v/>
      </c>
      <c r="DK186" s="72" t="str">
        <f t="shared" si="3014"/>
        <v/>
      </c>
      <c r="DL186" s="72" t="str">
        <f t="shared" si="3015"/>
        <v/>
      </c>
      <c r="DM186" s="72" t="str">
        <f t="shared" si="3016"/>
        <v/>
      </c>
      <c r="DN186" s="72" t="str">
        <f t="shared" si="3017"/>
        <v/>
      </c>
      <c r="DO186" s="72" t="str">
        <f t="shared" si="3018"/>
        <v/>
      </c>
      <c r="DP186" s="72" t="str">
        <f t="shared" si="3019"/>
        <v/>
      </c>
      <c r="DQ186" s="72" t="str">
        <f t="shared" si="3020"/>
        <v/>
      </c>
      <c r="DR186" s="72" t="str">
        <f t="shared" si="3021"/>
        <v/>
      </c>
      <c r="DS186" s="72" t="str">
        <f t="shared" si="3022"/>
        <v/>
      </c>
      <c r="DT186" s="72" t="str">
        <f t="shared" si="3023"/>
        <v/>
      </c>
      <c r="DU186" s="72" t="str">
        <f t="shared" si="3024"/>
        <v/>
      </c>
      <c r="DV186" s="72" t="str">
        <f t="shared" si="3025"/>
        <v/>
      </c>
      <c r="DW186" s="72" t="str">
        <f t="shared" si="3026"/>
        <v/>
      </c>
      <c r="DX186" s="72" t="str">
        <f t="shared" si="3027"/>
        <v/>
      </c>
      <c r="DY186" s="72" t="str">
        <f t="shared" si="3028"/>
        <v/>
      </c>
      <c r="DZ186" s="72" t="str">
        <f t="shared" si="3029"/>
        <v/>
      </c>
      <c r="EA186" s="72" t="str">
        <f t="shared" si="3030"/>
        <v/>
      </c>
      <c r="EB186" s="72" t="str">
        <f t="shared" si="3031"/>
        <v/>
      </c>
      <c r="EC186" s="72" t="str">
        <f t="shared" si="3032"/>
        <v/>
      </c>
      <c r="ED186" s="72" t="str">
        <f t="shared" si="3033"/>
        <v/>
      </c>
      <c r="EE186" s="72" t="str">
        <f t="shared" si="3034"/>
        <v/>
      </c>
      <c r="EF186" s="72" t="str">
        <f t="shared" si="3035"/>
        <v/>
      </c>
      <c r="EG186" s="72" t="str">
        <f t="shared" si="3036"/>
        <v/>
      </c>
      <c r="EH186" s="72" t="str">
        <f t="shared" si="3037"/>
        <v/>
      </c>
      <c r="EI186" s="72" t="str">
        <f t="shared" si="3038"/>
        <v/>
      </c>
      <c r="EJ186" s="72" t="str">
        <f t="shared" si="3039"/>
        <v/>
      </c>
      <c r="EK186" s="72" t="str">
        <f t="shared" si="3040"/>
        <v/>
      </c>
      <c r="EL186" s="72" t="str">
        <f t="shared" si="3041"/>
        <v/>
      </c>
      <c r="EM186" s="72" t="str">
        <f t="shared" si="3042"/>
        <v/>
      </c>
      <c r="EN186" s="72" t="str">
        <f t="shared" si="3043"/>
        <v/>
      </c>
      <c r="EO186" s="72" t="str">
        <f t="shared" si="3044"/>
        <v/>
      </c>
      <c r="EP186" s="72" t="str">
        <f t="shared" si="3045"/>
        <v/>
      </c>
      <c r="EQ186" s="72" t="str">
        <f t="shared" si="3046"/>
        <v/>
      </c>
      <c r="ER186" s="72" t="str">
        <f t="shared" si="3047"/>
        <v/>
      </c>
      <c r="ES186" s="72" t="str">
        <f t="shared" si="3048"/>
        <v/>
      </c>
      <c r="ET186" s="72" t="str">
        <f t="shared" si="3049"/>
        <v/>
      </c>
      <c r="EU186" s="72" t="str">
        <f t="shared" si="3050"/>
        <v/>
      </c>
      <c r="EV186" s="72" t="str">
        <f t="shared" si="3051"/>
        <v/>
      </c>
      <c r="EW186" s="72" t="str">
        <f t="shared" si="3052"/>
        <v/>
      </c>
      <c r="EX186" s="72" t="str">
        <f t="shared" si="3053"/>
        <v/>
      </c>
      <c r="EY186" s="72" t="str">
        <f t="shared" si="3054"/>
        <v/>
      </c>
      <c r="EZ186" s="72" t="str">
        <f t="shared" si="3055"/>
        <v/>
      </c>
      <c r="FA186" s="72" t="str">
        <f t="shared" si="3056"/>
        <v/>
      </c>
      <c r="FB186" s="72" t="str">
        <f t="shared" si="3057"/>
        <v/>
      </c>
      <c r="FC186" s="72" t="str">
        <f t="shared" si="3058"/>
        <v/>
      </c>
      <c r="FD186" s="72" t="str">
        <f t="shared" si="3059"/>
        <v/>
      </c>
      <c r="FE186" s="72" t="str">
        <f t="shared" si="3060"/>
        <v/>
      </c>
      <c r="FF186" s="72" t="str">
        <f t="shared" si="3061"/>
        <v/>
      </c>
      <c r="FG186" s="72" t="str">
        <f t="shared" si="3062"/>
        <v/>
      </c>
      <c r="FH186" s="72" t="str">
        <f t="shared" si="3063"/>
        <v/>
      </c>
      <c r="FI186" s="72" t="str">
        <f t="shared" si="3064"/>
        <v/>
      </c>
      <c r="FJ186" s="72" t="str">
        <f t="shared" si="3065"/>
        <v/>
      </c>
      <c r="FK186" s="72" t="str">
        <f t="shared" si="3066"/>
        <v/>
      </c>
      <c r="FL186" s="72" t="str">
        <f t="shared" si="3067"/>
        <v/>
      </c>
      <c r="FM186" s="72" t="str">
        <f t="shared" si="3068"/>
        <v/>
      </c>
      <c r="FN186" s="72" t="str">
        <f t="shared" si="3069"/>
        <v/>
      </c>
      <c r="FO186" s="72" t="str">
        <f t="shared" si="3070"/>
        <v/>
      </c>
      <c r="FP186" s="72" t="str">
        <f t="shared" si="3071"/>
        <v/>
      </c>
      <c r="FQ186" s="72" t="str">
        <f t="shared" si="3072"/>
        <v/>
      </c>
      <c r="FR186" s="72" t="str">
        <f t="shared" si="3073"/>
        <v/>
      </c>
      <c r="FS186" s="72" t="str">
        <f t="shared" si="3074"/>
        <v/>
      </c>
    </row>
    <row r="187" spans="1:175" ht="16.5">
      <c r="A187" s="81"/>
      <c r="B187" s="104" t="s">
        <v>658</v>
      </c>
      <c r="C187" s="81" t="s">
        <v>659</v>
      </c>
      <c r="T187" s="117" t="s">
        <v>660</v>
      </c>
      <c r="U187" s="88" t="str">
        <f t="shared" si="2908"/>
        <v>ReplaceableTextures\\CommandButtons\\BTNIP04.blp</v>
      </c>
      <c r="CN187" s="70" t="str">
        <f t="shared" si="2927"/>
        <v>InitUnitState('IP04',,,,,,,,,,)</v>
      </c>
      <c r="CO187" s="70" t="str">
        <f t="shared" si="2928"/>
        <v>InitUnitNormal('IP04',,,,,,,,,,)</v>
      </c>
      <c r="CP187" s="70" t="str">
        <f t="shared" si="2929"/>
        <v>InitUnitMagic('IP04',,,,,,,,,,)</v>
      </c>
      <c r="CQ187" s="70" t="str">
        <f t="shared" si="2930"/>
        <v>InitUnitAdd('IP04',,,,,,,,,,)</v>
      </c>
      <c r="CR187" s="7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InitEquipData('IP04',,"",,,,,'','','','','','',"ReplaceableTextures\\CommandButtons\\BTNIP05.blp")</v>
      </c>
      <c r="CU187" s="98" t="str">
        <f t="shared" ref="CU187:CU192" si="3075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1" t="str">
        <f t="shared" ref="CV187:CV192" si="3076">T187</f>
        <v>使用后|Cffffc926重置|r当前|Cffff0000觉醒神通【R】|r|Cfff0f0f0。|r</v>
      </c>
      <c r="CW187" s="61"/>
      <c r="CX187" s="61"/>
      <c r="CY187" s="61"/>
      <c r="CZ187" s="61"/>
      <c r="DA187" s="61"/>
      <c r="DB187" s="72" t="str">
        <f t="shared" ref="DB187:DB188" si="3077">IF(V187="","","|n"&amp;DB$2&amp;"+"&amp;V187&amp;DB$1)</f>
        <v/>
      </c>
      <c r="DC187" s="72" t="str">
        <f t="shared" ref="DC187:DC188" si="3078">IF(W187="","","|n"&amp;DC$2&amp;"+"&amp;W187&amp;DC$1)</f>
        <v/>
      </c>
      <c r="DD187" s="72" t="str">
        <f t="shared" ref="DD187:DD188" si="3079">IF(X187="","","|n"&amp;DD$2&amp;"+"&amp;X187&amp;DD$1)</f>
        <v/>
      </c>
      <c r="DE187" s="72" t="str">
        <f t="shared" ref="DE187:DE188" si="3080">IF(Y187="","","|n"&amp;DE$2&amp;"+"&amp;Y187&amp;DE$1)</f>
        <v/>
      </c>
      <c r="DF187" s="72" t="str">
        <f t="shared" ref="DF187:DF188" si="3081">IF(Z187="","","|n"&amp;DF$2&amp;"+"&amp;Z187&amp;DF$1)</f>
        <v/>
      </c>
      <c r="DG187" s="72" t="str">
        <f t="shared" ref="DG187:DG188" si="3082">IF(AA187="","","|n"&amp;DG$2&amp;"+"&amp;AA187&amp;DG$1)</f>
        <v/>
      </c>
      <c r="DH187" s="72" t="str">
        <f t="shared" ref="DH187:DH188" si="3083">IF(AB187="","","|n"&amp;DH$2&amp;"+"&amp;AB187&amp;DH$1)</f>
        <v/>
      </c>
      <c r="DI187" s="72" t="str">
        <f t="shared" ref="DI187:DI188" si="3084">IF(AC187="","","|n"&amp;DI$2&amp;"+"&amp;AC187&amp;DI$1)</f>
        <v/>
      </c>
      <c r="DJ187" s="72" t="str">
        <f t="shared" ref="DJ187:DJ188" si="3085">IF(AD187="","","|n"&amp;DJ$2&amp;"+"&amp;AD187&amp;DJ$1)</f>
        <v/>
      </c>
      <c r="DK187" s="72" t="str">
        <f t="shared" ref="DK187:DK188" si="3086">IF(AE187="","","|n"&amp;DK$2&amp;"+"&amp;AE187&amp;DK$1)</f>
        <v/>
      </c>
      <c r="DL187" s="72" t="str">
        <f t="shared" ref="DL187:DL188" si="3087">IF(AF187="","","|n"&amp;DL$2&amp;"+"&amp;AF187&amp;DL$1)</f>
        <v/>
      </c>
      <c r="DM187" s="72" t="str">
        <f t="shared" ref="DM187:DM188" si="3088">IF(AG187="","","|n"&amp;DM$2&amp;"+"&amp;AG187&amp;DM$1)</f>
        <v/>
      </c>
      <c r="DN187" s="72" t="str">
        <f t="shared" ref="DN187:DN188" si="3089">IF(AH187="","","|n"&amp;DN$2&amp;"+"&amp;AH187&amp;DN$1)</f>
        <v/>
      </c>
      <c r="DO187" s="72" t="str">
        <f t="shared" ref="DO187:DO188" si="3090">IF(AI187="","","|n"&amp;DO$2&amp;"+"&amp;AI187&amp;DO$1)</f>
        <v/>
      </c>
      <c r="DP187" s="72" t="str">
        <f t="shared" ref="DP187:DP188" si="3091">IF(AJ187="","","|n"&amp;DP$2&amp;"+"&amp;AJ187&amp;DP$1)</f>
        <v/>
      </c>
      <c r="DQ187" s="72" t="str">
        <f t="shared" ref="DQ187:DQ188" si="3092">IF(AK187="","","|n"&amp;DQ$2&amp;"+"&amp;AK187&amp;DQ$1)</f>
        <v/>
      </c>
      <c r="DR187" s="72" t="str">
        <f t="shared" ref="DR187:DR188" si="3093">IF(AL187="","","|n"&amp;DR$2&amp;"+"&amp;AL187&amp;DR$1)</f>
        <v/>
      </c>
      <c r="DS187" s="72" t="str">
        <f t="shared" ref="DS187:DS188" si="3094">IF(AM187="","","|n"&amp;DS$2&amp;"+"&amp;AM187&amp;DS$1)</f>
        <v/>
      </c>
      <c r="DT187" s="72" t="str">
        <f t="shared" ref="DT187:DT188" si="3095">IF(AN187="","","|n"&amp;DT$2&amp;"+"&amp;AN187&amp;DT$1)</f>
        <v/>
      </c>
      <c r="DU187" s="72" t="str">
        <f t="shared" ref="DU187:DU188" si="3096">IF(AO187="","","|n"&amp;DU$2&amp;"+"&amp;AO187&amp;DU$1)</f>
        <v/>
      </c>
      <c r="DV187" s="72" t="str">
        <f t="shared" ref="DV187:DV188" si="3097">IF(AP187="","","|n"&amp;DV$2&amp;"+"&amp;AP187&amp;DV$1)</f>
        <v/>
      </c>
      <c r="DW187" s="72" t="str">
        <f t="shared" ref="DW187:DW188" si="3098">IF(AQ187="","","|n"&amp;DW$2&amp;"+"&amp;AQ187&amp;DW$1)</f>
        <v/>
      </c>
      <c r="DX187" s="72" t="str">
        <f t="shared" ref="DX187:DX188" si="3099">IF(AR187="","","|n"&amp;DX$2&amp;"+"&amp;AR187&amp;DX$1)</f>
        <v/>
      </c>
      <c r="DY187" s="72" t="str">
        <f t="shared" ref="DY187:DY188" si="3100">IF(AS187="","","|n"&amp;DY$2&amp;"+"&amp;AS187&amp;DY$1)</f>
        <v/>
      </c>
      <c r="DZ187" s="72" t="str">
        <f t="shared" ref="DZ187:DZ188" si="3101">IF(AT187="","","|n"&amp;DZ$2&amp;"+"&amp;AT187&amp;DZ$1)</f>
        <v/>
      </c>
      <c r="EA187" s="72" t="str">
        <f t="shared" ref="EA187:EA188" si="3102">IF(AU187="","","|n"&amp;EA$2&amp;"+"&amp;AU187&amp;EA$1)</f>
        <v/>
      </c>
      <c r="EB187" s="72" t="str">
        <f t="shared" ref="EB187:EB188" si="3103">IF(AV187="","","|n"&amp;EB$2&amp;"+"&amp;AV187&amp;EB$1)</f>
        <v/>
      </c>
      <c r="EC187" s="72" t="str">
        <f t="shared" ref="EC187:EC188" si="3104">IF(AW187="","","|n"&amp;EC$2&amp;"+"&amp;AW187&amp;EC$1)</f>
        <v/>
      </c>
      <c r="ED187" s="72" t="str">
        <f t="shared" ref="ED187:ED188" si="3105">IF(AX187="","","|n"&amp;ED$2&amp;"+"&amp;AX187&amp;ED$1)</f>
        <v/>
      </c>
      <c r="EE187" s="72" t="str">
        <f t="shared" ref="EE187:EE188" si="3106">IF(AY187="","","|n"&amp;EE$2&amp;"+"&amp;AY187&amp;EE$1)</f>
        <v/>
      </c>
      <c r="EF187" s="72" t="str">
        <f t="shared" ref="EF187:EF188" si="3107">IF(AZ187="","","|n"&amp;EF$2&amp;"+"&amp;AZ187&amp;EF$1)</f>
        <v/>
      </c>
      <c r="EG187" s="72" t="str">
        <f t="shared" ref="EG187:EG188" si="3108">IF(BA187="","","|n"&amp;EG$2&amp;"+"&amp;BA187&amp;EG$1)</f>
        <v/>
      </c>
      <c r="EH187" s="72" t="str">
        <f t="shared" ref="EH187:EH188" si="3109">IF(BB187="","","|n"&amp;EH$2&amp;"+"&amp;BB187&amp;EH$1)</f>
        <v/>
      </c>
      <c r="EI187" s="72" t="str">
        <f t="shared" ref="EI187:EI188" si="3110">IF(BC187="","","|n"&amp;EI$2&amp;"+"&amp;BC187&amp;EI$1)</f>
        <v/>
      </c>
      <c r="EJ187" s="72" t="str">
        <f t="shared" ref="EJ187:EJ188" si="3111">IF(BD187="","","|n"&amp;EJ$2&amp;"+"&amp;BD187&amp;EJ$1)</f>
        <v/>
      </c>
      <c r="EK187" s="72" t="str">
        <f t="shared" ref="EK187:EK188" si="3112">IF(BE187="","","|n"&amp;EK$2&amp;"+"&amp;BE187&amp;EK$1)</f>
        <v/>
      </c>
      <c r="EL187" s="72" t="str">
        <f t="shared" ref="EL187:EL188" si="3113">IF(BF187="","","|n"&amp;EL$2&amp;"+"&amp;BF187&amp;EL$1)</f>
        <v/>
      </c>
      <c r="EM187" s="72" t="str">
        <f t="shared" ref="EM187:EM188" si="3114">IF(BG187="","","|n"&amp;EM$2&amp;"+"&amp;BG187&amp;EM$1)</f>
        <v/>
      </c>
      <c r="EN187" s="72" t="str">
        <f t="shared" ref="EN187:EN188" si="3115">IF(BH187="","","|n"&amp;EN$2&amp;"+"&amp;BH187&amp;EN$1)</f>
        <v/>
      </c>
      <c r="EO187" s="72" t="str">
        <f t="shared" ref="EO187:EO188" si="3116">IF(BI187="","","|n"&amp;EO$2&amp;"+"&amp;BI187&amp;EO$1)</f>
        <v/>
      </c>
      <c r="EP187" s="72" t="str">
        <f t="shared" ref="EP187:EP188" si="3117">IF(BJ187="","","|n"&amp;EP$2&amp;"+"&amp;BJ187&amp;EP$1)</f>
        <v/>
      </c>
      <c r="EQ187" s="72" t="str">
        <f t="shared" ref="EQ187:EQ188" si="3118">IF(BK187="","","|n"&amp;EQ$2&amp;"+"&amp;BK187&amp;EQ$1)</f>
        <v/>
      </c>
      <c r="ER187" s="72" t="str">
        <f t="shared" ref="ER187:ER188" si="3119">IF(BL187="","","|n"&amp;ER$2&amp;"+"&amp;BL187&amp;ER$1)</f>
        <v/>
      </c>
      <c r="ES187" s="72" t="str">
        <f t="shared" ref="ES187:ES188" si="3120">IF(BM187="","","|n"&amp;ES$2&amp;"+"&amp;BM187&amp;ES$1)</f>
        <v/>
      </c>
      <c r="ET187" s="72" t="str">
        <f t="shared" ref="ET187:ET188" si="3121">IF(BN187="","","|n"&amp;ET$2&amp;"+"&amp;BN187&amp;ET$1)</f>
        <v/>
      </c>
      <c r="EU187" s="72" t="str">
        <f t="shared" ref="EU187:EU188" si="3122">IF(BO187="","","|n"&amp;EU$2&amp;"+"&amp;BO187&amp;EU$1)</f>
        <v/>
      </c>
      <c r="EV187" s="72" t="str">
        <f t="shared" ref="EV187:EV188" si="3123">IF(BP187="","","|n"&amp;EV$2&amp;"+"&amp;BP187&amp;EV$1)</f>
        <v/>
      </c>
      <c r="EW187" s="72" t="str">
        <f t="shared" ref="EW187:EW188" si="3124">IF(BQ187="","","|n"&amp;EW$2&amp;"+"&amp;BQ187&amp;EW$1)</f>
        <v/>
      </c>
      <c r="EX187" s="72" t="str">
        <f t="shared" ref="EX187:EX188" si="3125">IF(BR187="","","|n"&amp;EX$2&amp;"+"&amp;BR187&amp;EX$1)</f>
        <v/>
      </c>
      <c r="EY187" s="72" t="str">
        <f t="shared" ref="EY187:EY188" si="3126">IF(BS187="","","|n"&amp;EY$2&amp;"+"&amp;BS187&amp;EY$1)</f>
        <v/>
      </c>
      <c r="EZ187" s="72" t="str">
        <f t="shared" ref="EZ187:EZ188" si="3127">IF(BT187="","","|n"&amp;EZ$2&amp;"+"&amp;BT187&amp;EZ$1)</f>
        <v/>
      </c>
      <c r="FA187" s="72" t="str">
        <f t="shared" ref="FA187:FA188" si="3128">IF(BU187="","","|n"&amp;FA$2&amp;"+"&amp;BU187&amp;FA$1)</f>
        <v/>
      </c>
      <c r="FB187" s="72" t="str">
        <f t="shared" ref="FB187:FB188" si="3129">IF(BV187="","","|n"&amp;FB$2&amp;"+"&amp;BV187&amp;FB$1)</f>
        <v/>
      </c>
      <c r="FC187" s="72" t="str">
        <f t="shared" ref="FC187:FC188" si="3130">IF(BW187="","","|n"&amp;FC$2&amp;"+"&amp;BW187&amp;FC$1)</f>
        <v/>
      </c>
      <c r="FD187" s="72" t="str">
        <f t="shared" ref="FD187:FD188" si="3131">IF(BX187="","","|n"&amp;FD$2&amp;"+"&amp;BX187&amp;FD$1)</f>
        <v/>
      </c>
      <c r="FE187" s="72" t="str">
        <f t="shared" ref="FE187:FE188" si="3132">IF(BY187="","","|n"&amp;FE$2&amp;"+"&amp;BY187&amp;FE$1)</f>
        <v/>
      </c>
      <c r="FF187" s="72" t="str">
        <f t="shared" ref="FF187:FF188" si="3133">IF(BZ187="","","|n"&amp;FF$2&amp;"+"&amp;BZ187&amp;FF$1)</f>
        <v/>
      </c>
      <c r="FG187" s="72" t="str">
        <f t="shared" ref="FG187:FG188" si="3134">IF(CA187="","","|n"&amp;FG$2&amp;"+"&amp;CA187&amp;FG$1)</f>
        <v/>
      </c>
      <c r="FH187" s="72" t="str">
        <f t="shared" ref="FH187:FH188" si="3135">IF(CB187="","","|n"&amp;FH$2&amp;"+"&amp;CB187&amp;FH$1)</f>
        <v/>
      </c>
      <c r="FI187" s="72" t="str">
        <f t="shared" ref="FI187:FI188" si="3136">IF(CC187="","","|n"&amp;FI$2&amp;"+"&amp;CC187&amp;FI$1)</f>
        <v/>
      </c>
      <c r="FJ187" s="72" t="str">
        <f t="shared" ref="FJ187:FJ188" si="3137">IF(CD187="","","|n"&amp;FJ$2&amp;"+"&amp;CD187&amp;FJ$1)</f>
        <v/>
      </c>
      <c r="FK187" s="72" t="str">
        <f t="shared" ref="FK187:FK188" si="3138">IF(CE187="","","|n"&amp;FK$2&amp;"+"&amp;CE187&amp;FK$1)</f>
        <v/>
      </c>
      <c r="FL187" s="72" t="str">
        <f t="shared" ref="FL187:FL188" si="3139">IF(CF187="","","|n"&amp;FL$2&amp;"+"&amp;CF187&amp;FL$1)</f>
        <v/>
      </c>
      <c r="FM187" s="72" t="str">
        <f t="shared" ref="FM187:FM188" si="3140">IF(CG187="","","|n"&amp;FM$2&amp;"+"&amp;CG187&amp;FM$1)</f>
        <v/>
      </c>
      <c r="FN187" s="72" t="str">
        <f t="shared" ref="FN187:FN188" si="3141">IF(CH187="","","|n"&amp;FN$2&amp;"+"&amp;CH187&amp;FN$1)</f>
        <v/>
      </c>
      <c r="FO187" s="72" t="str">
        <f t="shared" ref="FO187:FO188" si="3142">IF(CI187="","","|n"&amp;FO$2&amp;"+"&amp;CI187&amp;FO$1)</f>
        <v/>
      </c>
      <c r="FP187" s="72" t="str">
        <f t="shared" ref="FP187:FP188" si="3143">IF(CJ187="","","|n"&amp;FP$2&amp;"+"&amp;CJ187&amp;FP$1)</f>
        <v/>
      </c>
      <c r="FQ187" s="72" t="str">
        <f t="shared" ref="FQ187:FQ188" si="3144">IF(CK187="","","|n"&amp;FQ$2&amp;"+"&amp;CK187&amp;FQ$1)</f>
        <v/>
      </c>
      <c r="FR187" s="72" t="str">
        <f t="shared" ref="FR187:FR188" si="3145">IF(CL187="","","|n"&amp;FR$2&amp;"+"&amp;CL187&amp;FR$1)</f>
        <v/>
      </c>
      <c r="FS187" s="72" t="str">
        <f t="shared" ref="FS187:FS188" si="3146">IF(CM187="","","|n"&amp;FS$2&amp;"+"&amp;CM187&amp;FS$1)</f>
        <v/>
      </c>
    </row>
    <row r="188" spans="1:175" ht="16.5">
      <c r="A188" s="81"/>
      <c r="B188" s="104" t="s">
        <v>661</v>
      </c>
      <c r="C188" s="81" t="s">
        <v>662</v>
      </c>
      <c r="T188" s="117" t="s">
        <v>663</v>
      </c>
      <c r="U188" s="88" t="str">
        <f t="shared" ref="U188:U190" si="3147">"ReplaceableTextures\\CommandButtons\\BTN"&amp;B188&amp;".blp"</f>
        <v>ReplaceableTextures\\CommandButtons\\BTNIP05.blp</v>
      </c>
      <c r="CN188" s="70" t="str">
        <f t="shared" si="2927"/>
        <v>InitUnitState('IP05',,,,,,,,,,)</v>
      </c>
      <c r="CO188" s="70" t="str">
        <f t="shared" si="2928"/>
        <v>InitUnitNormal('IP05',,,,,,,,,,)</v>
      </c>
      <c r="CP188" s="70" t="str">
        <f t="shared" si="2929"/>
        <v>InitUnitMagic('IP05',,,,,,,,,,)</v>
      </c>
      <c r="CQ188" s="70" t="str">
        <f t="shared" si="2930"/>
        <v>InitUnitAdd('IP05',,,,,,,,,,)</v>
      </c>
      <c r="CR188" s="7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InitEquipData('IP05',,"",,,,,'','','','','','',"ReplaceableTextures\\CommandButtons\\BTNIT03.blp")</v>
      </c>
      <c r="CU188" s="98" t="str">
        <f t="shared" si="3075"/>
        <v>|n</v>
      </c>
      <c r="CV188" s="71" t="str">
        <f t="shared" si="3076"/>
        <v>开启|Cffffc926结界|r，前往虚空终止|Cffff0000封神圣战|r。</v>
      </c>
      <c r="CW188" s="61"/>
      <c r="CX188" s="61"/>
      <c r="CY188" s="61"/>
      <c r="CZ188" s="61"/>
      <c r="DA188" s="61"/>
      <c r="DB188" s="72" t="str">
        <f t="shared" si="3077"/>
        <v/>
      </c>
      <c r="DC188" s="72" t="str">
        <f t="shared" si="3078"/>
        <v/>
      </c>
      <c r="DD188" s="72" t="str">
        <f t="shared" si="3079"/>
        <v/>
      </c>
      <c r="DE188" s="72" t="str">
        <f t="shared" si="3080"/>
        <v/>
      </c>
      <c r="DF188" s="72" t="str">
        <f t="shared" si="3081"/>
        <v/>
      </c>
      <c r="DG188" s="72" t="str">
        <f t="shared" si="3082"/>
        <v/>
      </c>
      <c r="DH188" s="72" t="str">
        <f t="shared" si="3083"/>
        <v/>
      </c>
      <c r="DI188" s="72" t="str">
        <f t="shared" si="3084"/>
        <v/>
      </c>
      <c r="DJ188" s="72" t="str">
        <f t="shared" si="3085"/>
        <v/>
      </c>
      <c r="DK188" s="72" t="str">
        <f t="shared" si="3086"/>
        <v/>
      </c>
      <c r="DL188" s="72" t="str">
        <f t="shared" si="3087"/>
        <v/>
      </c>
      <c r="DM188" s="72" t="str">
        <f t="shared" si="3088"/>
        <v/>
      </c>
      <c r="DN188" s="72" t="str">
        <f t="shared" si="3089"/>
        <v/>
      </c>
      <c r="DO188" s="72" t="str">
        <f t="shared" si="3090"/>
        <v/>
      </c>
      <c r="DP188" s="72" t="str">
        <f t="shared" si="3091"/>
        <v/>
      </c>
      <c r="DQ188" s="72" t="str">
        <f t="shared" si="3092"/>
        <v/>
      </c>
      <c r="DR188" s="72" t="str">
        <f t="shared" si="3093"/>
        <v/>
      </c>
      <c r="DS188" s="72" t="str">
        <f t="shared" si="3094"/>
        <v/>
      </c>
      <c r="DT188" s="72" t="str">
        <f t="shared" si="3095"/>
        <v/>
      </c>
      <c r="DU188" s="72" t="str">
        <f t="shared" si="3096"/>
        <v/>
      </c>
      <c r="DV188" s="72" t="str">
        <f t="shared" si="3097"/>
        <v/>
      </c>
      <c r="DW188" s="72" t="str">
        <f t="shared" si="3098"/>
        <v/>
      </c>
      <c r="DX188" s="72" t="str">
        <f t="shared" si="3099"/>
        <v/>
      </c>
      <c r="DY188" s="72" t="str">
        <f t="shared" si="3100"/>
        <v/>
      </c>
      <c r="DZ188" s="72" t="str">
        <f t="shared" si="3101"/>
        <v/>
      </c>
      <c r="EA188" s="72" t="str">
        <f t="shared" si="3102"/>
        <v/>
      </c>
      <c r="EB188" s="72" t="str">
        <f t="shared" si="3103"/>
        <v/>
      </c>
      <c r="EC188" s="72" t="str">
        <f t="shared" si="3104"/>
        <v/>
      </c>
      <c r="ED188" s="72" t="str">
        <f t="shared" si="3105"/>
        <v/>
      </c>
      <c r="EE188" s="72" t="str">
        <f t="shared" si="3106"/>
        <v/>
      </c>
      <c r="EF188" s="72" t="str">
        <f t="shared" si="3107"/>
        <v/>
      </c>
      <c r="EG188" s="72" t="str">
        <f t="shared" si="3108"/>
        <v/>
      </c>
      <c r="EH188" s="72" t="str">
        <f t="shared" si="3109"/>
        <v/>
      </c>
      <c r="EI188" s="72" t="str">
        <f t="shared" si="3110"/>
        <v/>
      </c>
      <c r="EJ188" s="72" t="str">
        <f t="shared" si="3111"/>
        <v/>
      </c>
      <c r="EK188" s="72" t="str">
        <f t="shared" si="3112"/>
        <v/>
      </c>
      <c r="EL188" s="72" t="str">
        <f t="shared" si="3113"/>
        <v/>
      </c>
      <c r="EM188" s="72" t="str">
        <f t="shared" si="3114"/>
        <v/>
      </c>
      <c r="EN188" s="72" t="str">
        <f t="shared" si="3115"/>
        <v/>
      </c>
      <c r="EO188" s="72" t="str">
        <f t="shared" si="3116"/>
        <v/>
      </c>
      <c r="EP188" s="72" t="str">
        <f t="shared" si="3117"/>
        <v/>
      </c>
      <c r="EQ188" s="72" t="str">
        <f t="shared" si="3118"/>
        <v/>
      </c>
      <c r="ER188" s="72" t="str">
        <f t="shared" si="3119"/>
        <v/>
      </c>
      <c r="ES188" s="72" t="str">
        <f t="shared" si="3120"/>
        <v/>
      </c>
      <c r="ET188" s="72" t="str">
        <f t="shared" si="3121"/>
        <v/>
      </c>
      <c r="EU188" s="72" t="str">
        <f t="shared" si="3122"/>
        <v/>
      </c>
      <c r="EV188" s="72" t="str">
        <f t="shared" si="3123"/>
        <v/>
      </c>
      <c r="EW188" s="72" t="str">
        <f t="shared" si="3124"/>
        <v/>
      </c>
      <c r="EX188" s="72" t="str">
        <f t="shared" si="3125"/>
        <v/>
      </c>
      <c r="EY188" s="72" t="str">
        <f t="shared" si="3126"/>
        <v/>
      </c>
      <c r="EZ188" s="72" t="str">
        <f t="shared" si="3127"/>
        <v/>
      </c>
      <c r="FA188" s="72" t="str">
        <f t="shared" si="3128"/>
        <v/>
      </c>
      <c r="FB188" s="72" t="str">
        <f t="shared" si="3129"/>
        <v/>
      </c>
      <c r="FC188" s="72" t="str">
        <f t="shared" si="3130"/>
        <v/>
      </c>
      <c r="FD188" s="72" t="str">
        <f t="shared" si="3131"/>
        <v/>
      </c>
      <c r="FE188" s="72" t="str">
        <f t="shared" si="3132"/>
        <v/>
      </c>
      <c r="FF188" s="72" t="str">
        <f t="shared" si="3133"/>
        <v/>
      </c>
      <c r="FG188" s="72" t="str">
        <f t="shared" si="3134"/>
        <v/>
      </c>
      <c r="FH188" s="72" t="str">
        <f t="shared" si="3135"/>
        <v/>
      </c>
      <c r="FI188" s="72" t="str">
        <f t="shared" si="3136"/>
        <v/>
      </c>
      <c r="FJ188" s="72" t="str">
        <f t="shared" si="3137"/>
        <v/>
      </c>
      <c r="FK188" s="72" t="str">
        <f t="shared" si="3138"/>
        <v/>
      </c>
      <c r="FL188" s="72" t="str">
        <f t="shared" si="3139"/>
        <v/>
      </c>
      <c r="FM188" s="72" t="str">
        <f t="shared" si="3140"/>
        <v/>
      </c>
      <c r="FN188" s="72" t="str">
        <f t="shared" si="3141"/>
        <v/>
      </c>
      <c r="FO188" s="72" t="str">
        <f t="shared" si="3142"/>
        <v/>
      </c>
      <c r="FP188" s="72" t="str">
        <f t="shared" si="3143"/>
        <v/>
      </c>
      <c r="FQ188" s="72" t="str">
        <f t="shared" si="3144"/>
        <v/>
      </c>
      <c r="FR188" s="72" t="str">
        <f t="shared" si="3145"/>
        <v/>
      </c>
      <c r="FS188" s="72" t="str">
        <f t="shared" si="3146"/>
        <v/>
      </c>
    </row>
    <row r="189" spans="1:175" ht="16.5">
      <c r="A189" s="81"/>
      <c r="B189" s="104" t="s">
        <v>664</v>
      </c>
      <c r="C189" s="81" t="s">
        <v>665</v>
      </c>
      <c r="T189" s="124" t="s">
        <v>666</v>
      </c>
      <c r="U189" s="88" t="s">
        <v>667</v>
      </c>
      <c r="CN189" s="70" t="str">
        <f t="shared" si="2927"/>
        <v>InitUnitState('IP06',,,,,,,,,,)</v>
      </c>
      <c r="CO189" s="70" t="str">
        <f t="shared" si="2928"/>
        <v>InitUnitNormal('IP06',,,,,,,,,,)</v>
      </c>
      <c r="CP189" s="70" t="str">
        <f t="shared" si="2929"/>
        <v>InitUnitMagic('IP06',,,,,,,,,,)</v>
      </c>
      <c r="CQ189" s="70" t="str">
        <f t="shared" si="2930"/>
        <v>InitUnitAdd('IP06',,,,,,,,,,)</v>
      </c>
      <c r="CR189" s="70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197&amp;CR$1&amp;")"</f>
        <v>InitEquipData('IP06',,"",,,,,'','','','','','',"ReplaceableTextures\\CommandButtons\\BTNIT04.blp")</v>
      </c>
      <c r="CU189" s="98" t="str">
        <f t="shared" si="3075"/>
        <v>|n</v>
      </c>
      <c r="CV189" s="71" t="str">
        <f t="shared" si="3076"/>
        <v>使用后增加|Cffffd24d100点|r境界经验。</v>
      </c>
      <c r="CW189" s="61"/>
      <c r="CX189" s="61"/>
      <c r="CY189" s="61"/>
      <c r="CZ189" s="61"/>
      <c r="DA189" s="61"/>
      <c r="DB189" s="72" t="str">
        <f t="shared" ref="DB189:FM189" si="3148">IF(V189="","","|n"&amp;DB$2&amp;"+"&amp;V189&amp;DB$1)</f>
        <v/>
      </c>
      <c r="DC189" s="72" t="str">
        <f t="shared" si="3148"/>
        <v/>
      </c>
      <c r="DD189" s="72" t="str">
        <f t="shared" si="3148"/>
        <v/>
      </c>
      <c r="DE189" s="72" t="str">
        <f t="shared" si="3148"/>
        <v/>
      </c>
      <c r="DF189" s="72" t="str">
        <f t="shared" si="3148"/>
        <v/>
      </c>
      <c r="DG189" s="72" t="str">
        <f t="shared" si="3148"/>
        <v/>
      </c>
      <c r="DH189" s="72" t="str">
        <f t="shared" si="3148"/>
        <v/>
      </c>
      <c r="DI189" s="72" t="str">
        <f t="shared" si="3148"/>
        <v/>
      </c>
      <c r="DJ189" s="72" t="str">
        <f t="shared" si="3148"/>
        <v/>
      </c>
      <c r="DK189" s="72" t="str">
        <f t="shared" si="3148"/>
        <v/>
      </c>
      <c r="DL189" s="72" t="str">
        <f t="shared" si="3148"/>
        <v/>
      </c>
      <c r="DM189" s="72" t="str">
        <f t="shared" si="3148"/>
        <v/>
      </c>
      <c r="DN189" s="72" t="str">
        <f t="shared" si="3148"/>
        <v/>
      </c>
      <c r="DO189" s="72" t="str">
        <f t="shared" si="3148"/>
        <v/>
      </c>
      <c r="DP189" s="72" t="str">
        <f t="shared" si="3148"/>
        <v/>
      </c>
      <c r="DQ189" s="72" t="str">
        <f t="shared" si="3148"/>
        <v/>
      </c>
      <c r="DR189" s="72" t="str">
        <f t="shared" si="3148"/>
        <v/>
      </c>
      <c r="DS189" s="72" t="str">
        <f t="shared" si="3148"/>
        <v/>
      </c>
      <c r="DT189" s="72" t="str">
        <f t="shared" si="3148"/>
        <v/>
      </c>
      <c r="DU189" s="72" t="str">
        <f t="shared" si="3148"/>
        <v/>
      </c>
      <c r="DV189" s="72" t="str">
        <f t="shared" si="3148"/>
        <v/>
      </c>
      <c r="DW189" s="72" t="str">
        <f t="shared" si="3148"/>
        <v/>
      </c>
      <c r="DX189" s="72" t="str">
        <f t="shared" si="3148"/>
        <v/>
      </c>
      <c r="DY189" s="72" t="str">
        <f t="shared" si="3148"/>
        <v/>
      </c>
      <c r="DZ189" s="72" t="str">
        <f t="shared" si="3148"/>
        <v/>
      </c>
      <c r="EA189" s="72" t="str">
        <f t="shared" si="3148"/>
        <v/>
      </c>
      <c r="EB189" s="72" t="str">
        <f t="shared" si="3148"/>
        <v/>
      </c>
      <c r="EC189" s="72" t="str">
        <f t="shared" si="3148"/>
        <v/>
      </c>
      <c r="ED189" s="72" t="str">
        <f t="shared" si="3148"/>
        <v/>
      </c>
      <c r="EE189" s="72" t="str">
        <f t="shared" si="3148"/>
        <v/>
      </c>
      <c r="EF189" s="72" t="str">
        <f t="shared" si="3148"/>
        <v/>
      </c>
      <c r="EG189" s="72" t="str">
        <f t="shared" si="3148"/>
        <v/>
      </c>
      <c r="EH189" s="72" t="str">
        <f t="shared" si="3148"/>
        <v/>
      </c>
      <c r="EI189" s="72" t="str">
        <f t="shared" si="3148"/>
        <v/>
      </c>
      <c r="EJ189" s="72" t="str">
        <f t="shared" si="3148"/>
        <v/>
      </c>
      <c r="EK189" s="72" t="str">
        <f t="shared" si="3148"/>
        <v/>
      </c>
      <c r="EL189" s="72" t="str">
        <f t="shared" si="3148"/>
        <v/>
      </c>
      <c r="EM189" s="72" t="str">
        <f t="shared" si="3148"/>
        <v/>
      </c>
      <c r="EN189" s="72" t="str">
        <f t="shared" si="3148"/>
        <v/>
      </c>
      <c r="EO189" s="72" t="str">
        <f t="shared" si="3148"/>
        <v/>
      </c>
      <c r="EP189" s="72" t="str">
        <f t="shared" si="3148"/>
        <v/>
      </c>
      <c r="EQ189" s="72" t="str">
        <f t="shared" si="3148"/>
        <v/>
      </c>
      <c r="ER189" s="72" t="str">
        <f t="shared" si="3148"/>
        <v/>
      </c>
      <c r="ES189" s="72" t="str">
        <f t="shared" si="3148"/>
        <v/>
      </c>
      <c r="ET189" s="72" t="str">
        <f t="shared" si="3148"/>
        <v/>
      </c>
      <c r="EU189" s="72" t="str">
        <f t="shared" si="3148"/>
        <v/>
      </c>
      <c r="EV189" s="72" t="str">
        <f t="shared" si="3148"/>
        <v/>
      </c>
      <c r="EW189" s="72" t="str">
        <f t="shared" si="3148"/>
        <v/>
      </c>
      <c r="EX189" s="72" t="str">
        <f t="shared" si="3148"/>
        <v/>
      </c>
      <c r="EY189" s="72" t="str">
        <f t="shared" si="3148"/>
        <v/>
      </c>
      <c r="EZ189" s="72" t="str">
        <f t="shared" si="3148"/>
        <v/>
      </c>
      <c r="FA189" s="72" t="str">
        <f t="shared" si="3148"/>
        <v/>
      </c>
      <c r="FB189" s="72" t="str">
        <f t="shared" si="3148"/>
        <v/>
      </c>
      <c r="FC189" s="72" t="str">
        <f t="shared" si="3148"/>
        <v/>
      </c>
      <c r="FD189" s="72" t="str">
        <f t="shared" si="3148"/>
        <v/>
      </c>
      <c r="FE189" s="72" t="str">
        <f t="shared" si="3148"/>
        <v/>
      </c>
      <c r="FF189" s="72" t="str">
        <f t="shared" si="3148"/>
        <v/>
      </c>
      <c r="FG189" s="72" t="str">
        <f t="shared" si="3148"/>
        <v/>
      </c>
      <c r="FH189" s="72" t="str">
        <f t="shared" si="3148"/>
        <v/>
      </c>
      <c r="FI189" s="72" t="str">
        <f t="shared" si="3148"/>
        <v/>
      </c>
      <c r="FJ189" s="72" t="str">
        <f t="shared" si="3148"/>
        <v/>
      </c>
      <c r="FK189" s="72" t="str">
        <f t="shared" si="3148"/>
        <v/>
      </c>
      <c r="FL189" s="72" t="str">
        <f t="shared" si="3148"/>
        <v/>
      </c>
      <c r="FM189" s="72" t="str">
        <f t="shared" si="3148"/>
        <v/>
      </c>
      <c r="FN189" s="72" t="str">
        <f t="shared" ref="FN189:FS189" si="3149">IF(CH189="","","|n"&amp;FN$2&amp;"+"&amp;CH189&amp;FN$1)</f>
        <v/>
      </c>
      <c r="FO189" s="72" t="str">
        <f t="shared" si="3149"/>
        <v/>
      </c>
      <c r="FP189" s="72" t="str">
        <f t="shared" si="3149"/>
        <v/>
      </c>
      <c r="FQ189" s="72" t="str">
        <f t="shared" si="3149"/>
        <v/>
      </c>
      <c r="FR189" s="72" t="str">
        <f t="shared" si="3149"/>
        <v/>
      </c>
      <c r="FS189" s="72" t="str">
        <f t="shared" si="3149"/>
        <v/>
      </c>
    </row>
    <row r="190" spans="1:175" ht="16.5">
      <c r="A190" s="81"/>
      <c r="B190" s="104" t="s">
        <v>668</v>
      </c>
      <c r="C190" s="81" t="s">
        <v>669</v>
      </c>
      <c r="T190" s="117" t="s">
        <v>670</v>
      </c>
      <c r="U190" s="88" t="str">
        <f t="shared" si="3147"/>
        <v>ReplaceableTextures\\CommandButtons\\BTNIP07.blp</v>
      </c>
      <c r="CN190" s="70" t="str">
        <f t="shared" si="2927"/>
        <v>InitUnitState('IP07',,,,,,,,,,)</v>
      </c>
      <c r="CO190" s="70" t="str">
        <f t="shared" si="2928"/>
        <v>InitUnitNormal('IP07',,,,,,,,,,)</v>
      </c>
      <c r="CP190" s="70" t="str">
        <f t="shared" si="2929"/>
        <v>InitUnitMagic('IP07',,,,,,,,,,)</v>
      </c>
      <c r="CQ190" s="70" t="str">
        <f t="shared" si="2930"/>
        <v>InitUnitAdd('IP07',,,,,,,,,,)</v>
      </c>
      <c r="CR190" s="70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198&amp;CR$1&amp;")"</f>
        <v>InitEquipData('IP07',,"",,,,,'','','','','','',"ReplaceableTextures\\CommandButtons\\BTNIT05.blp")</v>
      </c>
      <c r="CU190" s="98" t="str">
        <f t="shared" si="3075"/>
        <v>|n</v>
      </c>
      <c r="CV190" s="71" t="str">
        <f t="shared" si="3076"/>
        <v>可抵扣|Cffffd24d1|r次抽奖消耗</v>
      </c>
      <c r="CW190" s="61"/>
      <c r="CX190" s="61"/>
      <c r="CY190" s="61"/>
      <c r="CZ190" s="61"/>
      <c r="DA190" s="61"/>
      <c r="DB190" s="72" t="str">
        <f t="shared" ref="DB190:FM190" si="3150">IF(V190="","","|n"&amp;DB$2&amp;"+"&amp;V190&amp;DB$1)</f>
        <v/>
      </c>
      <c r="DC190" s="72" t="str">
        <f t="shared" si="3150"/>
        <v/>
      </c>
      <c r="DD190" s="72" t="str">
        <f t="shared" si="3150"/>
        <v/>
      </c>
      <c r="DE190" s="72" t="str">
        <f t="shared" si="3150"/>
        <v/>
      </c>
      <c r="DF190" s="72" t="str">
        <f t="shared" si="3150"/>
        <v/>
      </c>
      <c r="DG190" s="72" t="str">
        <f t="shared" si="3150"/>
        <v/>
      </c>
      <c r="DH190" s="72" t="str">
        <f t="shared" si="3150"/>
        <v/>
      </c>
      <c r="DI190" s="72" t="str">
        <f t="shared" si="3150"/>
        <v/>
      </c>
      <c r="DJ190" s="72" t="str">
        <f t="shared" si="3150"/>
        <v/>
      </c>
      <c r="DK190" s="72" t="str">
        <f t="shared" si="3150"/>
        <v/>
      </c>
      <c r="DL190" s="72" t="str">
        <f t="shared" si="3150"/>
        <v/>
      </c>
      <c r="DM190" s="72" t="str">
        <f t="shared" si="3150"/>
        <v/>
      </c>
      <c r="DN190" s="72" t="str">
        <f t="shared" si="3150"/>
        <v/>
      </c>
      <c r="DO190" s="72" t="str">
        <f t="shared" si="3150"/>
        <v/>
      </c>
      <c r="DP190" s="72" t="str">
        <f t="shared" si="3150"/>
        <v/>
      </c>
      <c r="DQ190" s="72" t="str">
        <f t="shared" si="3150"/>
        <v/>
      </c>
      <c r="DR190" s="72" t="str">
        <f t="shared" si="3150"/>
        <v/>
      </c>
      <c r="DS190" s="72" t="str">
        <f t="shared" si="3150"/>
        <v/>
      </c>
      <c r="DT190" s="72" t="str">
        <f t="shared" si="3150"/>
        <v/>
      </c>
      <c r="DU190" s="72" t="str">
        <f t="shared" si="3150"/>
        <v/>
      </c>
      <c r="DV190" s="72" t="str">
        <f t="shared" si="3150"/>
        <v/>
      </c>
      <c r="DW190" s="72" t="str">
        <f t="shared" si="3150"/>
        <v/>
      </c>
      <c r="DX190" s="72" t="str">
        <f t="shared" si="3150"/>
        <v/>
      </c>
      <c r="DY190" s="72" t="str">
        <f t="shared" si="3150"/>
        <v/>
      </c>
      <c r="DZ190" s="72" t="str">
        <f t="shared" si="3150"/>
        <v/>
      </c>
      <c r="EA190" s="72" t="str">
        <f t="shared" si="3150"/>
        <v/>
      </c>
      <c r="EB190" s="72" t="str">
        <f t="shared" si="3150"/>
        <v/>
      </c>
      <c r="EC190" s="72" t="str">
        <f t="shared" si="3150"/>
        <v/>
      </c>
      <c r="ED190" s="72" t="str">
        <f t="shared" si="3150"/>
        <v/>
      </c>
      <c r="EE190" s="72" t="str">
        <f t="shared" si="3150"/>
        <v/>
      </c>
      <c r="EF190" s="72" t="str">
        <f t="shared" si="3150"/>
        <v/>
      </c>
      <c r="EG190" s="72" t="str">
        <f t="shared" si="3150"/>
        <v/>
      </c>
      <c r="EH190" s="72" t="str">
        <f t="shared" si="3150"/>
        <v/>
      </c>
      <c r="EI190" s="72" t="str">
        <f t="shared" si="3150"/>
        <v/>
      </c>
      <c r="EJ190" s="72" t="str">
        <f t="shared" si="3150"/>
        <v/>
      </c>
      <c r="EK190" s="72" t="str">
        <f t="shared" si="3150"/>
        <v/>
      </c>
      <c r="EL190" s="72" t="str">
        <f t="shared" si="3150"/>
        <v/>
      </c>
      <c r="EM190" s="72" t="str">
        <f t="shared" si="3150"/>
        <v/>
      </c>
      <c r="EN190" s="72" t="str">
        <f t="shared" si="3150"/>
        <v/>
      </c>
      <c r="EO190" s="72" t="str">
        <f t="shared" si="3150"/>
        <v/>
      </c>
      <c r="EP190" s="72" t="str">
        <f t="shared" si="3150"/>
        <v/>
      </c>
      <c r="EQ190" s="72" t="str">
        <f t="shared" si="3150"/>
        <v/>
      </c>
      <c r="ER190" s="72" t="str">
        <f t="shared" si="3150"/>
        <v/>
      </c>
      <c r="ES190" s="72" t="str">
        <f t="shared" si="3150"/>
        <v/>
      </c>
      <c r="ET190" s="72" t="str">
        <f t="shared" si="3150"/>
        <v/>
      </c>
      <c r="EU190" s="72" t="str">
        <f t="shared" si="3150"/>
        <v/>
      </c>
      <c r="EV190" s="72" t="str">
        <f t="shared" si="3150"/>
        <v/>
      </c>
      <c r="EW190" s="72" t="str">
        <f t="shared" si="3150"/>
        <v/>
      </c>
      <c r="EX190" s="72" t="str">
        <f t="shared" si="3150"/>
        <v/>
      </c>
      <c r="EY190" s="72" t="str">
        <f t="shared" si="3150"/>
        <v/>
      </c>
      <c r="EZ190" s="72" t="str">
        <f t="shared" si="3150"/>
        <v/>
      </c>
      <c r="FA190" s="72" t="str">
        <f t="shared" si="3150"/>
        <v/>
      </c>
      <c r="FB190" s="72" t="str">
        <f t="shared" si="3150"/>
        <v/>
      </c>
      <c r="FC190" s="72" t="str">
        <f t="shared" si="3150"/>
        <v/>
      </c>
      <c r="FD190" s="72" t="str">
        <f t="shared" si="3150"/>
        <v/>
      </c>
      <c r="FE190" s="72" t="str">
        <f t="shared" si="3150"/>
        <v/>
      </c>
      <c r="FF190" s="72" t="str">
        <f t="shared" si="3150"/>
        <v/>
      </c>
      <c r="FG190" s="72" t="str">
        <f t="shared" si="3150"/>
        <v/>
      </c>
      <c r="FH190" s="72" t="str">
        <f t="shared" si="3150"/>
        <v/>
      </c>
      <c r="FI190" s="72" t="str">
        <f t="shared" si="3150"/>
        <v/>
      </c>
      <c r="FJ190" s="72" t="str">
        <f t="shared" si="3150"/>
        <v/>
      </c>
      <c r="FK190" s="72" t="str">
        <f t="shared" si="3150"/>
        <v/>
      </c>
      <c r="FL190" s="72" t="str">
        <f t="shared" si="3150"/>
        <v/>
      </c>
      <c r="FM190" s="72" t="str">
        <f t="shared" si="3150"/>
        <v/>
      </c>
      <c r="FN190" s="72" t="str">
        <f t="shared" ref="FN190:FS190" si="3151">IF(CH190="","","|n"&amp;FN$2&amp;"+"&amp;CH190&amp;FN$1)</f>
        <v/>
      </c>
      <c r="FO190" s="72" t="str">
        <f t="shared" si="3151"/>
        <v/>
      </c>
      <c r="FP190" s="72" t="str">
        <f t="shared" si="3151"/>
        <v/>
      </c>
      <c r="FQ190" s="72" t="str">
        <f t="shared" si="3151"/>
        <v/>
      </c>
      <c r="FR190" s="72" t="str">
        <f t="shared" si="3151"/>
        <v/>
      </c>
      <c r="FS190" s="72" t="str">
        <f t="shared" si="3151"/>
        <v/>
      </c>
    </row>
    <row r="191" spans="1:175" ht="16.5">
      <c r="A191" s="81"/>
      <c r="B191" s="104" t="s">
        <v>671</v>
      </c>
      <c r="C191" s="81" t="s">
        <v>672</v>
      </c>
      <c r="T191" s="117" t="s">
        <v>673</v>
      </c>
      <c r="U191" s="88" t="s">
        <v>674</v>
      </c>
      <c r="CN191" s="70" t="str">
        <f t="shared" si="2927"/>
        <v>InitUnitState('IP08',,,,,,,,,,)</v>
      </c>
      <c r="CO191" s="70" t="str">
        <f t="shared" si="2928"/>
        <v>InitUnitNormal('IP08',,,,,,,,,,)</v>
      </c>
      <c r="CP191" s="70" t="str">
        <f t="shared" si="2929"/>
        <v>InitUnitMagic('IP08',,,,,,,,,,)</v>
      </c>
      <c r="CQ191" s="70" t="str">
        <f t="shared" si="2930"/>
        <v>InitUnitAdd('IP08',,,,,,,,,,)</v>
      </c>
      <c r="CR191" s="70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199&amp;CR$1&amp;")"</f>
        <v>InitEquipData('IP08',,"",,,,,'','','','','','',"ReplaceableTextures\\CommandButtons\\BTNIT06.blp")</v>
      </c>
      <c r="CU191" s="98" t="str">
        <f t="shared" si="3075"/>
        <v>|n</v>
      </c>
      <c r="CV191" s="71" t="str">
        <f t="shared" si="3076"/>
        <v>使用后增加|Cffffd24d300点|r境界经验。</v>
      </c>
      <c r="CW191" s="61"/>
      <c r="CX191" s="61"/>
      <c r="CY191" s="61"/>
      <c r="CZ191" s="61"/>
      <c r="DA191" s="61"/>
      <c r="DB191" s="72" t="str">
        <f t="shared" ref="DB191:FM191" si="3152">IF(V191="","","|n"&amp;DB$2&amp;"+"&amp;V191&amp;DB$1)</f>
        <v/>
      </c>
      <c r="DC191" s="72" t="str">
        <f t="shared" si="3152"/>
        <v/>
      </c>
      <c r="DD191" s="72" t="str">
        <f t="shared" si="3152"/>
        <v/>
      </c>
      <c r="DE191" s="72" t="str">
        <f t="shared" si="3152"/>
        <v/>
      </c>
      <c r="DF191" s="72" t="str">
        <f t="shared" si="3152"/>
        <v/>
      </c>
      <c r="DG191" s="72" t="str">
        <f t="shared" si="3152"/>
        <v/>
      </c>
      <c r="DH191" s="72" t="str">
        <f t="shared" si="3152"/>
        <v/>
      </c>
      <c r="DI191" s="72" t="str">
        <f t="shared" si="3152"/>
        <v/>
      </c>
      <c r="DJ191" s="72" t="str">
        <f t="shared" si="3152"/>
        <v/>
      </c>
      <c r="DK191" s="72" t="str">
        <f t="shared" si="3152"/>
        <v/>
      </c>
      <c r="DL191" s="72" t="str">
        <f t="shared" si="3152"/>
        <v/>
      </c>
      <c r="DM191" s="72" t="str">
        <f t="shared" si="3152"/>
        <v/>
      </c>
      <c r="DN191" s="72" t="str">
        <f t="shared" si="3152"/>
        <v/>
      </c>
      <c r="DO191" s="72" t="str">
        <f t="shared" si="3152"/>
        <v/>
      </c>
      <c r="DP191" s="72" t="str">
        <f t="shared" si="3152"/>
        <v/>
      </c>
      <c r="DQ191" s="72" t="str">
        <f t="shared" si="3152"/>
        <v/>
      </c>
      <c r="DR191" s="72" t="str">
        <f t="shared" si="3152"/>
        <v/>
      </c>
      <c r="DS191" s="72" t="str">
        <f t="shared" si="3152"/>
        <v/>
      </c>
      <c r="DT191" s="72" t="str">
        <f t="shared" si="3152"/>
        <v/>
      </c>
      <c r="DU191" s="72" t="str">
        <f t="shared" si="3152"/>
        <v/>
      </c>
      <c r="DV191" s="72" t="str">
        <f t="shared" si="3152"/>
        <v/>
      </c>
      <c r="DW191" s="72" t="str">
        <f t="shared" si="3152"/>
        <v/>
      </c>
      <c r="DX191" s="72" t="str">
        <f t="shared" si="3152"/>
        <v/>
      </c>
      <c r="DY191" s="72" t="str">
        <f t="shared" si="3152"/>
        <v/>
      </c>
      <c r="DZ191" s="72" t="str">
        <f t="shared" si="3152"/>
        <v/>
      </c>
      <c r="EA191" s="72" t="str">
        <f t="shared" si="3152"/>
        <v/>
      </c>
      <c r="EB191" s="72" t="str">
        <f t="shared" si="3152"/>
        <v/>
      </c>
      <c r="EC191" s="72" t="str">
        <f t="shared" si="3152"/>
        <v/>
      </c>
      <c r="ED191" s="72" t="str">
        <f t="shared" si="3152"/>
        <v/>
      </c>
      <c r="EE191" s="72" t="str">
        <f t="shared" si="3152"/>
        <v/>
      </c>
      <c r="EF191" s="72" t="str">
        <f t="shared" si="3152"/>
        <v/>
      </c>
      <c r="EG191" s="72" t="str">
        <f t="shared" si="3152"/>
        <v/>
      </c>
      <c r="EH191" s="72" t="str">
        <f t="shared" si="3152"/>
        <v/>
      </c>
      <c r="EI191" s="72" t="str">
        <f t="shared" si="3152"/>
        <v/>
      </c>
      <c r="EJ191" s="72" t="str">
        <f t="shared" si="3152"/>
        <v/>
      </c>
      <c r="EK191" s="72" t="str">
        <f t="shared" si="3152"/>
        <v/>
      </c>
      <c r="EL191" s="72" t="str">
        <f t="shared" si="3152"/>
        <v/>
      </c>
      <c r="EM191" s="72" t="str">
        <f t="shared" si="3152"/>
        <v/>
      </c>
      <c r="EN191" s="72" t="str">
        <f t="shared" si="3152"/>
        <v/>
      </c>
      <c r="EO191" s="72" t="str">
        <f t="shared" si="3152"/>
        <v/>
      </c>
      <c r="EP191" s="72" t="str">
        <f t="shared" si="3152"/>
        <v/>
      </c>
      <c r="EQ191" s="72" t="str">
        <f t="shared" si="3152"/>
        <v/>
      </c>
      <c r="ER191" s="72" t="str">
        <f t="shared" si="3152"/>
        <v/>
      </c>
      <c r="ES191" s="72" t="str">
        <f t="shared" si="3152"/>
        <v/>
      </c>
      <c r="ET191" s="72" t="str">
        <f t="shared" si="3152"/>
        <v/>
      </c>
      <c r="EU191" s="72" t="str">
        <f t="shared" si="3152"/>
        <v/>
      </c>
      <c r="EV191" s="72" t="str">
        <f t="shared" si="3152"/>
        <v/>
      </c>
      <c r="EW191" s="72" t="str">
        <f t="shared" si="3152"/>
        <v/>
      </c>
      <c r="EX191" s="72" t="str">
        <f t="shared" si="3152"/>
        <v/>
      </c>
      <c r="EY191" s="72" t="str">
        <f t="shared" si="3152"/>
        <v/>
      </c>
      <c r="EZ191" s="72" t="str">
        <f t="shared" si="3152"/>
        <v/>
      </c>
      <c r="FA191" s="72" t="str">
        <f t="shared" si="3152"/>
        <v/>
      </c>
      <c r="FB191" s="72" t="str">
        <f t="shared" si="3152"/>
        <v/>
      </c>
      <c r="FC191" s="72" t="str">
        <f t="shared" si="3152"/>
        <v/>
      </c>
      <c r="FD191" s="72" t="str">
        <f t="shared" si="3152"/>
        <v/>
      </c>
      <c r="FE191" s="72" t="str">
        <f t="shared" si="3152"/>
        <v/>
      </c>
      <c r="FF191" s="72" t="str">
        <f t="shared" si="3152"/>
        <v/>
      </c>
      <c r="FG191" s="72" t="str">
        <f t="shared" si="3152"/>
        <v/>
      </c>
      <c r="FH191" s="72" t="str">
        <f t="shared" si="3152"/>
        <v/>
      </c>
      <c r="FI191" s="72" t="str">
        <f t="shared" si="3152"/>
        <v/>
      </c>
      <c r="FJ191" s="72" t="str">
        <f t="shared" si="3152"/>
        <v/>
      </c>
      <c r="FK191" s="72" t="str">
        <f t="shared" si="3152"/>
        <v/>
      </c>
      <c r="FL191" s="72" t="str">
        <f t="shared" si="3152"/>
        <v/>
      </c>
      <c r="FM191" s="72" t="str">
        <f t="shared" si="3152"/>
        <v/>
      </c>
      <c r="FN191" s="72" t="str">
        <f t="shared" ref="FN191:FS191" si="3153">IF(CH191="","","|n"&amp;FN$2&amp;"+"&amp;CH191&amp;FN$1)</f>
        <v/>
      </c>
      <c r="FO191" s="72" t="str">
        <f t="shared" si="3153"/>
        <v/>
      </c>
      <c r="FP191" s="72" t="str">
        <f t="shared" si="3153"/>
        <v/>
      </c>
      <c r="FQ191" s="72" t="str">
        <f t="shared" si="3153"/>
        <v/>
      </c>
      <c r="FR191" s="72" t="str">
        <f t="shared" si="3153"/>
        <v/>
      </c>
      <c r="FS191" s="72" t="str">
        <f t="shared" si="3153"/>
        <v/>
      </c>
    </row>
    <row r="192" spans="1:175" ht="16.5">
      <c r="A192" s="81"/>
      <c r="B192" s="104" t="s">
        <v>675</v>
      </c>
      <c r="C192" s="81" t="s">
        <v>676</v>
      </c>
      <c r="T192" s="124" t="s">
        <v>677</v>
      </c>
      <c r="U192" s="88" t="s">
        <v>678</v>
      </c>
      <c r="CN192" s="70" t="str">
        <f t="shared" si="2927"/>
        <v>InitUnitState('IP09',,,,,,,,,,)</v>
      </c>
      <c r="CO192" s="70" t="str">
        <f t="shared" si="2928"/>
        <v>InitUnitNormal('IP09',,,,,,,,,,)</v>
      </c>
      <c r="CP192" s="70" t="str">
        <f t="shared" si="2929"/>
        <v>InitUnitMagic('IP09',,,,,,,,,,)</v>
      </c>
      <c r="CQ192" s="70" t="str">
        <f t="shared" si="2930"/>
        <v>InitUnitAdd('IP09',,,,,,,,,,)</v>
      </c>
      <c r="CR192" s="70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200&amp;CR$1&amp;")"</f>
        <v>InitEquipData('IP09',,"",,,,,'','','','','','',"ReplaceableTextures\\CommandButtons\\BTNIT07.blp")</v>
      </c>
      <c r="CU192" s="98" t="str">
        <f t="shared" si="3075"/>
        <v>|n</v>
      </c>
      <c r="CV192" s="71" t="str">
        <f t="shared" si="3076"/>
        <v>使用后增加|Cffffd24d500点|r境界经验。</v>
      </c>
      <c r="CW192" s="61"/>
      <c r="CX192" s="61"/>
      <c r="CY192" s="61"/>
      <c r="CZ192" s="61"/>
      <c r="DA192" s="61"/>
      <c r="DB192" s="72" t="str">
        <f t="shared" ref="DB192:FM193" si="3154">IF(V192="","","|n"&amp;DB$2&amp;"+"&amp;V192&amp;DB$1)</f>
        <v/>
      </c>
      <c r="DC192" s="72" t="str">
        <f t="shared" si="3154"/>
        <v/>
      </c>
      <c r="DD192" s="72" t="str">
        <f t="shared" si="3154"/>
        <v/>
      </c>
      <c r="DE192" s="72" t="str">
        <f t="shared" si="3154"/>
        <v/>
      </c>
      <c r="DF192" s="72" t="str">
        <f t="shared" si="3154"/>
        <v/>
      </c>
      <c r="DG192" s="72" t="str">
        <f t="shared" si="3154"/>
        <v/>
      </c>
      <c r="DH192" s="72" t="str">
        <f t="shared" si="3154"/>
        <v/>
      </c>
      <c r="DI192" s="72" t="str">
        <f t="shared" si="3154"/>
        <v/>
      </c>
      <c r="DJ192" s="72" t="str">
        <f t="shared" si="3154"/>
        <v/>
      </c>
      <c r="DK192" s="72" t="str">
        <f t="shared" si="3154"/>
        <v/>
      </c>
      <c r="DL192" s="72" t="str">
        <f t="shared" si="3154"/>
        <v/>
      </c>
      <c r="DM192" s="72" t="str">
        <f t="shared" si="3154"/>
        <v/>
      </c>
      <c r="DN192" s="72" t="str">
        <f t="shared" si="3154"/>
        <v/>
      </c>
      <c r="DO192" s="72" t="str">
        <f t="shared" si="3154"/>
        <v/>
      </c>
      <c r="DP192" s="72" t="str">
        <f t="shared" si="3154"/>
        <v/>
      </c>
      <c r="DQ192" s="72" t="str">
        <f t="shared" si="3154"/>
        <v/>
      </c>
      <c r="DR192" s="72" t="str">
        <f t="shared" si="3154"/>
        <v/>
      </c>
      <c r="DS192" s="72" t="str">
        <f t="shared" si="3154"/>
        <v/>
      </c>
      <c r="DT192" s="72" t="str">
        <f t="shared" si="3154"/>
        <v/>
      </c>
      <c r="DU192" s="72" t="str">
        <f t="shared" si="3154"/>
        <v/>
      </c>
      <c r="DV192" s="72" t="str">
        <f t="shared" si="3154"/>
        <v/>
      </c>
      <c r="DW192" s="72" t="str">
        <f t="shared" si="3154"/>
        <v/>
      </c>
      <c r="DX192" s="72" t="str">
        <f t="shared" si="3154"/>
        <v/>
      </c>
      <c r="DY192" s="72" t="str">
        <f t="shared" si="3154"/>
        <v/>
      </c>
      <c r="DZ192" s="72" t="str">
        <f t="shared" si="3154"/>
        <v/>
      </c>
      <c r="EA192" s="72" t="str">
        <f t="shared" si="3154"/>
        <v/>
      </c>
      <c r="EB192" s="72" t="str">
        <f t="shared" si="3154"/>
        <v/>
      </c>
      <c r="EC192" s="72" t="str">
        <f t="shared" si="3154"/>
        <v/>
      </c>
      <c r="ED192" s="72" t="str">
        <f t="shared" si="3154"/>
        <v/>
      </c>
      <c r="EE192" s="72" t="str">
        <f t="shared" si="3154"/>
        <v/>
      </c>
      <c r="EF192" s="72" t="str">
        <f t="shared" si="3154"/>
        <v/>
      </c>
      <c r="EG192" s="72" t="str">
        <f t="shared" si="3154"/>
        <v/>
      </c>
      <c r="EH192" s="72" t="str">
        <f t="shared" si="3154"/>
        <v/>
      </c>
      <c r="EI192" s="72" t="str">
        <f t="shared" si="3154"/>
        <v/>
      </c>
      <c r="EJ192" s="72" t="str">
        <f t="shared" si="3154"/>
        <v/>
      </c>
      <c r="EK192" s="72" t="str">
        <f t="shared" si="3154"/>
        <v/>
      </c>
      <c r="EL192" s="72" t="str">
        <f t="shared" si="3154"/>
        <v/>
      </c>
      <c r="EM192" s="72" t="str">
        <f t="shared" si="3154"/>
        <v/>
      </c>
      <c r="EN192" s="72" t="str">
        <f t="shared" si="3154"/>
        <v/>
      </c>
      <c r="EO192" s="72" t="str">
        <f t="shared" si="3154"/>
        <v/>
      </c>
      <c r="EP192" s="72" t="str">
        <f t="shared" si="3154"/>
        <v/>
      </c>
      <c r="EQ192" s="72" t="str">
        <f t="shared" si="3154"/>
        <v/>
      </c>
      <c r="ER192" s="72" t="str">
        <f t="shared" si="3154"/>
        <v/>
      </c>
      <c r="ES192" s="72" t="str">
        <f t="shared" si="3154"/>
        <v/>
      </c>
      <c r="ET192" s="72" t="str">
        <f t="shared" si="3154"/>
        <v/>
      </c>
      <c r="EU192" s="72" t="str">
        <f t="shared" si="3154"/>
        <v/>
      </c>
      <c r="EV192" s="72" t="str">
        <f t="shared" si="3154"/>
        <v/>
      </c>
      <c r="EW192" s="72" t="str">
        <f t="shared" si="3154"/>
        <v/>
      </c>
      <c r="EX192" s="72" t="str">
        <f t="shared" si="3154"/>
        <v/>
      </c>
      <c r="EY192" s="72" t="str">
        <f t="shared" si="3154"/>
        <v/>
      </c>
      <c r="EZ192" s="72" t="str">
        <f t="shared" si="3154"/>
        <v/>
      </c>
      <c r="FA192" s="72" t="str">
        <f t="shared" si="3154"/>
        <v/>
      </c>
      <c r="FB192" s="72" t="str">
        <f t="shared" si="3154"/>
        <v/>
      </c>
      <c r="FC192" s="72" t="str">
        <f t="shared" si="3154"/>
        <v/>
      </c>
      <c r="FD192" s="72" t="str">
        <f t="shared" si="3154"/>
        <v/>
      </c>
      <c r="FE192" s="72" t="str">
        <f t="shared" si="3154"/>
        <v/>
      </c>
      <c r="FF192" s="72" t="str">
        <f t="shared" si="3154"/>
        <v/>
      </c>
      <c r="FG192" s="72" t="str">
        <f t="shared" si="3154"/>
        <v/>
      </c>
      <c r="FH192" s="72" t="str">
        <f t="shared" si="3154"/>
        <v/>
      </c>
      <c r="FI192" s="72" t="str">
        <f t="shared" si="3154"/>
        <v/>
      </c>
      <c r="FJ192" s="72" t="str">
        <f t="shared" si="3154"/>
        <v/>
      </c>
      <c r="FK192" s="72" t="str">
        <f t="shared" si="3154"/>
        <v/>
      </c>
      <c r="FL192" s="72" t="str">
        <f t="shared" si="3154"/>
        <v/>
      </c>
      <c r="FM192" s="72" t="str">
        <f t="shared" si="3154"/>
        <v/>
      </c>
      <c r="FN192" s="72" t="str">
        <f t="shared" ref="FN192:FS193" si="3155">IF(CH192="","","|n"&amp;FN$2&amp;"+"&amp;CH192&amp;FN$1)</f>
        <v/>
      </c>
      <c r="FO192" s="72" t="str">
        <f t="shared" si="3155"/>
        <v/>
      </c>
      <c r="FP192" s="72" t="str">
        <f t="shared" si="3155"/>
        <v/>
      </c>
      <c r="FQ192" s="72" t="str">
        <f t="shared" si="3155"/>
        <v/>
      </c>
      <c r="FR192" s="72" t="str">
        <f t="shared" si="3155"/>
        <v/>
      </c>
      <c r="FS192" s="72" t="str">
        <f t="shared" si="3155"/>
        <v/>
      </c>
    </row>
    <row r="193" spans="1:175" ht="16.5">
      <c r="A193" s="81"/>
      <c r="B193" s="104" t="s">
        <v>1031</v>
      </c>
      <c r="C193" s="81" t="s">
        <v>659</v>
      </c>
      <c r="T193" s="117" t="s">
        <v>660</v>
      </c>
      <c r="U193" s="88" t="str">
        <f>U187</f>
        <v>ReplaceableTextures\\CommandButtons\\BTNIP04.blp</v>
      </c>
      <c r="CN193" s="70" t="str">
        <f t="shared" ref="CN193" si="3156">"InitUnitState('"&amp;B193&amp;"',"&amp;V193&amp;","&amp;W193&amp;","&amp;X193&amp;","&amp;Y193&amp;","&amp;Z193&amp;","&amp;AA193&amp;","&amp;AB193&amp;","&amp;AC193&amp;","&amp;AD193&amp;","&amp;AE193&amp;")"</f>
        <v>InitUnitState('IP14',,,,,,,,,,)</v>
      </c>
      <c r="CO193" s="70" t="str">
        <f t="shared" ref="CO193" si="3157">"InitUnitNormal('"&amp;B193&amp;"',"&amp;AF193&amp;","&amp;AG193&amp;","&amp;AH193&amp;","&amp;AI193&amp;","&amp;AJ193&amp;","&amp;AK193&amp;","&amp;AL193&amp;","&amp;AM193&amp;","&amp;AN193&amp;","&amp;AO193&amp;")"</f>
        <v>InitUnitNormal('IP14',,,,,,,,,,)</v>
      </c>
      <c r="CP193" s="70" t="str">
        <f t="shared" ref="CP193" si="3158">"InitUnitMagic('"&amp;B193&amp;"',"&amp;AP193&amp;","&amp;AQ193&amp;","&amp;AR193&amp;","&amp;AS193&amp;","&amp;AT193&amp;","&amp;AU193&amp;","&amp;AV193&amp;","&amp;AW193&amp;","&amp;BI193&amp;","&amp;BJ193&amp;")"</f>
        <v>InitUnitMagic('IP14',,,,,,,,,,)</v>
      </c>
      <c r="CQ193" s="70" t="str">
        <f t="shared" ref="CQ193" si="3159">"InitUnitAdd('"&amp;B193&amp;"',"&amp;BK193&amp;","&amp;BL193&amp;","&amp;BM193&amp;","&amp;BN193&amp;","&amp;BO193&amp;","&amp;BP193&amp;","&amp;BQ193&amp;","&amp;BR193&amp;","&amp;BS193&amp;","&amp;BT193&amp;")"</f>
        <v>InitUnitAdd('IP14',,,,,,,,,,)</v>
      </c>
      <c r="CR193" s="70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InitEquipData('IP14',,"",,,,,'','','','','','',"ReplaceableTextures\\CommandButtons\\BTNIT01.blp")</v>
      </c>
      <c r="CU193" s="98" t="str">
        <f t="shared" ref="CU193" si="3160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1" t="str">
        <f t="shared" ref="CV193" si="3161">T193</f>
        <v>使用后|Cffffc926重置|r当前|Cffff0000觉醒神通【R】|r|Cfff0f0f0。|r</v>
      </c>
      <c r="CW193" s="61"/>
      <c r="CX193" s="61"/>
      <c r="CY193" s="61"/>
      <c r="CZ193" s="61"/>
      <c r="DA193" s="61"/>
      <c r="DB193" s="72" t="str">
        <f t="shared" si="3154"/>
        <v/>
      </c>
      <c r="DC193" s="72" t="str">
        <f t="shared" si="3154"/>
        <v/>
      </c>
      <c r="DD193" s="72" t="str">
        <f t="shared" si="3154"/>
        <v/>
      </c>
      <c r="DE193" s="72" t="str">
        <f t="shared" si="3154"/>
        <v/>
      </c>
      <c r="DF193" s="72" t="str">
        <f t="shared" si="3154"/>
        <v/>
      </c>
      <c r="DG193" s="72" t="str">
        <f t="shared" si="3154"/>
        <v/>
      </c>
      <c r="DH193" s="72" t="str">
        <f t="shared" si="3154"/>
        <v/>
      </c>
      <c r="DI193" s="72" t="str">
        <f t="shared" si="3154"/>
        <v/>
      </c>
      <c r="DJ193" s="72" t="str">
        <f t="shared" si="3154"/>
        <v/>
      </c>
      <c r="DK193" s="72" t="str">
        <f t="shared" si="3154"/>
        <v/>
      </c>
      <c r="DL193" s="72" t="str">
        <f t="shared" si="3154"/>
        <v/>
      </c>
      <c r="DM193" s="72" t="str">
        <f t="shared" si="3154"/>
        <v/>
      </c>
      <c r="DN193" s="72" t="str">
        <f t="shared" si="3154"/>
        <v/>
      </c>
      <c r="DO193" s="72" t="str">
        <f t="shared" si="3154"/>
        <v/>
      </c>
      <c r="DP193" s="72" t="str">
        <f t="shared" si="3154"/>
        <v/>
      </c>
      <c r="DQ193" s="72" t="str">
        <f t="shared" si="3154"/>
        <v/>
      </c>
      <c r="DR193" s="72" t="str">
        <f t="shared" si="3154"/>
        <v/>
      </c>
      <c r="DS193" s="72" t="str">
        <f t="shared" si="3154"/>
        <v/>
      </c>
      <c r="DT193" s="72" t="str">
        <f t="shared" si="3154"/>
        <v/>
      </c>
      <c r="DU193" s="72" t="str">
        <f t="shared" si="3154"/>
        <v/>
      </c>
      <c r="DV193" s="72" t="str">
        <f t="shared" si="3154"/>
        <v/>
      </c>
      <c r="DW193" s="72" t="str">
        <f t="shared" si="3154"/>
        <v/>
      </c>
      <c r="DX193" s="72" t="str">
        <f t="shared" si="3154"/>
        <v/>
      </c>
      <c r="DY193" s="72" t="str">
        <f t="shared" si="3154"/>
        <v/>
      </c>
      <c r="DZ193" s="72" t="str">
        <f t="shared" si="3154"/>
        <v/>
      </c>
      <c r="EA193" s="72" t="str">
        <f t="shared" si="3154"/>
        <v/>
      </c>
      <c r="EB193" s="72" t="str">
        <f t="shared" si="3154"/>
        <v/>
      </c>
      <c r="EC193" s="72" t="str">
        <f t="shared" si="3154"/>
        <v/>
      </c>
      <c r="ED193" s="72" t="str">
        <f t="shared" si="3154"/>
        <v/>
      </c>
      <c r="EE193" s="72" t="str">
        <f t="shared" si="3154"/>
        <v/>
      </c>
      <c r="EF193" s="72" t="str">
        <f t="shared" si="3154"/>
        <v/>
      </c>
      <c r="EG193" s="72" t="str">
        <f t="shared" si="3154"/>
        <v/>
      </c>
      <c r="EH193" s="72" t="str">
        <f t="shared" si="3154"/>
        <v/>
      </c>
      <c r="EI193" s="72" t="str">
        <f t="shared" si="3154"/>
        <v/>
      </c>
      <c r="EJ193" s="72" t="str">
        <f t="shared" si="3154"/>
        <v/>
      </c>
      <c r="EK193" s="72" t="str">
        <f t="shared" si="3154"/>
        <v/>
      </c>
      <c r="EL193" s="72" t="str">
        <f t="shared" si="3154"/>
        <v/>
      </c>
      <c r="EM193" s="72" t="str">
        <f t="shared" si="3154"/>
        <v/>
      </c>
      <c r="EN193" s="72" t="str">
        <f t="shared" si="3154"/>
        <v/>
      </c>
      <c r="EO193" s="72" t="str">
        <f t="shared" si="3154"/>
        <v/>
      </c>
      <c r="EP193" s="72" t="str">
        <f t="shared" si="3154"/>
        <v/>
      </c>
      <c r="EQ193" s="72" t="str">
        <f t="shared" si="3154"/>
        <v/>
      </c>
      <c r="ER193" s="72" t="str">
        <f t="shared" si="3154"/>
        <v/>
      </c>
      <c r="ES193" s="72" t="str">
        <f t="shared" si="3154"/>
        <v/>
      </c>
      <c r="ET193" s="72" t="str">
        <f t="shared" si="3154"/>
        <v/>
      </c>
      <c r="EU193" s="72" t="str">
        <f t="shared" si="3154"/>
        <v/>
      </c>
      <c r="EV193" s="72" t="str">
        <f t="shared" si="3154"/>
        <v/>
      </c>
      <c r="EW193" s="72" t="str">
        <f t="shared" si="3154"/>
        <v/>
      </c>
      <c r="EX193" s="72" t="str">
        <f t="shared" si="3154"/>
        <v/>
      </c>
      <c r="EY193" s="72" t="str">
        <f t="shared" si="3154"/>
        <v/>
      </c>
      <c r="EZ193" s="72" t="str">
        <f t="shared" si="3154"/>
        <v/>
      </c>
      <c r="FA193" s="72" t="str">
        <f t="shared" si="3154"/>
        <v/>
      </c>
      <c r="FB193" s="72" t="str">
        <f t="shared" si="3154"/>
        <v/>
      </c>
      <c r="FC193" s="72" t="str">
        <f t="shared" si="3154"/>
        <v/>
      </c>
      <c r="FD193" s="72" t="str">
        <f t="shared" si="3154"/>
        <v/>
      </c>
      <c r="FE193" s="72" t="str">
        <f t="shared" si="3154"/>
        <v/>
      </c>
      <c r="FF193" s="72" t="str">
        <f t="shared" si="3154"/>
        <v/>
      </c>
      <c r="FG193" s="72" t="str">
        <f t="shared" si="3154"/>
        <v/>
      </c>
      <c r="FH193" s="72" t="str">
        <f t="shared" si="3154"/>
        <v/>
      </c>
      <c r="FI193" s="72" t="str">
        <f t="shared" si="3154"/>
        <v/>
      </c>
      <c r="FJ193" s="72" t="str">
        <f t="shared" si="3154"/>
        <v/>
      </c>
      <c r="FK193" s="72" t="str">
        <f t="shared" si="3154"/>
        <v/>
      </c>
      <c r="FL193" s="72" t="str">
        <f t="shared" si="3154"/>
        <v/>
      </c>
      <c r="FM193" s="72" t="str">
        <f t="shared" si="3154"/>
        <v/>
      </c>
      <c r="FN193" s="72" t="str">
        <f t="shared" si="3155"/>
        <v/>
      </c>
      <c r="FO193" s="72" t="str">
        <f t="shared" si="3155"/>
        <v/>
      </c>
      <c r="FP193" s="72" t="str">
        <f t="shared" si="3155"/>
        <v/>
      </c>
      <c r="FQ193" s="72" t="str">
        <f t="shared" si="3155"/>
        <v/>
      </c>
      <c r="FR193" s="72" t="str">
        <f t="shared" si="3155"/>
        <v/>
      </c>
      <c r="FS193" s="72" t="str">
        <f t="shared" si="3155"/>
        <v/>
      </c>
    </row>
    <row r="194" spans="1:175" ht="20.25" customHeight="1">
      <c r="A194" s="81"/>
      <c r="B194" s="104" t="s">
        <v>679</v>
      </c>
      <c r="C194" s="81" t="s">
        <v>680</v>
      </c>
      <c r="R194" s="64">
        <v>-8086</v>
      </c>
      <c r="S194" s="64">
        <v>-3245</v>
      </c>
      <c r="T194" s="123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4" s="88" t="str">
        <f t="shared" ref="U194:U208" si="3162">"ReplaceableTextures\\CommandButtons\\BTN"&amp;B194&amp;".blp"</f>
        <v>ReplaceableTextures\\CommandButtons\\BTNIT01.blp</v>
      </c>
      <c r="CN194" s="70" t="str">
        <f t="shared" ref="CN194:CN207" si="3163">"InitUnitState('"&amp;B194&amp;"',"&amp;V194&amp;","&amp;W194&amp;","&amp;X194&amp;","&amp;Y194&amp;","&amp;Z194&amp;","&amp;AA194&amp;","&amp;AB194&amp;","&amp;AC194&amp;","&amp;AD194&amp;","&amp;AE194&amp;")"</f>
        <v>InitUnitState('IT01',,,,,,,,,,)</v>
      </c>
      <c r="CO194" s="70" t="str">
        <f t="shared" ref="CO194:CO207" si="3164">"InitUnitNormal('"&amp;B194&amp;"',"&amp;AF194&amp;","&amp;AG194&amp;","&amp;AH194&amp;","&amp;AI194&amp;","&amp;AJ194&amp;","&amp;AK194&amp;","&amp;AL194&amp;","&amp;AM194&amp;","&amp;AN194&amp;","&amp;AO194&amp;")"</f>
        <v>InitUnitNormal('IT01',,,,,,,,,,)</v>
      </c>
      <c r="CP194" s="70" t="str">
        <f t="shared" ref="CP194:CP207" si="3165">"InitUnitMagic('"&amp;B194&amp;"',"&amp;AP194&amp;","&amp;AQ194&amp;","&amp;AR194&amp;","&amp;AS194&amp;","&amp;AT194&amp;","&amp;AU194&amp;","&amp;AV194&amp;","&amp;AW194&amp;","&amp;BI194&amp;","&amp;BJ194&amp;")"</f>
        <v>InitUnitMagic('IT01',,,,,,,,,,)</v>
      </c>
      <c r="CQ194" s="70" t="str">
        <f t="shared" ref="CQ194:CQ207" si="3166">"InitUnitAdd('"&amp;B194&amp;"',"&amp;BK194&amp;","&amp;BL194&amp;","&amp;BM194&amp;","&amp;BN194&amp;","&amp;BO194&amp;","&amp;BP194&amp;","&amp;BQ194&amp;","&amp;BR194&amp;","&amp;BS194&amp;","&amp;BT194&amp;")"</f>
        <v>InitUnitAdd('IT01',,,,,,,,,,)</v>
      </c>
      <c r="CR194" s="70" t="str">
        <f t="shared" ref="CR194:CR202" si="3167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InitEquipData('IT01',,"",,,,,'','','','','','',"ReplaceableTextures\\CommandButtons\\BTNIT02.blp")</v>
      </c>
      <c r="CU194" s="98" t="str">
        <f t="shared" ref="CU194" si="3168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71" t="str">
        <f t="shared" ref="CV194:CV195" si="3169">T194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4" s="61"/>
      <c r="CX194" s="61"/>
      <c r="CY194" s="61"/>
      <c r="CZ194" s="61"/>
      <c r="DA194" s="61"/>
      <c r="DB194" s="72" t="str">
        <f t="shared" ref="DB194" si="3170">IF(V194="","","|n"&amp;DB$2&amp;"+"&amp;V194&amp;DB$1)</f>
        <v/>
      </c>
      <c r="DC194" s="72" t="str">
        <f t="shared" ref="DC194" si="3171">IF(W194="","","|n"&amp;DC$2&amp;"+"&amp;W194&amp;DC$1)</f>
        <v/>
      </c>
      <c r="DD194" s="72" t="str">
        <f t="shared" ref="DD194" si="3172">IF(X194="","","|n"&amp;DD$2&amp;"+"&amp;X194&amp;DD$1)</f>
        <v/>
      </c>
      <c r="DE194" s="72" t="str">
        <f t="shared" ref="DE194" si="3173">IF(Y194="","","|n"&amp;DE$2&amp;"+"&amp;Y194&amp;DE$1)</f>
        <v/>
      </c>
      <c r="DF194" s="72" t="str">
        <f t="shared" ref="DF194" si="3174">IF(Z194="","","|n"&amp;DF$2&amp;"+"&amp;Z194&amp;DF$1)</f>
        <v/>
      </c>
      <c r="DG194" s="72" t="str">
        <f t="shared" ref="DG194" si="3175">IF(AA194="","","|n"&amp;DG$2&amp;"+"&amp;AA194&amp;DG$1)</f>
        <v/>
      </c>
      <c r="DH194" s="72" t="str">
        <f t="shared" ref="DH194" si="3176">IF(AB194="","","|n"&amp;DH$2&amp;"+"&amp;AB194&amp;DH$1)</f>
        <v/>
      </c>
      <c r="DI194" s="72" t="str">
        <f t="shared" ref="DI194" si="3177">IF(AC194="","","|n"&amp;DI$2&amp;"+"&amp;AC194&amp;DI$1)</f>
        <v/>
      </c>
      <c r="DJ194" s="72" t="str">
        <f t="shared" ref="DJ194" si="3178">IF(AD194="","","|n"&amp;DJ$2&amp;"+"&amp;AD194&amp;DJ$1)</f>
        <v/>
      </c>
      <c r="DK194" s="72" t="str">
        <f t="shared" ref="DK194" si="3179">IF(AE194="","","|n"&amp;DK$2&amp;"+"&amp;AE194&amp;DK$1)</f>
        <v/>
      </c>
      <c r="DL194" s="72" t="str">
        <f t="shared" ref="DL194" si="3180">IF(AF194="","","|n"&amp;DL$2&amp;"+"&amp;AF194&amp;DL$1)</f>
        <v/>
      </c>
      <c r="DM194" s="72" t="str">
        <f t="shared" ref="DM194" si="3181">IF(AG194="","","|n"&amp;DM$2&amp;"+"&amp;AG194&amp;DM$1)</f>
        <v/>
      </c>
      <c r="DN194" s="72" t="str">
        <f t="shared" ref="DN194" si="3182">IF(AH194="","","|n"&amp;DN$2&amp;"+"&amp;AH194&amp;DN$1)</f>
        <v/>
      </c>
      <c r="DO194" s="72" t="str">
        <f t="shared" ref="DO194" si="3183">IF(AI194="","","|n"&amp;DO$2&amp;"+"&amp;AI194&amp;DO$1)</f>
        <v/>
      </c>
      <c r="DP194" s="72" t="str">
        <f t="shared" ref="DP194" si="3184">IF(AJ194="","","|n"&amp;DP$2&amp;"+"&amp;AJ194&amp;DP$1)</f>
        <v/>
      </c>
      <c r="DQ194" s="72" t="str">
        <f t="shared" ref="DQ194" si="3185">IF(AK194="","","|n"&amp;DQ$2&amp;"+"&amp;AK194&amp;DQ$1)</f>
        <v/>
      </c>
      <c r="DR194" s="72" t="str">
        <f t="shared" ref="DR194" si="3186">IF(AL194="","","|n"&amp;DR$2&amp;"+"&amp;AL194&amp;DR$1)</f>
        <v/>
      </c>
      <c r="DS194" s="72" t="str">
        <f t="shared" ref="DS194" si="3187">IF(AM194="","","|n"&amp;DS$2&amp;"+"&amp;AM194&amp;DS$1)</f>
        <v/>
      </c>
      <c r="DT194" s="72" t="str">
        <f t="shared" ref="DT194" si="3188">IF(AN194="","","|n"&amp;DT$2&amp;"+"&amp;AN194&amp;DT$1)</f>
        <v/>
      </c>
      <c r="DU194" s="72" t="str">
        <f t="shared" ref="DU194" si="3189">IF(AO194="","","|n"&amp;DU$2&amp;"+"&amp;AO194&amp;DU$1)</f>
        <v/>
      </c>
      <c r="DV194" s="72" t="str">
        <f t="shared" ref="DV194" si="3190">IF(AP194="","","|n"&amp;DV$2&amp;"+"&amp;AP194&amp;DV$1)</f>
        <v/>
      </c>
      <c r="DW194" s="72" t="str">
        <f t="shared" ref="DW194" si="3191">IF(AQ194="","","|n"&amp;DW$2&amp;"+"&amp;AQ194&amp;DW$1)</f>
        <v/>
      </c>
      <c r="DX194" s="72" t="str">
        <f t="shared" ref="DX194" si="3192">IF(AR194="","","|n"&amp;DX$2&amp;"+"&amp;AR194&amp;DX$1)</f>
        <v/>
      </c>
      <c r="DY194" s="72" t="str">
        <f t="shared" ref="DY194" si="3193">IF(AS194="","","|n"&amp;DY$2&amp;"+"&amp;AS194&amp;DY$1)</f>
        <v/>
      </c>
      <c r="DZ194" s="72" t="str">
        <f t="shared" ref="DZ194" si="3194">IF(AT194="","","|n"&amp;DZ$2&amp;"+"&amp;AT194&amp;DZ$1)</f>
        <v/>
      </c>
      <c r="EA194" s="72" t="str">
        <f t="shared" ref="EA194" si="3195">IF(AU194="","","|n"&amp;EA$2&amp;"+"&amp;AU194&amp;EA$1)</f>
        <v/>
      </c>
      <c r="EB194" s="72" t="str">
        <f t="shared" ref="EB194" si="3196">IF(AV194="","","|n"&amp;EB$2&amp;"+"&amp;AV194&amp;EB$1)</f>
        <v/>
      </c>
      <c r="EC194" s="72" t="str">
        <f t="shared" ref="EC194" si="3197">IF(AW194="","","|n"&amp;EC$2&amp;"+"&amp;AW194&amp;EC$1)</f>
        <v/>
      </c>
      <c r="ED194" s="72" t="str">
        <f t="shared" ref="ED194" si="3198">IF(AX194="","","|n"&amp;ED$2&amp;"+"&amp;AX194&amp;ED$1)</f>
        <v/>
      </c>
      <c r="EE194" s="72" t="str">
        <f t="shared" ref="EE194" si="3199">IF(AY194="","","|n"&amp;EE$2&amp;"+"&amp;AY194&amp;EE$1)</f>
        <v/>
      </c>
      <c r="EF194" s="72" t="str">
        <f t="shared" ref="EF194" si="3200">IF(AZ194="","","|n"&amp;EF$2&amp;"+"&amp;AZ194&amp;EF$1)</f>
        <v/>
      </c>
      <c r="EG194" s="72" t="str">
        <f t="shared" ref="EG194" si="3201">IF(BA194="","","|n"&amp;EG$2&amp;"+"&amp;BA194&amp;EG$1)</f>
        <v/>
      </c>
      <c r="EH194" s="72" t="str">
        <f t="shared" ref="EH194" si="3202">IF(BB194="","","|n"&amp;EH$2&amp;"+"&amp;BB194&amp;EH$1)</f>
        <v/>
      </c>
      <c r="EI194" s="72" t="str">
        <f t="shared" ref="EI194" si="3203">IF(BC194="","","|n"&amp;EI$2&amp;"+"&amp;BC194&amp;EI$1)</f>
        <v/>
      </c>
      <c r="EJ194" s="72" t="str">
        <f t="shared" ref="EJ194" si="3204">IF(BD194="","","|n"&amp;EJ$2&amp;"+"&amp;BD194&amp;EJ$1)</f>
        <v/>
      </c>
      <c r="EK194" s="72" t="str">
        <f t="shared" ref="EK194" si="3205">IF(BE194="","","|n"&amp;EK$2&amp;"+"&amp;BE194&amp;EK$1)</f>
        <v/>
      </c>
      <c r="EL194" s="72" t="str">
        <f t="shared" ref="EL194" si="3206">IF(BF194="","","|n"&amp;EL$2&amp;"+"&amp;BF194&amp;EL$1)</f>
        <v/>
      </c>
      <c r="EM194" s="72" t="str">
        <f t="shared" ref="EM194" si="3207">IF(BG194="","","|n"&amp;EM$2&amp;"+"&amp;BG194&amp;EM$1)</f>
        <v/>
      </c>
      <c r="EN194" s="72" t="str">
        <f t="shared" ref="EN194" si="3208">IF(BH194="","","|n"&amp;EN$2&amp;"+"&amp;BH194&amp;EN$1)</f>
        <v/>
      </c>
      <c r="EO194" s="72" t="str">
        <f t="shared" ref="EO194" si="3209">IF(BI194="","","|n"&amp;EO$2&amp;"+"&amp;BI194&amp;EO$1)</f>
        <v/>
      </c>
      <c r="EP194" s="72" t="str">
        <f t="shared" ref="EP194" si="3210">IF(BJ194="","","|n"&amp;EP$2&amp;"+"&amp;BJ194&amp;EP$1)</f>
        <v/>
      </c>
      <c r="EQ194" s="72" t="str">
        <f t="shared" ref="EQ194" si="3211">IF(BK194="","","|n"&amp;EQ$2&amp;"+"&amp;BK194&amp;EQ$1)</f>
        <v/>
      </c>
      <c r="ER194" s="72" t="str">
        <f t="shared" ref="ER194" si="3212">IF(BL194="","","|n"&amp;ER$2&amp;"+"&amp;BL194&amp;ER$1)</f>
        <v/>
      </c>
      <c r="ES194" s="72" t="str">
        <f t="shared" ref="ES194" si="3213">IF(BM194="","","|n"&amp;ES$2&amp;"+"&amp;BM194&amp;ES$1)</f>
        <v/>
      </c>
      <c r="ET194" s="72" t="str">
        <f t="shared" ref="ET194" si="3214">IF(BN194="","","|n"&amp;ET$2&amp;"+"&amp;BN194&amp;ET$1)</f>
        <v/>
      </c>
      <c r="EU194" s="72" t="str">
        <f t="shared" ref="EU194" si="3215">IF(BO194="","","|n"&amp;EU$2&amp;"+"&amp;BO194&amp;EU$1)</f>
        <v/>
      </c>
      <c r="EV194" s="72" t="str">
        <f t="shared" ref="EV194" si="3216">IF(BP194="","","|n"&amp;EV$2&amp;"+"&amp;BP194&amp;EV$1)</f>
        <v/>
      </c>
      <c r="EW194" s="72" t="str">
        <f t="shared" ref="EW194" si="3217">IF(BQ194="","","|n"&amp;EW$2&amp;"+"&amp;BQ194&amp;EW$1)</f>
        <v/>
      </c>
      <c r="EX194" s="72" t="str">
        <f t="shared" ref="EX194" si="3218">IF(BR194="","","|n"&amp;EX$2&amp;"+"&amp;BR194&amp;EX$1)</f>
        <v/>
      </c>
      <c r="EY194" s="72" t="str">
        <f t="shared" ref="EY194" si="3219">IF(BS194="","","|n"&amp;EY$2&amp;"+"&amp;BS194&amp;EY$1)</f>
        <v/>
      </c>
      <c r="EZ194" s="72" t="str">
        <f t="shared" ref="EZ194" si="3220">IF(BT194="","","|n"&amp;EZ$2&amp;"+"&amp;BT194&amp;EZ$1)</f>
        <v/>
      </c>
      <c r="FA194" s="72" t="str">
        <f t="shared" ref="FA194" si="3221">IF(BU194="","","|n"&amp;FA$2&amp;"+"&amp;BU194&amp;FA$1)</f>
        <v/>
      </c>
      <c r="FB194" s="72" t="str">
        <f t="shared" ref="FB194" si="3222">IF(BV194="","","|n"&amp;FB$2&amp;"+"&amp;BV194&amp;FB$1)</f>
        <v/>
      </c>
      <c r="FC194" s="72" t="str">
        <f t="shared" ref="FC194" si="3223">IF(BW194="","","|n"&amp;FC$2&amp;"+"&amp;BW194&amp;FC$1)</f>
        <v/>
      </c>
      <c r="FD194" s="72" t="str">
        <f t="shared" ref="FD194" si="3224">IF(BX194="","","|n"&amp;FD$2&amp;"+"&amp;BX194&amp;FD$1)</f>
        <v/>
      </c>
      <c r="FE194" s="72" t="str">
        <f t="shared" ref="FE194" si="3225">IF(BY194="","","|n"&amp;FE$2&amp;"+"&amp;BY194&amp;FE$1)</f>
        <v/>
      </c>
      <c r="FF194" s="72" t="str">
        <f t="shared" ref="FF194" si="3226">IF(BZ194="","","|n"&amp;FF$2&amp;"+"&amp;BZ194&amp;FF$1)</f>
        <v/>
      </c>
      <c r="FG194" s="72" t="str">
        <f t="shared" ref="FG194" si="3227">IF(CA194="","","|n"&amp;FG$2&amp;"+"&amp;CA194&amp;FG$1)</f>
        <v/>
      </c>
      <c r="FH194" s="72" t="str">
        <f t="shared" ref="FH194" si="3228">IF(CB194="","","|n"&amp;FH$2&amp;"+"&amp;CB194&amp;FH$1)</f>
        <v/>
      </c>
      <c r="FI194" s="72" t="str">
        <f t="shared" ref="FI194" si="3229">IF(CC194="","","|n"&amp;FI$2&amp;"+"&amp;CC194&amp;FI$1)</f>
        <v/>
      </c>
      <c r="FJ194" s="72" t="str">
        <f t="shared" ref="FJ194" si="3230">IF(CD194="","","|n"&amp;FJ$2&amp;"+"&amp;CD194&amp;FJ$1)</f>
        <v/>
      </c>
      <c r="FK194" s="72" t="str">
        <f t="shared" ref="FK194" si="3231">IF(CE194="","","|n"&amp;FK$2&amp;"+"&amp;CE194&amp;FK$1)</f>
        <v/>
      </c>
      <c r="FL194" s="72" t="str">
        <f t="shared" ref="FL194" si="3232">IF(CF194="","","|n"&amp;FL$2&amp;"+"&amp;CF194&amp;FL$1)</f>
        <v/>
      </c>
      <c r="FM194" s="72" t="str">
        <f t="shared" ref="FM194" si="3233">IF(CG194="","","|n"&amp;FM$2&amp;"+"&amp;CG194&amp;FM$1)</f>
        <v/>
      </c>
      <c r="FN194" s="72" t="str">
        <f t="shared" ref="FN194" si="3234">IF(CH194="","","|n"&amp;FN$2&amp;"+"&amp;CH194&amp;FN$1)</f>
        <v/>
      </c>
      <c r="FO194" s="72" t="str">
        <f t="shared" ref="FO194" si="3235">IF(CI194="","","|n"&amp;FO$2&amp;"+"&amp;CI194&amp;FO$1)</f>
        <v/>
      </c>
      <c r="FP194" s="72" t="str">
        <f t="shared" ref="FP194" si="3236">IF(CJ194="","","|n"&amp;FP$2&amp;"+"&amp;CJ194&amp;FP$1)</f>
        <v/>
      </c>
      <c r="FQ194" s="72" t="str">
        <f t="shared" ref="FQ194" si="3237">IF(CK194="","","|n"&amp;FQ$2&amp;"+"&amp;CK194&amp;FQ$1)</f>
        <v/>
      </c>
      <c r="FR194" s="72" t="str">
        <f t="shared" ref="FR194" si="3238">IF(CL194="","","|n"&amp;FR$2&amp;"+"&amp;CL194&amp;FR$1)</f>
        <v/>
      </c>
      <c r="FS194" s="72" t="str">
        <f t="shared" ref="FS194" si="3239">IF(CM194="","","|n"&amp;FS$2&amp;"+"&amp;CM194&amp;FS$1)</f>
        <v/>
      </c>
    </row>
    <row r="195" spans="1:175" ht="18" customHeight="1">
      <c r="A195" s="81"/>
      <c r="B195" s="104" t="s">
        <v>681</v>
      </c>
      <c r="C195" s="81" t="s">
        <v>682</v>
      </c>
      <c r="R195" s="64">
        <v>-7991</v>
      </c>
      <c r="S195" s="64">
        <v>-2312</v>
      </c>
      <c r="T195" s="123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5" s="88" t="str">
        <f t="shared" si="3162"/>
        <v>ReplaceableTextures\\CommandButtons\\BTNIT02.blp</v>
      </c>
      <c r="CN195" s="70" t="str">
        <f t="shared" si="3163"/>
        <v>InitUnitState('IT02',,,,,,,,,,)</v>
      </c>
      <c r="CO195" s="70" t="str">
        <f t="shared" si="3164"/>
        <v>InitUnitNormal('IT02',,,,,,,,,,)</v>
      </c>
      <c r="CP195" s="70" t="str">
        <f t="shared" si="3165"/>
        <v>InitUnitMagic('IT02',,,,,,,,,,)</v>
      </c>
      <c r="CQ195" s="70" t="str">
        <f t="shared" si="3166"/>
        <v>InitUnitAdd('IT02',,,,,,,,,,)</v>
      </c>
      <c r="CR195" s="70" t="str">
        <f t="shared" si="3167"/>
        <v>InitEquipData('IT02',,"",,,,,'','','','','','',"ReplaceableTextures\\CommandButtons\\BTNIT03.blp")</v>
      </c>
      <c r="CU195" s="98" t="str">
        <f t="shared" ref="CU195:CU207" si="3240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71" t="str">
        <f t="shared" si="3169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5" s="61"/>
      <c r="CX195" s="61"/>
      <c r="CY195" s="61"/>
      <c r="CZ195" s="61"/>
      <c r="DA195" s="61"/>
      <c r="DB195" s="72" t="str">
        <f t="shared" ref="DB195:DB203" si="3241">IF(V195="","","|n"&amp;DB$2&amp;"+"&amp;V195&amp;DB$1)</f>
        <v/>
      </c>
      <c r="DC195" s="72" t="str">
        <f t="shared" ref="DC195:DC203" si="3242">IF(W195="","","|n"&amp;DC$2&amp;"+"&amp;W195&amp;DC$1)</f>
        <v/>
      </c>
      <c r="DD195" s="72" t="str">
        <f t="shared" ref="DD195:DD203" si="3243">IF(X195="","","|n"&amp;DD$2&amp;"+"&amp;X195&amp;DD$1)</f>
        <v/>
      </c>
      <c r="DE195" s="72" t="str">
        <f t="shared" ref="DE195:DE203" si="3244">IF(Y195="","","|n"&amp;DE$2&amp;"+"&amp;Y195&amp;DE$1)</f>
        <v/>
      </c>
      <c r="DF195" s="72" t="str">
        <f t="shared" ref="DF195:DF203" si="3245">IF(Z195="","","|n"&amp;DF$2&amp;"+"&amp;Z195&amp;DF$1)</f>
        <v/>
      </c>
      <c r="DG195" s="72" t="str">
        <f t="shared" ref="DG195:DG203" si="3246">IF(AA195="","","|n"&amp;DG$2&amp;"+"&amp;AA195&amp;DG$1)</f>
        <v/>
      </c>
      <c r="DH195" s="72" t="str">
        <f t="shared" ref="DH195:DH203" si="3247">IF(AB195="","","|n"&amp;DH$2&amp;"+"&amp;AB195&amp;DH$1)</f>
        <v/>
      </c>
      <c r="DI195" s="72" t="str">
        <f t="shared" ref="DI195:DI203" si="3248">IF(AC195="","","|n"&amp;DI$2&amp;"+"&amp;AC195&amp;DI$1)</f>
        <v/>
      </c>
      <c r="DJ195" s="72" t="str">
        <f t="shared" ref="DJ195:DJ203" si="3249">IF(AD195="","","|n"&amp;DJ$2&amp;"+"&amp;AD195&amp;DJ$1)</f>
        <v/>
      </c>
      <c r="DK195" s="72" t="str">
        <f t="shared" ref="DK195:DK203" si="3250">IF(AE195="","","|n"&amp;DK$2&amp;"+"&amp;AE195&amp;DK$1)</f>
        <v/>
      </c>
      <c r="DL195" s="72" t="str">
        <f t="shared" ref="DL195:DL203" si="3251">IF(AF195="","","|n"&amp;DL$2&amp;"+"&amp;AF195&amp;DL$1)</f>
        <v/>
      </c>
      <c r="DM195" s="72" t="str">
        <f t="shared" ref="DM195:DM203" si="3252">IF(AG195="","","|n"&amp;DM$2&amp;"+"&amp;AG195&amp;DM$1)</f>
        <v/>
      </c>
      <c r="DN195" s="72" t="str">
        <f t="shared" ref="DN195:DN203" si="3253">IF(AH195="","","|n"&amp;DN$2&amp;"+"&amp;AH195&amp;DN$1)</f>
        <v/>
      </c>
      <c r="DO195" s="72" t="str">
        <f t="shared" ref="DO195:DO203" si="3254">IF(AI195="","","|n"&amp;DO$2&amp;"+"&amp;AI195&amp;DO$1)</f>
        <v/>
      </c>
      <c r="DP195" s="72" t="str">
        <f t="shared" ref="DP195:DP203" si="3255">IF(AJ195="","","|n"&amp;DP$2&amp;"+"&amp;AJ195&amp;DP$1)</f>
        <v/>
      </c>
      <c r="DQ195" s="72" t="str">
        <f t="shared" ref="DQ195:DQ203" si="3256">IF(AK195="","","|n"&amp;DQ$2&amp;"+"&amp;AK195&amp;DQ$1)</f>
        <v/>
      </c>
      <c r="DR195" s="72" t="str">
        <f t="shared" ref="DR195:DR203" si="3257">IF(AL195="","","|n"&amp;DR$2&amp;"+"&amp;AL195&amp;DR$1)</f>
        <v/>
      </c>
      <c r="DS195" s="72" t="str">
        <f t="shared" ref="DS195:DS203" si="3258">IF(AM195="","","|n"&amp;DS$2&amp;"+"&amp;AM195&amp;DS$1)</f>
        <v/>
      </c>
      <c r="DT195" s="72" t="str">
        <f t="shared" ref="DT195:DT203" si="3259">IF(AN195="","","|n"&amp;DT$2&amp;"+"&amp;AN195&amp;DT$1)</f>
        <v/>
      </c>
      <c r="DU195" s="72" t="str">
        <f t="shared" ref="DU195:DU203" si="3260">IF(AO195="","","|n"&amp;DU$2&amp;"+"&amp;AO195&amp;DU$1)</f>
        <v/>
      </c>
      <c r="DV195" s="72" t="str">
        <f t="shared" ref="DV195:DV203" si="3261">IF(AP195="","","|n"&amp;DV$2&amp;"+"&amp;AP195&amp;DV$1)</f>
        <v/>
      </c>
      <c r="DW195" s="72" t="str">
        <f t="shared" ref="DW195:DW203" si="3262">IF(AQ195="","","|n"&amp;DW$2&amp;"+"&amp;AQ195&amp;DW$1)</f>
        <v/>
      </c>
      <c r="DX195" s="72" t="str">
        <f t="shared" ref="DX195:DX203" si="3263">IF(AR195="","","|n"&amp;DX$2&amp;"+"&amp;AR195&amp;DX$1)</f>
        <v/>
      </c>
      <c r="DY195" s="72" t="str">
        <f t="shared" ref="DY195:DY203" si="3264">IF(AS195="","","|n"&amp;DY$2&amp;"+"&amp;AS195&amp;DY$1)</f>
        <v/>
      </c>
      <c r="DZ195" s="72" t="str">
        <f t="shared" ref="DZ195:DZ203" si="3265">IF(AT195="","","|n"&amp;DZ$2&amp;"+"&amp;AT195&amp;DZ$1)</f>
        <v/>
      </c>
      <c r="EA195" s="72" t="str">
        <f t="shared" ref="EA195:EA203" si="3266">IF(AU195="","","|n"&amp;EA$2&amp;"+"&amp;AU195&amp;EA$1)</f>
        <v/>
      </c>
      <c r="EB195" s="72" t="str">
        <f t="shared" ref="EB195:EB203" si="3267">IF(AV195="","","|n"&amp;EB$2&amp;"+"&amp;AV195&amp;EB$1)</f>
        <v/>
      </c>
      <c r="EC195" s="72" t="str">
        <f t="shared" ref="EC195:EC203" si="3268">IF(AW195="","","|n"&amp;EC$2&amp;"+"&amp;AW195&amp;EC$1)</f>
        <v/>
      </c>
      <c r="ED195" s="72" t="str">
        <f t="shared" ref="ED195:ED203" si="3269">IF(AX195="","","|n"&amp;ED$2&amp;"+"&amp;AX195&amp;ED$1)</f>
        <v/>
      </c>
      <c r="EE195" s="72" t="str">
        <f t="shared" ref="EE195:EE203" si="3270">IF(AY195="","","|n"&amp;EE$2&amp;"+"&amp;AY195&amp;EE$1)</f>
        <v/>
      </c>
      <c r="EF195" s="72" t="str">
        <f t="shared" ref="EF195:EF203" si="3271">IF(AZ195="","","|n"&amp;EF$2&amp;"+"&amp;AZ195&amp;EF$1)</f>
        <v/>
      </c>
      <c r="EG195" s="72" t="str">
        <f t="shared" ref="EG195:EG203" si="3272">IF(BA195="","","|n"&amp;EG$2&amp;"+"&amp;BA195&amp;EG$1)</f>
        <v/>
      </c>
      <c r="EH195" s="72" t="str">
        <f t="shared" ref="EH195:EH203" si="3273">IF(BB195="","","|n"&amp;EH$2&amp;"+"&amp;BB195&amp;EH$1)</f>
        <v/>
      </c>
      <c r="EI195" s="72" t="str">
        <f t="shared" ref="EI195:EI203" si="3274">IF(BC195="","","|n"&amp;EI$2&amp;"+"&amp;BC195&amp;EI$1)</f>
        <v/>
      </c>
      <c r="EJ195" s="72" t="str">
        <f t="shared" ref="EJ195:EJ203" si="3275">IF(BD195="","","|n"&amp;EJ$2&amp;"+"&amp;BD195&amp;EJ$1)</f>
        <v/>
      </c>
      <c r="EK195" s="72" t="str">
        <f t="shared" ref="EK195:EK203" si="3276">IF(BE195="","","|n"&amp;EK$2&amp;"+"&amp;BE195&amp;EK$1)</f>
        <v/>
      </c>
      <c r="EL195" s="72" t="str">
        <f t="shared" ref="EL195:EL203" si="3277">IF(BF195="","","|n"&amp;EL$2&amp;"+"&amp;BF195&amp;EL$1)</f>
        <v/>
      </c>
      <c r="EM195" s="72" t="str">
        <f t="shared" ref="EM195:EM203" si="3278">IF(BG195="","","|n"&amp;EM$2&amp;"+"&amp;BG195&amp;EM$1)</f>
        <v/>
      </c>
      <c r="EN195" s="72" t="str">
        <f t="shared" ref="EN195:EN203" si="3279">IF(BH195="","","|n"&amp;EN$2&amp;"+"&amp;BH195&amp;EN$1)</f>
        <v/>
      </c>
      <c r="EO195" s="72" t="str">
        <f t="shared" ref="EO195:EO203" si="3280">IF(BI195="","","|n"&amp;EO$2&amp;"+"&amp;BI195&amp;EO$1)</f>
        <v/>
      </c>
      <c r="EP195" s="72" t="str">
        <f t="shared" ref="EP195:EP203" si="3281">IF(BJ195="","","|n"&amp;EP$2&amp;"+"&amp;BJ195&amp;EP$1)</f>
        <v/>
      </c>
      <c r="EQ195" s="72" t="str">
        <f t="shared" ref="EQ195:EQ203" si="3282">IF(BK195="","","|n"&amp;EQ$2&amp;"+"&amp;BK195&amp;EQ$1)</f>
        <v/>
      </c>
      <c r="ER195" s="72" t="str">
        <f t="shared" ref="ER195:ER203" si="3283">IF(BL195="","","|n"&amp;ER$2&amp;"+"&amp;BL195&amp;ER$1)</f>
        <v/>
      </c>
      <c r="ES195" s="72" t="str">
        <f t="shared" ref="ES195:ES203" si="3284">IF(BM195="","","|n"&amp;ES$2&amp;"+"&amp;BM195&amp;ES$1)</f>
        <v/>
      </c>
      <c r="ET195" s="72" t="str">
        <f t="shared" ref="ET195:ET203" si="3285">IF(BN195="","","|n"&amp;ET$2&amp;"+"&amp;BN195&amp;ET$1)</f>
        <v/>
      </c>
      <c r="EU195" s="72" t="str">
        <f t="shared" ref="EU195:EU203" si="3286">IF(BO195="","","|n"&amp;EU$2&amp;"+"&amp;BO195&amp;EU$1)</f>
        <v/>
      </c>
      <c r="EV195" s="72" t="str">
        <f t="shared" ref="EV195:EV203" si="3287">IF(BP195="","","|n"&amp;EV$2&amp;"+"&amp;BP195&amp;EV$1)</f>
        <v/>
      </c>
      <c r="EW195" s="72" t="str">
        <f t="shared" ref="EW195:EW203" si="3288">IF(BQ195="","","|n"&amp;EW$2&amp;"+"&amp;BQ195&amp;EW$1)</f>
        <v/>
      </c>
      <c r="EX195" s="72" t="str">
        <f t="shared" ref="EX195:EX203" si="3289">IF(BR195="","","|n"&amp;EX$2&amp;"+"&amp;BR195&amp;EX$1)</f>
        <v/>
      </c>
      <c r="EY195" s="72" t="str">
        <f t="shared" ref="EY195:EY203" si="3290">IF(BS195="","","|n"&amp;EY$2&amp;"+"&amp;BS195&amp;EY$1)</f>
        <v/>
      </c>
      <c r="EZ195" s="72" t="str">
        <f t="shared" ref="EZ195:EZ203" si="3291">IF(BT195="","","|n"&amp;EZ$2&amp;"+"&amp;BT195&amp;EZ$1)</f>
        <v/>
      </c>
      <c r="FA195" s="72" t="str">
        <f t="shared" ref="FA195:FA203" si="3292">IF(BU195="","","|n"&amp;FA$2&amp;"+"&amp;BU195&amp;FA$1)</f>
        <v/>
      </c>
      <c r="FB195" s="72" t="str">
        <f t="shared" ref="FB195:FB203" si="3293">IF(BV195="","","|n"&amp;FB$2&amp;"+"&amp;BV195&amp;FB$1)</f>
        <v/>
      </c>
      <c r="FC195" s="72" t="str">
        <f t="shared" ref="FC195:FC203" si="3294">IF(BW195="","","|n"&amp;FC$2&amp;"+"&amp;BW195&amp;FC$1)</f>
        <v/>
      </c>
      <c r="FD195" s="72" t="str">
        <f t="shared" ref="FD195:FD203" si="3295">IF(BX195="","","|n"&amp;FD$2&amp;"+"&amp;BX195&amp;FD$1)</f>
        <v/>
      </c>
      <c r="FE195" s="72" t="str">
        <f t="shared" ref="FE195:FE203" si="3296">IF(BY195="","","|n"&amp;FE$2&amp;"+"&amp;BY195&amp;FE$1)</f>
        <v/>
      </c>
      <c r="FF195" s="72" t="str">
        <f t="shared" ref="FF195:FF203" si="3297">IF(BZ195="","","|n"&amp;FF$2&amp;"+"&amp;BZ195&amp;FF$1)</f>
        <v/>
      </c>
      <c r="FG195" s="72" t="str">
        <f t="shared" ref="FG195:FG203" si="3298">IF(CA195="","","|n"&amp;FG$2&amp;"+"&amp;CA195&amp;FG$1)</f>
        <v/>
      </c>
      <c r="FH195" s="72" t="str">
        <f t="shared" ref="FH195:FH203" si="3299">IF(CB195="","","|n"&amp;FH$2&amp;"+"&amp;CB195&amp;FH$1)</f>
        <v/>
      </c>
      <c r="FI195" s="72" t="str">
        <f t="shared" ref="FI195:FI203" si="3300">IF(CC195="","","|n"&amp;FI$2&amp;"+"&amp;CC195&amp;FI$1)</f>
        <v/>
      </c>
      <c r="FJ195" s="72" t="str">
        <f t="shared" ref="FJ195:FJ203" si="3301">IF(CD195="","","|n"&amp;FJ$2&amp;"+"&amp;CD195&amp;FJ$1)</f>
        <v/>
      </c>
      <c r="FK195" s="72" t="str">
        <f t="shared" ref="FK195:FK203" si="3302">IF(CE195="","","|n"&amp;FK$2&amp;"+"&amp;CE195&amp;FK$1)</f>
        <v/>
      </c>
      <c r="FL195" s="72" t="str">
        <f t="shared" ref="FL195:FL203" si="3303">IF(CF195="","","|n"&amp;FL$2&amp;"+"&amp;CF195&amp;FL$1)</f>
        <v/>
      </c>
      <c r="FM195" s="72" t="str">
        <f t="shared" ref="FM195:FM203" si="3304">IF(CG195="","","|n"&amp;FM$2&amp;"+"&amp;CG195&amp;FM$1)</f>
        <v/>
      </c>
      <c r="FN195" s="72" t="str">
        <f t="shared" ref="FN195:FN203" si="3305">IF(CH195="","","|n"&amp;FN$2&amp;"+"&amp;CH195&amp;FN$1)</f>
        <v/>
      </c>
      <c r="FO195" s="72" t="str">
        <f t="shared" ref="FO195:FO203" si="3306">IF(CI195="","","|n"&amp;FO$2&amp;"+"&amp;CI195&amp;FO$1)</f>
        <v/>
      </c>
      <c r="FP195" s="72" t="str">
        <f t="shared" ref="FP195:FP203" si="3307">IF(CJ195="","","|n"&amp;FP$2&amp;"+"&amp;CJ195&amp;FP$1)</f>
        <v/>
      </c>
      <c r="FQ195" s="72" t="str">
        <f t="shared" ref="FQ195:FQ203" si="3308">IF(CK195="","","|n"&amp;FQ$2&amp;"+"&amp;CK195&amp;FQ$1)</f>
        <v/>
      </c>
      <c r="FR195" s="72" t="str">
        <f t="shared" ref="FR195:FR203" si="3309">IF(CL195="","","|n"&amp;FR$2&amp;"+"&amp;CL195&amp;FR$1)</f>
        <v/>
      </c>
      <c r="FS195" s="72" t="str">
        <f t="shared" ref="FS195:FS203" si="3310">IF(CM195="","","|n"&amp;FS$2&amp;"+"&amp;CM195&amp;FS$1)</f>
        <v/>
      </c>
    </row>
    <row r="196" spans="1:175" ht="16.5">
      <c r="A196" s="81"/>
      <c r="B196" s="104" t="s">
        <v>683</v>
      </c>
      <c r="C196" s="81" t="s">
        <v>684</v>
      </c>
      <c r="R196" s="64">
        <v>-8089</v>
      </c>
      <c r="S196" s="64">
        <v>-1230</v>
      </c>
      <c r="T196" s="123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6" s="88" t="str">
        <f t="shared" si="3162"/>
        <v>ReplaceableTextures\\CommandButtons\\BTNIT03.blp</v>
      </c>
      <c r="CN196" s="70" t="str">
        <f t="shared" si="3163"/>
        <v>InitUnitState('IT03',,,,,,,,,,)</v>
      </c>
      <c r="CO196" s="70" t="str">
        <f t="shared" si="3164"/>
        <v>InitUnitNormal('IT03',,,,,,,,,,)</v>
      </c>
      <c r="CP196" s="70" t="str">
        <f t="shared" si="3165"/>
        <v>InitUnitMagic('IT03',,,,,,,,,,)</v>
      </c>
      <c r="CQ196" s="70" t="str">
        <f t="shared" si="3166"/>
        <v>InitUnitAdd('IT03',,,,,,,,,,)</v>
      </c>
      <c r="CR196" s="70" t="str">
        <f t="shared" si="3167"/>
        <v>InitEquipData('IT03',,"",,,,,'','','','','','',"ReplaceableTextures\\CommandButtons\\BTNIT04.blp")</v>
      </c>
      <c r="CU196" s="98" t="str">
        <f t="shared" si="3240"/>
        <v>|n</v>
      </c>
      <c r="CV196" s="71" t="str">
        <f t="shared" ref="CV196:CV207" si="3311">T196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6" s="61"/>
      <c r="CX196" s="61"/>
      <c r="CY196" s="61"/>
      <c r="CZ196" s="61"/>
      <c r="DA196" s="61"/>
      <c r="DB196" s="72" t="str">
        <f t="shared" si="3241"/>
        <v/>
      </c>
      <c r="DC196" s="72" t="str">
        <f t="shared" si="3242"/>
        <v/>
      </c>
      <c r="DD196" s="72" t="str">
        <f t="shared" si="3243"/>
        <v/>
      </c>
      <c r="DE196" s="72" t="str">
        <f t="shared" si="3244"/>
        <v/>
      </c>
      <c r="DF196" s="72" t="str">
        <f t="shared" si="3245"/>
        <v/>
      </c>
      <c r="DG196" s="72" t="str">
        <f t="shared" si="3246"/>
        <v/>
      </c>
      <c r="DH196" s="72" t="str">
        <f t="shared" si="3247"/>
        <v/>
      </c>
      <c r="DI196" s="72" t="str">
        <f t="shared" si="3248"/>
        <v/>
      </c>
      <c r="DJ196" s="72" t="str">
        <f t="shared" si="3249"/>
        <v/>
      </c>
      <c r="DK196" s="72" t="str">
        <f t="shared" si="3250"/>
        <v/>
      </c>
      <c r="DL196" s="72" t="str">
        <f t="shared" si="3251"/>
        <v/>
      </c>
      <c r="DM196" s="72" t="str">
        <f t="shared" si="3252"/>
        <v/>
      </c>
      <c r="DN196" s="72" t="str">
        <f t="shared" si="3253"/>
        <v/>
      </c>
      <c r="DO196" s="72" t="str">
        <f t="shared" si="3254"/>
        <v/>
      </c>
      <c r="DP196" s="72" t="str">
        <f t="shared" si="3255"/>
        <v/>
      </c>
      <c r="DQ196" s="72" t="str">
        <f t="shared" si="3256"/>
        <v/>
      </c>
      <c r="DR196" s="72" t="str">
        <f t="shared" si="3257"/>
        <v/>
      </c>
      <c r="DS196" s="72" t="str">
        <f t="shared" si="3258"/>
        <v/>
      </c>
      <c r="DT196" s="72" t="str">
        <f t="shared" si="3259"/>
        <v/>
      </c>
      <c r="DU196" s="72" t="str">
        <f t="shared" si="3260"/>
        <v/>
      </c>
      <c r="DV196" s="72" t="str">
        <f t="shared" si="3261"/>
        <v/>
      </c>
      <c r="DW196" s="72" t="str">
        <f t="shared" si="3262"/>
        <v/>
      </c>
      <c r="DX196" s="72" t="str">
        <f t="shared" si="3263"/>
        <v/>
      </c>
      <c r="DY196" s="72" t="str">
        <f t="shared" si="3264"/>
        <v/>
      </c>
      <c r="DZ196" s="72" t="str">
        <f t="shared" si="3265"/>
        <v/>
      </c>
      <c r="EA196" s="72" t="str">
        <f t="shared" si="3266"/>
        <v/>
      </c>
      <c r="EB196" s="72" t="str">
        <f t="shared" si="3267"/>
        <v/>
      </c>
      <c r="EC196" s="72" t="str">
        <f t="shared" si="3268"/>
        <v/>
      </c>
      <c r="ED196" s="72" t="str">
        <f t="shared" si="3269"/>
        <v/>
      </c>
      <c r="EE196" s="72" t="str">
        <f t="shared" si="3270"/>
        <v/>
      </c>
      <c r="EF196" s="72" t="str">
        <f t="shared" si="3271"/>
        <v/>
      </c>
      <c r="EG196" s="72" t="str">
        <f t="shared" si="3272"/>
        <v/>
      </c>
      <c r="EH196" s="72" t="str">
        <f t="shared" si="3273"/>
        <v/>
      </c>
      <c r="EI196" s="72" t="str">
        <f t="shared" si="3274"/>
        <v/>
      </c>
      <c r="EJ196" s="72" t="str">
        <f t="shared" si="3275"/>
        <v/>
      </c>
      <c r="EK196" s="72" t="str">
        <f t="shared" si="3276"/>
        <v/>
      </c>
      <c r="EL196" s="72" t="str">
        <f t="shared" si="3277"/>
        <v/>
      </c>
      <c r="EM196" s="72" t="str">
        <f t="shared" si="3278"/>
        <v/>
      </c>
      <c r="EN196" s="72" t="str">
        <f t="shared" si="3279"/>
        <v/>
      </c>
      <c r="EO196" s="72" t="str">
        <f t="shared" si="3280"/>
        <v/>
      </c>
      <c r="EP196" s="72" t="str">
        <f t="shared" si="3281"/>
        <v/>
      </c>
      <c r="EQ196" s="72" t="str">
        <f t="shared" si="3282"/>
        <v/>
      </c>
      <c r="ER196" s="72" t="str">
        <f t="shared" si="3283"/>
        <v/>
      </c>
      <c r="ES196" s="72" t="str">
        <f t="shared" si="3284"/>
        <v/>
      </c>
      <c r="ET196" s="72" t="str">
        <f t="shared" si="3285"/>
        <v/>
      </c>
      <c r="EU196" s="72" t="str">
        <f t="shared" si="3286"/>
        <v/>
      </c>
      <c r="EV196" s="72" t="str">
        <f t="shared" si="3287"/>
        <v/>
      </c>
      <c r="EW196" s="72" t="str">
        <f t="shared" si="3288"/>
        <v/>
      </c>
      <c r="EX196" s="72" t="str">
        <f t="shared" si="3289"/>
        <v/>
      </c>
      <c r="EY196" s="72" t="str">
        <f t="shared" si="3290"/>
        <v/>
      </c>
      <c r="EZ196" s="72" t="str">
        <f t="shared" si="3291"/>
        <v/>
      </c>
      <c r="FA196" s="72" t="str">
        <f t="shared" si="3292"/>
        <v/>
      </c>
      <c r="FB196" s="72" t="str">
        <f t="shared" si="3293"/>
        <v/>
      </c>
      <c r="FC196" s="72" t="str">
        <f t="shared" si="3294"/>
        <v/>
      </c>
      <c r="FD196" s="72" t="str">
        <f t="shared" si="3295"/>
        <v/>
      </c>
      <c r="FE196" s="72" t="str">
        <f t="shared" si="3296"/>
        <v/>
      </c>
      <c r="FF196" s="72" t="str">
        <f t="shared" si="3297"/>
        <v/>
      </c>
      <c r="FG196" s="72" t="str">
        <f t="shared" si="3298"/>
        <v/>
      </c>
      <c r="FH196" s="72" t="str">
        <f t="shared" si="3299"/>
        <v/>
      </c>
      <c r="FI196" s="72" t="str">
        <f t="shared" si="3300"/>
        <v/>
      </c>
      <c r="FJ196" s="72" t="str">
        <f t="shared" si="3301"/>
        <v/>
      </c>
      <c r="FK196" s="72" t="str">
        <f t="shared" si="3302"/>
        <v/>
      </c>
      <c r="FL196" s="72" t="str">
        <f t="shared" si="3303"/>
        <v/>
      </c>
      <c r="FM196" s="72" t="str">
        <f t="shared" si="3304"/>
        <v/>
      </c>
      <c r="FN196" s="72" t="str">
        <f t="shared" si="3305"/>
        <v/>
      </c>
      <c r="FO196" s="72" t="str">
        <f t="shared" si="3306"/>
        <v/>
      </c>
      <c r="FP196" s="72" t="str">
        <f t="shared" si="3307"/>
        <v/>
      </c>
      <c r="FQ196" s="72" t="str">
        <f t="shared" si="3308"/>
        <v/>
      </c>
      <c r="FR196" s="72" t="str">
        <f t="shared" si="3309"/>
        <v/>
      </c>
      <c r="FS196" s="72" t="str">
        <f t="shared" si="3310"/>
        <v/>
      </c>
    </row>
    <row r="197" spans="1:175" ht="16.5">
      <c r="A197" s="81"/>
      <c r="B197" s="104" t="s">
        <v>685</v>
      </c>
      <c r="C197" s="81" t="s">
        <v>686</v>
      </c>
      <c r="R197" s="64">
        <v>-7794</v>
      </c>
      <c r="S197" s="64">
        <v>195</v>
      </c>
      <c r="T197" s="123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7" s="88" t="str">
        <f t="shared" si="3162"/>
        <v>ReplaceableTextures\\CommandButtons\\BTNIT04.blp</v>
      </c>
      <c r="CN197" s="70" t="str">
        <f t="shared" si="3163"/>
        <v>InitUnitState('IT04',,,,,,,,,,)</v>
      </c>
      <c r="CO197" s="70" t="str">
        <f t="shared" si="3164"/>
        <v>InitUnitNormal('IT04',,,,,,,,,,)</v>
      </c>
      <c r="CP197" s="70" t="str">
        <f t="shared" si="3165"/>
        <v>InitUnitMagic('IT04',,,,,,,,,,)</v>
      </c>
      <c r="CQ197" s="70" t="str">
        <f t="shared" si="3166"/>
        <v>InitUnitAdd('IT04',,,,,,,,,,)</v>
      </c>
      <c r="CR197" s="70" t="str">
        <f t="shared" si="3167"/>
        <v>InitEquipData('IT04',,"",,,,,'','','','','','',"ReplaceableTextures\\CommandButtons\\BTNIT05.blp")</v>
      </c>
      <c r="CU197" s="98" t="str">
        <f t="shared" si="3240"/>
        <v>|n</v>
      </c>
      <c r="CV197" s="71" t="str">
        <f t="shared" si="331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7" s="61"/>
      <c r="CX197" s="61"/>
      <c r="CY197" s="61"/>
      <c r="CZ197" s="61"/>
      <c r="DA197" s="61"/>
      <c r="DB197" s="72" t="str">
        <f t="shared" si="3241"/>
        <v/>
      </c>
      <c r="DC197" s="72" t="str">
        <f t="shared" si="3242"/>
        <v/>
      </c>
      <c r="DD197" s="72" t="str">
        <f t="shared" si="3243"/>
        <v/>
      </c>
      <c r="DE197" s="72" t="str">
        <f t="shared" si="3244"/>
        <v/>
      </c>
      <c r="DF197" s="72" t="str">
        <f t="shared" si="3245"/>
        <v/>
      </c>
      <c r="DG197" s="72" t="str">
        <f t="shared" si="3246"/>
        <v/>
      </c>
      <c r="DH197" s="72" t="str">
        <f t="shared" si="3247"/>
        <v/>
      </c>
      <c r="DI197" s="72" t="str">
        <f t="shared" si="3248"/>
        <v/>
      </c>
      <c r="DJ197" s="72" t="str">
        <f t="shared" si="3249"/>
        <v/>
      </c>
      <c r="DK197" s="72" t="str">
        <f t="shared" si="3250"/>
        <v/>
      </c>
      <c r="DL197" s="72" t="str">
        <f t="shared" si="3251"/>
        <v/>
      </c>
      <c r="DM197" s="72" t="str">
        <f t="shared" si="3252"/>
        <v/>
      </c>
      <c r="DN197" s="72" t="str">
        <f t="shared" si="3253"/>
        <v/>
      </c>
      <c r="DO197" s="72" t="str">
        <f t="shared" si="3254"/>
        <v/>
      </c>
      <c r="DP197" s="72" t="str">
        <f t="shared" si="3255"/>
        <v/>
      </c>
      <c r="DQ197" s="72" t="str">
        <f t="shared" si="3256"/>
        <v/>
      </c>
      <c r="DR197" s="72" t="str">
        <f t="shared" si="3257"/>
        <v/>
      </c>
      <c r="DS197" s="72" t="str">
        <f t="shared" si="3258"/>
        <v/>
      </c>
      <c r="DT197" s="72" t="str">
        <f t="shared" si="3259"/>
        <v/>
      </c>
      <c r="DU197" s="72" t="str">
        <f t="shared" si="3260"/>
        <v/>
      </c>
      <c r="DV197" s="72" t="str">
        <f t="shared" si="3261"/>
        <v/>
      </c>
      <c r="DW197" s="72" t="str">
        <f t="shared" si="3262"/>
        <v/>
      </c>
      <c r="DX197" s="72" t="str">
        <f t="shared" si="3263"/>
        <v/>
      </c>
      <c r="DY197" s="72" t="str">
        <f t="shared" si="3264"/>
        <v/>
      </c>
      <c r="DZ197" s="72" t="str">
        <f t="shared" si="3265"/>
        <v/>
      </c>
      <c r="EA197" s="72" t="str">
        <f t="shared" si="3266"/>
        <v/>
      </c>
      <c r="EB197" s="72" t="str">
        <f t="shared" si="3267"/>
        <v/>
      </c>
      <c r="EC197" s="72" t="str">
        <f t="shared" si="3268"/>
        <v/>
      </c>
      <c r="ED197" s="72" t="str">
        <f t="shared" si="3269"/>
        <v/>
      </c>
      <c r="EE197" s="72" t="str">
        <f t="shared" si="3270"/>
        <v/>
      </c>
      <c r="EF197" s="72" t="str">
        <f t="shared" si="3271"/>
        <v/>
      </c>
      <c r="EG197" s="72" t="str">
        <f t="shared" si="3272"/>
        <v/>
      </c>
      <c r="EH197" s="72" t="str">
        <f t="shared" si="3273"/>
        <v/>
      </c>
      <c r="EI197" s="72" t="str">
        <f t="shared" si="3274"/>
        <v/>
      </c>
      <c r="EJ197" s="72" t="str">
        <f t="shared" si="3275"/>
        <v/>
      </c>
      <c r="EK197" s="72" t="str">
        <f t="shared" si="3276"/>
        <v/>
      </c>
      <c r="EL197" s="72" t="str">
        <f t="shared" si="3277"/>
        <v/>
      </c>
      <c r="EM197" s="72" t="str">
        <f t="shared" si="3278"/>
        <v/>
      </c>
      <c r="EN197" s="72" t="str">
        <f t="shared" si="3279"/>
        <v/>
      </c>
      <c r="EO197" s="72" t="str">
        <f t="shared" si="3280"/>
        <v/>
      </c>
      <c r="EP197" s="72" t="str">
        <f t="shared" si="3281"/>
        <v/>
      </c>
      <c r="EQ197" s="72" t="str">
        <f t="shared" si="3282"/>
        <v/>
      </c>
      <c r="ER197" s="72" t="str">
        <f t="shared" si="3283"/>
        <v/>
      </c>
      <c r="ES197" s="72" t="str">
        <f t="shared" si="3284"/>
        <v/>
      </c>
      <c r="ET197" s="72" t="str">
        <f t="shared" si="3285"/>
        <v/>
      </c>
      <c r="EU197" s="72" t="str">
        <f t="shared" si="3286"/>
        <v/>
      </c>
      <c r="EV197" s="72" t="str">
        <f t="shared" si="3287"/>
        <v/>
      </c>
      <c r="EW197" s="72" t="str">
        <f t="shared" si="3288"/>
        <v/>
      </c>
      <c r="EX197" s="72" t="str">
        <f t="shared" si="3289"/>
        <v/>
      </c>
      <c r="EY197" s="72" t="str">
        <f t="shared" si="3290"/>
        <v/>
      </c>
      <c r="EZ197" s="72" t="str">
        <f t="shared" si="3291"/>
        <v/>
      </c>
      <c r="FA197" s="72" t="str">
        <f t="shared" si="3292"/>
        <v/>
      </c>
      <c r="FB197" s="72" t="str">
        <f t="shared" si="3293"/>
        <v/>
      </c>
      <c r="FC197" s="72" t="str">
        <f t="shared" si="3294"/>
        <v/>
      </c>
      <c r="FD197" s="72" t="str">
        <f t="shared" si="3295"/>
        <v/>
      </c>
      <c r="FE197" s="72" t="str">
        <f t="shared" si="3296"/>
        <v/>
      </c>
      <c r="FF197" s="72" t="str">
        <f t="shared" si="3297"/>
        <v/>
      </c>
      <c r="FG197" s="72" t="str">
        <f t="shared" si="3298"/>
        <v/>
      </c>
      <c r="FH197" s="72" t="str">
        <f t="shared" si="3299"/>
        <v/>
      </c>
      <c r="FI197" s="72" t="str">
        <f t="shared" si="3300"/>
        <v/>
      </c>
      <c r="FJ197" s="72" t="str">
        <f t="shared" si="3301"/>
        <v/>
      </c>
      <c r="FK197" s="72" t="str">
        <f t="shared" si="3302"/>
        <v/>
      </c>
      <c r="FL197" s="72" t="str">
        <f t="shared" si="3303"/>
        <v/>
      </c>
      <c r="FM197" s="72" t="str">
        <f t="shared" si="3304"/>
        <v/>
      </c>
      <c r="FN197" s="72" t="str">
        <f t="shared" si="3305"/>
        <v/>
      </c>
      <c r="FO197" s="72" t="str">
        <f t="shared" si="3306"/>
        <v/>
      </c>
      <c r="FP197" s="72" t="str">
        <f t="shared" si="3307"/>
        <v/>
      </c>
      <c r="FQ197" s="72" t="str">
        <f t="shared" si="3308"/>
        <v/>
      </c>
      <c r="FR197" s="72" t="str">
        <f t="shared" si="3309"/>
        <v/>
      </c>
      <c r="FS197" s="72" t="str">
        <f t="shared" si="3310"/>
        <v/>
      </c>
    </row>
    <row r="198" spans="1:175" ht="16.5">
      <c r="A198" s="81"/>
      <c r="B198" s="104" t="s">
        <v>687</v>
      </c>
      <c r="C198" s="81" t="s">
        <v>688</v>
      </c>
      <c r="R198" s="64">
        <v>-8110</v>
      </c>
      <c r="S198" s="64">
        <v>1810</v>
      </c>
      <c r="T198" s="123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8" s="88" t="str">
        <f t="shared" si="3162"/>
        <v>ReplaceableTextures\\CommandButtons\\BTNIT05.blp</v>
      </c>
      <c r="CN198" s="70" t="str">
        <f t="shared" si="3163"/>
        <v>InitUnitState('IT05',,,,,,,,,,)</v>
      </c>
      <c r="CO198" s="70" t="str">
        <f t="shared" si="3164"/>
        <v>InitUnitNormal('IT05',,,,,,,,,,)</v>
      </c>
      <c r="CP198" s="70" t="str">
        <f t="shared" si="3165"/>
        <v>InitUnitMagic('IT05',,,,,,,,,,)</v>
      </c>
      <c r="CQ198" s="70" t="str">
        <f t="shared" si="3166"/>
        <v>InitUnitAdd('IT05',,,,,,,,,,)</v>
      </c>
      <c r="CR198" s="70" t="str">
        <f t="shared" si="3167"/>
        <v>InitEquipData('IT05',,"",,,,,'','','','','','',"ReplaceableTextures\\CommandButtons\\BTNIT06.blp")</v>
      </c>
      <c r="CU198" s="98" t="str">
        <f t="shared" si="3240"/>
        <v>|n</v>
      </c>
      <c r="CV198" s="71" t="str">
        <f t="shared" si="331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8" s="61"/>
      <c r="CX198" s="61"/>
      <c r="CY198" s="61"/>
      <c r="CZ198" s="61"/>
      <c r="DA198" s="61"/>
      <c r="DB198" s="72" t="str">
        <f t="shared" si="3241"/>
        <v/>
      </c>
      <c r="DC198" s="72" t="str">
        <f t="shared" si="3242"/>
        <v/>
      </c>
      <c r="DD198" s="72" t="str">
        <f t="shared" si="3243"/>
        <v/>
      </c>
      <c r="DE198" s="72" t="str">
        <f t="shared" si="3244"/>
        <v/>
      </c>
      <c r="DF198" s="72" t="str">
        <f t="shared" si="3245"/>
        <v/>
      </c>
      <c r="DG198" s="72" t="str">
        <f t="shared" si="3246"/>
        <v/>
      </c>
      <c r="DH198" s="72" t="str">
        <f t="shared" si="3247"/>
        <v/>
      </c>
      <c r="DI198" s="72" t="str">
        <f t="shared" si="3248"/>
        <v/>
      </c>
      <c r="DJ198" s="72" t="str">
        <f t="shared" si="3249"/>
        <v/>
      </c>
      <c r="DK198" s="72" t="str">
        <f t="shared" si="3250"/>
        <v/>
      </c>
      <c r="DL198" s="72" t="str">
        <f t="shared" si="3251"/>
        <v/>
      </c>
      <c r="DM198" s="72" t="str">
        <f t="shared" si="3252"/>
        <v/>
      </c>
      <c r="DN198" s="72" t="str">
        <f t="shared" si="3253"/>
        <v/>
      </c>
      <c r="DO198" s="72" t="str">
        <f t="shared" si="3254"/>
        <v/>
      </c>
      <c r="DP198" s="72" t="str">
        <f t="shared" si="3255"/>
        <v/>
      </c>
      <c r="DQ198" s="72" t="str">
        <f t="shared" si="3256"/>
        <v/>
      </c>
      <c r="DR198" s="72" t="str">
        <f t="shared" si="3257"/>
        <v/>
      </c>
      <c r="DS198" s="72" t="str">
        <f t="shared" si="3258"/>
        <v/>
      </c>
      <c r="DT198" s="72" t="str">
        <f t="shared" si="3259"/>
        <v/>
      </c>
      <c r="DU198" s="72" t="str">
        <f t="shared" si="3260"/>
        <v/>
      </c>
      <c r="DV198" s="72" t="str">
        <f t="shared" si="3261"/>
        <v/>
      </c>
      <c r="DW198" s="72" t="str">
        <f t="shared" si="3262"/>
        <v/>
      </c>
      <c r="DX198" s="72" t="str">
        <f t="shared" si="3263"/>
        <v/>
      </c>
      <c r="DY198" s="72" t="str">
        <f t="shared" si="3264"/>
        <v/>
      </c>
      <c r="DZ198" s="72" t="str">
        <f t="shared" si="3265"/>
        <v/>
      </c>
      <c r="EA198" s="72" t="str">
        <f t="shared" si="3266"/>
        <v/>
      </c>
      <c r="EB198" s="72" t="str">
        <f t="shared" si="3267"/>
        <v/>
      </c>
      <c r="EC198" s="72" t="str">
        <f t="shared" si="3268"/>
        <v/>
      </c>
      <c r="ED198" s="72" t="str">
        <f t="shared" si="3269"/>
        <v/>
      </c>
      <c r="EE198" s="72" t="str">
        <f t="shared" si="3270"/>
        <v/>
      </c>
      <c r="EF198" s="72" t="str">
        <f t="shared" si="3271"/>
        <v/>
      </c>
      <c r="EG198" s="72" t="str">
        <f t="shared" si="3272"/>
        <v/>
      </c>
      <c r="EH198" s="72" t="str">
        <f t="shared" si="3273"/>
        <v/>
      </c>
      <c r="EI198" s="72" t="str">
        <f t="shared" si="3274"/>
        <v/>
      </c>
      <c r="EJ198" s="72" t="str">
        <f t="shared" si="3275"/>
        <v/>
      </c>
      <c r="EK198" s="72" t="str">
        <f t="shared" si="3276"/>
        <v/>
      </c>
      <c r="EL198" s="72" t="str">
        <f t="shared" si="3277"/>
        <v/>
      </c>
      <c r="EM198" s="72" t="str">
        <f t="shared" si="3278"/>
        <v/>
      </c>
      <c r="EN198" s="72" t="str">
        <f t="shared" si="3279"/>
        <v/>
      </c>
      <c r="EO198" s="72" t="str">
        <f t="shared" si="3280"/>
        <v/>
      </c>
      <c r="EP198" s="72" t="str">
        <f t="shared" si="3281"/>
        <v/>
      </c>
      <c r="EQ198" s="72" t="str">
        <f t="shared" si="3282"/>
        <v/>
      </c>
      <c r="ER198" s="72" t="str">
        <f t="shared" si="3283"/>
        <v/>
      </c>
      <c r="ES198" s="72" t="str">
        <f t="shared" si="3284"/>
        <v/>
      </c>
      <c r="ET198" s="72" t="str">
        <f t="shared" si="3285"/>
        <v/>
      </c>
      <c r="EU198" s="72" t="str">
        <f t="shared" si="3286"/>
        <v/>
      </c>
      <c r="EV198" s="72" t="str">
        <f t="shared" si="3287"/>
        <v/>
      </c>
      <c r="EW198" s="72" t="str">
        <f t="shared" si="3288"/>
        <v/>
      </c>
      <c r="EX198" s="72" t="str">
        <f t="shared" si="3289"/>
        <v/>
      </c>
      <c r="EY198" s="72" t="str">
        <f t="shared" si="3290"/>
        <v/>
      </c>
      <c r="EZ198" s="72" t="str">
        <f t="shared" si="3291"/>
        <v/>
      </c>
      <c r="FA198" s="72" t="str">
        <f t="shared" si="3292"/>
        <v/>
      </c>
      <c r="FB198" s="72" t="str">
        <f t="shared" si="3293"/>
        <v/>
      </c>
      <c r="FC198" s="72" t="str">
        <f t="shared" si="3294"/>
        <v/>
      </c>
      <c r="FD198" s="72" t="str">
        <f t="shared" si="3295"/>
        <v/>
      </c>
      <c r="FE198" s="72" t="str">
        <f t="shared" si="3296"/>
        <v/>
      </c>
      <c r="FF198" s="72" t="str">
        <f t="shared" si="3297"/>
        <v/>
      </c>
      <c r="FG198" s="72" t="str">
        <f t="shared" si="3298"/>
        <v/>
      </c>
      <c r="FH198" s="72" t="str">
        <f t="shared" si="3299"/>
        <v/>
      </c>
      <c r="FI198" s="72" t="str">
        <f t="shared" si="3300"/>
        <v/>
      </c>
      <c r="FJ198" s="72" t="str">
        <f t="shared" si="3301"/>
        <v/>
      </c>
      <c r="FK198" s="72" t="str">
        <f t="shared" si="3302"/>
        <v/>
      </c>
      <c r="FL198" s="72" t="str">
        <f t="shared" si="3303"/>
        <v/>
      </c>
      <c r="FM198" s="72" t="str">
        <f t="shared" si="3304"/>
        <v/>
      </c>
      <c r="FN198" s="72" t="str">
        <f t="shared" si="3305"/>
        <v/>
      </c>
      <c r="FO198" s="72" t="str">
        <f t="shared" si="3306"/>
        <v/>
      </c>
      <c r="FP198" s="72" t="str">
        <f t="shared" si="3307"/>
        <v/>
      </c>
      <c r="FQ198" s="72" t="str">
        <f t="shared" si="3308"/>
        <v/>
      </c>
      <c r="FR198" s="72" t="str">
        <f t="shared" si="3309"/>
        <v/>
      </c>
      <c r="FS198" s="72" t="str">
        <f t="shared" si="3310"/>
        <v/>
      </c>
    </row>
    <row r="199" spans="1:175" ht="16.5">
      <c r="A199" s="81"/>
      <c r="B199" s="104" t="s">
        <v>689</v>
      </c>
      <c r="C199" s="81" t="s">
        <v>690</v>
      </c>
      <c r="R199" s="64">
        <v>-7896</v>
      </c>
      <c r="S199" s="64">
        <v>3839</v>
      </c>
      <c r="T199" s="123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9" s="88" t="str">
        <f t="shared" si="3162"/>
        <v>ReplaceableTextures\\CommandButtons\\BTNIT06.blp</v>
      </c>
      <c r="CN199" s="70" t="str">
        <f t="shared" si="3163"/>
        <v>InitUnitState('IT06',,,,,,,,,,)</v>
      </c>
      <c r="CO199" s="70" t="str">
        <f t="shared" si="3164"/>
        <v>InitUnitNormal('IT06',,,,,,,,,,)</v>
      </c>
      <c r="CP199" s="70" t="str">
        <f t="shared" si="3165"/>
        <v>InitUnitMagic('IT06',,,,,,,,,,)</v>
      </c>
      <c r="CQ199" s="70" t="str">
        <f t="shared" si="3166"/>
        <v>InitUnitAdd('IT06',,,,,,,,,,)</v>
      </c>
      <c r="CR199" s="70" t="str">
        <f t="shared" si="3167"/>
        <v>InitEquipData('IT06',,"",,,,,'','','','','','',"ReplaceableTextures\\CommandButtons\\BTNIT07.blp")</v>
      </c>
      <c r="CU199" s="98" t="str">
        <f t="shared" si="3240"/>
        <v>|n</v>
      </c>
      <c r="CV199" s="71" t="str">
        <f t="shared" si="331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9" s="61"/>
      <c r="CX199" s="61"/>
      <c r="CY199" s="61"/>
      <c r="CZ199" s="61"/>
      <c r="DA199" s="61"/>
      <c r="DB199" s="72" t="str">
        <f t="shared" si="3241"/>
        <v/>
      </c>
      <c r="DC199" s="72" t="str">
        <f t="shared" si="3242"/>
        <v/>
      </c>
      <c r="DD199" s="72" t="str">
        <f t="shared" si="3243"/>
        <v/>
      </c>
      <c r="DE199" s="72" t="str">
        <f t="shared" si="3244"/>
        <v/>
      </c>
      <c r="DF199" s="72" t="str">
        <f t="shared" si="3245"/>
        <v/>
      </c>
      <c r="DG199" s="72" t="str">
        <f t="shared" si="3246"/>
        <v/>
      </c>
      <c r="DH199" s="72" t="str">
        <f t="shared" si="3247"/>
        <v/>
      </c>
      <c r="DI199" s="72" t="str">
        <f t="shared" si="3248"/>
        <v/>
      </c>
      <c r="DJ199" s="72" t="str">
        <f t="shared" si="3249"/>
        <v/>
      </c>
      <c r="DK199" s="72" t="str">
        <f t="shared" si="3250"/>
        <v/>
      </c>
      <c r="DL199" s="72" t="str">
        <f t="shared" si="3251"/>
        <v/>
      </c>
      <c r="DM199" s="72" t="str">
        <f t="shared" si="3252"/>
        <v/>
      </c>
      <c r="DN199" s="72" t="str">
        <f t="shared" si="3253"/>
        <v/>
      </c>
      <c r="DO199" s="72" t="str">
        <f t="shared" si="3254"/>
        <v/>
      </c>
      <c r="DP199" s="72" t="str">
        <f t="shared" si="3255"/>
        <v/>
      </c>
      <c r="DQ199" s="72" t="str">
        <f t="shared" si="3256"/>
        <v/>
      </c>
      <c r="DR199" s="72" t="str">
        <f t="shared" si="3257"/>
        <v/>
      </c>
      <c r="DS199" s="72" t="str">
        <f t="shared" si="3258"/>
        <v/>
      </c>
      <c r="DT199" s="72" t="str">
        <f t="shared" si="3259"/>
        <v/>
      </c>
      <c r="DU199" s="72" t="str">
        <f t="shared" si="3260"/>
        <v/>
      </c>
      <c r="DV199" s="72" t="str">
        <f t="shared" si="3261"/>
        <v/>
      </c>
      <c r="DW199" s="72" t="str">
        <f t="shared" si="3262"/>
        <v/>
      </c>
      <c r="DX199" s="72" t="str">
        <f t="shared" si="3263"/>
        <v/>
      </c>
      <c r="DY199" s="72" t="str">
        <f t="shared" si="3264"/>
        <v/>
      </c>
      <c r="DZ199" s="72" t="str">
        <f t="shared" si="3265"/>
        <v/>
      </c>
      <c r="EA199" s="72" t="str">
        <f t="shared" si="3266"/>
        <v/>
      </c>
      <c r="EB199" s="72" t="str">
        <f t="shared" si="3267"/>
        <v/>
      </c>
      <c r="EC199" s="72" t="str">
        <f t="shared" si="3268"/>
        <v/>
      </c>
      <c r="ED199" s="72" t="str">
        <f t="shared" si="3269"/>
        <v/>
      </c>
      <c r="EE199" s="72" t="str">
        <f t="shared" si="3270"/>
        <v/>
      </c>
      <c r="EF199" s="72" t="str">
        <f t="shared" si="3271"/>
        <v/>
      </c>
      <c r="EG199" s="72" t="str">
        <f t="shared" si="3272"/>
        <v/>
      </c>
      <c r="EH199" s="72" t="str">
        <f t="shared" si="3273"/>
        <v/>
      </c>
      <c r="EI199" s="72" t="str">
        <f t="shared" si="3274"/>
        <v/>
      </c>
      <c r="EJ199" s="72" t="str">
        <f t="shared" si="3275"/>
        <v/>
      </c>
      <c r="EK199" s="72" t="str">
        <f t="shared" si="3276"/>
        <v/>
      </c>
      <c r="EL199" s="72" t="str">
        <f t="shared" si="3277"/>
        <v/>
      </c>
      <c r="EM199" s="72" t="str">
        <f t="shared" si="3278"/>
        <v/>
      </c>
      <c r="EN199" s="72" t="str">
        <f t="shared" si="3279"/>
        <v/>
      </c>
      <c r="EO199" s="72" t="str">
        <f t="shared" si="3280"/>
        <v/>
      </c>
      <c r="EP199" s="72" t="str">
        <f t="shared" si="3281"/>
        <v/>
      </c>
      <c r="EQ199" s="72" t="str">
        <f t="shared" si="3282"/>
        <v/>
      </c>
      <c r="ER199" s="72" t="str">
        <f t="shared" si="3283"/>
        <v/>
      </c>
      <c r="ES199" s="72" t="str">
        <f t="shared" si="3284"/>
        <v/>
      </c>
      <c r="ET199" s="72" t="str">
        <f t="shared" si="3285"/>
        <v/>
      </c>
      <c r="EU199" s="72" t="str">
        <f t="shared" si="3286"/>
        <v/>
      </c>
      <c r="EV199" s="72" t="str">
        <f t="shared" si="3287"/>
        <v/>
      </c>
      <c r="EW199" s="72" t="str">
        <f t="shared" si="3288"/>
        <v/>
      </c>
      <c r="EX199" s="72" t="str">
        <f t="shared" si="3289"/>
        <v/>
      </c>
      <c r="EY199" s="72" t="str">
        <f t="shared" si="3290"/>
        <v/>
      </c>
      <c r="EZ199" s="72" t="str">
        <f t="shared" si="3291"/>
        <v/>
      </c>
      <c r="FA199" s="72" t="str">
        <f t="shared" si="3292"/>
        <v/>
      </c>
      <c r="FB199" s="72" t="str">
        <f t="shared" si="3293"/>
        <v/>
      </c>
      <c r="FC199" s="72" t="str">
        <f t="shared" si="3294"/>
        <v/>
      </c>
      <c r="FD199" s="72" t="str">
        <f t="shared" si="3295"/>
        <v/>
      </c>
      <c r="FE199" s="72" t="str">
        <f t="shared" si="3296"/>
        <v/>
      </c>
      <c r="FF199" s="72" t="str">
        <f t="shared" si="3297"/>
        <v/>
      </c>
      <c r="FG199" s="72" t="str">
        <f t="shared" si="3298"/>
        <v/>
      </c>
      <c r="FH199" s="72" t="str">
        <f t="shared" si="3299"/>
        <v/>
      </c>
      <c r="FI199" s="72" t="str">
        <f t="shared" si="3300"/>
        <v/>
      </c>
      <c r="FJ199" s="72" t="str">
        <f t="shared" si="3301"/>
        <v/>
      </c>
      <c r="FK199" s="72" t="str">
        <f t="shared" si="3302"/>
        <v/>
      </c>
      <c r="FL199" s="72" t="str">
        <f t="shared" si="3303"/>
        <v/>
      </c>
      <c r="FM199" s="72" t="str">
        <f t="shared" si="3304"/>
        <v/>
      </c>
      <c r="FN199" s="72" t="str">
        <f t="shared" si="3305"/>
        <v/>
      </c>
      <c r="FO199" s="72" t="str">
        <f t="shared" si="3306"/>
        <v/>
      </c>
      <c r="FP199" s="72" t="str">
        <f t="shared" si="3307"/>
        <v/>
      </c>
      <c r="FQ199" s="72" t="str">
        <f t="shared" si="3308"/>
        <v/>
      </c>
      <c r="FR199" s="72" t="str">
        <f t="shared" si="3309"/>
        <v/>
      </c>
      <c r="FS199" s="72" t="str">
        <f t="shared" si="3310"/>
        <v/>
      </c>
    </row>
    <row r="200" spans="1:175" ht="16.5">
      <c r="A200" s="81"/>
      <c r="B200" s="104" t="s">
        <v>691</v>
      </c>
      <c r="C200" s="81" t="s">
        <v>692</v>
      </c>
      <c r="R200" s="64">
        <v>-7896</v>
      </c>
      <c r="S200" s="64">
        <v>5906</v>
      </c>
      <c r="T200" s="123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0" s="88" t="str">
        <f t="shared" si="3162"/>
        <v>ReplaceableTextures\\CommandButtons\\BTNIT07.blp</v>
      </c>
      <c r="CN200" s="70" t="str">
        <f t="shared" si="3163"/>
        <v>InitUnitState('IT07',,,,,,,,,,)</v>
      </c>
      <c r="CO200" s="70" t="str">
        <f t="shared" si="3164"/>
        <v>InitUnitNormal('IT07',,,,,,,,,,)</v>
      </c>
      <c r="CP200" s="70" t="str">
        <f t="shared" si="3165"/>
        <v>InitUnitMagic('IT07',,,,,,,,,,)</v>
      </c>
      <c r="CQ200" s="70" t="str">
        <f t="shared" si="3166"/>
        <v>InitUnitAdd('IT07',,,,,,,,,,)</v>
      </c>
      <c r="CR200" s="70" t="str">
        <f t="shared" si="3167"/>
        <v>InitEquipData('IT07',,"",,,,,'','','','','','',"ReplaceableTextures\\CommandButtons\\BTNIT08.blp")</v>
      </c>
      <c r="CU200" s="98" t="str">
        <f t="shared" si="3240"/>
        <v>|n</v>
      </c>
      <c r="CV200" s="71" t="str">
        <f t="shared" si="331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0" s="61"/>
      <c r="CX200" s="61"/>
      <c r="CY200" s="61"/>
      <c r="CZ200" s="61"/>
      <c r="DA200" s="61"/>
      <c r="DB200" s="72" t="str">
        <f t="shared" si="3241"/>
        <v/>
      </c>
      <c r="DC200" s="72" t="str">
        <f t="shared" si="3242"/>
        <v/>
      </c>
      <c r="DD200" s="72" t="str">
        <f t="shared" si="3243"/>
        <v/>
      </c>
      <c r="DE200" s="72" t="str">
        <f t="shared" si="3244"/>
        <v/>
      </c>
      <c r="DF200" s="72" t="str">
        <f t="shared" si="3245"/>
        <v/>
      </c>
      <c r="DG200" s="72" t="str">
        <f t="shared" si="3246"/>
        <v/>
      </c>
      <c r="DH200" s="72" t="str">
        <f t="shared" si="3247"/>
        <v/>
      </c>
      <c r="DI200" s="72" t="str">
        <f t="shared" si="3248"/>
        <v/>
      </c>
      <c r="DJ200" s="72" t="str">
        <f t="shared" si="3249"/>
        <v/>
      </c>
      <c r="DK200" s="72" t="str">
        <f t="shared" si="3250"/>
        <v/>
      </c>
      <c r="DL200" s="72" t="str">
        <f t="shared" si="3251"/>
        <v/>
      </c>
      <c r="DM200" s="72" t="str">
        <f t="shared" si="3252"/>
        <v/>
      </c>
      <c r="DN200" s="72" t="str">
        <f t="shared" si="3253"/>
        <v/>
      </c>
      <c r="DO200" s="72" t="str">
        <f t="shared" si="3254"/>
        <v/>
      </c>
      <c r="DP200" s="72" t="str">
        <f t="shared" si="3255"/>
        <v/>
      </c>
      <c r="DQ200" s="72" t="str">
        <f t="shared" si="3256"/>
        <v/>
      </c>
      <c r="DR200" s="72" t="str">
        <f t="shared" si="3257"/>
        <v/>
      </c>
      <c r="DS200" s="72" t="str">
        <f t="shared" si="3258"/>
        <v/>
      </c>
      <c r="DT200" s="72" t="str">
        <f t="shared" si="3259"/>
        <v/>
      </c>
      <c r="DU200" s="72" t="str">
        <f t="shared" si="3260"/>
        <v/>
      </c>
      <c r="DV200" s="72" t="str">
        <f t="shared" si="3261"/>
        <v/>
      </c>
      <c r="DW200" s="72" t="str">
        <f t="shared" si="3262"/>
        <v/>
      </c>
      <c r="DX200" s="72" t="str">
        <f t="shared" si="3263"/>
        <v/>
      </c>
      <c r="DY200" s="72" t="str">
        <f t="shared" si="3264"/>
        <v/>
      </c>
      <c r="DZ200" s="72" t="str">
        <f t="shared" si="3265"/>
        <v/>
      </c>
      <c r="EA200" s="72" t="str">
        <f t="shared" si="3266"/>
        <v/>
      </c>
      <c r="EB200" s="72" t="str">
        <f t="shared" si="3267"/>
        <v/>
      </c>
      <c r="EC200" s="72" t="str">
        <f t="shared" si="3268"/>
        <v/>
      </c>
      <c r="ED200" s="72" t="str">
        <f t="shared" si="3269"/>
        <v/>
      </c>
      <c r="EE200" s="72" t="str">
        <f t="shared" si="3270"/>
        <v/>
      </c>
      <c r="EF200" s="72" t="str">
        <f t="shared" si="3271"/>
        <v/>
      </c>
      <c r="EG200" s="72" t="str">
        <f t="shared" si="3272"/>
        <v/>
      </c>
      <c r="EH200" s="72" t="str">
        <f t="shared" si="3273"/>
        <v/>
      </c>
      <c r="EI200" s="72" t="str">
        <f t="shared" si="3274"/>
        <v/>
      </c>
      <c r="EJ200" s="72" t="str">
        <f t="shared" si="3275"/>
        <v/>
      </c>
      <c r="EK200" s="72" t="str">
        <f t="shared" si="3276"/>
        <v/>
      </c>
      <c r="EL200" s="72" t="str">
        <f t="shared" si="3277"/>
        <v/>
      </c>
      <c r="EM200" s="72" t="str">
        <f t="shared" si="3278"/>
        <v/>
      </c>
      <c r="EN200" s="72" t="str">
        <f t="shared" si="3279"/>
        <v/>
      </c>
      <c r="EO200" s="72" t="str">
        <f t="shared" si="3280"/>
        <v/>
      </c>
      <c r="EP200" s="72" t="str">
        <f t="shared" si="3281"/>
        <v/>
      </c>
      <c r="EQ200" s="72" t="str">
        <f t="shared" si="3282"/>
        <v/>
      </c>
      <c r="ER200" s="72" t="str">
        <f t="shared" si="3283"/>
        <v/>
      </c>
      <c r="ES200" s="72" t="str">
        <f t="shared" si="3284"/>
        <v/>
      </c>
      <c r="ET200" s="72" t="str">
        <f t="shared" si="3285"/>
        <v/>
      </c>
      <c r="EU200" s="72" t="str">
        <f t="shared" si="3286"/>
        <v/>
      </c>
      <c r="EV200" s="72" t="str">
        <f t="shared" si="3287"/>
        <v/>
      </c>
      <c r="EW200" s="72" t="str">
        <f t="shared" si="3288"/>
        <v/>
      </c>
      <c r="EX200" s="72" t="str">
        <f t="shared" si="3289"/>
        <v/>
      </c>
      <c r="EY200" s="72" t="str">
        <f t="shared" si="3290"/>
        <v/>
      </c>
      <c r="EZ200" s="72" t="str">
        <f t="shared" si="3291"/>
        <v/>
      </c>
      <c r="FA200" s="72" t="str">
        <f t="shared" si="3292"/>
        <v/>
      </c>
      <c r="FB200" s="72" t="str">
        <f t="shared" si="3293"/>
        <v/>
      </c>
      <c r="FC200" s="72" t="str">
        <f t="shared" si="3294"/>
        <v/>
      </c>
      <c r="FD200" s="72" t="str">
        <f t="shared" si="3295"/>
        <v/>
      </c>
      <c r="FE200" s="72" t="str">
        <f t="shared" si="3296"/>
        <v/>
      </c>
      <c r="FF200" s="72" t="str">
        <f t="shared" si="3297"/>
        <v/>
      </c>
      <c r="FG200" s="72" t="str">
        <f t="shared" si="3298"/>
        <v/>
      </c>
      <c r="FH200" s="72" t="str">
        <f t="shared" si="3299"/>
        <v/>
      </c>
      <c r="FI200" s="72" t="str">
        <f t="shared" si="3300"/>
        <v/>
      </c>
      <c r="FJ200" s="72" t="str">
        <f t="shared" si="3301"/>
        <v/>
      </c>
      <c r="FK200" s="72" t="str">
        <f t="shared" si="3302"/>
        <v/>
      </c>
      <c r="FL200" s="72" t="str">
        <f t="shared" si="3303"/>
        <v/>
      </c>
      <c r="FM200" s="72" t="str">
        <f t="shared" si="3304"/>
        <v/>
      </c>
      <c r="FN200" s="72" t="str">
        <f t="shared" si="3305"/>
        <v/>
      </c>
      <c r="FO200" s="72" t="str">
        <f t="shared" si="3306"/>
        <v/>
      </c>
      <c r="FP200" s="72" t="str">
        <f t="shared" si="3307"/>
        <v/>
      </c>
      <c r="FQ200" s="72" t="str">
        <f t="shared" si="3308"/>
        <v/>
      </c>
      <c r="FR200" s="72" t="str">
        <f t="shared" si="3309"/>
        <v/>
      </c>
      <c r="FS200" s="72" t="str">
        <f t="shared" si="3310"/>
        <v/>
      </c>
    </row>
    <row r="201" spans="1:175" ht="16.5">
      <c r="A201" s="81" t="s">
        <v>693</v>
      </c>
      <c r="B201" s="104" t="s">
        <v>694</v>
      </c>
      <c r="C201" s="81" t="s">
        <v>695</v>
      </c>
      <c r="R201" s="64">
        <v>-7970</v>
      </c>
      <c r="S201" s="64">
        <v>7965</v>
      </c>
      <c r="T201" s="123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1" s="88" t="str">
        <f t="shared" si="3162"/>
        <v>ReplaceableTextures\\CommandButtons\\BTNIT08.blp</v>
      </c>
      <c r="CN201" s="70" t="str">
        <f t="shared" si="3163"/>
        <v>InitUnitState('IT08',,,,,,,,,,)</v>
      </c>
      <c r="CO201" s="70" t="str">
        <f t="shared" si="3164"/>
        <v>InitUnitNormal('IT08',,,,,,,,,,)</v>
      </c>
      <c r="CP201" s="70" t="str">
        <f t="shared" si="3165"/>
        <v>InitUnitMagic('IT08',,,,,,,,,,)</v>
      </c>
      <c r="CQ201" s="70" t="str">
        <f t="shared" si="3166"/>
        <v>InitUnitAdd('IT08',,,,,,,,,,)</v>
      </c>
      <c r="CR201" s="70" t="str">
        <f t="shared" si="3167"/>
        <v>InitEquipData('IT08',,".",,,,,'','','','','','',"ReplaceableTextures\\CommandButtons\\BTNIT09.blp")</v>
      </c>
      <c r="CU201" s="98" t="str">
        <f t="shared" si="3240"/>
        <v>|n</v>
      </c>
      <c r="CV201" s="71" t="str">
        <f t="shared" si="331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1" s="61"/>
      <c r="CX201" s="61"/>
      <c r="CY201" s="61"/>
      <c r="CZ201" s="61"/>
      <c r="DA201" s="61"/>
      <c r="DB201" s="72" t="str">
        <f t="shared" si="3241"/>
        <v/>
      </c>
      <c r="DC201" s="72" t="str">
        <f t="shared" si="3242"/>
        <v/>
      </c>
      <c r="DD201" s="72" t="str">
        <f t="shared" si="3243"/>
        <v/>
      </c>
      <c r="DE201" s="72" t="str">
        <f t="shared" si="3244"/>
        <v/>
      </c>
      <c r="DF201" s="72" t="str">
        <f t="shared" si="3245"/>
        <v/>
      </c>
      <c r="DG201" s="72" t="str">
        <f t="shared" si="3246"/>
        <v/>
      </c>
      <c r="DH201" s="72" t="str">
        <f t="shared" si="3247"/>
        <v/>
      </c>
      <c r="DI201" s="72" t="str">
        <f t="shared" si="3248"/>
        <v/>
      </c>
      <c r="DJ201" s="72" t="str">
        <f t="shared" si="3249"/>
        <v/>
      </c>
      <c r="DK201" s="72" t="str">
        <f t="shared" si="3250"/>
        <v/>
      </c>
      <c r="DL201" s="72" t="str">
        <f t="shared" si="3251"/>
        <v/>
      </c>
      <c r="DM201" s="72" t="str">
        <f t="shared" si="3252"/>
        <v/>
      </c>
      <c r="DN201" s="72" t="str">
        <f t="shared" si="3253"/>
        <v/>
      </c>
      <c r="DO201" s="72" t="str">
        <f t="shared" si="3254"/>
        <v/>
      </c>
      <c r="DP201" s="72" t="str">
        <f t="shared" si="3255"/>
        <v/>
      </c>
      <c r="DQ201" s="72" t="str">
        <f t="shared" si="3256"/>
        <v/>
      </c>
      <c r="DR201" s="72" t="str">
        <f t="shared" si="3257"/>
        <v/>
      </c>
      <c r="DS201" s="72" t="str">
        <f t="shared" si="3258"/>
        <v/>
      </c>
      <c r="DT201" s="72" t="str">
        <f t="shared" si="3259"/>
        <v/>
      </c>
      <c r="DU201" s="72" t="str">
        <f t="shared" si="3260"/>
        <v/>
      </c>
      <c r="DV201" s="72" t="str">
        <f t="shared" si="3261"/>
        <v/>
      </c>
      <c r="DW201" s="72" t="str">
        <f t="shared" si="3262"/>
        <v/>
      </c>
      <c r="DX201" s="72" t="str">
        <f t="shared" si="3263"/>
        <v/>
      </c>
      <c r="DY201" s="72" t="str">
        <f t="shared" si="3264"/>
        <v/>
      </c>
      <c r="DZ201" s="72" t="str">
        <f t="shared" si="3265"/>
        <v/>
      </c>
      <c r="EA201" s="72" t="str">
        <f t="shared" si="3266"/>
        <v/>
      </c>
      <c r="EB201" s="72" t="str">
        <f t="shared" si="3267"/>
        <v/>
      </c>
      <c r="EC201" s="72" t="str">
        <f t="shared" si="3268"/>
        <v/>
      </c>
      <c r="ED201" s="72" t="str">
        <f t="shared" si="3269"/>
        <v/>
      </c>
      <c r="EE201" s="72" t="str">
        <f t="shared" si="3270"/>
        <v/>
      </c>
      <c r="EF201" s="72" t="str">
        <f t="shared" si="3271"/>
        <v/>
      </c>
      <c r="EG201" s="72" t="str">
        <f t="shared" si="3272"/>
        <v/>
      </c>
      <c r="EH201" s="72" t="str">
        <f t="shared" si="3273"/>
        <v/>
      </c>
      <c r="EI201" s="72" t="str">
        <f t="shared" si="3274"/>
        <v/>
      </c>
      <c r="EJ201" s="72" t="str">
        <f t="shared" si="3275"/>
        <v/>
      </c>
      <c r="EK201" s="72" t="str">
        <f t="shared" si="3276"/>
        <v/>
      </c>
      <c r="EL201" s="72" t="str">
        <f t="shared" si="3277"/>
        <v/>
      </c>
      <c r="EM201" s="72" t="str">
        <f t="shared" si="3278"/>
        <v/>
      </c>
      <c r="EN201" s="72" t="str">
        <f t="shared" si="3279"/>
        <v/>
      </c>
      <c r="EO201" s="72" t="str">
        <f t="shared" si="3280"/>
        <v/>
      </c>
      <c r="EP201" s="72" t="str">
        <f t="shared" si="3281"/>
        <v/>
      </c>
      <c r="EQ201" s="72" t="str">
        <f t="shared" si="3282"/>
        <v/>
      </c>
      <c r="ER201" s="72" t="str">
        <f t="shared" si="3283"/>
        <v/>
      </c>
      <c r="ES201" s="72" t="str">
        <f t="shared" si="3284"/>
        <v/>
      </c>
      <c r="ET201" s="72" t="str">
        <f t="shared" si="3285"/>
        <v/>
      </c>
      <c r="EU201" s="72" t="str">
        <f t="shared" si="3286"/>
        <v/>
      </c>
      <c r="EV201" s="72" t="str">
        <f t="shared" si="3287"/>
        <v/>
      </c>
      <c r="EW201" s="72" t="str">
        <f t="shared" si="3288"/>
        <v/>
      </c>
      <c r="EX201" s="72" t="str">
        <f t="shared" si="3289"/>
        <v/>
      </c>
      <c r="EY201" s="72" t="str">
        <f t="shared" si="3290"/>
        <v/>
      </c>
      <c r="EZ201" s="72" t="str">
        <f t="shared" si="3291"/>
        <v/>
      </c>
      <c r="FA201" s="72" t="str">
        <f t="shared" si="3292"/>
        <v/>
      </c>
      <c r="FB201" s="72" t="str">
        <f t="shared" si="3293"/>
        <v/>
      </c>
      <c r="FC201" s="72" t="str">
        <f t="shared" si="3294"/>
        <v/>
      </c>
      <c r="FD201" s="72" t="str">
        <f t="shared" si="3295"/>
        <v/>
      </c>
      <c r="FE201" s="72" t="str">
        <f t="shared" si="3296"/>
        <v/>
      </c>
      <c r="FF201" s="72" t="str">
        <f t="shared" si="3297"/>
        <v/>
      </c>
      <c r="FG201" s="72" t="str">
        <f t="shared" si="3298"/>
        <v/>
      </c>
      <c r="FH201" s="72" t="str">
        <f t="shared" si="3299"/>
        <v/>
      </c>
      <c r="FI201" s="72" t="str">
        <f t="shared" si="3300"/>
        <v/>
      </c>
      <c r="FJ201" s="72" t="str">
        <f t="shared" si="3301"/>
        <v/>
      </c>
      <c r="FK201" s="72" t="str">
        <f t="shared" si="3302"/>
        <v/>
      </c>
      <c r="FL201" s="72" t="str">
        <f t="shared" si="3303"/>
        <v/>
      </c>
      <c r="FM201" s="72" t="str">
        <f t="shared" si="3304"/>
        <v/>
      </c>
      <c r="FN201" s="72" t="str">
        <f t="shared" si="3305"/>
        <v/>
      </c>
      <c r="FO201" s="72" t="str">
        <f t="shared" si="3306"/>
        <v/>
      </c>
      <c r="FP201" s="72" t="str">
        <f t="shared" si="3307"/>
        <v/>
      </c>
      <c r="FQ201" s="72" t="str">
        <f t="shared" si="3308"/>
        <v/>
      </c>
      <c r="FR201" s="72" t="str">
        <f t="shared" si="3309"/>
        <v/>
      </c>
      <c r="FS201" s="72" t="str">
        <f t="shared" si="3310"/>
        <v/>
      </c>
    </row>
    <row r="202" spans="1:175" ht="16.5">
      <c r="A202" s="81"/>
      <c r="B202" s="104" t="s">
        <v>696</v>
      </c>
      <c r="C202" s="81" t="s">
        <v>697</v>
      </c>
      <c r="R202" s="64">
        <v>2100</v>
      </c>
      <c r="S202" s="64">
        <v>-5120</v>
      </c>
      <c r="T202" s="123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2" s="88" t="str">
        <f t="shared" si="3162"/>
        <v>ReplaceableTextures\\CommandButtons\\BTNIT09.blp</v>
      </c>
      <c r="CN202" s="70" t="str">
        <f t="shared" si="3163"/>
        <v>InitUnitState('IT09',,,,,,,,,,)</v>
      </c>
      <c r="CO202" s="70" t="str">
        <f t="shared" si="3164"/>
        <v>InitUnitNormal('IT09',,,,,,,,,,)</v>
      </c>
      <c r="CP202" s="70" t="str">
        <f t="shared" si="3165"/>
        <v>InitUnitMagic('IT09',,,,,,,,,,)</v>
      </c>
      <c r="CQ202" s="70" t="str">
        <f t="shared" si="3166"/>
        <v>InitUnitAdd('IT09',,,,,,,,,,)</v>
      </c>
      <c r="CR202" s="70" t="str">
        <f t="shared" si="3167"/>
        <v>InitEquipData('IT09',,"",,,,,'','','','','','',"ReplaceableTextures\\CommandButtons\\BTNIT10.blp")</v>
      </c>
      <c r="CU202" s="98" t="str">
        <f t="shared" si="3240"/>
        <v>|n</v>
      </c>
      <c r="CV202" s="71" t="str">
        <f t="shared" si="331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2" s="61"/>
      <c r="CX202" s="61"/>
      <c r="CY202" s="61"/>
      <c r="CZ202" s="61"/>
      <c r="DA202" s="61"/>
      <c r="DB202" s="72" t="str">
        <f t="shared" si="3241"/>
        <v/>
      </c>
      <c r="DC202" s="72" t="str">
        <f t="shared" si="3242"/>
        <v/>
      </c>
      <c r="DD202" s="72" t="str">
        <f t="shared" si="3243"/>
        <v/>
      </c>
      <c r="DE202" s="72" t="str">
        <f t="shared" si="3244"/>
        <v/>
      </c>
      <c r="DF202" s="72" t="str">
        <f t="shared" si="3245"/>
        <v/>
      </c>
      <c r="DG202" s="72" t="str">
        <f t="shared" si="3246"/>
        <v/>
      </c>
      <c r="DH202" s="72" t="str">
        <f t="shared" si="3247"/>
        <v/>
      </c>
      <c r="DI202" s="72" t="str">
        <f t="shared" si="3248"/>
        <v/>
      </c>
      <c r="DJ202" s="72" t="str">
        <f t="shared" si="3249"/>
        <v/>
      </c>
      <c r="DK202" s="72" t="str">
        <f t="shared" si="3250"/>
        <v/>
      </c>
      <c r="DL202" s="72" t="str">
        <f t="shared" si="3251"/>
        <v/>
      </c>
      <c r="DM202" s="72" t="str">
        <f t="shared" si="3252"/>
        <v/>
      </c>
      <c r="DN202" s="72" t="str">
        <f t="shared" si="3253"/>
        <v/>
      </c>
      <c r="DO202" s="72" t="str">
        <f t="shared" si="3254"/>
        <v/>
      </c>
      <c r="DP202" s="72" t="str">
        <f t="shared" si="3255"/>
        <v/>
      </c>
      <c r="DQ202" s="72" t="str">
        <f t="shared" si="3256"/>
        <v/>
      </c>
      <c r="DR202" s="72" t="str">
        <f t="shared" si="3257"/>
        <v/>
      </c>
      <c r="DS202" s="72" t="str">
        <f t="shared" si="3258"/>
        <v/>
      </c>
      <c r="DT202" s="72" t="str">
        <f t="shared" si="3259"/>
        <v/>
      </c>
      <c r="DU202" s="72" t="str">
        <f t="shared" si="3260"/>
        <v/>
      </c>
      <c r="DV202" s="72" t="str">
        <f t="shared" si="3261"/>
        <v/>
      </c>
      <c r="DW202" s="72" t="str">
        <f t="shared" si="3262"/>
        <v/>
      </c>
      <c r="DX202" s="72" t="str">
        <f t="shared" si="3263"/>
        <v/>
      </c>
      <c r="DY202" s="72" t="str">
        <f t="shared" si="3264"/>
        <v/>
      </c>
      <c r="DZ202" s="72" t="str">
        <f t="shared" si="3265"/>
        <v/>
      </c>
      <c r="EA202" s="72" t="str">
        <f t="shared" si="3266"/>
        <v/>
      </c>
      <c r="EB202" s="72" t="str">
        <f t="shared" si="3267"/>
        <v/>
      </c>
      <c r="EC202" s="72" t="str">
        <f t="shared" si="3268"/>
        <v/>
      </c>
      <c r="ED202" s="72" t="str">
        <f t="shared" si="3269"/>
        <v/>
      </c>
      <c r="EE202" s="72" t="str">
        <f t="shared" si="3270"/>
        <v/>
      </c>
      <c r="EF202" s="72" t="str">
        <f t="shared" si="3271"/>
        <v/>
      </c>
      <c r="EG202" s="72" t="str">
        <f t="shared" si="3272"/>
        <v/>
      </c>
      <c r="EH202" s="72" t="str">
        <f t="shared" si="3273"/>
        <v/>
      </c>
      <c r="EI202" s="72" t="str">
        <f t="shared" si="3274"/>
        <v/>
      </c>
      <c r="EJ202" s="72" t="str">
        <f t="shared" si="3275"/>
        <v/>
      </c>
      <c r="EK202" s="72" t="str">
        <f t="shared" si="3276"/>
        <v/>
      </c>
      <c r="EL202" s="72" t="str">
        <f t="shared" si="3277"/>
        <v/>
      </c>
      <c r="EM202" s="72" t="str">
        <f t="shared" si="3278"/>
        <v/>
      </c>
      <c r="EN202" s="72" t="str">
        <f t="shared" si="3279"/>
        <v/>
      </c>
      <c r="EO202" s="72" t="str">
        <f t="shared" si="3280"/>
        <v/>
      </c>
      <c r="EP202" s="72" t="str">
        <f t="shared" si="3281"/>
        <v/>
      </c>
      <c r="EQ202" s="72" t="str">
        <f t="shared" si="3282"/>
        <v/>
      </c>
      <c r="ER202" s="72" t="str">
        <f t="shared" si="3283"/>
        <v/>
      </c>
      <c r="ES202" s="72" t="str">
        <f t="shared" si="3284"/>
        <v/>
      </c>
      <c r="ET202" s="72" t="str">
        <f t="shared" si="3285"/>
        <v/>
      </c>
      <c r="EU202" s="72" t="str">
        <f t="shared" si="3286"/>
        <v/>
      </c>
      <c r="EV202" s="72" t="str">
        <f t="shared" si="3287"/>
        <v/>
      </c>
      <c r="EW202" s="72" t="str">
        <f t="shared" si="3288"/>
        <v/>
      </c>
      <c r="EX202" s="72" t="str">
        <f t="shared" si="3289"/>
        <v/>
      </c>
      <c r="EY202" s="72" t="str">
        <f t="shared" si="3290"/>
        <v/>
      </c>
      <c r="EZ202" s="72" t="str">
        <f t="shared" si="3291"/>
        <v/>
      </c>
      <c r="FA202" s="72" t="str">
        <f t="shared" si="3292"/>
        <v/>
      </c>
      <c r="FB202" s="72" t="str">
        <f t="shared" si="3293"/>
        <v/>
      </c>
      <c r="FC202" s="72" t="str">
        <f t="shared" si="3294"/>
        <v/>
      </c>
      <c r="FD202" s="72" t="str">
        <f t="shared" si="3295"/>
        <v/>
      </c>
      <c r="FE202" s="72" t="str">
        <f t="shared" si="3296"/>
        <v/>
      </c>
      <c r="FF202" s="72" t="str">
        <f t="shared" si="3297"/>
        <v/>
      </c>
      <c r="FG202" s="72" t="str">
        <f t="shared" si="3298"/>
        <v/>
      </c>
      <c r="FH202" s="72" t="str">
        <f t="shared" si="3299"/>
        <v/>
      </c>
      <c r="FI202" s="72" t="str">
        <f t="shared" si="3300"/>
        <v/>
      </c>
      <c r="FJ202" s="72" t="str">
        <f t="shared" si="3301"/>
        <v/>
      </c>
      <c r="FK202" s="72" t="str">
        <f t="shared" si="3302"/>
        <v/>
      </c>
      <c r="FL202" s="72" t="str">
        <f t="shared" si="3303"/>
        <v/>
      </c>
      <c r="FM202" s="72" t="str">
        <f t="shared" si="3304"/>
        <v/>
      </c>
      <c r="FN202" s="72" t="str">
        <f t="shared" si="3305"/>
        <v/>
      </c>
      <c r="FO202" s="72" t="str">
        <f t="shared" si="3306"/>
        <v/>
      </c>
      <c r="FP202" s="72" t="str">
        <f t="shared" si="3307"/>
        <v/>
      </c>
      <c r="FQ202" s="72" t="str">
        <f t="shared" si="3308"/>
        <v/>
      </c>
      <c r="FR202" s="72" t="str">
        <f t="shared" si="3309"/>
        <v/>
      </c>
      <c r="FS202" s="72" t="str">
        <f t="shared" si="3310"/>
        <v/>
      </c>
    </row>
    <row r="203" spans="1:175" ht="16.5">
      <c r="A203" s="81"/>
      <c r="B203" s="104" t="s">
        <v>698</v>
      </c>
      <c r="C203" s="81" t="s">
        <v>699</v>
      </c>
      <c r="R203" s="64">
        <v>2268</v>
      </c>
      <c r="S203" s="64">
        <v>-8065</v>
      </c>
      <c r="T203" s="123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3" s="88" t="str">
        <f t="shared" si="3162"/>
        <v>ReplaceableTextures\\CommandButtons\\BTNIT10.blp</v>
      </c>
      <c r="CN203" s="70" t="str">
        <f t="shared" si="3163"/>
        <v>InitUnitState('IT10',,,,,,,,,,)</v>
      </c>
      <c r="CO203" s="70" t="str">
        <f t="shared" si="3164"/>
        <v>InitUnitNormal('IT10',,,,,,,,,,)</v>
      </c>
      <c r="CP203" s="70" t="str">
        <f t="shared" si="3165"/>
        <v>InitUnitMagic('IT10',,,,,,,,,,)</v>
      </c>
      <c r="CQ203" s="70" t="str">
        <f t="shared" si="3166"/>
        <v>InitUnitAdd('IT10',,,,,,,,,,)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216&amp;CR$1&amp;")"</f>
        <v>InitEquipData('IT10',,"",,,,,'','','','','','',"ReplaceableTextures\\CommandButtons\\BTN020.blp")</v>
      </c>
      <c r="CU203" s="98" t="str">
        <f t="shared" si="3240"/>
        <v>|n</v>
      </c>
      <c r="CV203" s="71" t="str">
        <f t="shared" si="331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3" s="61"/>
      <c r="CX203" s="61"/>
      <c r="CY203" s="61"/>
      <c r="CZ203" s="61"/>
      <c r="DA203" s="61"/>
      <c r="DB203" s="72" t="str">
        <f t="shared" si="3241"/>
        <v/>
      </c>
      <c r="DC203" s="72" t="str">
        <f t="shared" si="3242"/>
        <v/>
      </c>
      <c r="DD203" s="72" t="str">
        <f t="shared" si="3243"/>
        <v/>
      </c>
      <c r="DE203" s="72" t="str">
        <f t="shared" si="3244"/>
        <v/>
      </c>
      <c r="DF203" s="72" t="str">
        <f t="shared" si="3245"/>
        <v/>
      </c>
      <c r="DG203" s="72" t="str">
        <f t="shared" si="3246"/>
        <v/>
      </c>
      <c r="DH203" s="72" t="str">
        <f t="shared" si="3247"/>
        <v/>
      </c>
      <c r="DI203" s="72" t="str">
        <f t="shared" si="3248"/>
        <v/>
      </c>
      <c r="DJ203" s="72" t="str">
        <f t="shared" si="3249"/>
        <v/>
      </c>
      <c r="DK203" s="72" t="str">
        <f t="shared" si="3250"/>
        <v/>
      </c>
      <c r="DL203" s="72" t="str">
        <f t="shared" si="3251"/>
        <v/>
      </c>
      <c r="DM203" s="72" t="str">
        <f t="shared" si="3252"/>
        <v/>
      </c>
      <c r="DN203" s="72" t="str">
        <f t="shared" si="3253"/>
        <v/>
      </c>
      <c r="DO203" s="72" t="str">
        <f t="shared" si="3254"/>
        <v/>
      </c>
      <c r="DP203" s="72" t="str">
        <f t="shared" si="3255"/>
        <v/>
      </c>
      <c r="DQ203" s="72" t="str">
        <f t="shared" si="3256"/>
        <v/>
      </c>
      <c r="DR203" s="72" t="str">
        <f t="shared" si="3257"/>
        <v/>
      </c>
      <c r="DS203" s="72" t="str">
        <f t="shared" si="3258"/>
        <v/>
      </c>
      <c r="DT203" s="72" t="str">
        <f t="shared" si="3259"/>
        <v/>
      </c>
      <c r="DU203" s="72" t="str">
        <f t="shared" si="3260"/>
        <v/>
      </c>
      <c r="DV203" s="72" t="str">
        <f t="shared" si="3261"/>
        <v/>
      </c>
      <c r="DW203" s="72" t="str">
        <f t="shared" si="3262"/>
        <v/>
      </c>
      <c r="DX203" s="72" t="str">
        <f t="shared" si="3263"/>
        <v/>
      </c>
      <c r="DY203" s="72" t="str">
        <f t="shared" si="3264"/>
        <v/>
      </c>
      <c r="DZ203" s="72" t="str">
        <f t="shared" si="3265"/>
        <v/>
      </c>
      <c r="EA203" s="72" t="str">
        <f t="shared" si="3266"/>
        <v/>
      </c>
      <c r="EB203" s="72" t="str">
        <f t="shared" si="3267"/>
        <v/>
      </c>
      <c r="EC203" s="72" t="str">
        <f t="shared" si="3268"/>
        <v/>
      </c>
      <c r="ED203" s="72" t="str">
        <f t="shared" si="3269"/>
        <v/>
      </c>
      <c r="EE203" s="72" t="str">
        <f t="shared" si="3270"/>
        <v/>
      </c>
      <c r="EF203" s="72" t="str">
        <f t="shared" si="3271"/>
        <v/>
      </c>
      <c r="EG203" s="72" t="str">
        <f t="shared" si="3272"/>
        <v/>
      </c>
      <c r="EH203" s="72" t="str">
        <f t="shared" si="3273"/>
        <v/>
      </c>
      <c r="EI203" s="72" t="str">
        <f t="shared" si="3274"/>
        <v/>
      </c>
      <c r="EJ203" s="72" t="str">
        <f t="shared" si="3275"/>
        <v/>
      </c>
      <c r="EK203" s="72" t="str">
        <f t="shared" si="3276"/>
        <v/>
      </c>
      <c r="EL203" s="72" t="str">
        <f t="shared" si="3277"/>
        <v/>
      </c>
      <c r="EM203" s="72" t="str">
        <f t="shared" si="3278"/>
        <v/>
      </c>
      <c r="EN203" s="72" t="str">
        <f t="shared" si="3279"/>
        <v/>
      </c>
      <c r="EO203" s="72" t="str">
        <f t="shared" si="3280"/>
        <v/>
      </c>
      <c r="EP203" s="72" t="str">
        <f t="shared" si="3281"/>
        <v/>
      </c>
      <c r="EQ203" s="72" t="str">
        <f t="shared" si="3282"/>
        <v/>
      </c>
      <c r="ER203" s="72" t="str">
        <f t="shared" si="3283"/>
        <v/>
      </c>
      <c r="ES203" s="72" t="str">
        <f t="shared" si="3284"/>
        <v/>
      </c>
      <c r="ET203" s="72" t="str">
        <f t="shared" si="3285"/>
        <v/>
      </c>
      <c r="EU203" s="72" t="str">
        <f t="shared" si="3286"/>
        <v/>
      </c>
      <c r="EV203" s="72" t="str">
        <f t="shared" si="3287"/>
        <v/>
      </c>
      <c r="EW203" s="72" t="str">
        <f t="shared" si="3288"/>
        <v/>
      </c>
      <c r="EX203" s="72" t="str">
        <f t="shared" si="3289"/>
        <v/>
      </c>
      <c r="EY203" s="72" t="str">
        <f t="shared" si="3290"/>
        <v/>
      </c>
      <c r="EZ203" s="72" t="str">
        <f t="shared" si="3291"/>
        <v/>
      </c>
      <c r="FA203" s="72" t="str">
        <f t="shared" si="3292"/>
        <v/>
      </c>
      <c r="FB203" s="72" t="str">
        <f t="shared" si="3293"/>
        <v/>
      </c>
      <c r="FC203" s="72" t="str">
        <f t="shared" si="3294"/>
        <v/>
      </c>
      <c r="FD203" s="72" t="str">
        <f t="shared" si="3295"/>
        <v/>
      </c>
      <c r="FE203" s="72" t="str">
        <f t="shared" si="3296"/>
        <v/>
      </c>
      <c r="FF203" s="72" t="str">
        <f t="shared" si="3297"/>
        <v/>
      </c>
      <c r="FG203" s="72" t="str">
        <f t="shared" si="3298"/>
        <v/>
      </c>
      <c r="FH203" s="72" t="str">
        <f t="shared" si="3299"/>
        <v/>
      </c>
      <c r="FI203" s="72" t="str">
        <f t="shared" si="3300"/>
        <v/>
      </c>
      <c r="FJ203" s="72" t="str">
        <f t="shared" si="3301"/>
        <v/>
      </c>
      <c r="FK203" s="72" t="str">
        <f t="shared" si="3302"/>
        <v/>
      </c>
      <c r="FL203" s="72" t="str">
        <f t="shared" si="3303"/>
        <v/>
      </c>
      <c r="FM203" s="72" t="str">
        <f t="shared" si="3304"/>
        <v/>
      </c>
      <c r="FN203" s="72" t="str">
        <f t="shared" si="3305"/>
        <v/>
      </c>
      <c r="FO203" s="72" t="str">
        <f t="shared" si="3306"/>
        <v/>
      </c>
      <c r="FP203" s="72" t="str">
        <f t="shared" si="3307"/>
        <v/>
      </c>
      <c r="FQ203" s="72" t="str">
        <f t="shared" si="3308"/>
        <v/>
      </c>
      <c r="FR203" s="72" t="str">
        <f t="shared" si="3309"/>
        <v/>
      </c>
      <c r="FS203" s="72" t="str">
        <f t="shared" si="3310"/>
        <v/>
      </c>
    </row>
    <row r="204" spans="1:175" ht="16.5">
      <c r="A204" s="81" t="s">
        <v>693</v>
      </c>
      <c r="B204" s="104" t="s">
        <v>700</v>
      </c>
      <c r="C204" s="81" t="s">
        <v>701</v>
      </c>
      <c r="T204" s="123" t="s">
        <v>702</v>
      </c>
      <c r="U204" s="88" t="str">
        <f t="shared" si="3162"/>
        <v>ReplaceableTextures\\CommandButtons\\BTNIT11.blp</v>
      </c>
      <c r="CN204" s="70" t="str">
        <f t="shared" si="3163"/>
        <v>InitUnitState('IT11',,,,,,,,,,)</v>
      </c>
      <c r="CO204" s="70" t="str">
        <f t="shared" si="3164"/>
        <v>InitUnitNormal('IT11',,,,,,,,,,)</v>
      </c>
      <c r="CP204" s="70" t="str">
        <f t="shared" si="3165"/>
        <v>InitUnitMagic('IT11',,,,,,,,,,)</v>
      </c>
      <c r="CQ204" s="70" t="str">
        <f t="shared" si="3166"/>
        <v>InitUnitAdd('IT11',,,,,,,,,,)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InitEquipData('IT11',,".",,,,,'','','','','','',"ReplaceableTextures\\CommandButtons\\BTNIT12.blp")</v>
      </c>
      <c r="CU204" s="98" t="str">
        <f t="shared" si="3240"/>
        <v>|n</v>
      </c>
      <c r="CV204" s="71" t="str">
        <f t="shared" si="3311"/>
        <v>境界挑战11</v>
      </c>
      <c r="CW204" s="61"/>
      <c r="CX204" s="61"/>
      <c r="CY204" s="61"/>
      <c r="CZ204" s="61"/>
      <c r="DA204" s="61"/>
      <c r="DB204" s="72" t="str">
        <f t="shared" ref="DB204:DB206" si="3312">IF(V204="","","|n"&amp;DB$2&amp;"+"&amp;V204&amp;DB$1)</f>
        <v/>
      </c>
      <c r="DC204" s="72" t="str">
        <f t="shared" ref="DC204:DC206" si="3313">IF(W204="","","|n"&amp;DC$2&amp;"+"&amp;W204&amp;DC$1)</f>
        <v/>
      </c>
      <c r="DD204" s="72" t="str">
        <f t="shared" ref="DD204:DD206" si="3314">IF(X204="","","|n"&amp;DD$2&amp;"+"&amp;X204&amp;DD$1)</f>
        <v/>
      </c>
      <c r="DE204" s="72" t="str">
        <f t="shared" ref="DE204:DE206" si="3315">IF(Y204="","","|n"&amp;DE$2&amp;"+"&amp;Y204&amp;DE$1)</f>
        <v/>
      </c>
      <c r="DF204" s="72" t="str">
        <f t="shared" ref="DF204:DF206" si="3316">IF(Z204="","","|n"&amp;DF$2&amp;"+"&amp;Z204&amp;DF$1)</f>
        <v/>
      </c>
      <c r="DG204" s="72" t="str">
        <f t="shared" ref="DG204:DG206" si="3317">IF(AA204="","","|n"&amp;DG$2&amp;"+"&amp;AA204&amp;DG$1)</f>
        <v/>
      </c>
      <c r="DH204" s="72" t="str">
        <f t="shared" ref="DH204:DH206" si="3318">IF(AB204="","","|n"&amp;DH$2&amp;"+"&amp;AB204&amp;DH$1)</f>
        <v/>
      </c>
      <c r="DI204" s="72" t="str">
        <f t="shared" ref="DI204:DI206" si="3319">IF(AC204="","","|n"&amp;DI$2&amp;"+"&amp;AC204&amp;DI$1)</f>
        <v/>
      </c>
      <c r="DJ204" s="72" t="str">
        <f t="shared" ref="DJ204:DJ206" si="3320">IF(AD204="","","|n"&amp;DJ$2&amp;"+"&amp;AD204&amp;DJ$1)</f>
        <v/>
      </c>
      <c r="DK204" s="72" t="str">
        <f t="shared" ref="DK204:DK206" si="3321">IF(AE204="","","|n"&amp;DK$2&amp;"+"&amp;AE204&amp;DK$1)</f>
        <v/>
      </c>
      <c r="DL204" s="72" t="str">
        <f t="shared" ref="DL204:DL206" si="3322">IF(AF204="","","|n"&amp;DL$2&amp;"+"&amp;AF204&amp;DL$1)</f>
        <v/>
      </c>
      <c r="DM204" s="72" t="str">
        <f t="shared" ref="DM204:DM206" si="3323">IF(AG204="","","|n"&amp;DM$2&amp;"+"&amp;AG204&amp;DM$1)</f>
        <v/>
      </c>
      <c r="DN204" s="72" t="str">
        <f t="shared" ref="DN204:DN206" si="3324">IF(AH204="","","|n"&amp;DN$2&amp;"+"&amp;AH204&amp;DN$1)</f>
        <v/>
      </c>
      <c r="DO204" s="72" t="str">
        <f t="shared" ref="DO204:DO206" si="3325">IF(AI204="","","|n"&amp;DO$2&amp;"+"&amp;AI204&amp;DO$1)</f>
        <v/>
      </c>
      <c r="DP204" s="72" t="str">
        <f t="shared" ref="DP204:DP206" si="3326">IF(AJ204="","","|n"&amp;DP$2&amp;"+"&amp;AJ204&amp;DP$1)</f>
        <v/>
      </c>
      <c r="DQ204" s="72" t="str">
        <f t="shared" ref="DQ204:DQ206" si="3327">IF(AK204="","","|n"&amp;DQ$2&amp;"+"&amp;AK204&amp;DQ$1)</f>
        <v/>
      </c>
      <c r="DR204" s="72" t="str">
        <f t="shared" ref="DR204:DR206" si="3328">IF(AL204="","","|n"&amp;DR$2&amp;"+"&amp;AL204&amp;DR$1)</f>
        <v/>
      </c>
      <c r="DS204" s="72" t="str">
        <f t="shared" ref="DS204:DS206" si="3329">IF(AM204="","","|n"&amp;DS$2&amp;"+"&amp;AM204&amp;DS$1)</f>
        <v/>
      </c>
      <c r="DT204" s="72" t="str">
        <f t="shared" ref="DT204:DT206" si="3330">IF(AN204="","","|n"&amp;DT$2&amp;"+"&amp;AN204&amp;DT$1)</f>
        <v/>
      </c>
      <c r="DU204" s="72" t="str">
        <f t="shared" ref="DU204:DU206" si="3331">IF(AO204="","","|n"&amp;DU$2&amp;"+"&amp;AO204&amp;DU$1)</f>
        <v/>
      </c>
      <c r="DV204" s="72" t="str">
        <f t="shared" ref="DV204:DV206" si="3332">IF(AP204="","","|n"&amp;DV$2&amp;"+"&amp;AP204&amp;DV$1)</f>
        <v/>
      </c>
      <c r="DW204" s="72" t="str">
        <f t="shared" ref="DW204:DW206" si="3333">IF(AQ204="","","|n"&amp;DW$2&amp;"+"&amp;AQ204&amp;DW$1)</f>
        <v/>
      </c>
      <c r="DX204" s="72" t="str">
        <f t="shared" ref="DX204:DX206" si="3334">IF(AR204="","","|n"&amp;DX$2&amp;"+"&amp;AR204&amp;DX$1)</f>
        <v/>
      </c>
      <c r="DY204" s="72" t="str">
        <f t="shared" ref="DY204:DY206" si="3335">IF(AS204="","","|n"&amp;DY$2&amp;"+"&amp;AS204&amp;DY$1)</f>
        <v/>
      </c>
      <c r="DZ204" s="72" t="str">
        <f t="shared" ref="DZ204:DZ206" si="3336">IF(AT204="","","|n"&amp;DZ$2&amp;"+"&amp;AT204&amp;DZ$1)</f>
        <v/>
      </c>
      <c r="EA204" s="72" t="str">
        <f t="shared" ref="EA204:EA206" si="3337">IF(AU204="","","|n"&amp;EA$2&amp;"+"&amp;AU204&amp;EA$1)</f>
        <v/>
      </c>
      <c r="EB204" s="72" t="str">
        <f t="shared" ref="EB204:EB206" si="3338">IF(AV204="","","|n"&amp;EB$2&amp;"+"&amp;AV204&amp;EB$1)</f>
        <v/>
      </c>
      <c r="EC204" s="72" t="str">
        <f t="shared" ref="EC204:EC206" si="3339">IF(AW204="","","|n"&amp;EC$2&amp;"+"&amp;AW204&amp;EC$1)</f>
        <v/>
      </c>
      <c r="ED204" s="72" t="str">
        <f t="shared" ref="ED204:ED206" si="3340">IF(AX204="","","|n"&amp;ED$2&amp;"+"&amp;AX204&amp;ED$1)</f>
        <v/>
      </c>
      <c r="EE204" s="72" t="str">
        <f t="shared" ref="EE204:EE206" si="3341">IF(AY204="","","|n"&amp;EE$2&amp;"+"&amp;AY204&amp;EE$1)</f>
        <v/>
      </c>
      <c r="EF204" s="72" t="str">
        <f t="shared" ref="EF204:EF206" si="3342">IF(AZ204="","","|n"&amp;EF$2&amp;"+"&amp;AZ204&amp;EF$1)</f>
        <v/>
      </c>
      <c r="EG204" s="72" t="str">
        <f t="shared" ref="EG204:EG206" si="3343">IF(BA204="","","|n"&amp;EG$2&amp;"+"&amp;BA204&amp;EG$1)</f>
        <v/>
      </c>
      <c r="EH204" s="72" t="str">
        <f t="shared" ref="EH204:EH206" si="3344">IF(BB204="","","|n"&amp;EH$2&amp;"+"&amp;BB204&amp;EH$1)</f>
        <v/>
      </c>
      <c r="EI204" s="72" t="str">
        <f t="shared" ref="EI204:EI206" si="3345">IF(BC204="","","|n"&amp;EI$2&amp;"+"&amp;BC204&amp;EI$1)</f>
        <v/>
      </c>
      <c r="EJ204" s="72" t="str">
        <f t="shared" ref="EJ204:EJ206" si="3346">IF(BD204="","","|n"&amp;EJ$2&amp;"+"&amp;BD204&amp;EJ$1)</f>
        <v/>
      </c>
      <c r="EK204" s="72" t="str">
        <f t="shared" ref="EK204:EK206" si="3347">IF(BE204="","","|n"&amp;EK$2&amp;"+"&amp;BE204&amp;EK$1)</f>
        <v/>
      </c>
      <c r="EL204" s="72" t="str">
        <f t="shared" ref="EL204:EL206" si="3348">IF(BF204="","","|n"&amp;EL$2&amp;"+"&amp;BF204&amp;EL$1)</f>
        <v/>
      </c>
      <c r="EM204" s="72" t="str">
        <f t="shared" ref="EM204:EM206" si="3349">IF(BG204="","","|n"&amp;EM$2&amp;"+"&amp;BG204&amp;EM$1)</f>
        <v/>
      </c>
      <c r="EN204" s="72" t="str">
        <f t="shared" ref="EN204:EN206" si="3350">IF(BH204="","","|n"&amp;EN$2&amp;"+"&amp;BH204&amp;EN$1)</f>
        <v/>
      </c>
      <c r="EO204" s="72" t="str">
        <f t="shared" ref="EO204:EO206" si="3351">IF(BI204="","","|n"&amp;EO$2&amp;"+"&amp;BI204&amp;EO$1)</f>
        <v/>
      </c>
      <c r="EP204" s="72" t="str">
        <f t="shared" ref="EP204:EP206" si="3352">IF(BJ204="","","|n"&amp;EP$2&amp;"+"&amp;BJ204&amp;EP$1)</f>
        <v/>
      </c>
      <c r="EQ204" s="72" t="str">
        <f t="shared" ref="EQ204:EQ206" si="3353">IF(BK204="","","|n"&amp;EQ$2&amp;"+"&amp;BK204&amp;EQ$1)</f>
        <v/>
      </c>
      <c r="ER204" s="72" t="str">
        <f t="shared" ref="ER204:ER206" si="3354">IF(BL204="","","|n"&amp;ER$2&amp;"+"&amp;BL204&amp;ER$1)</f>
        <v/>
      </c>
      <c r="ES204" s="72" t="str">
        <f t="shared" ref="ES204:ES206" si="3355">IF(BM204="","","|n"&amp;ES$2&amp;"+"&amp;BM204&amp;ES$1)</f>
        <v/>
      </c>
      <c r="ET204" s="72" t="str">
        <f t="shared" ref="ET204:ET206" si="3356">IF(BN204="","","|n"&amp;ET$2&amp;"+"&amp;BN204&amp;ET$1)</f>
        <v/>
      </c>
      <c r="EU204" s="72" t="str">
        <f t="shared" ref="EU204:EU206" si="3357">IF(BO204="","","|n"&amp;EU$2&amp;"+"&amp;BO204&amp;EU$1)</f>
        <v/>
      </c>
      <c r="EV204" s="72" t="str">
        <f t="shared" ref="EV204:EV206" si="3358">IF(BP204="","","|n"&amp;EV$2&amp;"+"&amp;BP204&amp;EV$1)</f>
        <v/>
      </c>
      <c r="EW204" s="72" t="str">
        <f t="shared" ref="EW204:EW206" si="3359">IF(BQ204="","","|n"&amp;EW$2&amp;"+"&amp;BQ204&amp;EW$1)</f>
        <v/>
      </c>
      <c r="EX204" s="72" t="str">
        <f t="shared" ref="EX204:EX206" si="3360">IF(BR204="","","|n"&amp;EX$2&amp;"+"&amp;BR204&amp;EX$1)</f>
        <v/>
      </c>
      <c r="EY204" s="72" t="str">
        <f t="shared" ref="EY204:EY206" si="3361">IF(BS204="","","|n"&amp;EY$2&amp;"+"&amp;BS204&amp;EY$1)</f>
        <v/>
      </c>
      <c r="EZ204" s="72" t="str">
        <f t="shared" ref="EZ204:EZ206" si="3362">IF(BT204="","","|n"&amp;EZ$2&amp;"+"&amp;BT204&amp;EZ$1)</f>
        <v/>
      </c>
      <c r="FA204" s="72" t="str">
        <f t="shared" ref="FA204:FA206" si="3363">IF(BU204="","","|n"&amp;FA$2&amp;"+"&amp;BU204&amp;FA$1)</f>
        <v/>
      </c>
      <c r="FB204" s="72" t="str">
        <f t="shared" ref="FB204:FB206" si="3364">IF(BV204="","","|n"&amp;FB$2&amp;"+"&amp;BV204&amp;FB$1)</f>
        <v/>
      </c>
      <c r="FC204" s="72" t="str">
        <f t="shared" ref="FC204:FC206" si="3365">IF(BW204="","","|n"&amp;FC$2&amp;"+"&amp;BW204&amp;FC$1)</f>
        <v/>
      </c>
      <c r="FD204" s="72" t="str">
        <f t="shared" ref="FD204:FD206" si="3366">IF(BX204="","","|n"&amp;FD$2&amp;"+"&amp;BX204&amp;FD$1)</f>
        <v/>
      </c>
      <c r="FE204" s="72" t="str">
        <f t="shared" ref="FE204:FE206" si="3367">IF(BY204="","","|n"&amp;FE$2&amp;"+"&amp;BY204&amp;FE$1)</f>
        <v/>
      </c>
      <c r="FF204" s="72" t="str">
        <f t="shared" ref="FF204:FF206" si="3368">IF(BZ204="","","|n"&amp;FF$2&amp;"+"&amp;BZ204&amp;FF$1)</f>
        <v/>
      </c>
      <c r="FG204" s="72" t="str">
        <f t="shared" ref="FG204:FG206" si="3369">IF(CA204="","","|n"&amp;FG$2&amp;"+"&amp;CA204&amp;FG$1)</f>
        <v/>
      </c>
      <c r="FH204" s="72" t="str">
        <f t="shared" ref="FH204:FH206" si="3370">IF(CB204="","","|n"&amp;FH$2&amp;"+"&amp;CB204&amp;FH$1)</f>
        <v/>
      </c>
      <c r="FI204" s="72" t="str">
        <f t="shared" ref="FI204:FI206" si="3371">IF(CC204="","","|n"&amp;FI$2&amp;"+"&amp;CC204&amp;FI$1)</f>
        <v/>
      </c>
      <c r="FJ204" s="72" t="str">
        <f t="shared" ref="FJ204:FJ206" si="3372">IF(CD204="","","|n"&amp;FJ$2&amp;"+"&amp;CD204&amp;FJ$1)</f>
        <v/>
      </c>
      <c r="FK204" s="72" t="str">
        <f t="shared" ref="FK204:FK206" si="3373">IF(CE204="","","|n"&amp;FK$2&amp;"+"&amp;CE204&amp;FK$1)</f>
        <v/>
      </c>
      <c r="FL204" s="72" t="str">
        <f t="shared" ref="FL204:FL206" si="3374">IF(CF204="","","|n"&amp;FL$2&amp;"+"&amp;CF204&amp;FL$1)</f>
        <v/>
      </c>
      <c r="FM204" s="72" t="str">
        <f t="shared" ref="FM204:FM206" si="3375">IF(CG204="","","|n"&amp;FM$2&amp;"+"&amp;CG204&amp;FM$1)</f>
        <v/>
      </c>
      <c r="FN204" s="72" t="str">
        <f t="shared" ref="FN204:FN206" si="3376">IF(CH204="","","|n"&amp;FN$2&amp;"+"&amp;CH204&amp;FN$1)</f>
        <v/>
      </c>
      <c r="FO204" s="72" t="str">
        <f t="shared" ref="FO204:FO206" si="3377">IF(CI204="","","|n"&amp;FO$2&amp;"+"&amp;CI204&amp;FO$1)</f>
        <v/>
      </c>
      <c r="FP204" s="72" t="str">
        <f t="shared" ref="FP204:FP206" si="3378">IF(CJ204="","","|n"&amp;FP$2&amp;"+"&amp;CJ204&amp;FP$1)</f>
        <v/>
      </c>
      <c r="FQ204" s="72" t="str">
        <f t="shared" ref="FQ204:FQ206" si="3379">IF(CK204="","","|n"&amp;FQ$2&amp;"+"&amp;CK204&amp;FQ$1)</f>
        <v/>
      </c>
      <c r="FR204" s="72" t="str">
        <f t="shared" ref="FR204:FR206" si="3380">IF(CL204="","","|n"&amp;FR$2&amp;"+"&amp;CL204&amp;FR$1)</f>
        <v/>
      </c>
      <c r="FS204" s="72" t="str">
        <f t="shared" ref="FS204:FS206" si="3381">IF(CM204="","","|n"&amp;FS$2&amp;"+"&amp;CM204&amp;FS$1)</f>
        <v/>
      </c>
    </row>
    <row r="205" spans="1:175" ht="16.5">
      <c r="A205" s="81"/>
      <c r="B205" s="104" t="s">
        <v>703</v>
      </c>
      <c r="C205" s="81" t="s">
        <v>704</v>
      </c>
      <c r="T205" s="123" t="s">
        <v>705</v>
      </c>
      <c r="U205" s="88" t="str">
        <f t="shared" si="3162"/>
        <v>ReplaceableTextures\\CommandButtons\\BTNIT12.blp</v>
      </c>
      <c r="CN205" s="70" t="str">
        <f t="shared" si="3163"/>
        <v>InitUnitState('IT12',,,,,,,,,,)</v>
      </c>
      <c r="CO205" s="70" t="str">
        <f t="shared" si="3164"/>
        <v>InitUnitNormal('IT12',,,,,,,,,,)</v>
      </c>
      <c r="CP205" s="70" t="str">
        <f t="shared" si="3165"/>
        <v>InitUnitMagic('IT12',,,,,,,,,,)</v>
      </c>
      <c r="CQ205" s="70" t="str">
        <f t="shared" si="3166"/>
        <v>InitUnitAdd('IT12',,,,,,,,,,)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InitEquipData('IT12',,"",,,,,'','','','','','',"ReplaceableTextures\\CommandButtons\\BTNIT13.blp")</v>
      </c>
      <c r="CU205" s="98" t="str">
        <f t="shared" si="3240"/>
        <v>|n</v>
      </c>
      <c r="CV205" s="71" t="str">
        <f t="shared" si="3311"/>
        <v>境界挑战12</v>
      </c>
      <c r="CW205" s="61"/>
      <c r="CX205" s="61"/>
      <c r="CY205" s="61"/>
      <c r="CZ205" s="61"/>
      <c r="DA205" s="61"/>
      <c r="DB205" s="72" t="str">
        <f t="shared" si="3312"/>
        <v/>
      </c>
      <c r="DC205" s="72" t="str">
        <f t="shared" si="3313"/>
        <v/>
      </c>
      <c r="DD205" s="72" t="str">
        <f t="shared" si="3314"/>
        <v/>
      </c>
      <c r="DE205" s="72" t="str">
        <f t="shared" si="3315"/>
        <v/>
      </c>
      <c r="DF205" s="72" t="str">
        <f t="shared" si="3316"/>
        <v/>
      </c>
      <c r="DG205" s="72" t="str">
        <f t="shared" si="3317"/>
        <v/>
      </c>
      <c r="DH205" s="72" t="str">
        <f t="shared" si="3318"/>
        <v/>
      </c>
      <c r="DI205" s="72" t="str">
        <f t="shared" si="3319"/>
        <v/>
      </c>
      <c r="DJ205" s="72" t="str">
        <f t="shared" si="3320"/>
        <v/>
      </c>
      <c r="DK205" s="72" t="str">
        <f t="shared" si="3321"/>
        <v/>
      </c>
      <c r="DL205" s="72" t="str">
        <f t="shared" si="3322"/>
        <v/>
      </c>
      <c r="DM205" s="72" t="str">
        <f t="shared" si="3323"/>
        <v/>
      </c>
      <c r="DN205" s="72" t="str">
        <f t="shared" si="3324"/>
        <v/>
      </c>
      <c r="DO205" s="72" t="str">
        <f t="shared" si="3325"/>
        <v/>
      </c>
      <c r="DP205" s="72" t="str">
        <f t="shared" si="3326"/>
        <v/>
      </c>
      <c r="DQ205" s="72" t="str">
        <f t="shared" si="3327"/>
        <v/>
      </c>
      <c r="DR205" s="72" t="str">
        <f t="shared" si="3328"/>
        <v/>
      </c>
      <c r="DS205" s="72" t="str">
        <f t="shared" si="3329"/>
        <v/>
      </c>
      <c r="DT205" s="72" t="str">
        <f t="shared" si="3330"/>
        <v/>
      </c>
      <c r="DU205" s="72" t="str">
        <f t="shared" si="3331"/>
        <v/>
      </c>
      <c r="DV205" s="72" t="str">
        <f t="shared" si="3332"/>
        <v/>
      </c>
      <c r="DW205" s="72" t="str">
        <f t="shared" si="3333"/>
        <v/>
      </c>
      <c r="DX205" s="72" t="str">
        <f t="shared" si="3334"/>
        <v/>
      </c>
      <c r="DY205" s="72" t="str">
        <f t="shared" si="3335"/>
        <v/>
      </c>
      <c r="DZ205" s="72" t="str">
        <f t="shared" si="3336"/>
        <v/>
      </c>
      <c r="EA205" s="72" t="str">
        <f t="shared" si="3337"/>
        <v/>
      </c>
      <c r="EB205" s="72" t="str">
        <f t="shared" si="3338"/>
        <v/>
      </c>
      <c r="EC205" s="72" t="str">
        <f t="shared" si="3339"/>
        <v/>
      </c>
      <c r="ED205" s="72" t="str">
        <f t="shared" si="3340"/>
        <v/>
      </c>
      <c r="EE205" s="72" t="str">
        <f t="shared" si="3341"/>
        <v/>
      </c>
      <c r="EF205" s="72" t="str">
        <f t="shared" si="3342"/>
        <v/>
      </c>
      <c r="EG205" s="72" t="str">
        <f t="shared" si="3343"/>
        <v/>
      </c>
      <c r="EH205" s="72" t="str">
        <f t="shared" si="3344"/>
        <v/>
      </c>
      <c r="EI205" s="72" t="str">
        <f t="shared" si="3345"/>
        <v/>
      </c>
      <c r="EJ205" s="72" t="str">
        <f t="shared" si="3346"/>
        <v/>
      </c>
      <c r="EK205" s="72" t="str">
        <f t="shared" si="3347"/>
        <v/>
      </c>
      <c r="EL205" s="72" t="str">
        <f t="shared" si="3348"/>
        <v/>
      </c>
      <c r="EM205" s="72" t="str">
        <f t="shared" si="3349"/>
        <v/>
      </c>
      <c r="EN205" s="72" t="str">
        <f t="shared" si="3350"/>
        <v/>
      </c>
      <c r="EO205" s="72" t="str">
        <f t="shared" si="3351"/>
        <v/>
      </c>
      <c r="EP205" s="72" t="str">
        <f t="shared" si="3352"/>
        <v/>
      </c>
      <c r="EQ205" s="72" t="str">
        <f t="shared" si="3353"/>
        <v/>
      </c>
      <c r="ER205" s="72" t="str">
        <f t="shared" si="3354"/>
        <v/>
      </c>
      <c r="ES205" s="72" t="str">
        <f t="shared" si="3355"/>
        <v/>
      </c>
      <c r="ET205" s="72" t="str">
        <f t="shared" si="3356"/>
        <v/>
      </c>
      <c r="EU205" s="72" t="str">
        <f t="shared" si="3357"/>
        <v/>
      </c>
      <c r="EV205" s="72" t="str">
        <f t="shared" si="3358"/>
        <v/>
      </c>
      <c r="EW205" s="72" t="str">
        <f t="shared" si="3359"/>
        <v/>
      </c>
      <c r="EX205" s="72" t="str">
        <f t="shared" si="3360"/>
        <v/>
      </c>
      <c r="EY205" s="72" t="str">
        <f t="shared" si="3361"/>
        <v/>
      </c>
      <c r="EZ205" s="72" t="str">
        <f t="shared" si="3362"/>
        <v/>
      </c>
      <c r="FA205" s="72" t="str">
        <f t="shared" si="3363"/>
        <v/>
      </c>
      <c r="FB205" s="72" t="str">
        <f t="shared" si="3364"/>
        <v/>
      </c>
      <c r="FC205" s="72" t="str">
        <f t="shared" si="3365"/>
        <v/>
      </c>
      <c r="FD205" s="72" t="str">
        <f t="shared" si="3366"/>
        <v/>
      </c>
      <c r="FE205" s="72" t="str">
        <f t="shared" si="3367"/>
        <v/>
      </c>
      <c r="FF205" s="72" t="str">
        <f t="shared" si="3368"/>
        <v/>
      </c>
      <c r="FG205" s="72" t="str">
        <f t="shared" si="3369"/>
        <v/>
      </c>
      <c r="FH205" s="72" t="str">
        <f t="shared" si="3370"/>
        <v/>
      </c>
      <c r="FI205" s="72" t="str">
        <f t="shared" si="3371"/>
        <v/>
      </c>
      <c r="FJ205" s="72" t="str">
        <f t="shared" si="3372"/>
        <v/>
      </c>
      <c r="FK205" s="72" t="str">
        <f t="shared" si="3373"/>
        <v/>
      </c>
      <c r="FL205" s="72" t="str">
        <f t="shared" si="3374"/>
        <v/>
      </c>
      <c r="FM205" s="72" t="str">
        <f t="shared" si="3375"/>
        <v/>
      </c>
      <c r="FN205" s="72" t="str">
        <f t="shared" si="3376"/>
        <v/>
      </c>
      <c r="FO205" s="72" t="str">
        <f t="shared" si="3377"/>
        <v/>
      </c>
      <c r="FP205" s="72" t="str">
        <f t="shared" si="3378"/>
        <v/>
      </c>
      <c r="FQ205" s="72" t="str">
        <f t="shared" si="3379"/>
        <v/>
      </c>
      <c r="FR205" s="72" t="str">
        <f t="shared" si="3380"/>
        <v/>
      </c>
      <c r="FS205" s="72" t="str">
        <f t="shared" si="3381"/>
        <v/>
      </c>
    </row>
    <row r="206" spans="1:175" ht="16.5">
      <c r="A206" s="81"/>
      <c r="B206" s="104" t="s">
        <v>706</v>
      </c>
      <c r="C206" s="81" t="s">
        <v>707</v>
      </c>
      <c r="T206" s="123" t="s">
        <v>708</v>
      </c>
      <c r="U206" s="88" t="str">
        <f t="shared" si="3162"/>
        <v>ReplaceableTextures\\CommandButtons\\BTNIT13.blp</v>
      </c>
      <c r="CN206" s="70" t="str">
        <f t="shared" si="3163"/>
        <v>InitUnitState('IT13',,,,,,,,,,)</v>
      </c>
      <c r="CO206" s="70" t="str">
        <f t="shared" si="3164"/>
        <v>InitUnitNormal('IT13',,,,,,,,,,)</v>
      </c>
      <c r="CP206" s="70" t="str">
        <f t="shared" si="3165"/>
        <v>InitUnitMagic('IT13',,,,,,,,,,)</v>
      </c>
      <c r="CQ206" s="70" t="str">
        <f t="shared" si="3166"/>
        <v>InitUnitAdd('IT13',,,,,,,,,,)</v>
      </c>
      <c r="CR206" s="70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8" t="str">
        <f t="shared" si="3240"/>
        <v>|n</v>
      </c>
      <c r="CV206" s="71" t="str">
        <f t="shared" si="3311"/>
        <v>境界挑战13</v>
      </c>
      <c r="CW206" s="61"/>
      <c r="CX206" s="61"/>
      <c r="CY206" s="61"/>
      <c r="CZ206" s="61"/>
      <c r="DA206" s="61"/>
      <c r="DB206" s="72" t="str">
        <f t="shared" si="3312"/>
        <v/>
      </c>
      <c r="DC206" s="72" t="str">
        <f t="shared" si="3313"/>
        <v/>
      </c>
      <c r="DD206" s="72" t="str">
        <f t="shared" si="3314"/>
        <v/>
      </c>
      <c r="DE206" s="72" t="str">
        <f t="shared" si="3315"/>
        <v/>
      </c>
      <c r="DF206" s="72" t="str">
        <f t="shared" si="3316"/>
        <v/>
      </c>
      <c r="DG206" s="72" t="str">
        <f t="shared" si="3317"/>
        <v/>
      </c>
      <c r="DH206" s="72" t="str">
        <f t="shared" si="3318"/>
        <v/>
      </c>
      <c r="DI206" s="72" t="str">
        <f t="shared" si="3319"/>
        <v/>
      </c>
      <c r="DJ206" s="72" t="str">
        <f t="shared" si="3320"/>
        <v/>
      </c>
      <c r="DK206" s="72" t="str">
        <f t="shared" si="3321"/>
        <v/>
      </c>
      <c r="DL206" s="72" t="str">
        <f t="shared" si="3322"/>
        <v/>
      </c>
      <c r="DM206" s="72" t="str">
        <f t="shared" si="3323"/>
        <v/>
      </c>
      <c r="DN206" s="72" t="str">
        <f t="shared" si="3324"/>
        <v/>
      </c>
      <c r="DO206" s="72" t="str">
        <f t="shared" si="3325"/>
        <v/>
      </c>
      <c r="DP206" s="72" t="str">
        <f t="shared" si="3326"/>
        <v/>
      </c>
      <c r="DQ206" s="72" t="str">
        <f t="shared" si="3327"/>
        <v/>
      </c>
      <c r="DR206" s="72" t="str">
        <f t="shared" si="3328"/>
        <v/>
      </c>
      <c r="DS206" s="72" t="str">
        <f t="shared" si="3329"/>
        <v/>
      </c>
      <c r="DT206" s="72" t="str">
        <f t="shared" si="3330"/>
        <v/>
      </c>
      <c r="DU206" s="72" t="str">
        <f t="shared" si="3331"/>
        <v/>
      </c>
      <c r="DV206" s="72" t="str">
        <f t="shared" si="3332"/>
        <v/>
      </c>
      <c r="DW206" s="72" t="str">
        <f t="shared" si="3333"/>
        <v/>
      </c>
      <c r="DX206" s="72" t="str">
        <f t="shared" si="3334"/>
        <v/>
      </c>
      <c r="DY206" s="72" t="str">
        <f t="shared" si="3335"/>
        <v/>
      </c>
      <c r="DZ206" s="72" t="str">
        <f t="shared" si="3336"/>
        <v/>
      </c>
      <c r="EA206" s="72" t="str">
        <f t="shared" si="3337"/>
        <v/>
      </c>
      <c r="EB206" s="72" t="str">
        <f t="shared" si="3338"/>
        <v/>
      </c>
      <c r="EC206" s="72" t="str">
        <f t="shared" si="3339"/>
        <v/>
      </c>
      <c r="ED206" s="72" t="str">
        <f t="shared" si="3340"/>
        <v/>
      </c>
      <c r="EE206" s="72" t="str">
        <f t="shared" si="3341"/>
        <v/>
      </c>
      <c r="EF206" s="72" t="str">
        <f t="shared" si="3342"/>
        <v/>
      </c>
      <c r="EG206" s="72" t="str">
        <f t="shared" si="3343"/>
        <v/>
      </c>
      <c r="EH206" s="72" t="str">
        <f t="shared" si="3344"/>
        <v/>
      </c>
      <c r="EI206" s="72" t="str">
        <f t="shared" si="3345"/>
        <v/>
      </c>
      <c r="EJ206" s="72" t="str">
        <f t="shared" si="3346"/>
        <v/>
      </c>
      <c r="EK206" s="72" t="str">
        <f t="shared" si="3347"/>
        <v/>
      </c>
      <c r="EL206" s="72" t="str">
        <f t="shared" si="3348"/>
        <v/>
      </c>
      <c r="EM206" s="72" t="str">
        <f t="shared" si="3349"/>
        <v/>
      </c>
      <c r="EN206" s="72" t="str">
        <f t="shared" si="3350"/>
        <v/>
      </c>
      <c r="EO206" s="72" t="str">
        <f t="shared" si="3351"/>
        <v/>
      </c>
      <c r="EP206" s="72" t="str">
        <f t="shared" si="3352"/>
        <v/>
      </c>
      <c r="EQ206" s="72" t="str">
        <f t="shared" si="3353"/>
        <v/>
      </c>
      <c r="ER206" s="72" t="str">
        <f t="shared" si="3354"/>
        <v/>
      </c>
      <c r="ES206" s="72" t="str">
        <f t="shared" si="3355"/>
        <v/>
      </c>
      <c r="ET206" s="72" t="str">
        <f t="shared" si="3356"/>
        <v/>
      </c>
      <c r="EU206" s="72" t="str">
        <f t="shared" si="3357"/>
        <v/>
      </c>
      <c r="EV206" s="72" t="str">
        <f t="shared" si="3358"/>
        <v/>
      </c>
      <c r="EW206" s="72" t="str">
        <f t="shared" si="3359"/>
        <v/>
      </c>
      <c r="EX206" s="72" t="str">
        <f t="shared" si="3360"/>
        <v/>
      </c>
      <c r="EY206" s="72" t="str">
        <f t="shared" si="3361"/>
        <v/>
      </c>
      <c r="EZ206" s="72" t="str">
        <f t="shared" si="3362"/>
        <v/>
      </c>
      <c r="FA206" s="72" t="str">
        <f t="shared" si="3363"/>
        <v/>
      </c>
      <c r="FB206" s="72" t="str">
        <f t="shared" si="3364"/>
        <v/>
      </c>
      <c r="FC206" s="72" t="str">
        <f t="shared" si="3365"/>
        <v/>
      </c>
      <c r="FD206" s="72" t="str">
        <f t="shared" si="3366"/>
        <v/>
      </c>
      <c r="FE206" s="72" t="str">
        <f t="shared" si="3367"/>
        <v/>
      </c>
      <c r="FF206" s="72" t="str">
        <f t="shared" si="3368"/>
        <v/>
      </c>
      <c r="FG206" s="72" t="str">
        <f t="shared" si="3369"/>
        <v/>
      </c>
      <c r="FH206" s="72" t="str">
        <f t="shared" si="3370"/>
        <v/>
      </c>
      <c r="FI206" s="72" t="str">
        <f t="shared" si="3371"/>
        <v/>
      </c>
      <c r="FJ206" s="72" t="str">
        <f t="shared" si="3372"/>
        <v/>
      </c>
      <c r="FK206" s="72" t="str">
        <f t="shared" si="3373"/>
        <v/>
      </c>
      <c r="FL206" s="72" t="str">
        <f t="shared" si="3374"/>
        <v/>
      </c>
      <c r="FM206" s="72" t="str">
        <f t="shared" si="3375"/>
        <v/>
      </c>
      <c r="FN206" s="72" t="str">
        <f t="shared" si="3376"/>
        <v/>
      </c>
      <c r="FO206" s="72" t="str">
        <f t="shared" si="3377"/>
        <v/>
      </c>
      <c r="FP206" s="72" t="str">
        <f t="shared" si="3378"/>
        <v/>
      </c>
      <c r="FQ206" s="72" t="str">
        <f t="shared" si="3379"/>
        <v/>
      </c>
      <c r="FR206" s="72" t="str">
        <f t="shared" si="3380"/>
        <v/>
      </c>
      <c r="FS206" s="72" t="str">
        <f t="shared" si="3381"/>
        <v/>
      </c>
    </row>
    <row r="207" spans="1:175" ht="16.5">
      <c r="A207" s="81"/>
      <c r="B207" s="104" t="s">
        <v>709</v>
      </c>
      <c r="C207" s="81" t="s">
        <v>710</v>
      </c>
      <c r="T207" s="123" t="s">
        <v>710</v>
      </c>
      <c r="U207" s="88" t="str">
        <f t="shared" si="3162"/>
        <v>ReplaceableTextures\\CommandButtons\\BTNIT14.blp</v>
      </c>
      <c r="CN207" s="70" t="str">
        <f t="shared" si="3163"/>
        <v>InitUnitState('IT14',,,,,,,,,,)</v>
      </c>
      <c r="CO207" s="70" t="str">
        <f t="shared" si="3164"/>
        <v>InitUnitNormal('IT14',,,,,,,,,,)</v>
      </c>
      <c r="CP207" s="70" t="str">
        <f t="shared" si="3165"/>
        <v>InitUnitMagic('IT14',,,,,,,,,,)</v>
      </c>
      <c r="CQ207" s="70" t="str">
        <f t="shared" si="3166"/>
        <v>InitUnitAdd('IT14',,,,,,,,,,)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228&amp;CR$1&amp;")"</f>
        <v>InitEquipData('IT14',,"",,,,,'','','','','','',"ReplaceableTextures\\CommandButtons\\BTNIH00.blp")</v>
      </c>
      <c r="CU207" s="98" t="str">
        <f t="shared" si="3240"/>
        <v>|n</v>
      </c>
      <c r="CV207" s="71" t="str">
        <f t="shared" si="3311"/>
        <v>境界挑战14</v>
      </c>
      <c r="CW207" s="61"/>
      <c r="CX207" s="61"/>
      <c r="CY207" s="61"/>
      <c r="CZ207" s="61"/>
      <c r="DA207" s="61"/>
      <c r="DB207" s="72" t="str">
        <f t="shared" ref="DB207:EG208" si="3382">IF(V207="","","|n"&amp;DB$2&amp;"+"&amp;V207&amp;DB$1)</f>
        <v/>
      </c>
      <c r="DC207" s="72" t="str">
        <f t="shared" si="3382"/>
        <v/>
      </c>
      <c r="DD207" s="72" t="str">
        <f t="shared" si="3382"/>
        <v/>
      </c>
      <c r="DE207" s="72" t="str">
        <f t="shared" si="3382"/>
        <v/>
      </c>
      <c r="DF207" s="72" t="str">
        <f t="shared" si="3382"/>
        <v/>
      </c>
      <c r="DG207" s="72" t="str">
        <f t="shared" si="3382"/>
        <v/>
      </c>
      <c r="DH207" s="72" t="str">
        <f t="shared" si="3382"/>
        <v/>
      </c>
      <c r="DI207" s="72" t="str">
        <f t="shared" si="3382"/>
        <v/>
      </c>
      <c r="DJ207" s="72" t="str">
        <f t="shared" si="3382"/>
        <v/>
      </c>
      <c r="DK207" s="72" t="str">
        <f t="shared" si="3382"/>
        <v/>
      </c>
      <c r="DL207" s="72" t="str">
        <f t="shared" si="3382"/>
        <v/>
      </c>
      <c r="DM207" s="72" t="str">
        <f t="shared" si="3382"/>
        <v/>
      </c>
      <c r="DN207" s="72" t="str">
        <f t="shared" si="3382"/>
        <v/>
      </c>
      <c r="DO207" s="72" t="str">
        <f t="shared" si="3382"/>
        <v/>
      </c>
      <c r="DP207" s="72" t="str">
        <f t="shared" si="3382"/>
        <v/>
      </c>
      <c r="DQ207" s="72" t="str">
        <f t="shared" si="3382"/>
        <v/>
      </c>
      <c r="DR207" s="72" t="str">
        <f t="shared" si="3382"/>
        <v/>
      </c>
      <c r="DS207" s="72" t="str">
        <f t="shared" si="3382"/>
        <v/>
      </c>
      <c r="DT207" s="72" t="str">
        <f t="shared" si="3382"/>
        <v/>
      </c>
      <c r="DU207" s="72" t="str">
        <f t="shared" si="3382"/>
        <v/>
      </c>
      <c r="DV207" s="72" t="str">
        <f t="shared" si="3382"/>
        <v/>
      </c>
      <c r="DW207" s="72" t="str">
        <f t="shared" si="3382"/>
        <v/>
      </c>
      <c r="DX207" s="72" t="str">
        <f t="shared" si="3382"/>
        <v/>
      </c>
      <c r="DY207" s="72" t="str">
        <f t="shared" si="3382"/>
        <v/>
      </c>
      <c r="DZ207" s="72" t="str">
        <f t="shared" si="3382"/>
        <v/>
      </c>
      <c r="EA207" s="72" t="str">
        <f t="shared" si="3382"/>
        <v/>
      </c>
      <c r="EB207" s="72" t="str">
        <f t="shared" si="3382"/>
        <v/>
      </c>
      <c r="EC207" s="72" t="str">
        <f t="shared" si="3382"/>
        <v/>
      </c>
      <c r="ED207" s="72" t="str">
        <f t="shared" si="3382"/>
        <v/>
      </c>
      <c r="EE207" s="72" t="str">
        <f t="shared" si="3382"/>
        <v/>
      </c>
      <c r="EF207" s="72" t="str">
        <f t="shared" si="3382"/>
        <v/>
      </c>
      <c r="EG207" s="72" t="str">
        <f t="shared" si="3382"/>
        <v/>
      </c>
      <c r="EH207" s="72" t="str">
        <f t="shared" ref="EH207:FM208" si="3383">IF(BB207="","","|n"&amp;EH$2&amp;"+"&amp;BB207&amp;EH$1)</f>
        <v/>
      </c>
      <c r="EI207" s="72" t="str">
        <f t="shared" si="3383"/>
        <v/>
      </c>
      <c r="EJ207" s="72" t="str">
        <f t="shared" si="3383"/>
        <v/>
      </c>
      <c r="EK207" s="72" t="str">
        <f t="shared" si="3383"/>
        <v/>
      </c>
      <c r="EL207" s="72" t="str">
        <f t="shared" si="3383"/>
        <v/>
      </c>
      <c r="EM207" s="72" t="str">
        <f t="shared" si="3383"/>
        <v/>
      </c>
      <c r="EN207" s="72" t="str">
        <f t="shared" si="3383"/>
        <v/>
      </c>
      <c r="EO207" s="72" t="str">
        <f t="shared" si="3383"/>
        <v/>
      </c>
      <c r="EP207" s="72" t="str">
        <f t="shared" si="3383"/>
        <v/>
      </c>
      <c r="EQ207" s="72" t="str">
        <f t="shared" si="3383"/>
        <v/>
      </c>
      <c r="ER207" s="72" t="str">
        <f t="shared" si="3383"/>
        <v/>
      </c>
      <c r="ES207" s="72" t="str">
        <f t="shared" si="3383"/>
        <v/>
      </c>
      <c r="ET207" s="72" t="str">
        <f t="shared" si="3383"/>
        <v/>
      </c>
      <c r="EU207" s="72" t="str">
        <f t="shared" si="3383"/>
        <v/>
      </c>
      <c r="EV207" s="72" t="str">
        <f t="shared" si="3383"/>
        <v/>
      </c>
      <c r="EW207" s="72" t="str">
        <f t="shared" si="3383"/>
        <v/>
      </c>
      <c r="EX207" s="72" t="str">
        <f t="shared" si="3383"/>
        <v/>
      </c>
      <c r="EY207" s="72" t="str">
        <f t="shared" si="3383"/>
        <v/>
      </c>
      <c r="EZ207" s="72" t="str">
        <f t="shared" si="3383"/>
        <v/>
      </c>
      <c r="FA207" s="72" t="str">
        <f t="shared" si="3383"/>
        <v/>
      </c>
      <c r="FB207" s="72" t="str">
        <f t="shared" si="3383"/>
        <v/>
      </c>
      <c r="FC207" s="72" t="str">
        <f t="shared" si="3383"/>
        <v/>
      </c>
      <c r="FD207" s="72" t="str">
        <f t="shared" si="3383"/>
        <v/>
      </c>
      <c r="FE207" s="72" t="str">
        <f t="shared" si="3383"/>
        <v/>
      </c>
      <c r="FF207" s="72" t="str">
        <f t="shared" si="3383"/>
        <v/>
      </c>
      <c r="FG207" s="72" t="str">
        <f t="shared" si="3383"/>
        <v/>
      </c>
      <c r="FH207" s="72" t="str">
        <f t="shared" si="3383"/>
        <v/>
      </c>
      <c r="FI207" s="72" t="str">
        <f t="shared" si="3383"/>
        <v/>
      </c>
      <c r="FJ207" s="72" t="str">
        <f t="shared" si="3383"/>
        <v/>
      </c>
      <c r="FK207" s="72" t="str">
        <f t="shared" si="3383"/>
        <v/>
      </c>
      <c r="FL207" s="72" t="str">
        <f t="shared" si="3383"/>
        <v/>
      </c>
      <c r="FM207" s="72" t="str">
        <f t="shared" si="3383"/>
        <v/>
      </c>
      <c r="FN207" s="72" t="str">
        <f t="shared" ref="FN207:FS208" si="3384">IF(CH207="","","|n"&amp;FN$2&amp;"+"&amp;CH207&amp;FN$1)</f>
        <v/>
      </c>
      <c r="FO207" s="72" t="str">
        <f t="shared" si="3384"/>
        <v/>
      </c>
      <c r="FP207" s="72" t="str">
        <f t="shared" si="3384"/>
        <v/>
      </c>
      <c r="FQ207" s="72" t="str">
        <f t="shared" si="3384"/>
        <v/>
      </c>
      <c r="FR207" s="72" t="str">
        <f t="shared" si="3384"/>
        <v/>
      </c>
      <c r="FS207" s="72" t="str">
        <f t="shared" si="3384"/>
        <v/>
      </c>
    </row>
    <row r="208" spans="1:175" ht="16.5">
      <c r="A208" s="81"/>
      <c r="B208" s="104" t="s">
        <v>711</v>
      </c>
      <c r="C208" s="81" t="s">
        <v>712</v>
      </c>
      <c r="T208" s="123" t="s">
        <v>713</v>
      </c>
      <c r="U208" s="88" t="str">
        <f t="shared" si="3162"/>
        <v>ReplaceableTextures\\CommandButtons\\BTNIZ0A.blp</v>
      </c>
      <c r="CN208" s="70" t="str">
        <f t="shared" ref="CN208" si="3385">"InitUnitState('"&amp;B208&amp;"',"&amp;V208&amp;","&amp;W208&amp;","&amp;X208&amp;","&amp;Y208&amp;","&amp;Z208&amp;","&amp;AA208&amp;","&amp;AB208&amp;","&amp;AC208&amp;","&amp;AD208&amp;","&amp;AE208&amp;")"</f>
        <v>InitUnitState('IZ0A',,,,,,,,,,)</v>
      </c>
      <c r="CO208" s="70" t="str">
        <f t="shared" ref="CO208" si="3386">"InitUnitNormal('"&amp;B208&amp;"',"&amp;AF208&amp;","&amp;AG208&amp;","&amp;AH208&amp;","&amp;AI208&amp;","&amp;AJ208&amp;","&amp;AK208&amp;","&amp;AL208&amp;","&amp;AM208&amp;","&amp;AN208&amp;","&amp;AO208&amp;")"</f>
        <v>InitUnitNormal('IZ0A',,,,,,,,,,)</v>
      </c>
      <c r="CP208" s="70" t="str">
        <f t="shared" ref="CP208" si="3387">"InitUnitMagic('"&amp;B208&amp;"',"&amp;AP208&amp;","&amp;AQ208&amp;","&amp;AR208&amp;","&amp;AS208&amp;","&amp;AT208&amp;","&amp;AU208&amp;","&amp;AV208&amp;","&amp;AW208&amp;","&amp;BI208&amp;","&amp;BJ208&amp;")"</f>
        <v>InitUnitMagic('IZ0A',,,,,,,,,,)</v>
      </c>
      <c r="CQ208" s="70" t="str">
        <f t="shared" ref="CQ208" si="3388">"InitUnitAdd('"&amp;B208&amp;"',"&amp;BK208&amp;","&amp;BL208&amp;","&amp;BM208&amp;","&amp;BN208&amp;","&amp;BO208&amp;","&amp;BP208&amp;","&amp;BQ208&amp;","&amp;BR208&amp;","&amp;BS208&amp;","&amp;BT208&amp;")"</f>
        <v>InitUnitAdd('IZ0A',,,,,,,,,,)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214&amp;CR$1&amp;")"</f>
        <v>InitEquipData('IZ0A',,"",,,,,'','','','','','',"ReplaceableTextures\\CommandButtons\\BTNIZ01.blp")</v>
      </c>
      <c r="CU208" s="98" t="str">
        <f t="shared" ref="CU208" si="3389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71" t="str">
        <f t="shared" ref="CV208" si="3390">T208</f>
        <v>延缓敌军2分钟进攻时间。|n|n|Cff999999狗策划一直不想做这个功能，你们就省着点用吧~（逃|r</v>
      </c>
      <c r="CW208" s="61"/>
      <c r="CX208" s="61"/>
      <c r="CY208" s="61"/>
      <c r="CZ208" s="61"/>
      <c r="DA208" s="61"/>
      <c r="DB208" s="72" t="str">
        <f t="shared" si="3382"/>
        <v/>
      </c>
      <c r="DC208" s="72" t="str">
        <f t="shared" si="3382"/>
        <v/>
      </c>
      <c r="DD208" s="72" t="str">
        <f t="shared" si="3382"/>
        <v/>
      </c>
      <c r="DE208" s="72" t="str">
        <f t="shared" si="3382"/>
        <v/>
      </c>
      <c r="DF208" s="72" t="str">
        <f t="shared" si="3382"/>
        <v/>
      </c>
      <c r="DG208" s="72" t="str">
        <f t="shared" si="3382"/>
        <v/>
      </c>
      <c r="DH208" s="72" t="str">
        <f t="shared" si="3382"/>
        <v/>
      </c>
      <c r="DI208" s="72" t="str">
        <f t="shared" si="3382"/>
        <v/>
      </c>
      <c r="DJ208" s="72" t="str">
        <f t="shared" si="3382"/>
        <v/>
      </c>
      <c r="DK208" s="72" t="str">
        <f t="shared" si="3382"/>
        <v/>
      </c>
      <c r="DL208" s="72" t="str">
        <f t="shared" si="3382"/>
        <v/>
      </c>
      <c r="DM208" s="72" t="str">
        <f t="shared" si="3382"/>
        <v/>
      </c>
      <c r="DN208" s="72" t="str">
        <f t="shared" si="3382"/>
        <v/>
      </c>
      <c r="DO208" s="72" t="str">
        <f t="shared" si="3382"/>
        <v/>
      </c>
      <c r="DP208" s="72" t="str">
        <f t="shared" si="3382"/>
        <v/>
      </c>
      <c r="DQ208" s="72" t="str">
        <f t="shared" si="3382"/>
        <v/>
      </c>
      <c r="DR208" s="72" t="str">
        <f t="shared" si="3382"/>
        <v/>
      </c>
      <c r="DS208" s="72" t="str">
        <f t="shared" si="3382"/>
        <v/>
      </c>
      <c r="DT208" s="72" t="str">
        <f t="shared" si="3382"/>
        <v/>
      </c>
      <c r="DU208" s="72" t="str">
        <f t="shared" si="3382"/>
        <v/>
      </c>
      <c r="DV208" s="72" t="str">
        <f t="shared" si="3382"/>
        <v/>
      </c>
      <c r="DW208" s="72" t="str">
        <f t="shared" si="3382"/>
        <v/>
      </c>
      <c r="DX208" s="72" t="str">
        <f t="shared" si="3382"/>
        <v/>
      </c>
      <c r="DY208" s="72" t="str">
        <f t="shared" si="3382"/>
        <v/>
      </c>
      <c r="DZ208" s="72" t="str">
        <f t="shared" si="3382"/>
        <v/>
      </c>
      <c r="EA208" s="72" t="str">
        <f t="shared" si="3382"/>
        <v/>
      </c>
      <c r="EB208" s="72" t="str">
        <f t="shared" si="3382"/>
        <v/>
      </c>
      <c r="EC208" s="72" t="str">
        <f t="shared" si="3382"/>
        <v/>
      </c>
      <c r="ED208" s="72" t="str">
        <f t="shared" si="3382"/>
        <v/>
      </c>
      <c r="EE208" s="72" t="str">
        <f t="shared" si="3382"/>
        <v/>
      </c>
      <c r="EF208" s="72" t="str">
        <f t="shared" si="3382"/>
        <v/>
      </c>
      <c r="EG208" s="72" t="str">
        <f t="shared" si="3382"/>
        <v/>
      </c>
      <c r="EH208" s="72" t="str">
        <f t="shared" si="3383"/>
        <v/>
      </c>
      <c r="EI208" s="72" t="str">
        <f t="shared" si="3383"/>
        <v/>
      </c>
      <c r="EJ208" s="72" t="str">
        <f t="shared" si="3383"/>
        <v/>
      </c>
      <c r="EK208" s="72" t="str">
        <f t="shared" si="3383"/>
        <v/>
      </c>
      <c r="EL208" s="72" t="str">
        <f t="shared" si="3383"/>
        <v/>
      </c>
      <c r="EM208" s="72" t="str">
        <f t="shared" si="3383"/>
        <v/>
      </c>
      <c r="EN208" s="72" t="str">
        <f t="shared" si="3383"/>
        <v/>
      </c>
      <c r="EO208" s="72" t="str">
        <f t="shared" si="3383"/>
        <v/>
      </c>
      <c r="EP208" s="72" t="str">
        <f t="shared" si="3383"/>
        <v/>
      </c>
      <c r="EQ208" s="72" t="str">
        <f t="shared" si="3383"/>
        <v/>
      </c>
      <c r="ER208" s="72" t="str">
        <f t="shared" si="3383"/>
        <v/>
      </c>
      <c r="ES208" s="72" t="str">
        <f t="shared" si="3383"/>
        <v/>
      </c>
      <c r="ET208" s="72" t="str">
        <f t="shared" si="3383"/>
        <v/>
      </c>
      <c r="EU208" s="72" t="str">
        <f t="shared" si="3383"/>
        <v/>
      </c>
      <c r="EV208" s="72" t="str">
        <f t="shared" si="3383"/>
        <v/>
      </c>
      <c r="EW208" s="72" t="str">
        <f t="shared" si="3383"/>
        <v/>
      </c>
      <c r="EX208" s="72" t="str">
        <f t="shared" si="3383"/>
        <v/>
      </c>
      <c r="EY208" s="72" t="str">
        <f t="shared" si="3383"/>
        <v/>
      </c>
      <c r="EZ208" s="72" t="str">
        <f t="shared" si="3383"/>
        <v/>
      </c>
      <c r="FA208" s="72" t="str">
        <f t="shared" si="3383"/>
        <v/>
      </c>
      <c r="FB208" s="72" t="str">
        <f t="shared" si="3383"/>
        <v/>
      </c>
      <c r="FC208" s="72" t="str">
        <f t="shared" si="3383"/>
        <v/>
      </c>
      <c r="FD208" s="72" t="str">
        <f t="shared" si="3383"/>
        <v/>
      </c>
      <c r="FE208" s="72" t="str">
        <f t="shared" si="3383"/>
        <v/>
      </c>
      <c r="FF208" s="72" t="str">
        <f t="shared" si="3383"/>
        <v/>
      </c>
      <c r="FG208" s="72" t="str">
        <f t="shared" si="3383"/>
        <v/>
      </c>
      <c r="FH208" s="72" t="str">
        <f t="shared" si="3383"/>
        <v/>
      </c>
      <c r="FI208" s="72" t="str">
        <f t="shared" si="3383"/>
        <v/>
      </c>
      <c r="FJ208" s="72" t="str">
        <f t="shared" si="3383"/>
        <v/>
      </c>
      <c r="FK208" s="72" t="str">
        <f t="shared" si="3383"/>
        <v/>
      </c>
      <c r="FL208" s="72" t="str">
        <f t="shared" si="3383"/>
        <v/>
      </c>
      <c r="FM208" s="72" t="str">
        <f t="shared" si="3383"/>
        <v/>
      </c>
      <c r="FN208" s="72" t="str">
        <f t="shared" si="3384"/>
        <v/>
      </c>
      <c r="FO208" s="72" t="str">
        <f t="shared" si="3384"/>
        <v/>
      </c>
      <c r="FP208" s="72" t="str">
        <f t="shared" si="3384"/>
        <v/>
      </c>
      <c r="FQ208" s="72" t="str">
        <f t="shared" si="3384"/>
        <v/>
      </c>
      <c r="FR208" s="72" t="str">
        <f t="shared" si="3384"/>
        <v/>
      </c>
      <c r="FS208" s="72" t="str">
        <f t="shared" si="3384"/>
        <v/>
      </c>
    </row>
    <row r="209" spans="1:175" ht="16.5">
      <c r="A209" s="81"/>
      <c r="B209" s="104" t="s">
        <v>714</v>
      </c>
      <c r="C209" s="81" t="s">
        <v>715</v>
      </c>
      <c r="T209" s="123" t="s">
        <v>716</v>
      </c>
      <c r="U209" s="88" t="str">
        <f t="shared" ref="U209:U214" si="3391">"ReplaceableTextures\\CommandButtons\\BTN"&amp;B209&amp;".blp"</f>
        <v>ReplaceableTextures\\CommandButtons\\BTNIZ0B.blp</v>
      </c>
      <c r="CN209" s="70" t="str">
        <f t="shared" ref="CN209:CN213" si="3392">"InitUnitState('"&amp;B209&amp;"',"&amp;V209&amp;","&amp;W209&amp;","&amp;X209&amp;","&amp;Y209&amp;","&amp;Z209&amp;","&amp;AA209&amp;","&amp;AB209&amp;","&amp;AC209&amp;","&amp;AD209&amp;","&amp;AE209&amp;")"</f>
        <v>InitUnitState('IZ0B',,,,,,,,,,)</v>
      </c>
      <c r="CO209" s="70" t="str">
        <f t="shared" ref="CO209:CO213" si="3393">"InitUnitNormal('"&amp;B209&amp;"',"&amp;AF209&amp;","&amp;AG209&amp;","&amp;AH209&amp;","&amp;AI209&amp;","&amp;AJ209&amp;","&amp;AK209&amp;","&amp;AL209&amp;","&amp;AM209&amp;","&amp;AN209&amp;","&amp;AO209&amp;")"</f>
        <v>InitUnitNormal('IZ0B',,,,,,,,,,)</v>
      </c>
      <c r="CP209" s="70" t="str">
        <f t="shared" ref="CP209:CP213" si="3394">"InitUnitMagic('"&amp;B209&amp;"',"&amp;AP209&amp;","&amp;AQ209&amp;","&amp;AR209&amp;","&amp;AS209&amp;","&amp;AT209&amp;","&amp;AU209&amp;","&amp;AV209&amp;","&amp;AW209&amp;","&amp;BI209&amp;","&amp;BJ209&amp;")"</f>
        <v>InitUnitMagic('IZ0B',,,,,,,,,,)</v>
      </c>
      <c r="CQ209" s="70" t="str">
        <f t="shared" ref="CQ209:CQ213" si="3395">"InitUnitAdd('"&amp;B209&amp;"',"&amp;BK209&amp;","&amp;BL209&amp;","&amp;BM209&amp;","&amp;BN209&amp;","&amp;BO209&amp;","&amp;BP209&amp;","&amp;BQ209&amp;","&amp;BR209&amp;","&amp;BS209&amp;","&amp;BT209&amp;")"</f>
        <v>InitUnitAdd('IZ0B',,,,,,,,,,)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215&amp;CR$1&amp;")"</f>
        <v>InitEquipData('IZ0B',,"",,,,,'','','','','','',"ReplaceableTextures\\CommandButtons\\BTN023.blp")</v>
      </c>
      <c r="CU209" s="98" t="str">
        <f t="shared" ref="CU209:CU213" si="3396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71" t="str">
        <f t="shared" ref="CV209:CV213" si="3397">T209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9" s="61"/>
      <c r="CX209" s="61"/>
      <c r="CY209" s="61"/>
      <c r="CZ209" s="61"/>
      <c r="DA209" s="61"/>
      <c r="DB209" s="72" t="str">
        <f t="shared" ref="DB209" si="3398">IF(V209="","","|n"&amp;DB$2&amp;"+"&amp;V209&amp;DB$1)</f>
        <v/>
      </c>
      <c r="DC209" s="72" t="str">
        <f t="shared" ref="DC209" si="3399">IF(W209="","","|n"&amp;DC$2&amp;"+"&amp;W209&amp;DC$1)</f>
        <v/>
      </c>
      <c r="DD209" s="72" t="str">
        <f t="shared" ref="DD209" si="3400">IF(X209="","","|n"&amp;DD$2&amp;"+"&amp;X209&amp;DD$1)</f>
        <v/>
      </c>
      <c r="DE209" s="72" t="str">
        <f t="shared" ref="DE209" si="3401">IF(Y209="","","|n"&amp;DE$2&amp;"+"&amp;Y209&amp;DE$1)</f>
        <v/>
      </c>
      <c r="DF209" s="72" t="str">
        <f t="shared" ref="DF209" si="3402">IF(Z209="","","|n"&amp;DF$2&amp;"+"&amp;Z209&amp;DF$1)</f>
        <v/>
      </c>
      <c r="DG209" s="72" t="str">
        <f t="shared" ref="DG209" si="3403">IF(AA209="","","|n"&amp;DG$2&amp;"+"&amp;AA209&amp;DG$1)</f>
        <v/>
      </c>
      <c r="DH209" s="72" t="str">
        <f t="shared" ref="DH209" si="3404">IF(AB209="","","|n"&amp;DH$2&amp;"+"&amp;AB209&amp;DH$1)</f>
        <v/>
      </c>
      <c r="DI209" s="72" t="str">
        <f t="shared" ref="DI209" si="3405">IF(AC209="","","|n"&amp;DI$2&amp;"+"&amp;AC209&amp;DI$1)</f>
        <v/>
      </c>
      <c r="DJ209" s="72" t="str">
        <f t="shared" ref="DJ209" si="3406">IF(AD209="","","|n"&amp;DJ$2&amp;"+"&amp;AD209&amp;DJ$1)</f>
        <v/>
      </c>
      <c r="DK209" s="72" t="str">
        <f t="shared" ref="DK209" si="3407">IF(AE209="","","|n"&amp;DK$2&amp;"+"&amp;AE209&amp;DK$1)</f>
        <v/>
      </c>
      <c r="DL209" s="72" t="str">
        <f t="shared" ref="DL209" si="3408">IF(AF209="","","|n"&amp;DL$2&amp;"+"&amp;AF209&amp;DL$1)</f>
        <v/>
      </c>
      <c r="DM209" s="72" t="str">
        <f t="shared" ref="DM209" si="3409">IF(AG209="","","|n"&amp;DM$2&amp;"+"&amp;AG209&amp;DM$1)</f>
        <v/>
      </c>
      <c r="DN209" s="72" t="str">
        <f t="shared" ref="DN209" si="3410">IF(AH209="","","|n"&amp;DN$2&amp;"+"&amp;AH209&amp;DN$1)</f>
        <v/>
      </c>
      <c r="DO209" s="72" t="str">
        <f t="shared" ref="DO209" si="3411">IF(AI209="","","|n"&amp;DO$2&amp;"+"&amp;AI209&amp;DO$1)</f>
        <v/>
      </c>
      <c r="DP209" s="72" t="str">
        <f t="shared" ref="DP209" si="3412">IF(AJ209="","","|n"&amp;DP$2&amp;"+"&amp;AJ209&amp;DP$1)</f>
        <v/>
      </c>
      <c r="DQ209" s="72" t="str">
        <f t="shared" ref="DQ209" si="3413">IF(AK209="","","|n"&amp;DQ$2&amp;"+"&amp;AK209&amp;DQ$1)</f>
        <v/>
      </c>
      <c r="DR209" s="72" t="str">
        <f t="shared" ref="DR209" si="3414">IF(AL209="","","|n"&amp;DR$2&amp;"+"&amp;AL209&amp;DR$1)</f>
        <v/>
      </c>
      <c r="DS209" s="72" t="str">
        <f t="shared" ref="DS209" si="3415">IF(AM209="","","|n"&amp;DS$2&amp;"+"&amp;AM209&amp;DS$1)</f>
        <v/>
      </c>
      <c r="DT209" s="72" t="str">
        <f t="shared" ref="DT209" si="3416">IF(AN209="","","|n"&amp;DT$2&amp;"+"&amp;AN209&amp;DT$1)</f>
        <v/>
      </c>
      <c r="DU209" s="72" t="str">
        <f t="shared" ref="DU209" si="3417">IF(AO209="","","|n"&amp;DU$2&amp;"+"&amp;AO209&amp;DU$1)</f>
        <v/>
      </c>
      <c r="DV209" s="72" t="str">
        <f t="shared" ref="DV209" si="3418">IF(AP209="","","|n"&amp;DV$2&amp;"+"&amp;AP209&amp;DV$1)</f>
        <v/>
      </c>
      <c r="DW209" s="72" t="str">
        <f t="shared" ref="DW209" si="3419">IF(AQ209="","","|n"&amp;DW$2&amp;"+"&amp;AQ209&amp;DW$1)</f>
        <v/>
      </c>
      <c r="DX209" s="72" t="str">
        <f t="shared" ref="DX209" si="3420">IF(AR209="","","|n"&amp;DX$2&amp;"+"&amp;AR209&amp;DX$1)</f>
        <v/>
      </c>
      <c r="DY209" s="72" t="str">
        <f t="shared" ref="DY209" si="3421">IF(AS209="","","|n"&amp;DY$2&amp;"+"&amp;AS209&amp;DY$1)</f>
        <v/>
      </c>
      <c r="DZ209" s="72" t="str">
        <f t="shared" ref="DZ209" si="3422">IF(AT209="","","|n"&amp;DZ$2&amp;"+"&amp;AT209&amp;DZ$1)</f>
        <v/>
      </c>
      <c r="EA209" s="72" t="str">
        <f t="shared" ref="EA209" si="3423">IF(AU209="","","|n"&amp;EA$2&amp;"+"&amp;AU209&amp;EA$1)</f>
        <v/>
      </c>
      <c r="EB209" s="72" t="str">
        <f t="shared" ref="EB209" si="3424">IF(AV209="","","|n"&amp;EB$2&amp;"+"&amp;AV209&amp;EB$1)</f>
        <v/>
      </c>
      <c r="EC209" s="72" t="str">
        <f t="shared" ref="EC209" si="3425">IF(AW209="","","|n"&amp;EC$2&amp;"+"&amp;AW209&amp;EC$1)</f>
        <v/>
      </c>
      <c r="ED209" s="72" t="str">
        <f t="shared" ref="ED209" si="3426">IF(AX209="","","|n"&amp;ED$2&amp;"+"&amp;AX209&amp;ED$1)</f>
        <v/>
      </c>
      <c r="EE209" s="72" t="str">
        <f t="shared" ref="EE209" si="3427">IF(AY209="","","|n"&amp;EE$2&amp;"+"&amp;AY209&amp;EE$1)</f>
        <v/>
      </c>
      <c r="EF209" s="72" t="str">
        <f t="shared" ref="EF209" si="3428">IF(AZ209="","","|n"&amp;EF$2&amp;"+"&amp;AZ209&amp;EF$1)</f>
        <v/>
      </c>
      <c r="EG209" s="72" t="str">
        <f t="shared" ref="EG209" si="3429">IF(BA209="","","|n"&amp;EG$2&amp;"+"&amp;BA209&amp;EG$1)</f>
        <v/>
      </c>
      <c r="EH209" s="72" t="str">
        <f t="shared" ref="EH209" si="3430">IF(BB209="","","|n"&amp;EH$2&amp;"+"&amp;BB209&amp;EH$1)</f>
        <v/>
      </c>
      <c r="EI209" s="72" t="str">
        <f t="shared" ref="EI209" si="3431">IF(BC209="","","|n"&amp;EI$2&amp;"+"&amp;BC209&amp;EI$1)</f>
        <v/>
      </c>
      <c r="EJ209" s="72" t="str">
        <f t="shared" ref="EJ209" si="3432">IF(BD209="","","|n"&amp;EJ$2&amp;"+"&amp;BD209&amp;EJ$1)</f>
        <v/>
      </c>
      <c r="EK209" s="72" t="str">
        <f t="shared" ref="EK209" si="3433">IF(BE209="","","|n"&amp;EK$2&amp;"+"&amp;BE209&amp;EK$1)</f>
        <v/>
      </c>
      <c r="EL209" s="72" t="str">
        <f t="shared" ref="EL209" si="3434">IF(BF209="","","|n"&amp;EL$2&amp;"+"&amp;BF209&amp;EL$1)</f>
        <v/>
      </c>
      <c r="EM209" s="72" t="str">
        <f t="shared" ref="EM209" si="3435">IF(BG209="","","|n"&amp;EM$2&amp;"+"&amp;BG209&amp;EM$1)</f>
        <v/>
      </c>
      <c r="EN209" s="72" t="str">
        <f t="shared" ref="EN209" si="3436">IF(BH209="","","|n"&amp;EN$2&amp;"+"&amp;BH209&amp;EN$1)</f>
        <v/>
      </c>
      <c r="EO209" s="72" t="str">
        <f t="shared" ref="EO209" si="3437">IF(BI209="","","|n"&amp;EO$2&amp;"+"&amp;BI209&amp;EO$1)</f>
        <v/>
      </c>
      <c r="EP209" s="72" t="str">
        <f t="shared" ref="EP209" si="3438">IF(BJ209="","","|n"&amp;EP$2&amp;"+"&amp;BJ209&amp;EP$1)</f>
        <v/>
      </c>
      <c r="EQ209" s="72" t="str">
        <f t="shared" ref="EQ209" si="3439">IF(BK209="","","|n"&amp;EQ$2&amp;"+"&amp;BK209&amp;EQ$1)</f>
        <v/>
      </c>
      <c r="ER209" s="72" t="str">
        <f t="shared" ref="ER209" si="3440">IF(BL209="","","|n"&amp;ER$2&amp;"+"&amp;BL209&amp;ER$1)</f>
        <v/>
      </c>
      <c r="ES209" s="72" t="str">
        <f t="shared" ref="ES209" si="3441">IF(BM209="","","|n"&amp;ES$2&amp;"+"&amp;BM209&amp;ES$1)</f>
        <v/>
      </c>
      <c r="ET209" s="72" t="str">
        <f t="shared" ref="ET209" si="3442">IF(BN209="","","|n"&amp;ET$2&amp;"+"&amp;BN209&amp;ET$1)</f>
        <v/>
      </c>
      <c r="EU209" s="72" t="str">
        <f t="shared" ref="EU209" si="3443">IF(BO209="","","|n"&amp;EU$2&amp;"+"&amp;BO209&amp;EU$1)</f>
        <v/>
      </c>
      <c r="EV209" s="72" t="str">
        <f t="shared" ref="EV209" si="3444">IF(BP209="","","|n"&amp;EV$2&amp;"+"&amp;BP209&amp;EV$1)</f>
        <v/>
      </c>
      <c r="EW209" s="72" t="str">
        <f t="shared" ref="EW209" si="3445">IF(BQ209="","","|n"&amp;EW$2&amp;"+"&amp;BQ209&amp;EW$1)</f>
        <v/>
      </c>
      <c r="EX209" s="72" t="str">
        <f t="shared" ref="EX209" si="3446">IF(BR209="","","|n"&amp;EX$2&amp;"+"&amp;BR209&amp;EX$1)</f>
        <v/>
      </c>
      <c r="EY209" s="72" t="str">
        <f t="shared" ref="EY209" si="3447">IF(BS209="","","|n"&amp;EY$2&amp;"+"&amp;BS209&amp;EY$1)</f>
        <v/>
      </c>
      <c r="EZ209" s="72" t="str">
        <f t="shared" ref="EZ209" si="3448">IF(BT209="","","|n"&amp;EZ$2&amp;"+"&amp;BT209&amp;EZ$1)</f>
        <v/>
      </c>
      <c r="FA209" s="72" t="str">
        <f t="shared" ref="FA209" si="3449">IF(BU209="","","|n"&amp;FA$2&amp;"+"&amp;BU209&amp;FA$1)</f>
        <v/>
      </c>
      <c r="FB209" s="72" t="str">
        <f t="shared" ref="FB209" si="3450">IF(BV209="","","|n"&amp;FB$2&amp;"+"&amp;BV209&amp;FB$1)</f>
        <v/>
      </c>
      <c r="FC209" s="72" t="str">
        <f t="shared" ref="FC209" si="3451">IF(BW209="","","|n"&amp;FC$2&amp;"+"&amp;BW209&amp;FC$1)</f>
        <v/>
      </c>
      <c r="FD209" s="72" t="str">
        <f t="shared" ref="FD209" si="3452">IF(BX209="","","|n"&amp;FD$2&amp;"+"&amp;BX209&amp;FD$1)</f>
        <v/>
      </c>
      <c r="FE209" s="72" t="str">
        <f t="shared" ref="FE209" si="3453">IF(BY209="","","|n"&amp;FE$2&amp;"+"&amp;BY209&amp;FE$1)</f>
        <v/>
      </c>
      <c r="FF209" s="72" t="str">
        <f t="shared" ref="FF209" si="3454">IF(BZ209="","","|n"&amp;FF$2&amp;"+"&amp;BZ209&amp;FF$1)</f>
        <v/>
      </c>
      <c r="FG209" s="72" t="str">
        <f t="shared" ref="FG209" si="3455">IF(CA209="","","|n"&amp;FG$2&amp;"+"&amp;CA209&amp;FG$1)</f>
        <v/>
      </c>
      <c r="FH209" s="72" t="str">
        <f t="shared" ref="FH209" si="3456">IF(CB209="","","|n"&amp;FH$2&amp;"+"&amp;CB209&amp;FH$1)</f>
        <v/>
      </c>
      <c r="FI209" s="72" t="str">
        <f t="shared" ref="FI209" si="3457">IF(CC209="","","|n"&amp;FI$2&amp;"+"&amp;CC209&amp;FI$1)</f>
        <v/>
      </c>
      <c r="FJ209" s="72" t="str">
        <f t="shared" ref="FJ209" si="3458">IF(CD209="","","|n"&amp;FJ$2&amp;"+"&amp;CD209&amp;FJ$1)</f>
        <v/>
      </c>
      <c r="FK209" s="72" t="str">
        <f t="shared" ref="FK209" si="3459">IF(CE209="","","|n"&amp;FK$2&amp;"+"&amp;CE209&amp;FK$1)</f>
        <v/>
      </c>
      <c r="FL209" s="72" t="str">
        <f t="shared" ref="FL209" si="3460">IF(CF209="","","|n"&amp;FL$2&amp;"+"&amp;CF209&amp;FL$1)</f>
        <v/>
      </c>
      <c r="FM209" s="72" t="str">
        <f t="shared" ref="FM209" si="3461">IF(CG209="","","|n"&amp;FM$2&amp;"+"&amp;CG209&amp;FM$1)</f>
        <v/>
      </c>
      <c r="FN209" s="72" t="str">
        <f t="shared" ref="FN209" si="3462">IF(CH209="","","|n"&amp;FN$2&amp;"+"&amp;CH209&amp;FN$1)</f>
        <v/>
      </c>
      <c r="FO209" s="72" t="str">
        <f t="shared" ref="FO209" si="3463">IF(CI209="","","|n"&amp;FO$2&amp;"+"&amp;CI209&amp;FO$1)</f>
        <v/>
      </c>
      <c r="FP209" s="72" t="str">
        <f t="shared" ref="FP209" si="3464">IF(CJ209="","","|n"&amp;FP$2&amp;"+"&amp;CJ209&amp;FP$1)</f>
        <v/>
      </c>
      <c r="FQ209" s="72" t="str">
        <f t="shared" ref="FQ209" si="3465">IF(CK209="","","|n"&amp;FQ$2&amp;"+"&amp;CK209&amp;FQ$1)</f>
        <v/>
      </c>
      <c r="FR209" s="72" t="str">
        <f t="shared" ref="FR209" si="3466">IF(CL209="","","|n"&amp;FR$2&amp;"+"&amp;CL209&amp;FR$1)</f>
        <v/>
      </c>
      <c r="FS209" s="72" t="str">
        <f t="shared" ref="FS209" si="3467">IF(CM209="","","|n"&amp;FS$2&amp;"+"&amp;CM209&amp;FS$1)</f>
        <v/>
      </c>
    </row>
    <row r="210" spans="1:175" ht="16.5">
      <c r="A210" s="81"/>
      <c r="B210" s="104" t="s">
        <v>717</v>
      </c>
      <c r="C210" s="81"/>
      <c r="T210" s="123" t="s">
        <v>713</v>
      </c>
      <c r="U210" s="88" t="str">
        <f t="shared" si="3391"/>
        <v>ReplaceableTextures\\CommandButtons\\BTNIZ0D.blp</v>
      </c>
      <c r="CN210" s="70" t="str">
        <f t="shared" si="3392"/>
        <v>InitUnitState('IZ0D',,,,,,,,,,)</v>
      </c>
      <c r="CO210" s="70" t="str">
        <f t="shared" si="3393"/>
        <v>InitUnitNormal('IZ0D',,,,,,,,,,)</v>
      </c>
      <c r="CP210" s="70" t="str">
        <f t="shared" si="3394"/>
        <v>InitUnitMagic('IZ0D',,,,,,,,,,)</v>
      </c>
      <c r="CQ210" s="70" t="str">
        <f t="shared" si="3395"/>
        <v>InitUnitAdd('IZ0D',,,,,,,,,,)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216&amp;CR$1&amp;")"</f>
        <v>InitEquipData('IZ0D',,"",,,,,'','','','','','',"ReplaceableTextures\\CommandButtons\\BTN020.blp")</v>
      </c>
      <c r="CU210" s="98" t="str">
        <f t="shared" si="3396"/>
        <v>|n</v>
      </c>
      <c r="CV210" s="71" t="str">
        <f t="shared" si="3397"/>
        <v>延缓敌军2分钟进攻时间。|n|n|Cff999999狗策划一直不想做这个功能，你们就省着点用吧~（逃|r</v>
      </c>
      <c r="CW210" s="61"/>
      <c r="CX210" s="61"/>
      <c r="CY210" s="61"/>
      <c r="CZ210" s="61"/>
      <c r="DA210" s="61"/>
      <c r="DB210" s="72" t="str">
        <f t="shared" ref="DB210:FM210" si="3468">IF(V210="","","|n"&amp;DB$2&amp;"+"&amp;V210&amp;DB$1)</f>
        <v/>
      </c>
      <c r="DC210" s="72" t="str">
        <f t="shared" si="3468"/>
        <v/>
      </c>
      <c r="DD210" s="72" t="str">
        <f t="shared" si="3468"/>
        <v/>
      </c>
      <c r="DE210" s="72" t="str">
        <f t="shared" si="3468"/>
        <v/>
      </c>
      <c r="DF210" s="72" t="str">
        <f t="shared" si="3468"/>
        <v/>
      </c>
      <c r="DG210" s="72" t="str">
        <f t="shared" si="3468"/>
        <v/>
      </c>
      <c r="DH210" s="72" t="str">
        <f t="shared" si="3468"/>
        <v/>
      </c>
      <c r="DI210" s="72" t="str">
        <f t="shared" si="3468"/>
        <v/>
      </c>
      <c r="DJ210" s="72" t="str">
        <f t="shared" si="3468"/>
        <v/>
      </c>
      <c r="DK210" s="72" t="str">
        <f t="shared" si="3468"/>
        <v/>
      </c>
      <c r="DL210" s="72" t="str">
        <f t="shared" si="3468"/>
        <v/>
      </c>
      <c r="DM210" s="72" t="str">
        <f t="shared" si="3468"/>
        <v/>
      </c>
      <c r="DN210" s="72" t="str">
        <f t="shared" si="3468"/>
        <v/>
      </c>
      <c r="DO210" s="72" t="str">
        <f t="shared" si="3468"/>
        <v/>
      </c>
      <c r="DP210" s="72" t="str">
        <f t="shared" si="3468"/>
        <v/>
      </c>
      <c r="DQ210" s="72" t="str">
        <f t="shared" si="3468"/>
        <v/>
      </c>
      <c r="DR210" s="72" t="str">
        <f t="shared" si="3468"/>
        <v/>
      </c>
      <c r="DS210" s="72" t="str">
        <f t="shared" si="3468"/>
        <v/>
      </c>
      <c r="DT210" s="72" t="str">
        <f t="shared" si="3468"/>
        <v/>
      </c>
      <c r="DU210" s="72" t="str">
        <f t="shared" si="3468"/>
        <v/>
      </c>
      <c r="DV210" s="72" t="str">
        <f t="shared" si="3468"/>
        <v/>
      </c>
      <c r="DW210" s="72" t="str">
        <f t="shared" si="3468"/>
        <v/>
      </c>
      <c r="DX210" s="72" t="str">
        <f t="shared" si="3468"/>
        <v/>
      </c>
      <c r="DY210" s="72" t="str">
        <f t="shared" si="3468"/>
        <v/>
      </c>
      <c r="DZ210" s="72" t="str">
        <f t="shared" si="3468"/>
        <v/>
      </c>
      <c r="EA210" s="72" t="str">
        <f t="shared" si="3468"/>
        <v/>
      </c>
      <c r="EB210" s="72" t="str">
        <f t="shared" si="3468"/>
        <v/>
      </c>
      <c r="EC210" s="72" t="str">
        <f t="shared" si="3468"/>
        <v/>
      </c>
      <c r="ED210" s="72" t="str">
        <f t="shared" si="3468"/>
        <v/>
      </c>
      <c r="EE210" s="72" t="str">
        <f t="shared" si="3468"/>
        <v/>
      </c>
      <c r="EF210" s="72" t="str">
        <f t="shared" si="3468"/>
        <v/>
      </c>
      <c r="EG210" s="72" t="str">
        <f t="shared" si="3468"/>
        <v/>
      </c>
      <c r="EH210" s="72" t="str">
        <f t="shared" si="3468"/>
        <v/>
      </c>
      <c r="EI210" s="72" t="str">
        <f t="shared" si="3468"/>
        <v/>
      </c>
      <c r="EJ210" s="72" t="str">
        <f t="shared" si="3468"/>
        <v/>
      </c>
      <c r="EK210" s="72" t="str">
        <f t="shared" si="3468"/>
        <v/>
      </c>
      <c r="EL210" s="72" t="str">
        <f t="shared" si="3468"/>
        <v/>
      </c>
      <c r="EM210" s="72" t="str">
        <f t="shared" si="3468"/>
        <v/>
      </c>
      <c r="EN210" s="72" t="str">
        <f t="shared" si="3468"/>
        <v/>
      </c>
      <c r="EO210" s="72" t="str">
        <f t="shared" si="3468"/>
        <v/>
      </c>
      <c r="EP210" s="72" t="str">
        <f t="shared" si="3468"/>
        <v/>
      </c>
      <c r="EQ210" s="72" t="str">
        <f t="shared" si="3468"/>
        <v/>
      </c>
      <c r="ER210" s="72" t="str">
        <f t="shared" si="3468"/>
        <v/>
      </c>
      <c r="ES210" s="72" t="str">
        <f t="shared" si="3468"/>
        <v/>
      </c>
      <c r="ET210" s="72" t="str">
        <f t="shared" si="3468"/>
        <v/>
      </c>
      <c r="EU210" s="72" t="str">
        <f t="shared" si="3468"/>
        <v/>
      </c>
      <c r="EV210" s="72" t="str">
        <f t="shared" si="3468"/>
        <v/>
      </c>
      <c r="EW210" s="72" t="str">
        <f t="shared" si="3468"/>
        <v/>
      </c>
      <c r="EX210" s="72" t="str">
        <f t="shared" si="3468"/>
        <v/>
      </c>
      <c r="EY210" s="72" t="str">
        <f t="shared" si="3468"/>
        <v/>
      </c>
      <c r="EZ210" s="72" t="str">
        <f t="shared" si="3468"/>
        <v/>
      </c>
      <c r="FA210" s="72" t="str">
        <f t="shared" si="3468"/>
        <v/>
      </c>
      <c r="FB210" s="72" t="str">
        <f t="shared" si="3468"/>
        <v/>
      </c>
      <c r="FC210" s="72" t="str">
        <f t="shared" si="3468"/>
        <v/>
      </c>
      <c r="FD210" s="72" t="str">
        <f t="shared" si="3468"/>
        <v/>
      </c>
      <c r="FE210" s="72" t="str">
        <f t="shared" si="3468"/>
        <v/>
      </c>
      <c r="FF210" s="72" t="str">
        <f t="shared" si="3468"/>
        <v/>
      </c>
      <c r="FG210" s="72" t="str">
        <f t="shared" si="3468"/>
        <v/>
      </c>
      <c r="FH210" s="72" t="str">
        <f t="shared" si="3468"/>
        <v/>
      </c>
      <c r="FI210" s="72" t="str">
        <f t="shared" si="3468"/>
        <v/>
      </c>
      <c r="FJ210" s="72" t="str">
        <f t="shared" si="3468"/>
        <v/>
      </c>
      <c r="FK210" s="72" t="str">
        <f t="shared" si="3468"/>
        <v/>
      </c>
      <c r="FL210" s="72" t="str">
        <f t="shared" si="3468"/>
        <v/>
      </c>
      <c r="FM210" s="72" t="str">
        <f t="shared" si="3468"/>
        <v/>
      </c>
      <c r="FN210" s="72" t="str">
        <f t="shared" ref="FN210:FS210" si="3469">IF(CH210="","","|n"&amp;FN$2&amp;"+"&amp;CH210&amp;FN$1)</f>
        <v/>
      </c>
      <c r="FO210" s="72" t="str">
        <f t="shared" si="3469"/>
        <v/>
      </c>
      <c r="FP210" s="72" t="str">
        <f t="shared" si="3469"/>
        <v/>
      </c>
      <c r="FQ210" s="72" t="str">
        <f t="shared" si="3469"/>
        <v/>
      </c>
      <c r="FR210" s="72" t="str">
        <f t="shared" si="3469"/>
        <v/>
      </c>
      <c r="FS210" s="72" t="str">
        <f t="shared" si="3469"/>
        <v/>
      </c>
    </row>
    <row r="211" spans="1:175" ht="16.5">
      <c r="A211" s="81"/>
      <c r="B211" s="104" t="s">
        <v>718</v>
      </c>
      <c r="C211" s="81"/>
      <c r="T211" s="123" t="s">
        <v>713</v>
      </c>
      <c r="U211" s="88" t="str">
        <f t="shared" si="3391"/>
        <v>ReplaceableTextures\\CommandButtons\\BTNIZ0E.blp</v>
      </c>
      <c r="CN211" s="70" t="str">
        <f t="shared" si="3392"/>
        <v>InitUnitState('IZ0E',,,,,,,,,,)</v>
      </c>
      <c r="CO211" s="70" t="str">
        <f t="shared" si="3393"/>
        <v>InitUnitNormal('IZ0E',,,,,,,,,,)</v>
      </c>
      <c r="CP211" s="70" t="str">
        <f t="shared" si="3394"/>
        <v>InitUnitMagic('IZ0E',,,,,,,,,,)</v>
      </c>
      <c r="CQ211" s="70" t="str">
        <f t="shared" si="3395"/>
        <v>InitUnitAdd('IZ0E',,,,,,,,,,)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217&amp;CR$1&amp;")"</f>
        <v>InitEquipData('IZ0E',,"",,,,,'','','','','','',"ReplaceableTextures\\CommandButtons\\BTN001.blp")</v>
      </c>
      <c r="CU211" s="98" t="str">
        <f t="shared" si="3396"/>
        <v>|n</v>
      </c>
      <c r="CV211" s="71" t="str">
        <f t="shared" si="3397"/>
        <v>延缓敌军2分钟进攻时间。|n|n|Cff999999狗策划一直不想做这个功能，你们就省着点用吧~（逃|r</v>
      </c>
      <c r="CW211" s="61"/>
      <c r="CX211" s="61"/>
      <c r="CY211" s="61"/>
      <c r="CZ211" s="61"/>
      <c r="DA211" s="61"/>
      <c r="DB211" s="72" t="str">
        <f t="shared" ref="DB211:FM211" si="3470">IF(V211="","","|n"&amp;DB$2&amp;"+"&amp;V211&amp;DB$1)</f>
        <v/>
      </c>
      <c r="DC211" s="72" t="str">
        <f t="shared" si="3470"/>
        <v/>
      </c>
      <c r="DD211" s="72" t="str">
        <f t="shared" si="3470"/>
        <v/>
      </c>
      <c r="DE211" s="72" t="str">
        <f t="shared" si="3470"/>
        <v/>
      </c>
      <c r="DF211" s="72" t="str">
        <f t="shared" si="3470"/>
        <v/>
      </c>
      <c r="DG211" s="72" t="str">
        <f t="shared" si="3470"/>
        <v/>
      </c>
      <c r="DH211" s="72" t="str">
        <f t="shared" si="3470"/>
        <v/>
      </c>
      <c r="DI211" s="72" t="str">
        <f t="shared" si="3470"/>
        <v/>
      </c>
      <c r="DJ211" s="72" t="str">
        <f t="shared" si="3470"/>
        <v/>
      </c>
      <c r="DK211" s="72" t="str">
        <f t="shared" si="3470"/>
        <v/>
      </c>
      <c r="DL211" s="72" t="str">
        <f t="shared" si="3470"/>
        <v/>
      </c>
      <c r="DM211" s="72" t="str">
        <f t="shared" si="3470"/>
        <v/>
      </c>
      <c r="DN211" s="72" t="str">
        <f t="shared" si="3470"/>
        <v/>
      </c>
      <c r="DO211" s="72" t="str">
        <f t="shared" si="3470"/>
        <v/>
      </c>
      <c r="DP211" s="72" t="str">
        <f t="shared" si="3470"/>
        <v/>
      </c>
      <c r="DQ211" s="72" t="str">
        <f t="shared" si="3470"/>
        <v/>
      </c>
      <c r="DR211" s="72" t="str">
        <f t="shared" si="3470"/>
        <v/>
      </c>
      <c r="DS211" s="72" t="str">
        <f t="shared" si="3470"/>
        <v/>
      </c>
      <c r="DT211" s="72" t="str">
        <f t="shared" si="3470"/>
        <v/>
      </c>
      <c r="DU211" s="72" t="str">
        <f t="shared" si="3470"/>
        <v/>
      </c>
      <c r="DV211" s="72" t="str">
        <f t="shared" si="3470"/>
        <v/>
      </c>
      <c r="DW211" s="72" t="str">
        <f t="shared" si="3470"/>
        <v/>
      </c>
      <c r="DX211" s="72" t="str">
        <f t="shared" si="3470"/>
        <v/>
      </c>
      <c r="DY211" s="72" t="str">
        <f t="shared" si="3470"/>
        <v/>
      </c>
      <c r="DZ211" s="72" t="str">
        <f t="shared" si="3470"/>
        <v/>
      </c>
      <c r="EA211" s="72" t="str">
        <f t="shared" si="3470"/>
        <v/>
      </c>
      <c r="EB211" s="72" t="str">
        <f t="shared" si="3470"/>
        <v/>
      </c>
      <c r="EC211" s="72" t="str">
        <f t="shared" si="3470"/>
        <v/>
      </c>
      <c r="ED211" s="72" t="str">
        <f t="shared" si="3470"/>
        <v/>
      </c>
      <c r="EE211" s="72" t="str">
        <f t="shared" si="3470"/>
        <v/>
      </c>
      <c r="EF211" s="72" t="str">
        <f t="shared" si="3470"/>
        <v/>
      </c>
      <c r="EG211" s="72" t="str">
        <f t="shared" si="3470"/>
        <v/>
      </c>
      <c r="EH211" s="72" t="str">
        <f t="shared" si="3470"/>
        <v/>
      </c>
      <c r="EI211" s="72" t="str">
        <f t="shared" si="3470"/>
        <v/>
      </c>
      <c r="EJ211" s="72" t="str">
        <f t="shared" si="3470"/>
        <v/>
      </c>
      <c r="EK211" s="72" t="str">
        <f t="shared" si="3470"/>
        <v/>
      </c>
      <c r="EL211" s="72" t="str">
        <f t="shared" si="3470"/>
        <v/>
      </c>
      <c r="EM211" s="72" t="str">
        <f t="shared" si="3470"/>
        <v/>
      </c>
      <c r="EN211" s="72" t="str">
        <f t="shared" si="3470"/>
        <v/>
      </c>
      <c r="EO211" s="72" t="str">
        <f t="shared" si="3470"/>
        <v/>
      </c>
      <c r="EP211" s="72" t="str">
        <f t="shared" si="3470"/>
        <v/>
      </c>
      <c r="EQ211" s="72" t="str">
        <f t="shared" si="3470"/>
        <v/>
      </c>
      <c r="ER211" s="72" t="str">
        <f t="shared" si="3470"/>
        <v/>
      </c>
      <c r="ES211" s="72" t="str">
        <f t="shared" si="3470"/>
        <v/>
      </c>
      <c r="ET211" s="72" t="str">
        <f t="shared" si="3470"/>
        <v/>
      </c>
      <c r="EU211" s="72" t="str">
        <f t="shared" si="3470"/>
        <v/>
      </c>
      <c r="EV211" s="72" t="str">
        <f t="shared" si="3470"/>
        <v/>
      </c>
      <c r="EW211" s="72" t="str">
        <f t="shared" si="3470"/>
        <v/>
      </c>
      <c r="EX211" s="72" t="str">
        <f t="shared" si="3470"/>
        <v/>
      </c>
      <c r="EY211" s="72" t="str">
        <f t="shared" si="3470"/>
        <v/>
      </c>
      <c r="EZ211" s="72" t="str">
        <f t="shared" si="3470"/>
        <v/>
      </c>
      <c r="FA211" s="72" t="str">
        <f t="shared" si="3470"/>
        <v/>
      </c>
      <c r="FB211" s="72" t="str">
        <f t="shared" si="3470"/>
        <v/>
      </c>
      <c r="FC211" s="72" t="str">
        <f t="shared" si="3470"/>
        <v/>
      </c>
      <c r="FD211" s="72" t="str">
        <f t="shared" si="3470"/>
        <v/>
      </c>
      <c r="FE211" s="72" t="str">
        <f t="shared" si="3470"/>
        <v/>
      </c>
      <c r="FF211" s="72" t="str">
        <f t="shared" si="3470"/>
        <v/>
      </c>
      <c r="FG211" s="72" t="str">
        <f t="shared" si="3470"/>
        <v/>
      </c>
      <c r="FH211" s="72" t="str">
        <f t="shared" si="3470"/>
        <v/>
      </c>
      <c r="FI211" s="72" t="str">
        <f t="shared" si="3470"/>
        <v/>
      </c>
      <c r="FJ211" s="72" t="str">
        <f t="shared" si="3470"/>
        <v/>
      </c>
      <c r="FK211" s="72" t="str">
        <f t="shared" si="3470"/>
        <v/>
      </c>
      <c r="FL211" s="72" t="str">
        <f t="shared" si="3470"/>
        <v/>
      </c>
      <c r="FM211" s="72" t="str">
        <f t="shared" si="3470"/>
        <v/>
      </c>
      <c r="FN211" s="72" t="str">
        <f t="shared" ref="FN211:FS211" si="3471">IF(CH211="","","|n"&amp;FN$2&amp;"+"&amp;CH211&amp;FN$1)</f>
        <v/>
      </c>
      <c r="FO211" s="72" t="str">
        <f t="shared" si="3471"/>
        <v/>
      </c>
      <c r="FP211" s="72" t="str">
        <f t="shared" si="3471"/>
        <v/>
      </c>
      <c r="FQ211" s="72" t="str">
        <f t="shared" si="3471"/>
        <v/>
      </c>
      <c r="FR211" s="72" t="str">
        <f t="shared" si="3471"/>
        <v/>
      </c>
      <c r="FS211" s="72" t="str">
        <f t="shared" si="3471"/>
        <v/>
      </c>
    </row>
    <row r="212" spans="1:175" ht="16.5">
      <c r="A212" s="81"/>
      <c r="B212" s="104" t="s">
        <v>719</v>
      </c>
      <c r="C212" s="81"/>
      <c r="T212" s="123" t="s">
        <v>713</v>
      </c>
      <c r="U212" s="88" t="str">
        <f t="shared" si="3391"/>
        <v>ReplaceableTextures\\CommandButtons\\BTNIZ0F.blp</v>
      </c>
      <c r="CN212" s="70" t="str">
        <f t="shared" si="3392"/>
        <v>InitUnitState('IZ0F',,,,,,,,,,)</v>
      </c>
      <c r="CO212" s="70" t="str">
        <f t="shared" si="3393"/>
        <v>InitUnitNormal('IZ0F',,,,,,,,,,)</v>
      </c>
      <c r="CP212" s="70" t="str">
        <f t="shared" si="3394"/>
        <v>InitUnitMagic('IZ0F',,,,,,,,,,)</v>
      </c>
      <c r="CQ212" s="70" t="str">
        <f t="shared" si="3395"/>
        <v>InitUnitAdd('IZ0F',,,,,,,,,,)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221&amp;CR$1&amp;")"</f>
        <v>InitEquipData('IZ0F',,"",,,,,'','','','','','',"ReplaceableTextures\\CommandButtons\\BTNIN01.blp")</v>
      </c>
      <c r="CU212" s="98" t="str">
        <f t="shared" si="3396"/>
        <v>|n</v>
      </c>
      <c r="CV212" s="71" t="str">
        <f t="shared" si="3397"/>
        <v>延缓敌军2分钟进攻时间。|n|n|Cff999999狗策划一直不想做这个功能，你们就省着点用吧~（逃|r</v>
      </c>
      <c r="CW212" s="61"/>
      <c r="CX212" s="61"/>
      <c r="CY212" s="61"/>
      <c r="CZ212" s="61"/>
      <c r="DA212" s="61"/>
      <c r="DB212" s="72" t="str">
        <f t="shared" ref="DB212:FM212" si="3472">IF(V212="","","|n"&amp;DB$2&amp;"+"&amp;V212&amp;DB$1)</f>
        <v/>
      </c>
      <c r="DC212" s="72" t="str">
        <f t="shared" si="3472"/>
        <v/>
      </c>
      <c r="DD212" s="72" t="str">
        <f t="shared" si="3472"/>
        <v/>
      </c>
      <c r="DE212" s="72" t="str">
        <f t="shared" si="3472"/>
        <v/>
      </c>
      <c r="DF212" s="72" t="str">
        <f t="shared" si="3472"/>
        <v/>
      </c>
      <c r="DG212" s="72" t="str">
        <f t="shared" si="3472"/>
        <v/>
      </c>
      <c r="DH212" s="72" t="str">
        <f t="shared" si="3472"/>
        <v/>
      </c>
      <c r="DI212" s="72" t="str">
        <f t="shared" si="3472"/>
        <v/>
      </c>
      <c r="DJ212" s="72" t="str">
        <f t="shared" si="3472"/>
        <v/>
      </c>
      <c r="DK212" s="72" t="str">
        <f t="shared" si="3472"/>
        <v/>
      </c>
      <c r="DL212" s="72" t="str">
        <f t="shared" si="3472"/>
        <v/>
      </c>
      <c r="DM212" s="72" t="str">
        <f t="shared" si="3472"/>
        <v/>
      </c>
      <c r="DN212" s="72" t="str">
        <f t="shared" si="3472"/>
        <v/>
      </c>
      <c r="DO212" s="72" t="str">
        <f t="shared" si="3472"/>
        <v/>
      </c>
      <c r="DP212" s="72" t="str">
        <f t="shared" si="3472"/>
        <v/>
      </c>
      <c r="DQ212" s="72" t="str">
        <f t="shared" si="3472"/>
        <v/>
      </c>
      <c r="DR212" s="72" t="str">
        <f t="shared" si="3472"/>
        <v/>
      </c>
      <c r="DS212" s="72" t="str">
        <f t="shared" si="3472"/>
        <v/>
      </c>
      <c r="DT212" s="72" t="str">
        <f t="shared" si="3472"/>
        <v/>
      </c>
      <c r="DU212" s="72" t="str">
        <f t="shared" si="3472"/>
        <v/>
      </c>
      <c r="DV212" s="72" t="str">
        <f t="shared" si="3472"/>
        <v/>
      </c>
      <c r="DW212" s="72" t="str">
        <f t="shared" si="3472"/>
        <v/>
      </c>
      <c r="DX212" s="72" t="str">
        <f t="shared" si="3472"/>
        <v/>
      </c>
      <c r="DY212" s="72" t="str">
        <f t="shared" si="3472"/>
        <v/>
      </c>
      <c r="DZ212" s="72" t="str">
        <f t="shared" si="3472"/>
        <v/>
      </c>
      <c r="EA212" s="72" t="str">
        <f t="shared" si="3472"/>
        <v/>
      </c>
      <c r="EB212" s="72" t="str">
        <f t="shared" si="3472"/>
        <v/>
      </c>
      <c r="EC212" s="72" t="str">
        <f t="shared" si="3472"/>
        <v/>
      </c>
      <c r="ED212" s="72" t="str">
        <f t="shared" si="3472"/>
        <v/>
      </c>
      <c r="EE212" s="72" t="str">
        <f t="shared" si="3472"/>
        <v/>
      </c>
      <c r="EF212" s="72" t="str">
        <f t="shared" si="3472"/>
        <v/>
      </c>
      <c r="EG212" s="72" t="str">
        <f t="shared" si="3472"/>
        <v/>
      </c>
      <c r="EH212" s="72" t="str">
        <f t="shared" si="3472"/>
        <v/>
      </c>
      <c r="EI212" s="72" t="str">
        <f t="shared" si="3472"/>
        <v/>
      </c>
      <c r="EJ212" s="72" t="str">
        <f t="shared" si="3472"/>
        <v/>
      </c>
      <c r="EK212" s="72" t="str">
        <f t="shared" si="3472"/>
        <v/>
      </c>
      <c r="EL212" s="72" t="str">
        <f t="shared" si="3472"/>
        <v/>
      </c>
      <c r="EM212" s="72" t="str">
        <f t="shared" si="3472"/>
        <v/>
      </c>
      <c r="EN212" s="72" t="str">
        <f t="shared" si="3472"/>
        <v/>
      </c>
      <c r="EO212" s="72" t="str">
        <f t="shared" si="3472"/>
        <v/>
      </c>
      <c r="EP212" s="72" t="str">
        <f t="shared" si="3472"/>
        <v/>
      </c>
      <c r="EQ212" s="72" t="str">
        <f t="shared" si="3472"/>
        <v/>
      </c>
      <c r="ER212" s="72" t="str">
        <f t="shared" si="3472"/>
        <v/>
      </c>
      <c r="ES212" s="72" t="str">
        <f t="shared" si="3472"/>
        <v/>
      </c>
      <c r="ET212" s="72" t="str">
        <f t="shared" si="3472"/>
        <v/>
      </c>
      <c r="EU212" s="72" t="str">
        <f t="shared" si="3472"/>
        <v/>
      </c>
      <c r="EV212" s="72" t="str">
        <f t="shared" si="3472"/>
        <v/>
      </c>
      <c r="EW212" s="72" t="str">
        <f t="shared" si="3472"/>
        <v/>
      </c>
      <c r="EX212" s="72" t="str">
        <f t="shared" si="3472"/>
        <v/>
      </c>
      <c r="EY212" s="72" t="str">
        <f t="shared" si="3472"/>
        <v/>
      </c>
      <c r="EZ212" s="72" t="str">
        <f t="shared" si="3472"/>
        <v/>
      </c>
      <c r="FA212" s="72" t="str">
        <f t="shared" si="3472"/>
        <v/>
      </c>
      <c r="FB212" s="72" t="str">
        <f t="shared" si="3472"/>
        <v/>
      </c>
      <c r="FC212" s="72" t="str">
        <f t="shared" si="3472"/>
        <v/>
      </c>
      <c r="FD212" s="72" t="str">
        <f t="shared" si="3472"/>
        <v/>
      </c>
      <c r="FE212" s="72" t="str">
        <f t="shared" si="3472"/>
        <v/>
      </c>
      <c r="FF212" s="72" t="str">
        <f t="shared" si="3472"/>
        <v/>
      </c>
      <c r="FG212" s="72" t="str">
        <f t="shared" si="3472"/>
        <v/>
      </c>
      <c r="FH212" s="72" t="str">
        <f t="shared" si="3472"/>
        <v/>
      </c>
      <c r="FI212" s="72" t="str">
        <f t="shared" si="3472"/>
        <v/>
      </c>
      <c r="FJ212" s="72" t="str">
        <f t="shared" si="3472"/>
        <v/>
      </c>
      <c r="FK212" s="72" t="str">
        <f t="shared" si="3472"/>
        <v/>
      </c>
      <c r="FL212" s="72" t="str">
        <f t="shared" si="3472"/>
        <v/>
      </c>
      <c r="FM212" s="72" t="str">
        <f t="shared" si="3472"/>
        <v/>
      </c>
      <c r="FN212" s="72" t="str">
        <f t="shared" ref="FN212:FS212" si="3473">IF(CH212="","","|n"&amp;FN$2&amp;"+"&amp;CH212&amp;FN$1)</f>
        <v/>
      </c>
      <c r="FO212" s="72" t="str">
        <f t="shared" si="3473"/>
        <v/>
      </c>
      <c r="FP212" s="72" t="str">
        <f t="shared" si="3473"/>
        <v/>
      </c>
      <c r="FQ212" s="72" t="str">
        <f t="shared" si="3473"/>
        <v/>
      </c>
      <c r="FR212" s="72" t="str">
        <f t="shared" si="3473"/>
        <v/>
      </c>
      <c r="FS212" s="72" t="str">
        <f t="shared" si="3473"/>
        <v/>
      </c>
    </row>
    <row r="213" spans="1:175" ht="16.5">
      <c r="A213" s="81"/>
      <c r="B213" s="104" t="s">
        <v>720</v>
      </c>
      <c r="C213" s="81"/>
      <c r="T213" s="123" t="s">
        <v>713</v>
      </c>
      <c r="U213" s="88" t="str">
        <f t="shared" si="3391"/>
        <v>ReplaceableTextures\\CommandButtons\\BTNIZ0G.blp</v>
      </c>
      <c r="CN213" s="70" t="str">
        <f t="shared" si="3392"/>
        <v>InitUnitState('IZ0G',,,,,,,,,,)</v>
      </c>
      <c r="CO213" s="70" t="str">
        <f t="shared" si="3393"/>
        <v>InitUnitNormal('IZ0G',,,,,,,,,,)</v>
      </c>
      <c r="CP213" s="70" t="str">
        <f t="shared" si="3394"/>
        <v>InitUnitMagic('IZ0G',,,,,,,,,,)</v>
      </c>
      <c r="CQ213" s="70" t="str">
        <f t="shared" si="3395"/>
        <v>InitUnitAdd('IZ0G',,,,,,,,,,)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222&amp;CR$1&amp;")"</f>
        <v>InitEquipData('IZ0G',,"",,,,,'','','','','','',"ReplaceableTextures\\CommandButtons\\BTNIN02.blp")</v>
      </c>
      <c r="CU213" s="98" t="str">
        <f t="shared" si="3396"/>
        <v>|n</v>
      </c>
      <c r="CV213" s="71" t="str">
        <f t="shared" si="3397"/>
        <v>延缓敌军2分钟进攻时间。|n|n|Cff999999狗策划一直不想做这个功能，你们就省着点用吧~（逃|r</v>
      </c>
      <c r="CW213" s="61"/>
      <c r="CX213" s="61"/>
      <c r="CY213" s="61"/>
      <c r="CZ213" s="61"/>
      <c r="DA213" s="61"/>
      <c r="DB213" s="72" t="str">
        <f t="shared" ref="DB213:FM213" si="3474">IF(V213="","","|n"&amp;DB$2&amp;"+"&amp;V213&amp;DB$1)</f>
        <v/>
      </c>
      <c r="DC213" s="72" t="str">
        <f t="shared" si="3474"/>
        <v/>
      </c>
      <c r="DD213" s="72" t="str">
        <f t="shared" si="3474"/>
        <v/>
      </c>
      <c r="DE213" s="72" t="str">
        <f t="shared" si="3474"/>
        <v/>
      </c>
      <c r="DF213" s="72" t="str">
        <f t="shared" si="3474"/>
        <v/>
      </c>
      <c r="DG213" s="72" t="str">
        <f t="shared" si="3474"/>
        <v/>
      </c>
      <c r="DH213" s="72" t="str">
        <f t="shared" si="3474"/>
        <v/>
      </c>
      <c r="DI213" s="72" t="str">
        <f t="shared" si="3474"/>
        <v/>
      </c>
      <c r="DJ213" s="72" t="str">
        <f t="shared" si="3474"/>
        <v/>
      </c>
      <c r="DK213" s="72" t="str">
        <f t="shared" si="3474"/>
        <v/>
      </c>
      <c r="DL213" s="72" t="str">
        <f t="shared" si="3474"/>
        <v/>
      </c>
      <c r="DM213" s="72" t="str">
        <f t="shared" si="3474"/>
        <v/>
      </c>
      <c r="DN213" s="72" t="str">
        <f t="shared" si="3474"/>
        <v/>
      </c>
      <c r="DO213" s="72" t="str">
        <f t="shared" si="3474"/>
        <v/>
      </c>
      <c r="DP213" s="72" t="str">
        <f t="shared" si="3474"/>
        <v/>
      </c>
      <c r="DQ213" s="72" t="str">
        <f t="shared" si="3474"/>
        <v/>
      </c>
      <c r="DR213" s="72" t="str">
        <f t="shared" si="3474"/>
        <v/>
      </c>
      <c r="DS213" s="72" t="str">
        <f t="shared" si="3474"/>
        <v/>
      </c>
      <c r="DT213" s="72" t="str">
        <f t="shared" si="3474"/>
        <v/>
      </c>
      <c r="DU213" s="72" t="str">
        <f t="shared" si="3474"/>
        <v/>
      </c>
      <c r="DV213" s="72" t="str">
        <f t="shared" si="3474"/>
        <v/>
      </c>
      <c r="DW213" s="72" t="str">
        <f t="shared" si="3474"/>
        <v/>
      </c>
      <c r="DX213" s="72" t="str">
        <f t="shared" si="3474"/>
        <v/>
      </c>
      <c r="DY213" s="72" t="str">
        <f t="shared" si="3474"/>
        <v/>
      </c>
      <c r="DZ213" s="72" t="str">
        <f t="shared" si="3474"/>
        <v/>
      </c>
      <c r="EA213" s="72" t="str">
        <f t="shared" si="3474"/>
        <v/>
      </c>
      <c r="EB213" s="72" t="str">
        <f t="shared" si="3474"/>
        <v/>
      </c>
      <c r="EC213" s="72" t="str">
        <f t="shared" si="3474"/>
        <v/>
      </c>
      <c r="ED213" s="72" t="str">
        <f t="shared" si="3474"/>
        <v/>
      </c>
      <c r="EE213" s="72" t="str">
        <f t="shared" si="3474"/>
        <v/>
      </c>
      <c r="EF213" s="72" t="str">
        <f t="shared" si="3474"/>
        <v/>
      </c>
      <c r="EG213" s="72" t="str">
        <f t="shared" si="3474"/>
        <v/>
      </c>
      <c r="EH213" s="72" t="str">
        <f t="shared" si="3474"/>
        <v/>
      </c>
      <c r="EI213" s="72" t="str">
        <f t="shared" si="3474"/>
        <v/>
      </c>
      <c r="EJ213" s="72" t="str">
        <f t="shared" si="3474"/>
        <v/>
      </c>
      <c r="EK213" s="72" t="str">
        <f t="shared" si="3474"/>
        <v/>
      </c>
      <c r="EL213" s="72" t="str">
        <f t="shared" si="3474"/>
        <v/>
      </c>
      <c r="EM213" s="72" t="str">
        <f t="shared" si="3474"/>
        <v/>
      </c>
      <c r="EN213" s="72" t="str">
        <f t="shared" si="3474"/>
        <v/>
      </c>
      <c r="EO213" s="72" t="str">
        <f t="shared" si="3474"/>
        <v/>
      </c>
      <c r="EP213" s="72" t="str">
        <f t="shared" si="3474"/>
        <v/>
      </c>
      <c r="EQ213" s="72" t="str">
        <f t="shared" si="3474"/>
        <v/>
      </c>
      <c r="ER213" s="72" t="str">
        <f t="shared" si="3474"/>
        <v/>
      </c>
      <c r="ES213" s="72" t="str">
        <f t="shared" si="3474"/>
        <v/>
      </c>
      <c r="ET213" s="72" t="str">
        <f t="shared" si="3474"/>
        <v/>
      </c>
      <c r="EU213" s="72" t="str">
        <f t="shared" si="3474"/>
        <v/>
      </c>
      <c r="EV213" s="72" t="str">
        <f t="shared" si="3474"/>
        <v/>
      </c>
      <c r="EW213" s="72" t="str">
        <f t="shared" si="3474"/>
        <v/>
      </c>
      <c r="EX213" s="72" t="str">
        <f t="shared" si="3474"/>
        <v/>
      </c>
      <c r="EY213" s="72" t="str">
        <f t="shared" si="3474"/>
        <v/>
      </c>
      <c r="EZ213" s="72" t="str">
        <f t="shared" si="3474"/>
        <v/>
      </c>
      <c r="FA213" s="72" t="str">
        <f t="shared" si="3474"/>
        <v/>
      </c>
      <c r="FB213" s="72" t="str">
        <f t="shared" si="3474"/>
        <v/>
      </c>
      <c r="FC213" s="72" t="str">
        <f t="shared" si="3474"/>
        <v/>
      </c>
      <c r="FD213" s="72" t="str">
        <f t="shared" si="3474"/>
        <v/>
      </c>
      <c r="FE213" s="72" t="str">
        <f t="shared" si="3474"/>
        <v/>
      </c>
      <c r="FF213" s="72" t="str">
        <f t="shared" si="3474"/>
        <v/>
      </c>
      <c r="FG213" s="72" t="str">
        <f t="shared" si="3474"/>
        <v/>
      </c>
      <c r="FH213" s="72" t="str">
        <f t="shared" si="3474"/>
        <v/>
      </c>
      <c r="FI213" s="72" t="str">
        <f t="shared" si="3474"/>
        <v/>
      </c>
      <c r="FJ213" s="72" t="str">
        <f t="shared" si="3474"/>
        <v/>
      </c>
      <c r="FK213" s="72" t="str">
        <f t="shared" si="3474"/>
        <v/>
      </c>
      <c r="FL213" s="72" t="str">
        <f t="shared" si="3474"/>
        <v/>
      </c>
      <c r="FM213" s="72" t="str">
        <f t="shared" si="3474"/>
        <v/>
      </c>
      <c r="FN213" s="72" t="str">
        <f t="shared" ref="FN213:FS213" si="3475">IF(CH213="","","|n"&amp;FN$2&amp;"+"&amp;CH213&amp;FN$1)</f>
        <v/>
      </c>
      <c r="FO213" s="72" t="str">
        <f t="shared" si="3475"/>
        <v/>
      </c>
      <c r="FP213" s="72" t="str">
        <f t="shared" si="3475"/>
        <v/>
      </c>
      <c r="FQ213" s="72" t="str">
        <f t="shared" si="3475"/>
        <v/>
      </c>
      <c r="FR213" s="72" t="str">
        <f t="shared" si="3475"/>
        <v/>
      </c>
      <c r="FS213" s="72" t="str">
        <f t="shared" si="3475"/>
        <v/>
      </c>
    </row>
    <row r="214" spans="1:175" ht="16.5">
      <c r="A214" s="81"/>
      <c r="B214" s="104" t="s">
        <v>721</v>
      </c>
      <c r="C214" s="81" t="s">
        <v>722</v>
      </c>
      <c r="T214" s="9" t="s">
        <v>723</v>
      </c>
      <c r="U214" s="88" t="str">
        <f t="shared" si="3391"/>
        <v>ReplaceableTextures\\CommandButtons\\BTNIZ01.blp</v>
      </c>
      <c r="CN214" s="70" t="str">
        <f t="shared" ref="CN214:CN231" si="3476">"InitUnitState('"&amp;B214&amp;"',"&amp;V214&amp;","&amp;W214&amp;","&amp;X214&amp;","&amp;Y214&amp;","&amp;Z214&amp;","&amp;AA214&amp;","&amp;AB214&amp;","&amp;AC214&amp;","&amp;AD214&amp;","&amp;AE214&amp;")"</f>
        <v>InitUnitState('IZ01',,,,,,,,,,)</v>
      </c>
      <c r="CO214" s="70" t="str">
        <f t="shared" ref="CO214:CO231" si="3477">"InitUnitNormal('"&amp;B214&amp;"',"&amp;AF214&amp;","&amp;AG214&amp;","&amp;AH214&amp;","&amp;AI214&amp;","&amp;AJ214&amp;","&amp;AK214&amp;","&amp;AL214&amp;","&amp;AM214&amp;","&amp;AN214&amp;","&amp;AO214&amp;")"</f>
        <v>InitUnitNormal('IZ01',,,,,,,,,,)</v>
      </c>
      <c r="CP214" s="70" t="str">
        <f t="shared" ref="CP214:CP231" si="3478">"InitUnitMagic('"&amp;B214&amp;"',"&amp;AP214&amp;","&amp;AQ214&amp;","&amp;AR214&amp;","&amp;AS214&amp;","&amp;AT214&amp;","&amp;AU214&amp;","&amp;AV214&amp;","&amp;AW214&amp;","&amp;BI214&amp;","&amp;BJ214&amp;")"</f>
        <v>InitUnitMagic('IZ01',,,,,,,,,,)</v>
      </c>
      <c r="CQ214" s="70" t="str">
        <f t="shared" ref="CQ214:CQ231" si="3479">"InitUnitAdd('"&amp;B214&amp;"',"&amp;BK214&amp;","&amp;BL214&amp;","&amp;BM214&amp;","&amp;BN214&amp;","&amp;BO214&amp;","&amp;BP214&amp;","&amp;BQ214&amp;","&amp;BR214&amp;","&amp;BS214&amp;","&amp;BT214&amp;")"</f>
        <v>InitUnitAdd('IZ01',,,,,,,,,,)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InitEquipData('IZ01',,"",,,,,'','','','','','',"ReplaceableTextures\\CommandButtons\\BTN023.blp")</v>
      </c>
      <c r="CU214" s="98" t="str">
        <f t="shared" ref="CU214:CU222" si="3480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71" t="str">
        <f t="shared" ref="CV214:CV222" si="3481">T214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4" s="61"/>
      <c r="CX214" s="61"/>
      <c r="CY214" s="61"/>
      <c r="CZ214" s="61"/>
      <c r="DA214" s="61"/>
      <c r="DB214" s="72" t="str">
        <f t="shared" ref="DB214:FM214" si="3482">IF(V214="","","|n"&amp;DB$2&amp;"+"&amp;V214&amp;DB$1)</f>
        <v/>
      </c>
      <c r="DC214" s="72" t="str">
        <f t="shared" si="3482"/>
        <v/>
      </c>
      <c r="DD214" s="72" t="str">
        <f t="shared" si="3482"/>
        <v/>
      </c>
      <c r="DE214" s="72" t="str">
        <f t="shared" si="3482"/>
        <v/>
      </c>
      <c r="DF214" s="72" t="str">
        <f t="shared" si="3482"/>
        <v/>
      </c>
      <c r="DG214" s="72" t="str">
        <f t="shared" si="3482"/>
        <v/>
      </c>
      <c r="DH214" s="72" t="str">
        <f t="shared" si="3482"/>
        <v/>
      </c>
      <c r="DI214" s="72" t="str">
        <f t="shared" si="3482"/>
        <v/>
      </c>
      <c r="DJ214" s="72" t="str">
        <f t="shared" si="3482"/>
        <v/>
      </c>
      <c r="DK214" s="72" t="str">
        <f t="shared" si="3482"/>
        <v/>
      </c>
      <c r="DL214" s="72" t="str">
        <f t="shared" si="3482"/>
        <v/>
      </c>
      <c r="DM214" s="72" t="str">
        <f t="shared" si="3482"/>
        <v/>
      </c>
      <c r="DN214" s="72" t="str">
        <f t="shared" si="3482"/>
        <v/>
      </c>
      <c r="DO214" s="72" t="str">
        <f t="shared" si="3482"/>
        <v/>
      </c>
      <c r="DP214" s="72" t="str">
        <f t="shared" si="3482"/>
        <v/>
      </c>
      <c r="DQ214" s="72" t="str">
        <f t="shared" si="3482"/>
        <v/>
      </c>
      <c r="DR214" s="72" t="str">
        <f t="shared" si="3482"/>
        <v/>
      </c>
      <c r="DS214" s="72" t="str">
        <f t="shared" si="3482"/>
        <v/>
      </c>
      <c r="DT214" s="72" t="str">
        <f t="shared" si="3482"/>
        <v/>
      </c>
      <c r="DU214" s="72" t="str">
        <f t="shared" si="3482"/>
        <v/>
      </c>
      <c r="DV214" s="72" t="str">
        <f t="shared" si="3482"/>
        <v/>
      </c>
      <c r="DW214" s="72" t="str">
        <f t="shared" si="3482"/>
        <v/>
      </c>
      <c r="DX214" s="72" t="str">
        <f t="shared" si="3482"/>
        <v/>
      </c>
      <c r="DY214" s="72" t="str">
        <f t="shared" si="3482"/>
        <v/>
      </c>
      <c r="DZ214" s="72" t="str">
        <f t="shared" si="3482"/>
        <v/>
      </c>
      <c r="EA214" s="72" t="str">
        <f t="shared" si="3482"/>
        <v/>
      </c>
      <c r="EB214" s="72" t="str">
        <f t="shared" si="3482"/>
        <v/>
      </c>
      <c r="EC214" s="72" t="str">
        <f t="shared" si="3482"/>
        <v/>
      </c>
      <c r="ED214" s="72" t="str">
        <f t="shared" si="3482"/>
        <v/>
      </c>
      <c r="EE214" s="72" t="str">
        <f t="shared" si="3482"/>
        <v/>
      </c>
      <c r="EF214" s="72" t="str">
        <f t="shared" si="3482"/>
        <v/>
      </c>
      <c r="EG214" s="72" t="str">
        <f t="shared" si="3482"/>
        <v/>
      </c>
      <c r="EH214" s="72" t="str">
        <f t="shared" si="3482"/>
        <v/>
      </c>
      <c r="EI214" s="72" t="str">
        <f t="shared" si="3482"/>
        <v/>
      </c>
      <c r="EJ214" s="72" t="str">
        <f t="shared" si="3482"/>
        <v/>
      </c>
      <c r="EK214" s="72" t="str">
        <f t="shared" si="3482"/>
        <v/>
      </c>
      <c r="EL214" s="72" t="str">
        <f t="shared" si="3482"/>
        <v/>
      </c>
      <c r="EM214" s="72" t="str">
        <f t="shared" si="3482"/>
        <v/>
      </c>
      <c r="EN214" s="72" t="str">
        <f t="shared" si="3482"/>
        <v/>
      </c>
      <c r="EO214" s="72" t="str">
        <f t="shared" si="3482"/>
        <v/>
      </c>
      <c r="EP214" s="72" t="str">
        <f t="shared" si="3482"/>
        <v/>
      </c>
      <c r="EQ214" s="72" t="str">
        <f t="shared" si="3482"/>
        <v/>
      </c>
      <c r="ER214" s="72" t="str">
        <f t="shared" si="3482"/>
        <v/>
      </c>
      <c r="ES214" s="72" t="str">
        <f t="shared" si="3482"/>
        <v/>
      </c>
      <c r="ET214" s="72" t="str">
        <f t="shared" si="3482"/>
        <v/>
      </c>
      <c r="EU214" s="72" t="str">
        <f t="shared" si="3482"/>
        <v/>
      </c>
      <c r="EV214" s="72" t="str">
        <f t="shared" si="3482"/>
        <v/>
      </c>
      <c r="EW214" s="72" t="str">
        <f t="shared" si="3482"/>
        <v/>
      </c>
      <c r="EX214" s="72" t="str">
        <f t="shared" si="3482"/>
        <v/>
      </c>
      <c r="EY214" s="72" t="str">
        <f t="shared" si="3482"/>
        <v/>
      </c>
      <c r="EZ214" s="72" t="str">
        <f t="shared" si="3482"/>
        <v/>
      </c>
      <c r="FA214" s="72" t="str">
        <f t="shared" si="3482"/>
        <v/>
      </c>
      <c r="FB214" s="72" t="str">
        <f t="shared" si="3482"/>
        <v/>
      </c>
      <c r="FC214" s="72" t="str">
        <f t="shared" si="3482"/>
        <v/>
      </c>
      <c r="FD214" s="72" t="str">
        <f t="shared" si="3482"/>
        <v/>
      </c>
      <c r="FE214" s="72" t="str">
        <f t="shared" si="3482"/>
        <v/>
      </c>
      <c r="FF214" s="72" t="str">
        <f t="shared" si="3482"/>
        <v/>
      </c>
      <c r="FG214" s="72" t="str">
        <f t="shared" si="3482"/>
        <v/>
      </c>
      <c r="FH214" s="72" t="str">
        <f t="shared" si="3482"/>
        <v/>
      </c>
      <c r="FI214" s="72" t="str">
        <f t="shared" si="3482"/>
        <v/>
      </c>
      <c r="FJ214" s="72" t="str">
        <f t="shared" si="3482"/>
        <v/>
      </c>
      <c r="FK214" s="72" t="str">
        <f t="shared" si="3482"/>
        <v/>
      </c>
      <c r="FL214" s="72" t="str">
        <f t="shared" si="3482"/>
        <v/>
      </c>
      <c r="FM214" s="72" t="str">
        <f t="shared" si="3482"/>
        <v/>
      </c>
      <c r="FN214" s="72" t="str">
        <f t="shared" ref="FN214:FS214" si="3483">IF(CH214="","","|n"&amp;FN$2&amp;"+"&amp;CH214&amp;FN$1)</f>
        <v/>
      </c>
      <c r="FO214" s="72" t="str">
        <f t="shared" si="3483"/>
        <v/>
      </c>
      <c r="FP214" s="72" t="str">
        <f t="shared" si="3483"/>
        <v/>
      </c>
      <c r="FQ214" s="72" t="str">
        <f t="shared" si="3483"/>
        <v/>
      </c>
      <c r="FR214" s="72" t="str">
        <f t="shared" si="3483"/>
        <v/>
      </c>
      <c r="FS214" s="72" t="str">
        <f t="shared" si="3483"/>
        <v/>
      </c>
    </row>
    <row r="215" spans="1:175" ht="16.5">
      <c r="A215" s="81"/>
      <c r="B215" s="104" t="s">
        <v>724</v>
      </c>
      <c r="C215" s="81" t="s">
        <v>725</v>
      </c>
      <c r="T215" s="136" t="s">
        <v>726</v>
      </c>
      <c r="U215" s="137" t="s">
        <v>727</v>
      </c>
      <c r="CN215" s="70" t="str">
        <f t="shared" si="3476"/>
        <v>InitUnitState('IS01',,,,,,,,,,)</v>
      </c>
      <c r="CO215" s="70" t="str">
        <f t="shared" si="3477"/>
        <v>InitUnitNormal('IS01',,,,,,,,,,)</v>
      </c>
      <c r="CP215" s="70" t="str">
        <f t="shared" si="3478"/>
        <v>InitUnitMagic('IS01',,,,,,,,,,)</v>
      </c>
      <c r="CQ215" s="70" t="str">
        <f t="shared" si="3479"/>
        <v>InitUnitAdd('IS01',,,,,,,,,,)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InitEquipData('IS01',,"",,,,,'','','','','','',"ReplaceableTextures\\CommandButtons\\BTN020.blp")</v>
      </c>
      <c r="CU215" s="98" t="str">
        <f t="shared" si="3480"/>
        <v>|n</v>
      </c>
      <c r="CV215" s="71" t="str">
        <f t="shared" si="3481"/>
        <v>高概率获得D级技能，低概率获得|Cff00ff7fC级技能|r</v>
      </c>
      <c r="CW215" s="61"/>
      <c r="CX215" s="61"/>
      <c r="CY215" s="61"/>
      <c r="CZ215" s="61"/>
      <c r="DA215" s="61"/>
      <c r="DB215" s="72" t="str">
        <f t="shared" ref="DB215:DK216" si="3484">IF(V215="","","|n"&amp;DB$2&amp;"+"&amp;V215&amp;DB$1)</f>
        <v/>
      </c>
      <c r="DC215" s="72" t="str">
        <f t="shared" si="3484"/>
        <v/>
      </c>
      <c r="DD215" s="72" t="str">
        <f t="shared" si="3484"/>
        <v/>
      </c>
      <c r="DE215" s="72" t="str">
        <f t="shared" si="3484"/>
        <v/>
      </c>
      <c r="DF215" s="72" t="str">
        <f t="shared" si="3484"/>
        <v/>
      </c>
      <c r="DG215" s="72" t="str">
        <f t="shared" si="3484"/>
        <v/>
      </c>
      <c r="DH215" s="72" t="str">
        <f t="shared" si="3484"/>
        <v/>
      </c>
      <c r="DI215" s="72" t="str">
        <f t="shared" si="3484"/>
        <v/>
      </c>
      <c r="DJ215" s="72" t="str">
        <f t="shared" si="3484"/>
        <v/>
      </c>
      <c r="DK215" s="72" t="str">
        <f t="shared" si="3484"/>
        <v/>
      </c>
      <c r="DL215" s="72" t="str">
        <f t="shared" ref="DL215:DU216" si="3485">IF(AF215="","","|n"&amp;DL$2&amp;"+"&amp;AF215&amp;DL$1)</f>
        <v/>
      </c>
      <c r="DM215" s="72" t="str">
        <f t="shared" si="3485"/>
        <v/>
      </c>
      <c r="DN215" s="72" t="str">
        <f t="shared" si="3485"/>
        <v/>
      </c>
      <c r="DO215" s="72" t="str">
        <f t="shared" si="3485"/>
        <v/>
      </c>
      <c r="DP215" s="72" t="str">
        <f t="shared" si="3485"/>
        <v/>
      </c>
      <c r="DQ215" s="72" t="str">
        <f t="shared" si="3485"/>
        <v/>
      </c>
      <c r="DR215" s="72" t="str">
        <f t="shared" si="3485"/>
        <v/>
      </c>
      <c r="DS215" s="72" t="str">
        <f t="shared" si="3485"/>
        <v/>
      </c>
      <c r="DT215" s="72" t="str">
        <f t="shared" si="3485"/>
        <v/>
      </c>
      <c r="DU215" s="72" t="str">
        <f t="shared" si="3485"/>
        <v/>
      </c>
      <c r="DV215" s="72" t="str">
        <f t="shared" ref="DV215:EE216" si="3486">IF(AP215="","","|n"&amp;DV$2&amp;"+"&amp;AP215&amp;DV$1)</f>
        <v/>
      </c>
      <c r="DW215" s="72" t="str">
        <f t="shared" si="3486"/>
        <v/>
      </c>
      <c r="DX215" s="72" t="str">
        <f t="shared" si="3486"/>
        <v/>
      </c>
      <c r="DY215" s="72" t="str">
        <f t="shared" si="3486"/>
        <v/>
      </c>
      <c r="DZ215" s="72" t="str">
        <f t="shared" si="3486"/>
        <v/>
      </c>
      <c r="EA215" s="72" t="str">
        <f t="shared" si="3486"/>
        <v/>
      </c>
      <c r="EB215" s="72" t="str">
        <f t="shared" si="3486"/>
        <v/>
      </c>
      <c r="EC215" s="72" t="str">
        <f t="shared" si="3486"/>
        <v/>
      </c>
      <c r="ED215" s="72" t="str">
        <f t="shared" si="3486"/>
        <v/>
      </c>
      <c r="EE215" s="72" t="str">
        <f t="shared" si="3486"/>
        <v/>
      </c>
      <c r="EF215" s="72" t="str">
        <f t="shared" ref="EF215:EO216" si="3487">IF(AZ215="","","|n"&amp;EF$2&amp;"+"&amp;AZ215&amp;EF$1)</f>
        <v/>
      </c>
      <c r="EG215" s="72" t="str">
        <f t="shared" si="3487"/>
        <v/>
      </c>
      <c r="EH215" s="72" t="str">
        <f t="shared" si="3487"/>
        <v/>
      </c>
      <c r="EI215" s="72" t="str">
        <f t="shared" si="3487"/>
        <v/>
      </c>
      <c r="EJ215" s="72" t="str">
        <f t="shared" si="3487"/>
        <v/>
      </c>
      <c r="EK215" s="72" t="str">
        <f t="shared" si="3487"/>
        <v/>
      </c>
      <c r="EL215" s="72" t="str">
        <f t="shared" si="3487"/>
        <v/>
      </c>
      <c r="EM215" s="72" t="str">
        <f t="shared" si="3487"/>
        <v/>
      </c>
      <c r="EN215" s="72" t="str">
        <f t="shared" si="3487"/>
        <v/>
      </c>
      <c r="EO215" s="72" t="str">
        <f t="shared" si="3487"/>
        <v/>
      </c>
      <c r="EP215" s="72" t="str">
        <f t="shared" ref="EP215:EY216" si="3488">IF(BJ215="","","|n"&amp;EP$2&amp;"+"&amp;BJ215&amp;EP$1)</f>
        <v/>
      </c>
      <c r="EQ215" s="72" t="str">
        <f t="shared" si="3488"/>
        <v/>
      </c>
      <c r="ER215" s="72" t="str">
        <f t="shared" si="3488"/>
        <v/>
      </c>
      <c r="ES215" s="72" t="str">
        <f t="shared" si="3488"/>
        <v/>
      </c>
      <c r="ET215" s="72" t="str">
        <f t="shared" si="3488"/>
        <v/>
      </c>
      <c r="EU215" s="72" t="str">
        <f t="shared" si="3488"/>
        <v/>
      </c>
      <c r="EV215" s="72" t="str">
        <f t="shared" si="3488"/>
        <v/>
      </c>
      <c r="EW215" s="72" t="str">
        <f t="shared" si="3488"/>
        <v/>
      </c>
      <c r="EX215" s="72" t="str">
        <f t="shared" si="3488"/>
        <v/>
      </c>
      <c r="EY215" s="72" t="str">
        <f t="shared" si="3488"/>
        <v/>
      </c>
      <c r="EZ215" s="72" t="str">
        <f t="shared" ref="EZ215:FI216" si="3489">IF(BT215="","","|n"&amp;EZ$2&amp;"+"&amp;BT215&amp;EZ$1)</f>
        <v/>
      </c>
      <c r="FA215" s="72" t="str">
        <f t="shared" si="3489"/>
        <v/>
      </c>
      <c r="FB215" s="72" t="str">
        <f t="shared" si="3489"/>
        <v/>
      </c>
      <c r="FC215" s="72" t="str">
        <f t="shared" si="3489"/>
        <v/>
      </c>
      <c r="FD215" s="72" t="str">
        <f t="shared" si="3489"/>
        <v/>
      </c>
      <c r="FE215" s="72" t="str">
        <f t="shared" si="3489"/>
        <v/>
      </c>
      <c r="FF215" s="72" t="str">
        <f t="shared" si="3489"/>
        <v/>
      </c>
      <c r="FG215" s="72" t="str">
        <f t="shared" si="3489"/>
        <v/>
      </c>
      <c r="FH215" s="72" t="str">
        <f t="shared" si="3489"/>
        <v/>
      </c>
      <c r="FI215" s="72" t="str">
        <f t="shared" si="3489"/>
        <v/>
      </c>
      <c r="FJ215" s="72" t="str">
        <f t="shared" ref="FJ215:FS216" si="3490">IF(CD215="","","|n"&amp;FJ$2&amp;"+"&amp;CD215&amp;FJ$1)</f>
        <v/>
      </c>
      <c r="FK215" s="72" t="str">
        <f t="shared" si="3490"/>
        <v/>
      </c>
      <c r="FL215" s="72" t="str">
        <f t="shared" si="3490"/>
        <v/>
      </c>
      <c r="FM215" s="72" t="str">
        <f t="shared" si="3490"/>
        <v/>
      </c>
      <c r="FN215" s="72" t="str">
        <f t="shared" si="3490"/>
        <v/>
      </c>
      <c r="FO215" s="72" t="str">
        <f t="shared" si="3490"/>
        <v/>
      </c>
      <c r="FP215" s="72" t="str">
        <f t="shared" si="3490"/>
        <v/>
      </c>
      <c r="FQ215" s="72" t="str">
        <f t="shared" si="3490"/>
        <v/>
      </c>
      <c r="FR215" s="72" t="str">
        <f t="shared" si="3490"/>
        <v/>
      </c>
      <c r="FS215" s="72" t="str">
        <f t="shared" si="3490"/>
        <v/>
      </c>
    </row>
    <row r="216" spans="1:175" ht="16.5">
      <c r="A216" s="81"/>
      <c r="B216" s="104" t="s">
        <v>728</v>
      </c>
      <c r="C216" s="81" t="s">
        <v>729</v>
      </c>
      <c r="T216" s="136" t="s">
        <v>730</v>
      </c>
      <c r="U216" s="137" t="s">
        <v>731</v>
      </c>
      <c r="CN216" s="70" t="str">
        <f t="shared" si="3476"/>
        <v>InitUnitState('IS02',,,,,,,,,,)</v>
      </c>
      <c r="CO216" s="70" t="str">
        <f t="shared" si="3477"/>
        <v>InitUnitNormal('IS02',,,,,,,,,,)</v>
      </c>
      <c r="CP216" s="70" t="str">
        <f t="shared" si="3478"/>
        <v>InitUnitMagic('IS02',,,,,,,,,,)</v>
      </c>
      <c r="CQ216" s="70" t="str">
        <f t="shared" si="3479"/>
        <v>InitUnitAdd('IS02',,,,,,,,,,)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InitEquipData('IS02',,"",,,,,'','','','','','',"ReplaceableTextures\\CommandButtons\\BTN001.blp")</v>
      </c>
      <c r="CU216" s="98" t="str">
        <f t="shared" si="3480"/>
        <v>|n</v>
      </c>
      <c r="CV216" s="71" t="str">
        <f t="shared" si="3481"/>
        <v>较高概率获得D级技能，高概率获得|Cff00ff7fC级技能|r，极低概率获得|Cff2693ffB级技能|r。</v>
      </c>
      <c r="CW216" s="61"/>
      <c r="CX216" s="61"/>
      <c r="CY216" s="61"/>
      <c r="CZ216" s="61"/>
      <c r="DA216" s="61"/>
      <c r="DB216" s="72" t="str">
        <f t="shared" si="3484"/>
        <v/>
      </c>
      <c r="DC216" s="72" t="str">
        <f t="shared" si="3484"/>
        <v/>
      </c>
      <c r="DD216" s="72" t="str">
        <f t="shared" si="3484"/>
        <v/>
      </c>
      <c r="DE216" s="72" t="str">
        <f t="shared" si="3484"/>
        <v/>
      </c>
      <c r="DF216" s="72" t="str">
        <f t="shared" si="3484"/>
        <v/>
      </c>
      <c r="DG216" s="72" t="str">
        <f t="shared" si="3484"/>
        <v/>
      </c>
      <c r="DH216" s="72" t="str">
        <f t="shared" si="3484"/>
        <v/>
      </c>
      <c r="DI216" s="72" t="str">
        <f t="shared" si="3484"/>
        <v/>
      </c>
      <c r="DJ216" s="72" t="str">
        <f t="shared" si="3484"/>
        <v/>
      </c>
      <c r="DK216" s="72" t="str">
        <f t="shared" si="3484"/>
        <v/>
      </c>
      <c r="DL216" s="72" t="str">
        <f t="shared" si="3485"/>
        <v/>
      </c>
      <c r="DM216" s="72" t="str">
        <f t="shared" si="3485"/>
        <v/>
      </c>
      <c r="DN216" s="72" t="str">
        <f t="shared" si="3485"/>
        <v/>
      </c>
      <c r="DO216" s="72" t="str">
        <f t="shared" si="3485"/>
        <v/>
      </c>
      <c r="DP216" s="72" t="str">
        <f t="shared" si="3485"/>
        <v/>
      </c>
      <c r="DQ216" s="72" t="str">
        <f t="shared" si="3485"/>
        <v/>
      </c>
      <c r="DR216" s="72" t="str">
        <f t="shared" si="3485"/>
        <v/>
      </c>
      <c r="DS216" s="72" t="str">
        <f t="shared" si="3485"/>
        <v/>
      </c>
      <c r="DT216" s="72" t="str">
        <f t="shared" si="3485"/>
        <v/>
      </c>
      <c r="DU216" s="72" t="str">
        <f t="shared" si="3485"/>
        <v/>
      </c>
      <c r="DV216" s="72" t="str">
        <f t="shared" si="3486"/>
        <v/>
      </c>
      <c r="DW216" s="72" t="str">
        <f t="shared" si="3486"/>
        <v/>
      </c>
      <c r="DX216" s="72" t="str">
        <f t="shared" si="3486"/>
        <v/>
      </c>
      <c r="DY216" s="72" t="str">
        <f t="shared" si="3486"/>
        <v/>
      </c>
      <c r="DZ216" s="72" t="str">
        <f t="shared" si="3486"/>
        <v/>
      </c>
      <c r="EA216" s="72" t="str">
        <f t="shared" si="3486"/>
        <v/>
      </c>
      <c r="EB216" s="72" t="str">
        <f t="shared" si="3486"/>
        <v/>
      </c>
      <c r="EC216" s="72" t="str">
        <f t="shared" si="3486"/>
        <v/>
      </c>
      <c r="ED216" s="72" t="str">
        <f t="shared" si="3486"/>
        <v/>
      </c>
      <c r="EE216" s="72" t="str">
        <f t="shared" si="3486"/>
        <v/>
      </c>
      <c r="EF216" s="72" t="str">
        <f t="shared" si="3487"/>
        <v/>
      </c>
      <c r="EG216" s="72" t="str">
        <f t="shared" si="3487"/>
        <v/>
      </c>
      <c r="EH216" s="72" t="str">
        <f t="shared" si="3487"/>
        <v/>
      </c>
      <c r="EI216" s="72" t="str">
        <f t="shared" si="3487"/>
        <v/>
      </c>
      <c r="EJ216" s="72" t="str">
        <f t="shared" si="3487"/>
        <v/>
      </c>
      <c r="EK216" s="72" t="str">
        <f t="shared" si="3487"/>
        <v/>
      </c>
      <c r="EL216" s="72" t="str">
        <f t="shared" si="3487"/>
        <v/>
      </c>
      <c r="EM216" s="72" t="str">
        <f t="shared" si="3487"/>
        <v/>
      </c>
      <c r="EN216" s="72" t="str">
        <f t="shared" si="3487"/>
        <v/>
      </c>
      <c r="EO216" s="72" t="str">
        <f t="shared" si="3487"/>
        <v/>
      </c>
      <c r="EP216" s="72" t="str">
        <f t="shared" si="3488"/>
        <v/>
      </c>
      <c r="EQ216" s="72" t="str">
        <f t="shared" si="3488"/>
        <v/>
      </c>
      <c r="ER216" s="72" t="str">
        <f t="shared" si="3488"/>
        <v/>
      </c>
      <c r="ES216" s="72" t="str">
        <f t="shared" si="3488"/>
        <v/>
      </c>
      <c r="ET216" s="72" t="str">
        <f t="shared" si="3488"/>
        <v/>
      </c>
      <c r="EU216" s="72" t="str">
        <f t="shared" si="3488"/>
        <v/>
      </c>
      <c r="EV216" s="72" t="str">
        <f t="shared" si="3488"/>
        <v/>
      </c>
      <c r="EW216" s="72" t="str">
        <f t="shared" si="3488"/>
        <v/>
      </c>
      <c r="EX216" s="72" t="str">
        <f t="shared" si="3488"/>
        <v/>
      </c>
      <c r="EY216" s="72" t="str">
        <f t="shared" si="3488"/>
        <v/>
      </c>
      <c r="EZ216" s="72" t="str">
        <f t="shared" si="3489"/>
        <v/>
      </c>
      <c r="FA216" s="72" t="str">
        <f t="shared" si="3489"/>
        <v/>
      </c>
      <c r="FB216" s="72" t="str">
        <f t="shared" si="3489"/>
        <v/>
      </c>
      <c r="FC216" s="72" t="str">
        <f t="shared" si="3489"/>
        <v/>
      </c>
      <c r="FD216" s="72" t="str">
        <f t="shared" si="3489"/>
        <v/>
      </c>
      <c r="FE216" s="72" t="str">
        <f t="shared" si="3489"/>
        <v/>
      </c>
      <c r="FF216" s="72" t="str">
        <f t="shared" si="3489"/>
        <v/>
      </c>
      <c r="FG216" s="72" t="str">
        <f t="shared" si="3489"/>
        <v/>
      </c>
      <c r="FH216" s="72" t="str">
        <f t="shared" si="3489"/>
        <v/>
      </c>
      <c r="FI216" s="72" t="str">
        <f t="shared" si="3489"/>
        <v/>
      </c>
      <c r="FJ216" s="72" t="str">
        <f t="shared" si="3490"/>
        <v/>
      </c>
      <c r="FK216" s="72" t="str">
        <f t="shared" si="3490"/>
        <v/>
      </c>
      <c r="FL216" s="72" t="str">
        <f t="shared" si="3490"/>
        <v/>
      </c>
      <c r="FM216" s="72" t="str">
        <f t="shared" si="3490"/>
        <v/>
      </c>
      <c r="FN216" s="72" t="str">
        <f t="shared" si="3490"/>
        <v/>
      </c>
      <c r="FO216" s="72" t="str">
        <f t="shared" si="3490"/>
        <v/>
      </c>
      <c r="FP216" s="72" t="str">
        <f t="shared" si="3490"/>
        <v/>
      </c>
      <c r="FQ216" s="72" t="str">
        <f t="shared" si="3490"/>
        <v/>
      </c>
      <c r="FR216" s="72" t="str">
        <f t="shared" si="3490"/>
        <v/>
      </c>
      <c r="FS216" s="72" t="str">
        <f t="shared" si="3490"/>
        <v/>
      </c>
    </row>
    <row r="217" spans="1:175" ht="16.5">
      <c r="A217" s="81"/>
      <c r="B217" s="104" t="s">
        <v>732</v>
      </c>
      <c r="C217" s="81" t="s">
        <v>733</v>
      </c>
      <c r="T217" s="136" t="s">
        <v>1025</v>
      </c>
      <c r="U217" s="137" t="s">
        <v>735</v>
      </c>
      <c r="CN217" s="70" t="str">
        <f t="shared" si="3476"/>
        <v>InitUnitState('IS03',,,,,,,,,,)</v>
      </c>
      <c r="CO217" s="70" t="str">
        <f t="shared" si="3477"/>
        <v>InitUnitNormal('IS03',,,,,,,,,,)</v>
      </c>
      <c r="CP217" s="70" t="str">
        <f t="shared" si="3478"/>
        <v>InitUnitMagic('IS03',,,,,,,,,,)</v>
      </c>
      <c r="CQ217" s="70" t="str">
        <f t="shared" si="3479"/>
        <v>InitUnitAdd('IS03',,,,,,,,,,)</v>
      </c>
      <c r="CR217" s="70" t="e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#REF!&amp;CR$1&amp;")"</f>
        <v>#REF!</v>
      </c>
      <c r="CU217" s="98" t="str">
        <f t="shared" si="3480"/>
        <v>|n</v>
      </c>
      <c r="CV217" s="71" t="str">
        <f t="shared" si="3481"/>
        <v>低概率获得C级技能，高概率获得|Cff00ff7fB级技能|r，低概率获得|Cff2693ffA级技能|r。</v>
      </c>
      <c r="CW217" s="61"/>
      <c r="CX217" s="61"/>
      <c r="CY217" s="61"/>
      <c r="CZ217" s="61"/>
      <c r="DA217" s="61"/>
      <c r="DB217" s="72" t="str">
        <f t="shared" ref="DB217:DK222" si="3491">IF(V217="","","|n"&amp;DB$2&amp;"+"&amp;V217&amp;DB$1)</f>
        <v/>
      </c>
      <c r="DC217" s="72" t="str">
        <f t="shared" si="3491"/>
        <v/>
      </c>
      <c r="DD217" s="72" t="str">
        <f t="shared" si="3491"/>
        <v/>
      </c>
      <c r="DE217" s="72" t="str">
        <f t="shared" si="3491"/>
        <v/>
      </c>
      <c r="DF217" s="72" t="str">
        <f t="shared" si="3491"/>
        <v/>
      </c>
      <c r="DG217" s="72" t="str">
        <f t="shared" si="3491"/>
        <v/>
      </c>
      <c r="DH217" s="72" t="str">
        <f t="shared" si="3491"/>
        <v/>
      </c>
      <c r="DI217" s="72" t="str">
        <f t="shared" si="3491"/>
        <v/>
      </c>
      <c r="DJ217" s="72" t="str">
        <f t="shared" si="3491"/>
        <v/>
      </c>
      <c r="DK217" s="72" t="str">
        <f t="shared" si="3491"/>
        <v/>
      </c>
      <c r="DL217" s="72" t="str">
        <f t="shared" ref="DL217:DU222" si="3492">IF(AF217="","","|n"&amp;DL$2&amp;"+"&amp;AF217&amp;DL$1)</f>
        <v/>
      </c>
      <c r="DM217" s="72" t="str">
        <f t="shared" si="3492"/>
        <v/>
      </c>
      <c r="DN217" s="72" t="str">
        <f t="shared" si="3492"/>
        <v/>
      </c>
      <c r="DO217" s="72" t="str">
        <f t="shared" si="3492"/>
        <v/>
      </c>
      <c r="DP217" s="72" t="str">
        <f t="shared" si="3492"/>
        <v/>
      </c>
      <c r="DQ217" s="72" t="str">
        <f t="shared" si="3492"/>
        <v/>
      </c>
      <c r="DR217" s="72" t="str">
        <f t="shared" si="3492"/>
        <v/>
      </c>
      <c r="DS217" s="72" t="str">
        <f t="shared" si="3492"/>
        <v/>
      </c>
      <c r="DT217" s="72" t="str">
        <f t="shared" si="3492"/>
        <v/>
      </c>
      <c r="DU217" s="72" t="str">
        <f t="shared" si="3492"/>
        <v/>
      </c>
      <c r="DV217" s="72" t="str">
        <f t="shared" ref="DV217:EE222" si="3493">IF(AP217="","","|n"&amp;DV$2&amp;"+"&amp;AP217&amp;DV$1)</f>
        <v/>
      </c>
      <c r="DW217" s="72" t="str">
        <f t="shared" si="3493"/>
        <v/>
      </c>
      <c r="DX217" s="72" t="str">
        <f t="shared" si="3493"/>
        <v/>
      </c>
      <c r="DY217" s="72" t="str">
        <f t="shared" si="3493"/>
        <v/>
      </c>
      <c r="DZ217" s="72" t="str">
        <f t="shared" si="3493"/>
        <v/>
      </c>
      <c r="EA217" s="72" t="str">
        <f t="shared" si="3493"/>
        <v/>
      </c>
      <c r="EB217" s="72" t="str">
        <f t="shared" si="3493"/>
        <v/>
      </c>
      <c r="EC217" s="72" t="str">
        <f t="shared" si="3493"/>
        <v/>
      </c>
      <c r="ED217" s="72" t="str">
        <f t="shared" si="3493"/>
        <v/>
      </c>
      <c r="EE217" s="72" t="str">
        <f t="shared" si="3493"/>
        <v/>
      </c>
      <c r="EF217" s="72" t="str">
        <f t="shared" ref="EF217:EO222" si="3494">IF(AZ217="","","|n"&amp;EF$2&amp;"+"&amp;AZ217&amp;EF$1)</f>
        <v/>
      </c>
      <c r="EG217" s="72" t="str">
        <f t="shared" si="3494"/>
        <v/>
      </c>
      <c r="EH217" s="72" t="str">
        <f t="shared" si="3494"/>
        <v/>
      </c>
      <c r="EI217" s="72" t="str">
        <f t="shared" si="3494"/>
        <v/>
      </c>
      <c r="EJ217" s="72" t="str">
        <f t="shared" si="3494"/>
        <v/>
      </c>
      <c r="EK217" s="72" t="str">
        <f t="shared" si="3494"/>
        <v/>
      </c>
      <c r="EL217" s="72" t="str">
        <f t="shared" si="3494"/>
        <v/>
      </c>
      <c r="EM217" s="72" t="str">
        <f t="shared" si="3494"/>
        <v/>
      </c>
      <c r="EN217" s="72" t="str">
        <f t="shared" si="3494"/>
        <v/>
      </c>
      <c r="EO217" s="72" t="str">
        <f t="shared" si="3494"/>
        <v/>
      </c>
      <c r="EP217" s="72" t="str">
        <f t="shared" ref="EP217:EY222" si="3495">IF(BJ217="","","|n"&amp;EP$2&amp;"+"&amp;BJ217&amp;EP$1)</f>
        <v/>
      </c>
      <c r="EQ217" s="72" t="str">
        <f t="shared" si="3495"/>
        <v/>
      </c>
      <c r="ER217" s="72" t="str">
        <f t="shared" si="3495"/>
        <v/>
      </c>
      <c r="ES217" s="72" t="str">
        <f t="shared" si="3495"/>
        <v/>
      </c>
      <c r="ET217" s="72" t="str">
        <f t="shared" si="3495"/>
        <v/>
      </c>
      <c r="EU217" s="72" t="str">
        <f t="shared" si="3495"/>
        <v/>
      </c>
      <c r="EV217" s="72" t="str">
        <f t="shared" si="3495"/>
        <v/>
      </c>
      <c r="EW217" s="72" t="str">
        <f t="shared" si="3495"/>
        <v/>
      </c>
      <c r="EX217" s="72" t="str">
        <f t="shared" si="3495"/>
        <v/>
      </c>
      <c r="EY217" s="72" t="str">
        <f t="shared" si="3495"/>
        <v/>
      </c>
      <c r="EZ217" s="72" t="str">
        <f t="shared" ref="EZ217:FI222" si="3496">IF(BT217="","","|n"&amp;EZ$2&amp;"+"&amp;BT217&amp;EZ$1)</f>
        <v/>
      </c>
      <c r="FA217" s="72" t="str">
        <f t="shared" si="3496"/>
        <v/>
      </c>
      <c r="FB217" s="72" t="str">
        <f t="shared" si="3496"/>
        <v/>
      </c>
      <c r="FC217" s="72" t="str">
        <f t="shared" si="3496"/>
        <v/>
      </c>
      <c r="FD217" s="72" t="str">
        <f t="shared" si="3496"/>
        <v/>
      </c>
      <c r="FE217" s="72" t="str">
        <f t="shared" si="3496"/>
        <v/>
      </c>
      <c r="FF217" s="72" t="str">
        <f t="shared" si="3496"/>
        <v/>
      </c>
      <c r="FG217" s="72" t="str">
        <f t="shared" si="3496"/>
        <v/>
      </c>
      <c r="FH217" s="72" t="str">
        <f t="shared" si="3496"/>
        <v/>
      </c>
      <c r="FI217" s="72" t="str">
        <f t="shared" si="3496"/>
        <v/>
      </c>
      <c r="FJ217" s="72" t="str">
        <f t="shared" ref="FJ217:FS222" si="3497">IF(CD217="","","|n"&amp;FJ$2&amp;"+"&amp;CD217&amp;FJ$1)</f>
        <v/>
      </c>
      <c r="FK217" s="72" t="str">
        <f t="shared" si="3497"/>
        <v/>
      </c>
      <c r="FL217" s="72" t="str">
        <f t="shared" si="3497"/>
        <v/>
      </c>
      <c r="FM217" s="72" t="str">
        <f t="shared" si="3497"/>
        <v/>
      </c>
      <c r="FN217" s="72" t="str">
        <f t="shared" si="3497"/>
        <v/>
      </c>
      <c r="FO217" s="72" t="str">
        <f t="shared" si="3497"/>
        <v/>
      </c>
      <c r="FP217" s="72" t="str">
        <f t="shared" si="3497"/>
        <v/>
      </c>
      <c r="FQ217" s="72" t="str">
        <f t="shared" si="3497"/>
        <v/>
      </c>
      <c r="FR217" s="72" t="str">
        <f t="shared" si="3497"/>
        <v/>
      </c>
      <c r="FS217" s="72" t="str">
        <f t="shared" si="3497"/>
        <v/>
      </c>
    </row>
    <row r="218" spans="1:175" ht="16.5">
      <c r="A218" s="81"/>
      <c r="B218" s="104" t="s">
        <v>736</v>
      </c>
      <c r="C218" s="81" t="s">
        <v>737</v>
      </c>
      <c r="T218" s="136" t="s">
        <v>726</v>
      </c>
      <c r="U218" s="137" t="s">
        <v>738</v>
      </c>
      <c r="CN218" s="70" t="str">
        <f t="shared" ref="CN218:CN220" si="3498">"InitUnitState('"&amp;B218&amp;"',"&amp;V218&amp;","&amp;W218&amp;","&amp;X218&amp;","&amp;Y218&amp;","&amp;Z218&amp;","&amp;AA218&amp;","&amp;AB218&amp;","&amp;AC218&amp;","&amp;AD218&amp;","&amp;AE218&amp;")"</f>
        <v>InitUnitState('IS06',,,,,,,,,,)</v>
      </c>
      <c r="CO218" s="70" t="str">
        <f t="shared" ref="CO218:CO220" si="3499">"InitUnitNormal('"&amp;B218&amp;"',"&amp;AF218&amp;","&amp;AG218&amp;","&amp;AH218&amp;","&amp;AI218&amp;","&amp;AJ218&amp;","&amp;AK218&amp;","&amp;AL218&amp;","&amp;AM218&amp;","&amp;AN218&amp;","&amp;AO218&amp;")"</f>
        <v>InitUnitNormal('IS06',,,,,,,,,,)</v>
      </c>
      <c r="CP218" s="70" t="str">
        <f t="shared" ref="CP218:CP220" si="3500">"InitUnitMagic('"&amp;B218&amp;"',"&amp;AP218&amp;","&amp;AQ218&amp;","&amp;AR218&amp;","&amp;AS218&amp;","&amp;AT218&amp;","&amp;AU218&amp;","&amp;AV218&amp;","&amp;AW218&amp;","&amp;BI218&amp;","&amp;BJ218&amp;")"</f>
        <v>InitUnitMagic('IS06',,,,,,,,,,)</v>
      </c>
      <c r="CQ218" s="70" t="str">
        <f t="shared" ref="CQ218:CQ220" si="3501">"InitUnitAdd('"&amp;B218&amp;"',"&amp;BK218&amp;","&amp;BL218&amp;","&amp;BM218&amp;","&amp;BN218&amp;","&amp;BO218&amp;","&amp;BP218&amp;","&amp;BQ218&amp;","&amp;BR218&amp;","&amp;BS218&amp;","&amp;BT218&amp;")"</f>
        <v>InitUnitAdd('IS06',,,,,,,,,,)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InitEquipData('IS06',,"",,,,,'','','','','','',"ReplaceableTextures\\CommandButtons\\BTN021.blp")</v>
      </c>
      <c r="CU218" s="98" t="str">
        <f t="shared" ref="CU218:CU220" si="3502">CONCATENATE(DB218,DC218,DD218,DE218,DF218,DG218,DH218,DI218,DJ218,DK218,DL218,DM218,DN218,DO218,DP218,DQ218,DR218,DS218,DT218,DU218,DV218,DW218,DX218,DY218,DZ218,EA218,EB218,EC218,ED218,EE218,EF218,EG218,EH218,EI218,EJ218,EK218,EL218,EM218,EN218,EO218,EP218&amp;"|n")</f>
        <v>|n</v>
      </c>
      <c r="CV218" s="71" t="str">
        <f t="shared" ref="CV218:CV220" si="3503">T218</f>
        <v>高概率获得D级技能，低概率获得|Cff00ff7fC级技能|r</v>
      </c>
      <c r="CW218" s="61"/>
      <c r="CX218" s="61"/>
      <c r="CY218" s="61"/>
      <c r="CZ218" s="61"/>
      <c r="DA218" s="61"/>
      <c r="DB218" s="72" t="str">
        <f t="shared" si="3491"/>
        <v/>
      </c>
      <c r="DC218" s="72" t="str">
        <f t="shared" si="3491"/>
        <v/>
      </c>
      <c r="DD218" s="72" t="str">
        <f t="shared" si="3491"/>
        <v/>
      </c>
      <c r="DE218" s="72" t="str">
        <f t="shared" si="3491"/>
        <v/>
      </c>
      <c r="DF218" s="72" t="str">
        <f t="shared" si="3491"/>
        <v/>
      </c>
      <c r="DG218" s="72" t="str">
        <f t="shared" si="3491"/>
        <v/>
      </c>
      <c r="DH218" s="72" t="str">
        <f t="shared" si="3491"/>
        <v/>
      </c>
      <c r="DI218" s="72" t="str">
        <f t="shared" si="3491"/>
        <v/>
      </c>
      <c r="DJ218" s="72" t="str">
        <f t="shared" si="3491"/>
        <v/>
      </c>
      <c r="DK218" s="72" t="str">
        <f t="shared" si="3491"/>
        <v/>
      </c>
      <c r="DL218" s="72" t="str">
        <f t="shared" si="3492"/>
        <v/>
      </c>
      <c r="DM218" s="72" t="str">
        <f t="shared" si="3492"/>
        <v/>
      </c>
      <c r="DN218" s="72" t="str">
        <f t="shared" si="3492"/>
        <v/>
      </c>
      <c r="DO218" s="72" t="str">
        <f t="shared" si="3492"/>
        <v/>
      </c>
      <c r="DP218" s="72" t="str">
        <f t="shared" si="3492"/>
        <v/>
      </c>
      <c r="DQ218" s="72" t="str">
        <f t="shared" si="3492"/>
        <v/>
      </c>
      <c r="DR218" s="72" t="str">
        <f t="shared" si="3492"/>
        <v/>
      </c>
      <c r="DS218" s="72" t="str">
        <f t="shared" si="3492"/>
        <v/>
      </c>
      <c r="DT218" s="72" t="str">
        <f t="shared" si="3492"/>
        <v/>
      </c>
      <c r="DU218" s="72" t="str">
        <f t="shared" si="3492"/>
        <v/>
      </c>
      <c r="DV218" s="72" t="str">
        <f t="shared" si="3493"/>
        <v/>
      </c>
      <c r="DW218" s="72" t="str">
        <f t="shared" si="3493"/>
        <v/>
      </c>
      <c r="DX218" s="72" t="str">
        <f t="shared" si="3493"/>
        <v/>
      </c>
      <c r="DY218" s="72" t="str">
        <f t="shared" si="3493"/>
        <v/>
      </c>
      <c r="DZ218" s="72" t="str">
        <f t="shared" si="3493"/>
        <v/>
      </c>
      <c r="EA218" s="72" t="str">
        <f t="shared" si="3493"/>
        <v/>
      </c>
      <c r="EB218" s="72" t="str">
        <f t="shared" si="3493"/>
        <v/>
      </c>
      <c r="EC218" s="72" t="str">
        <f t="shared" si="3493"/>
        <v/>
      </c>
      <c r="ED218" s="72" t="str">
        <f t="shared" si="3493"/>
        <v/>
      </c>
      <c r="EE218" s="72" t="str">
        <f t="shared" si="3493"/>
        <v/>
      </c>
      <c r="EF218" s="72" t="str">
        <f t="shared" si="3494"/>
        <v/>
      </c>
      <c r="EG218" s="72" t="str">
        <f t="shared" si="3494"/>
        <v/>
      </c>
      <c r="EH218" s="72" t="str">
        <f t="shared" si="3494"/>
        <v/>
      </c>
      <c r="EI218" s="72" t="str">
        <f t="shared" si="3494"/>
        <v/>
      </c>
      <c r="EJ218" s="72" t="str">
        <f t="shared" si="3494"/>
        <v/>
      </c>
      <c r="EK218" s="72" t="str">
        <f t="shared" si="3494"/>
        <v/>
      </c>
      <c r="EL218" s="72" t="str">
        <f t="shared" si="3494"/>
        <v/>
      </c>
      <c r="EM218" s="72" t="str">
        <f t="shared" si="3494"/>
        <v/>
      </c>
      <c r="EN218" s="72" t="str">
        <f t="shared" si="3494"/>
        <v/>
      </c>
      <c r="EO218" s="72" t="str">
        <f t="shared" si="3494"/>
        <v/>
      </c>
      <c r="EP218" s="72" t="str">
        <f t="shared" si="3495"/>
        <v/>
      </c>
      <c r="EQ218" s="72" t="str">
        <f t="shared" si="3495"/>
        <v/>
      </c>
      <c r="ER218" s="72" t="str">
        <f t="shared" si="3495"/>
        <v/>
      </c>
      <c r="ES218" s="72" t="str">
        <f t="shared" si="3495"/>
        <v/>
      </c>
      <c r="ET218" s="72" t="str">
        <f t="shared" si="3495"/>
        <v/>
      </c>
      <c r="EU218" s="72" t="str">
        <f t="shared" si="3495"/>
        <v/>
      </c>
      <c r="EV218" s="72" t="str">
        <f t="shared" si="3495"/>
        <v/>
      </c>
      <c r="EW218" s="72" t="str">
        <f t="shared" si="3495"/>
        <v/>
      </c>
      <c r="EX218" s="72" t="str">
        <f t="shared" si="3495"/>
        <v/>
      </c>
      <c r="EY218" s="72" t="str">
        <f t="shared" si="3495"/>
        <v/>
      </c>
      <c r="EZ218" s="72" t="str">
        <f t="shared" si="3496"/>
        <v/>
      </c>
      <c r="FA218" s="72" t="str">
        <f t="shared" si="3496"/>
        <v/>
      </c>
      <c r="FB218" s="72" t="str">
        <f t="shared" si="3496"/>
        <v/>
      </c>
      <c r="FC218" s="72" t="str">
        <f t="shared" si="3496"/>
        <v/>
      </c>
      <c r="FD218" s="72" t="str">
        <f t="shared" si="3496"/>
        <v/>
      </c>
      <c r="FE218" s="72" t="str">
        <f t="shared" si="3496"/>
        <v/>
      </c>
      <c r="FF218" s="72" t="str">
        <f t="shared" si="3496"/>
        <v/>
      </c>
      <c r="FG218" s="72" t="str">
        <f t="shared" si="3496"/>
        <v/>
      </c>
      <c r="FH218" s="72" t="str">
        <f t="shared" si="3496"/>
        <v/>
      </c>
      <c r="FI218" s="72" t="str">
        <f t="shared" si="3496"/>
        <v/>
      </c>
      <c r="FJ218" s="72" t="str">
        <f t="shared" si="3497"/>
        <v/>
      </c>
      <c r="FK218" s="72" t="str">
        <f t="shared" si="3497"/>
        <v/>
      </c>
      <c r="FL218" s="72" t="str">
        <f t="shared" si="3497"/>
        <v/>
      </c>
      <c r="FM218" s="72" t="str">
        <f t="shared" si="3497"/>
        <v/>
      </c>
      <c r="FN218" s="72" t="str">
        <f t="shared" si="3497"/>
        <v/>
      </c>
      <c r="FO218" s="72" t="str">
        <f t="shared" si="3497"/>
        <v/>
      </c>
      <c r="FP218" s="72" t="str">
        <f t="shared" si="3497"/>
        <v/>
      </c>
      <c r="FQ218" s="72" t="str">
        <f t="shared" si="3497"/>
        <v/>
      </c>
      <c r="FR218" s="72" t="str">
        <f t="shared" si="3497"/>
        <v/>
      </c>
      <c r="FS218" s="72" t="str">
        <f t="shared" si="3497"/>
        <v/>
      </c>
    </row>
    <row r="219" spans="1:175" ht="16.5">
      <c r="A219" s="81"/>
      <c r="B219" s="104" t="s">
        <v>739</v>
      </c>
      <c r="C219" s="81" t="s">
        <v>740</v>
      </c>
      <c r="T219" s="136" t="s">
        <v>730</v>
      </c>
      <c r="U219" s="137" t="s">
        <v>741</v>
      </c>
      <c r="CN219" s="70" t="str">
        <f t="shared" si="3498"/>
        <v>InitUnitState('IS07',,,,,,,,,,)</v>
      </c>
      <c r="CO219" s="70" t="str">
        <f t="shared" si="3499"/>
        <v>InitUnitNormal('IS07',,,,,,,,,,)</v>
      </c>
      <c r="CP219" s="70" t="str">
        <f t="shared" si="3500"/>
        <v>InitUnitMagic('IS07',,,,,,,,,,)</v>
      </c>
      <c r="CQ219" s="70" t="str">
        <f t="shared" si="3501"/>
        <v>InitUnitAdd('IS07',,,,,,,,,,)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InitEquipData('IS07',,"",,,,,'','','','','','',"ReplaceableTextures\\CommandButtons\\BTN002.blp")</v>
      </c>
      <c r="CU219" s="98" t="str">
        <f t="shared" si="3502"/>
        <v>|n</v>
      </c>
      <c r="CV219" s="71" t="str">
        <f t="shared" si="3503"/>
        <v>较高概率获得D级技能，高概率获得|Cff00ff7fC级技能|r，极低概率获得|Cff2693ffB级技能|r。</v>
      </c>
      <c r="CW219" s="61"/>
      <c r="CX219" s="61"/>
      <c r="CY219" s="61"/>
      <c r="CZ219" s="61"/>
      <c r="DA219" s="61"/>
      <c r="DB219" s="72" t="str">
        <f t="shared" si="3491"/>
        <v/>
      </c>
      <c r="DC219" s="72" t="str">
        <f t="shared" si="3491"/>
        <v/>
      </c>
      <c r="DD219" s="72" t="str">
        <f t="shared" si="3491"/>
        <v/>
      </c>
      <c r="DE219" s="72" t="str">
        <f t="shared" si="3491"/>
        <v/>
      </c>
      <c r="DF219" s="72" t="str">
        <f t="shared" si="3491"/>
        <v/>
      </c>
      <c r="DG219" s="72" t="str">
        <f t="shared" si="3491"/>
        <v/>
      </c>
      <c r="DH219" s="72" t="str">
        <f t="shared" si="3491"/>
        <v/>
      </c>
      <c r="DI219" s="72" t="str">
        <f t="shared" si="3491"/>
        <v/>
      </c>
      <c r="DJ219" s="72" t="str">
        <f t="shared" si="3491"/>
        <v/>
      </c>
      <c r="DK219" s="72" t="str">
        <f t="shared" si="3491"/>
        <v/>
      </c>
      <c r="DL219" s="72" t="str">
        <f t="shared" si="3492"/>
        <v/>
      </c>
      <c r="DM219" s="72" t="str">
        <f t="shared" si="3492"/>
        <v/>
      </c>
      <c r="DN219" s="72" t="str">
        <f t="shared" si="3492"/>
        <v/>
      </c>
      <c r="DO219" s="72" t="str">
        <f t="shared" si="3492"/>
        <v/>
      </c>
      <c r="DP219" s="72" t="str">
        <f t="shared" si="3492"/>
        <v/>
      </c>
      <c r="DQ219" s="72" t="str">
        <f t="shared" si="3492"/>
        <v/>
      </c>
      <c r="DR219" s="72" t="str">
        <f t="shared" si="3492"/>
        <v/>
      </c>
      <c r="DS219" s="72" t="str">
        <f t="shared" si="3492"/>
        <v/>
      </c>
      <c r="DT219" s="72" t="str">
        <f t="shared" si="3492"/>
        <v/>
      </c>
      <c r="DU219" s="72" t="str">
        <f t="shared" si="3492"/>
        <v/>
      </c>
      <c r="DV219" s="72" t="str">
        <f t="shared" si="3493"/>
        <v/>
      </c>
      <c r="DW219" s="72" t="str">
        <f t="shared" si="3493"/>
        <v/>
      </c>
      <c r="DX219" s="72" t="str">
        <f t="shared" si="3493"/>
        <v/>
      </c>
      <c r="DY219" s="72" t="str">
        <f t="shared" si="3493"/>
        <v/>
      </c>
      <c r="DZ219" s="72" t="str">
        <f t="shared" si="3493"/>
        <v/>
      </c>
      <c r="EA219" s="72" t="str">
        <f t="shared" si="3493"/>
        <v/>
      </c>
      <c r="EB219" s="72" t="str">
        <f t="shared" si="3493"/>
        <v/>
      </c>
      <c r="EC219" s="72" t="str">
        <f t="shared" si="3493"/>
        <v/>
      </c>
      <c r="ED219" s="72" t="str">
        <f t="shared" si="3493"/>
        <v/>
      </c>
      <c r="EE219" s="72" t="str">
        <f t="shared" si="3493"/>
        <v/>
      </c>
      <c r="EF219" s="72" t="str">
        <f t="shared" si="3494"/>
        <v/>
      </c>
      <c r="EG219" s="72" t="str">
        <f t="shared" si="3494"/>
        <v/>
      </c>
      <c r="EH219" s="72" t="str">
        <f t="shared" si="3494"/>
        <v/>
      </c>
      <c r="EI219" s="72" t="str">
        <f t="shared" si="3494"/>
        <v/>
      </c>
      <c r="EJ219" s="72" t="str">
        <f t="shared" si="3494"/>
        <v/>
      </c>
      <c r="EK219" s="72" t="str">
        <f t="shared" si="3494"/>
        <v/>
      </c>
      <c r="EL219" s="72" t="str">
        <f t="shared" si="3494"/>
        <v/>
      </c>
      <c r="EM219" s="72" t="str">
        <f t="shared" si="3494"/>
        <v/>
      </c>
      <c r="EN219" s="72" t="str">
        <f t="shared" si="3494"/>
        <v/>
      </c>
      <c r="EO219" s="72" t="str">
        <f t="shared" si="3494"/>
        <v/>
      </c>
      <c r="EP219" s="72" t="str">
        <f t="shared" si="3495"/>
        <v/>
      </c>
      <c r="EQ219" s="72" t="str">
        <f t="shared" si="3495"/>
        <v/>
      </c>
      <c r="ER219" s="72" t="str">
        <f t="shared" si="3495"/>
        <v/>
      </c>
      <c r="ES219" s="72" t="str">
        <f t="shared" si="3495"/>
        <v/>
      </c>
      <c r="ET219" s="72" t="str">
        <f t="shared" si="3495"/>
        <v/>
      </c>
      <c r="EU219" s="72" t="str">
        <f t="shared" si="3495"/>
        <v/>
      </c>
      <c r="EV219" s="72" t="str">
        <f t="shared" si="3495"/>
        <v/>
      </c>
      <c r="EW219" s="72" t="str">
        <f t="shared" si="3495"/>
        <v/>
      </c>
      <c r="EX219" s="72" t="str">
        <f t="shared" si="3495"/>
        <v/>
      </c>
      <c r="EY219" s="72" t="str">
        <f t="shared" si="3495"/>
        <v/>
      </c>
      <c r="EZ219" s="72" t="str">
        <f t="shared" si="3496"/>
        <v/>
      </c>
      <c r="FA219" s="72" t="str">
        <f t="shared" si="3496"/>
        <v/>
      </c>
      <c r="FB219" s="72" t="str">
        <f t="shared" si="3496"/>
        <v/>
      </c>
      <c r="FC219" s="72" t="str">
        <f t="shared" si="3496"/>
        <v/>
      </c>
      <c r="FD219" s="72" t="str">
        <f t="shared" si="3496"/>
        <v/>
      </c>
      <c r="FE219" s="72" t="str">
        <f t="shared" si="3496"/>
        <v/>
      </c>
      <c r="FF219" s="72" t="str">
        <f t="shared" si="3496"/>
        <v/>
      </c>
      <c r="FG219" s="72" t="str">
        <f t="shared" si="3496"/>
        <v/>
      </c>
      <c r="FH219" s="72" t="str">
        <f t="shared" si="3496"/>
        <v/>
      </c>
      <c r="FI219" s="72" t="str">
        <f t="shared" si="3496"/>
        <v/>
      </c>
      <c r="FJ219" s="72" t="str">
        <f t="shared" si="3497"/>
        <v/>
      </c>
      <c r="FK219" s="72" t="str">
        <f t="shared" si="3497"/>
        <v/>
      </c>
      <c r="FL219" s="72" t="str">
        <f t="shared" si="3497"/>
        <v/>
      </c>
      <c r="FM219" s="72" t="str">
        <f t="shared" si="3497"/>
        <v/>
      </c>
      <c r="FN219" s="72" t="str">
        <f t="shared" si="3497"/>
        <v/>
      </c>
      <c r="FO219" s="72" t="str">
        <f t="shared" si="3497"/>
        <v/>
      </c>
      <c r="FP219" s="72" t="str">
        <f t="shared" si="3497"/>
        <v/>
      </c>
      <c r="FQ219" s="72" t="str">
        <f t="shared" si="3497"/>
        <v/>
      </c>
      <c r="FR219" s="72" t="str">
        <f t="shared" si="3497"/>
        <v/>
      </c>
      <c r="FS219" s="72" t="str">
        <f t="shared" si="3497"/>
        <v/>
      </c>
    </row>
    <row r="220" spans="1:175" ht="16.5">
      <c r="A220" s="81"/>
      <c r="B220" s="104" t="s">
        <v>742</v>
      </c>
      <c r="C220" s="81" t="s">
        <v>743</v>
      </c>
      <c r="T220" s="136" t="s">
        <v>734</v>
      </c>
      <c r="U220" s="137" t="s">
        <v>744</v>
      </c>
      <c r="CN220" s="70" t="str">
        <f t="shared" si="3498"/>
        <v>InitUnitState('IS08',,,,,,,,,,)</v>
      </c>
      <c r="CO220" s="70" t="str">
        <f t="shared" si="3499"/>
        <v>InitUnitNormal('IS08',,,,,,,,,,)</v>
      </c>
      <c r="CP220" s="70" t="str">
        <f t="shared" si="3500"/>
        <v>InitUnitMagic('IS08',,,,,,,,,,)</v>
      </c>
      <c r="CQ220" s="70" t="str">
        <f t="shared" si="3501"/>
        <v>InitUnitAdd('IS08',,,,,,,,,,)</v>
      </c>
      <c r="CR220" s="70" t="e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#REF!&amp;CR$1&amp;")"</f>
        <v>#REF!</v>
      </c>
      <c r="CU220" s="98" t="str">
        <f t="shared" si="3502"/>
        <v>|n</v>
      </c>
      <c r="CV220" s="71" t="str">
        <f t="shared" si="3503"/>
        <v>低概率获得C级技能，高概率获得|Cff00ff7fB级技能|r，低概率获得|Cff2693ffA级技能|r。</v>
      </c>
      <c r="CW220" s="61"/>
      <c r="CX220" s="61"/>
      <c r="CY220" s="61"/>
      <c r="CZ220" s="61"/>
      <c r="DA220" s="61"/>
      <c r="DB220" s="72" t="str">
        <f t="shared" ref="DB220" si="3504">IF(V220="","","|n"&amp;DB$2&amp;"+"&amp;V220&amp;DB$1)</f>
        <v/>
      </c>
      <c r="DC220" s="72" t="str">
        <f t="shared" ref="DC220" si="3505">IF(W220="","","|n"&amp;DC$2&amp;"+"&amp;W220&amp;DC$1)</f>
        <v/>
      </c>
      <c r="DD220" s="72" t="str">
        <f t="shared" ref="DD220" si="3506">IF(X220="","","|n"&amp;DD$2&amp;"+"&amp;X220&amp;DD$1)</f>
        <v/>
      </c>
      <c r="DE220" s="72" t="str">
        <f t="shared" ref="DE220" si="3507">IF(Y220="","","|n"&amp;DE$2&amp;"+"&amp;Y220&amp;DE$1)</f>
        <v/>
      </c>
      <c r="DF220" s="72" t="str">
        <f t="shared" ref="DF220" si="3508">IF(Z220="","","|n"&amp;DF$2&amp;"+"&amp;Z220&amp;DF$1)</f>
        <v/>
      </c>
      <c r="DG220" s="72" t="str">
        <f t="shared" ref="DG220" si="3509">IF(AA220="","","|n"&amp;DG$2&amp;"+"&amp;AA220&amp;DG$1)</f>
        <v/>
      </c>
      <c r="DH220" s="72" t="str">
        <f t="shared" ref="DH220" si="3510">IF(AB220="","","|n"&amp;DH$2&amp;"+"&amp;AB220&amp;DH$1)</f>
        <v/>
      </c>
      <c r="DI220" s="72" t="str">
        <f t="shared" ref="DI220" si="3511">IF(AC220="","","|n"&amp;DI$2&amp;"+"&amp;AC220&amp;DI$1)</f>
        <v/>
      </c>
      <c r="DJ220" s="72" t="str">
        <f t="shared" ref="DJ220" si="3512">IF(AD220="","","|n"&amp;DJ$2&amp;"+"&amp;AD220&amp;DJ$1)</f>
        <v/>
      </c>
      <c r="DK220" s="72" t="str">
        <f t="shared" ref="DK220" si="3513">IF(AE220="","","|n"&amp;DK$2&amp;"+"&amp;AE220&amp;DK$1)</f>
        <v/>
      </c>
      <c r="DL220" s="72" t="str">
        <f t="shared" ref="DL220" si="3514">IF(AF220="","","|n"&amp;DL$2&amp;"+"&amp;AF220&amp;DL$1)</f>
        <v/>
      </c>
      <c r="DM220" s="72" t="str">
        <f t="shared" ref="DM220" si="3515">IF(AG220="","","|n"&amp;DM$2&amp;"+"&amp;AG220&amp;DM$1)</f>
        <v/>
      </c>
      <c r="DN220" s="72" t="str">
        <f t="shared" ref="DN220" si="3516">IF(AH220="","","|n"&amp;DN$2&amp;"+"&amp;AH220&amp;DN$1)</f>
        <v/>
      </c>
      <c r="DO220" s="72" t="str">
        <f t="shared" ref="DO220" si="3517">IF(AI220="","","|n"&amp;DO$2&amp;"+"&amp;AI220&amp;DO$1)</f>
        <v/>
      </c>
      <c r="DP220" s="72" t="str">
        <f t="shared" ref="DP220" si="3518">IF(AJ220="","","|n"&amp;DP$2&amp;"+"&amp;AJ220&amp;DP$1)</f>
        <v/>
      </c>
      <c r="DQ220" s="72" t="str">
        <f t="shared" ref="DQ220" si="3519">IF(AK220="","","|n"&amp;DQ$2&amp;"+"&amp;AK220&amp;DQ$1)</f>
        <v/>
      </c>
      <c r="DR220" s="72" t="str">
        <f t="shared" ref="DR220" si="3520">IF(AL220="","","|n"&amp;DR$2&amp;"+"&amp;AL220&amp;DR$1)</f>
        <v/>
      </c>
      <c r="DS220" s="72" t="str">
        <f t="shared" ref="DS220" si="3521">IF(AM220="","","|n"&amp;DS$2&amp;"+"&amp;AM220&amp;DS$1)</f>
        <v/>
      </c>
      <c r="DT220" s="72" t="str">
        <f t="shared" ref="DT220" si="3522">IF(AN220="","","|n"&amp;DT$2&amp;"+"&amp;AN220&amp;DT$1)</f>
        <v/>
      </c>
      <c r="DU220" s="72" t="str">
        <f t="shared" ref="DU220" si="3523">IF(AO220="","","|n"&amp;DU$2&amp;"+"&amp;AO220&amp;DU$1)</f>
        <v/>
      </c>
      <c r="DV220" s="72" t="str">
        <f t="shared" ref="DV220" si="3524">IF(AP220="","","|n"&amp;DV$2&amp;"+"&amp;AP220&amp;DV$1)</f>
        <v/>
      </c>
      <c r="DW220" s="72" t="str">
        <f t="shared" ref="DW220" si="3525">IF(AQ220="","","|n"&amp;DW$2&amp;"+"&amp;AQ220&amp;DW$1)</f>
        <v/>
      </c>
      <c r="DX220" s="72" t="str">
        <f t="shared" ref="DX220" si="3526">IF(AR220="","","|n"&amp;DX$2&amp;"+"&amp;AR220&amp;DX$1)</f>
        <v/>
      </c>
      <c r="DY220" s="72" t="str">
        <f t="shared" ref="DY220" si="3527">IF(AS220="","","|n"&amp;DY$2&amp;"+"&amp;AS220&amp;DY$1)</f>
        <v/>
      </c>
      <c r="DZ220" s="72" t="str">
        <f t="shared" ref="DZ220" si="3528">IF(AT220="","","|n"&amp;DZ$2&amp;"+"&amp;AT220&amp;DZ$1)</f>
        <v/>
      </c>
      <c r="EA220" s="72" t="str">
        <f t="shared" ref="EA220" si="3529">IF(AU220="","","|n"&amp;EA$2&amp;"+"&amp;AU220&amp;EA$1)</f>
        <v/>
      </c>
      <c r="EB220" s="72" t="str">
        <f t="shared" ref="EB220" si="3530">IF(AV220="","","|n"&amp;EB$2&amp;"+"&amp;AV220&amp;EB$1)</f>
        <v/>
      </c>
      <c r="EC220" s="72" t="str">
        <f t="shared" ref="EC220" si="3531">IF(AW220="","","|n"&amp;EC$2&amp;"+"&amp;AW220&amp;EC$1)</f>
        <v/>
      </c>
      <c r="ED220" s="72" t="str">
        <f t="shared" ref="ED220" si="3532">IF(AX220="","","|n"&amp;ED$2&amp;"+"&amp;AX220&amp;ED$1)</f>
        <v/>
      </c>
      <c r="EE220" s="72" t="str">
        <f t="shared" ref="EE220" si="3533">IF(AY220="","","|n"&amp;EE$2&amp;"+"&amp;AY220&amp;EE$1)</f>
        <v/>
      </c>
      <c r="EF220" s="72" t="str">
        <f t="shared" ref="EF220" si="3534">IF(AZ220="","","|n"&amp;EF$2&amp;"+"&amp;AZ220&amp;EF$1)</f>
        <v/>
      </c>
      <c r="EG220" s="72" t="str">
        <f t="shared" ref="EG220" si="3535">IF(BA220="","","|n"&amp;EG$2&amp;"+"&amp;BA220&amp;EG$1)</f>
        <v/>
      </c>
      <c r="EH220" s="72" t="str">
        <f t="shared" ref="EH220" si="3536">IF(BB220="","","|n"&amp;EH$2&amp;"+"&amp;BB220&amp;EH$1)</f>
        <v/>
      </c>
      <c r="EI220" s="72" t="str">
        <f t="shared" ref="EI220" si="3537">IF(BC220="","","|n"&amp;EI$2&amp;"+"&amp;BC220&amp;EI$1)</f>
        <v/>
      </c>
      <c r="EJ220" s="72" t="str">
        <f t="shared" ref="EJ220" si="3538">IF(BD220="","","|n"&amp;EJ$2&amp;"+"&amp;BD220&amp;EJ$1)</f>
        <v/>
      </c>
      <c r="EK220" s="72" t="str">
        <f t="shared" ref="EK220" si="3539">IF(BE220="","","|n"&amp;EK$2&amp;"+"&amp;BE220&amp;EK$1)</f>
        <v/>
      </c>
      <c r="EL220" s="72" t="str">
        <f t="shared" ref="EL220" si="3540">IF(BF220="","","|n"&amp;EL$2&amp;"+"&amp;BF220&amp;EL$1)</f>
        <v/>
      </c>
      <c r="EM220" s="72" t="str">
        <f t="shared" ref="EM220" si="3541">IF(BG220="","","|n"&amp;EM$2&amp;"+"&amp;BG220&amp;EM$1)</f>
        <v/>
      </c>
      <c r="EN220" s="72" t="str">
        <f t="shared" ref="EN220" si="3542">IF(BH220="","","|n"&amp;EN$2&amp;"+"&amp;BH220&amp;EN$1)</f>
        <v/>
      </c>
      <c r="EO220" s="72" t="str">
        <f t="shared" ref="EO220" si="3543">IF(BI220="","","|n"&amp;EO$2&amp;"+"&amp;BI220&amp;EO$1)</f>
        <v/>
      </c>
      <c r="EP220" s="72" t="str">
        <f t="shared" ref="EP220" si="3544">IF(BJ220="","","|n"&amp;EP$2&amp;"+"&amp;BJ220&amp;EP$1)</f>
        <v/>
      </c>
      <c r="EQ220" s="72" t="str">
        <f t="shared" ref="EQ220" si="3545">IF(BK220="","","|n"&amp;EQ$2&amp;"+"&amp;BK220&amp;EQ$1)</f>
        <v/>
      </c>
      <c r="ER220" s="72" t="str">
        <f t="shared" ref="ER220" si="3546">IF(BL220="","","|n"&amp;ER$2&amp;"+"&amp;BL220&amp;ER$1)</f>
        <v/>
      </c>
      <c r="ES220" s="72" t="str">
        <f t="shared" ref="ES220" si="3547">IF(BM220="","","|n"&amp;ES$2&amp;"+"&amp;BM220&amp;ES$1)</f>
        <v/>
      </c>
      <c r="ET220" s="72" t="str">
        <f t="shared" ref="ET220" si="3548">IF(BN220="","","|n"&amp;ET$2&amp;"+"&amp;BN220&amp;ET$1)</f>
        <v/>
      </c>
      <c r="EU220" s="72" t="str">
        <f t="shared" ref="EU220" si="3549">IF(BO220="","","|n"&amp;EU$2&amp;"+"&amp;BO220&amp;EU$1)</f>
        <v/>
      </c>
      <c r="EV220" s="72" t="str">
        <f t="shared" ref="EV220" si="3550">IF(BP220="","","|n"&amp;EV$2&amp;"+"&amp;BP220&amp;EV$1)</f>
        <v/>
      </c>
      <c r="EW220" s="72" t="str">
        <f t="shared" ref="EW220" si="3551">IF(BQ220="","","|n"&amp;EW$2&amp;"+"&amp;BQ220&amp;EW$1)</f>
        <v/>
      </c>
      <c r="EX220" s="72" t="str">
        <f t="shared" ref="EX220" si="3552">IF(BR220="","","|n"&amp;EX$2&amp;"+"&amp;BR220&amp;EX$1)</f>
        <v/>
      </c>
      <c r="EY220" s="72" t="str">
        <f t="shared" ref="EY220" si="3553">IF(BS220="","","|n"&amp;EY$2&amp;"+"&amp;BS220&amp;EY$1)</f>
        <v/>
      </c>
      <c r="EZ220" s="72" t="str">
        <f t="shared" ref="EZ220" si="3554">IF(BT220="","","|n"&amp;EZ$2&amp;"+"&amp;BT220&amp;EZ$1)</f>
        <v/>
      </c>
      <c r="FA220" s="72" t="str">
        <f t="shared" ref="FA220" si="3555">IF(BU220="","","|n"&amp;FA$2&amp;"+"&amp;BU220&amp;FA$1)</f>
        <v/>
      </c>
      <c r="FB220" s="72" t="str">
        <f t="shared" ref="FB220" si="3556">IF(BV220="","","|n"&amp;FB$2&amp;"+"&amp;BV220&amp;FB$1)</f>
        <v/>
      </c>
      <c r="FC220" s="72" t="str">
        <f t="shared" ref="FC220" si="3557">IF(BW220="","","|n"&amp;FC$2&amp;"+"&amp;BW220&amp;FC$1)</f>
        <v/>
      </c>
      <c r="FD220" s="72" t="str">
        <f t="shared" ref="FD220" si="3558">IF(BX220="","","|n"&amp;FD$2&amp;"+"&amp;BX220&amp;FD$1)</f>
        <v/>
      </c>
      <c r="FE220" s="72" t="str">
        <f t="shared" ref="FE220" si="3559">IF(BY220="","","|n"&amp;FE$2&amp;"+"&amp;BY220&amp;FE$1)</f>
        <v/>
      </c>
      <c r="FF220" s="72" t="str">
        <f t="shared" ref="FF220" si="3560">IF(BZ220="","","|n"&amp;FF$2&amp;"+"&amp;BZ220&amp;FF$1)</f>
        <v/>
      </c>
      <c r="FG220" s="72" t="str">
        <f t="shared" ref="FG220" si="3561">IF(CA220="","","|n"&amp;FG$2&amp;"+"&amp;CA220&amp;FG$1)</f>
        <v/>
      </c>
      <c r="FH220" s="72" t="str">
        <f t="shared" ref="FH220" si="3562">IF(CB220="","","|n"&amp;FH$2&amp;"+"&amp;CB220&amp;FH$1)</f>
        <v/>
      </c>
      <c r="FI220" s="72" t="str">
        <f t="shared" ref="FI220" si="3563">IF(CC220="","","|n"&amp;FI$2&amp;"+"&amp;CC220&amp;FI$1)</f>
        <v/>
      </c>
      <c r="FJ220" s="72" t="str">
        <f t="shared" ref="FJ220" si="3564">IF(CD220="","","|n"&amp;FJ$2&amp;"+"&amp;CD220&amp;FJ$1)</f>
        <v/>
      </c>
      <c r="FK220" s="72" t="str">
        <f t="shared" ref="FK220" si="3565">IF(CE220="","","|n"&amp;FK$2&amp;"+"&amp;CE220&amp;FK$1)</f>
        <v/>
      </c>
      <c r="FL220" s="72" t="str">
        <f t="shared" ref="FL220" si="3566">IF(CF220="","","|n"&amp;FL$2&amp;"+"&amp;CF220&amp;FL$1)</f>
        <v/>
      </c>
      <c r="FM220" s="72" t="str">
        <f t="shared" ref="FM220" si="3567">IF(CG220="","","|n"&amp;FM$2&amp;"+"&amp;CG220&amp;FM$1)</f>
        <v/>
      </c>
      <c r="FN220" s="72" t="str">
        <f t="shared" ref="FN220" si="3568">IF(CH220="","","|n"&amp;FN$2&amp;"+"&amp;CH220&amp;FN$1)</f>
        <v/>
      </c>
      <c r="FO220" s="72" t="str">
        <f t="shared" ref="FO220" si="3569">IF(CI220="","","|n"&amp;FO$2&amp;"+"&amp;CI220&amp;FO$1)</f>
        <v/>
      </c>
      <c r="FP220" s="72" t="str">
        <f t="shared" ref="FP220" si="3570">IF(CJ220="","","|n"&amp;FP$2&amp;"+"&amp;CJ220&amp;FP$1)</f>
        <v/>
      </c>
      <c r="FQ220" s="72" t="str">
        <f t="shared" ref="FQ220" si="3571">IF(CK220="","","|n"&amp;FQ$2&amp;"+"&amp;CK220&amp;FQ$1)</f>
        <v/>
      </c>
      <c r="FR220" s="72" t="str">
        <f t="shared" ref="FR220" si="3572">IF(CL220="","","|n"&amp;FR$2&amp;"+"&amp;CL220&amp;FR$1)</f>
        <v/>
      </c>
      <c r="FS220" s="72" t="str">
        <f t="shared" ref="FS220" si="3573">IF(CM220="","","|n"&amp;FS$2&amp;"+"&amp;CM220&amp;FS$1)</f>
        <v/>
      </c>
    </row>
    <row r="221" spans="1:175" ht="16.5">
      <c r="A221" s="81"/>
      <c r="B221" s="104" t="s">
        <v>745</v>
      </c>
      <c r="C221" s="81" t="s">
        <v>746</v>
      </c>
      <c r="T221" s="123" t="s">
        <v>747</v>
      </c>
      <c r="U221" s="88" t="s">
        <v>748</v>
      </c>
      <c r="CN221" s="70" t="str">
        <f t="shared" si="3476"/>
        <v>InitUnitState('IS21',,,,,,,,,,)</v>
      </c>
      <c r="CO221" s="70" t="str">
        <f t="shared" si="3477"/>
        <v>InitUnitNormal('IS21',,,,,,,,,,)</v>
      </c>
      <c r="CP221" s="70" t="str">
        <f t="shared" si="3478"/>
        <v>InitUnitMagic('IS21',,,,,,,,,,)</v>
      </c>
      <c r="CQ221" s="70" t="str">
        <f t="shared" si="3479"/>
        <v>InitUnitAdd('IS21',,,,,,,,,,)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InitEquipData('IS21',,"",,,,,'','','','','','',"ReplaceableTextures\\CommandButtons\\BTNIN02.blp")</v>
      </c>
      <c r="CU221" s="98" t="str">
        <f t="shared" si="3480"/>
        <v>|n</v>
      </c>
      <c r="CV221" s="71" t="str">
        <f t="shared" si="3481"/>
        <v>为|Cffffd24dQ技能|r附魔一条|Cffffd24d随机属性|r。</v>
      </c>
      <c r="CW221" s="61"/>
      <c r="CX221" s="61"/>
      <c r="CY221" s="61"/>
      <c r="CZ221" s="61"/>
      <c r="DA221" s="61"/>
      <c r="DB221" s="72" t="str">
        <f t="shared" si="3491"/>
        <v/>
      </c>
      <c r="DC221" s="72" t="str">
        <f t="shared" si="3491"/>
        <v/>
      </c>
      <c r="DD221" s="72" t="str">
        <f t="shared" si="3491"/>
        <v/>
      </c>
      <c r="DE221" s="72" t="str">
        <f t="shared" si="3491"/>
        <v/>
      </c>
      <c r="DF221" s="72" t="str">
        <f t="shared" si="3491"/>
        <v/>
      </c>
      <c r="DG221" s="72" t="str">
        <f t="shared" si="3491"/>
        <v/>
      </c>
      <c r="DH221" s="72" t="str">
        <f t="shared" si="3491"/>
        <v/>
      </c>
      <c r="DI221" s="72" t="str">
        <f t="shared" si="3491"/>
        <v/>
      </c>
      <c r="DJ221" s="72" t="str">
        <f t="shared" si="3491"/>
        <v/>
      </c>
      <c r="DK221" s="72" t="str">
        <f t="shared" si="3491"/>
        <v/>
      </c>
      <c r="DL221" s="72" t="str">
        <f t="shared" si="3492"/>
        <v/>
      </c>
      <c r="DM221" s="72" t="str">
        <f t="shared" si="3492"/>
        <v/>
      </c>
      <c r="DN221" s="72" t="str">
        <f t="shared" si="3492"/>
        <v/>
      </c>
      <c r="DO221" s="72" t="str">
        <f t="shared" si="3492"/>
        <v/>
      </c>
      <c r="DP221" s="72" t="str">
        <f t="shared" si="3492"/>
        <v/>
      </c>
      <c r="DQ221" s="72" t="str">
        <f t="shared" si="3492"/>
        <v/>
      </c>
      <c r="DR221" s="72" t="str">
        <f t="shared" si="3492"/>
        <v/>
      </c>
      <c r="DS221" s="72" t="str">
        <f t="shared" si="3492"/>
        <v/>
      </c>
      <c r="DT221" s="72" t="str">
        <f t="shared" si="3492"/>
        <v/>
      </c>
      <c r="DU221" s="72" t="str">
        <f t="shared" si="3492"/>
        <v/>
      </c>
      <c r="DV221" s="72" t="str">
        <f t="shared" si="3493"/>
        <v/>
      </c>
      <c r="DW221" s="72" t="str">
        <f t="shared" si="3493"/>
        <v/>
      </c>
      <c r="DX221" s="72" t="str">
        <f t="shared" si="3493"/>
        <v/>
      </c>
      <c r="DY221" s="72" t="str">
        <f t="shared" si="3493"/>
        <v/>
      </c>
      <c r="DZ221" s="72" t="str">
        <f t="shared" si="3493"/>
        <v/>
      </c>
      <c r="EA221" s="72" t="str">
        <f t="shared" si="3493"/>
        <v/>
      </c>
      <c r="EB221" s="72" t="str">
        <f t="shared" si="3493"/>
        <v/>
      </c>
      <c r="EC221" s="72" t="str">
        <f t="shared" si="3493"/>
        <v/>
      </c>
      <c r="ED221" s="72" t="str">
        <f t="shared" si="3493"/>
        <v/>
      </c>
      <c r="EE221" s="72" t="str">
        <f t="shared" si="3493"/>
        <v/>
      </c>
      <c r="EF221" s="72" t="str">
        <f t="shared" si="3494"/>
        <v/>
      </c>
      <c r="EG221" s="72" t="str">
        <f t="shared" si="3494"/>
        <v/>
      </c>
      <c r="EH221" s="72" t="str">
        <f t="shared" si="3494"/>
        <v/>
      </c>
      <c r="EI221" s="72" t="str">
        <f t="shared" si="3494"/>
        <v/>
      </c>
      <c r="EJ221" s="72" t="str">
        <f t="shared" si="3494"/>
        <v/>
      </c>
      <c r="EK221" s="72" t="str">
        <f t="shared" si="3494"/>
        <v/>
      </c>
      <c r="EL221" s="72" t="str">
        <f t="shared" si="3494"/>
        <v/>
      </c>
      <c r="EM221" s="72" t="str">
        <f t="shared" si="3494"/>
        <v/>
      </c>
      <c r="EN221" s="72" t="str">
        <f t="shared" si="3494"/>
        <v/>
      </c>
      <c r="EO221" s="72" t="str">
        <f t="shared" si="3494"/>
        <v/>
      </c>
      <c r="EP221" s="72" t="str">
        <f t="shared" si="3495"/>
        <v/>
      </c>
      <c r="EQ221" s="72" t="str">
        <f t="shared" si="3495"/>
        <v/>
      </c>
      <c r="ER221" s="72" t="str">
        <f t="shared" si="3495"/>
        <v/>
      </c>
      <c r="ES221" s="72" t="str">
        <f t="shared" si="3495"/>
        <v/>
      </c>
      <c r="ET221" s="72" t="str">
        <f t="shared" si="3495"/>
        <v/>
      </c>
      <c r="EU221" s="72" t="str">
        <f t="shared" si="3495"/>
        <v/>
      </c>
      <c r="EV221" s="72" t="str">
        <f t="shared" si="3495"/>
        <v/>
      </c>
      <c r="EW221" s="72" t="str">
        <f t="shared" si="3495"/>
        <v/>
      </c>
      <c r="EX221" s="72" t="str">
        <f t="shared" si="3495"/>
        <v/>
      </c>
      <c r="EY221" s="72" t="str">
        <f t="shared" si="3495"/>
        <v/>
      </c>
      <c r="EZ221" s="72" t="str">
        <f t="shared" si="3496"/>
        <v/>
      </c>
      <c r="FA221" s="72" t="str">
        <f t="shared" si="3496"/>
        <v/>
      </c>
      <c r="FB221" s="72" t="str">
        <f t="shared" si="3496"/>
        <v/>
      </c>
      <c r="FC221" s="72" t="str">
        <f t="shared" si="3496"/>
        <v/>
      </c>
      <c r="FD221" s="72" t="str">
        <f t="shared" si="3496"/>
        <v/>
      </c>
      <c r="FE221" s="72" t="str">
        <f t="shared" si="3496"/>
        <v/>
      </c>
      <c r="FF221" s="72" t="str">
        <f t="shared" si="3496"/>
        <v/>
      </c>
      <c r="FG221" s="72" t="str">
        <f t="shared" si="3496"/>
        <v/>
      </c>
      <c r="FH221" s="72" t="str">
        <f t="shared" si="3496"/>
        <v/>
      </c>
      <c r="FI221" s="72" t="str">
        <f t="shared" si="3496"/>
        <v/>
      </c>
      <c r="FJ221" s="72" t="str">
        <f t="shared" si="3497"/>
        <v/>
      </c>
      <c r="FK221" s="72" t="str">
        <f t="shared" si="3497"/>
        <v/>
      </c>
      <c r="FL221" s="72" t="str">
        <f t="shared" si="3497"/>
        <v/>
      </c>
      <c r="FM221" s="72" t="str">
        <f t="shared" si="3497"/>
        <v/>
      </c>
      <c r="FN221" s="72" t="str">
        <f t="shared" si="3497"/>
        <v/>
      </c>
      <c r="FO221" s="72" t="str">
        <f t="shared" si="3497"/>
        <v/>
      </c>
      <c r="FP221" s="72" t="str">
        <f t="shared" si="3497"/>
        <v/>
      </c>
      <c r="FQ221" s="72" t="str">
        <f t="shared" si="3497"/>
        <v/>
      </c>
      <c r="FR221" s="72" t="str">
        <f t="shared" si="3497"/>
        <v/>
      </c>
      <c r="FS221" s="72" t="str">
        <f t="shared" si="3497"/>
        <v/>
      </c>
    </row>
    <row r="222" spans="1:175" ht="16.5">
      <c r="A222" s="81"/>
      <c r="B222" s="104" t="s">
        <v>749</v>
      </c>
      <c r="C222" s="81" t="s">
        <v>750</v>
      </c>
      <c r="T222" s="123" t="s">
        <v>751</v>
      </c>
      <c r="U222" s="88" t="s">
        <v>752</v>
      </c>
      <c r="CN222" s="70" t="str">
        <f t="shared" si="3476"/>
        <v>InitUnitState('IS22',,,,,,,,,,)</v>
      </c>
      <c r="CO222" s="70" t="str">
        <f t="shared" si="3477"/>
        <v>InitUnitNormal('IS22',,,,,,,,,,)</v>
      </c>
      <c r="CP222" s="70" t="str">
        <f t="shared" si="3478"/>
        <v>InitUnitMagic('IS22',,,,,,,,,,)</v>
      </c>
      <c r="CQ222" s="70" t="str">
        <f t="shared" si="3479"/>
        <v>InitUnitAdd('IS22',,,,,,,,,,)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InitEquipData('IS22',,"",,,,,'','','','','','',"ReplaceableTextures\\CommandButtons\\BTNIN03.blp")</v>
      </c>
      <c r="CU222" s="98" t="str">
        <f t="shared" si="3480"/>
        <v>|n</v>
      </c>
      <c r="CV222" s="71" t="str">
        <f t="shared" si="3481"/>
        <v>为|Cffffd24dW技能|r附魔一条|Cffffd24d随机属性|r。</v>
      </c>
      <c r="CW222" s="61"/>
      <c r="CX222" s="61"/>
      <c r="CY222" s="61"/>
      <c r="CZ222" s="61"/>
      <c r="DA222" s="61"/>
      <c r="DB222" s="72" t="str">
        <f t="shared" si="3491"/>
        <v/>
      </c>
      <c r="DC222" s="72" t="str">
        <f t="shared" si="3491"/>
        <v/>
      </c>
      <c r="DD222" s="72" t="str">
        <f t="shared" si="3491"/>
        <v/>
      </c>
      <c r="DE222" s="72" t="str">
        <f t="shared" si="3491"/>
        <v/>
      </c>
      <c r="DF222" s="72" t="str">
        <f t="shared" si="3491"/>
        <v/>
      </c>
      <c r="DG222" s="72" t="str">
        <f t="shared" si="3491"/>
        <v/>
      </c>
      <c r="DH222" s="72" t="str">
        <f t="shared" si="3491"/>
        <v/>
      </c>
      <c r="DI222" s="72" t="str">
        <f t="shared" si="3491"/>
        <v/>
      </c>
      <c r="DJ222" s="72" t="str">
        <f t="shared" si="3491"/>
        <v/>
      </c>
      <c r="DK222" s="72" t="str">
        <f t="shared" si="3491"/>
        <v/>
      </c>
      <c r="DL222" s="72" t="str">
        <f t="shared" si="3492"/>
        <v/>
      </c>
      <c r="DM222" s="72" t="str">
        <f t="shared" si="3492"/>
        <v/>
      </c>
      <c r="DN222" s="72" t="str">
        <f t="shared" si="3492"/>
        <v/>
      </c>
      <c r="DO222" s="72" t="str">
        <f t="shared" si="3492"/>
        <v/>
      </c>
      <c r="DP222" s="72" t="str">
        <f t="shared" si="3492"/>
        <v/>
      </c>
      <c r="DQ222" s="72" t="str">
        <f t="shared" si="3492"/>
        <v/>
      </c>
      <c r="DR222" s="72" t="str">
        <f t="shared" si="3492"/>
        <v/>
      </c>
      <c r="DS222" s="72" t="str">
        <f t="shared" si="3492"/>
        <v/>
      </c>
      <c r="DT222" s="72" t="str">
        <f t="shared" si="3492"/>
        <v/>
      </c>
      <c r="DU222" s="72" t="str">
        <f t="shared" si="3492"/>
        <v/>
      </c>
      <c r="DV222" s="72" t="str">
        <f t="shared" si="3493"/>
        <v/>
      </c>
      <c r="DW222" s="72" t="str">
        <f t="shared" si="3493"/>
        <v/>
      </c>
      <c r="DX222" s="72" t="str">
        <f t="shared" si="3493"/>
        <v/>
      </c>
      <c r="DY222" s="72" t="str">
        <f t="shared" si="3493"/>
        <v/>
      </c>
      <c r="DZ222" s="72" t="str">
        <f t="shared" si="3493"/>
        <v/>
      </c>
      <c r="EA222" s="72" t="str">
        <f t="shared" si="3493"/>
        <v/>
      </c>
      <c r="EB222" s="72" t="str">
        <f t="shared" si="3493"/>
        <v/>
      </c>
      <c r="EC222" s="72" t="str">
        <f t="shared" si="3493"/>
        <v/>
      </c>
      <c r="ED222" s="72" t="str">
        <f t="shared" si="3493"/>
        <v/>
      </c>
      <c r="EE222" s="72" t="str">
        <f t="shared" si="3493"/>
        <v/>
      </c>
      <c r="EF222" s="72" t="str">
        <f t="shared" si="3494"/>
        <v/>
      </c>
      <c r="EG222" s="72" t="str">
        <f t="shared" si="3494"/>
        <v/>
      </c>
      <c r="EH222" s="72" t="str">
        <f t="shared" si="3494"/>
        <v/>
      </c>
      <c r="EI222" s="72" t="str">
        <f t="shared" si="3494"/>
        <v/>
      </c>
      <c r="EJ222" s="72" t="str">
        <f t="shared" si="3494"/>
        <v/>
      </c>
      <c r="EK222" s="72" t="str">
        <f t="shared" si="3494"/>
        <v/>
      </c>
      <c r="EL222" s="72" t="str">
        <f t="shared" si="3494"/>
        <v/>
      </c>
      <c r="EM222" s="72" t="str">
        <f t="shared" si="3494"/>
        <v/>
      </c>
      <c r="EN222" s="72" t="str">
        <f t="shared" si="3494"/>
        <v/>
      </c>
      <c r="EO222" s="72" t="str">
        <f t="shared" si="3494"/>
        <v/>
      </c>
      <c r="EP222" s="72" t="str">
        <f t="shared" si="3495"/>
        <v/>
      </c>
      <c r="EQ222" s="72" t="str">
        <f t="shared" si="3495"/>
        <v/>
      </c>
      <c r="ER222" s="72" t="str">
        <f t="shared" si="3495"/>
        <v/>
      </c>
      <c r="ES222" s="72" t="str">
        <f t="shared" si="3495"/>
        <v/>
      </c>
      <c r="ET222" s="72" t="str">
        <f t="shared" si="3495"/>
        <v/>
      </c>
      <c r="EU222" s="72" t="str">
        <f t="shared" si="3495"/>
        <v/>
      </c>
      <c r="EV222" s="72" t="str">
        <f t="shared" si="3495"/>
        <v/>
      </c>
      <c r="EW222" s="72" t="str">
        <f t="shared" si="3495"/>
        <v/>
      </c>
      <c r="EX222" s="72" t="str">
        <f t="shared" si="3495"/>
        <v/>
      </c>
      <c r="EY222" s="72" t="str">
        <f t="shared" si="3495"/>
        <v/>
      </c>
      <c r="EZ222" s="72" t="str">
        <f t="shared" si="3496"/>
        <v/>
      </c>
      <c r="FA222" s="72" t="str">
        <f t="shared" si="3496"/>
        <v/>
      </c>
      <c r="FB222" s="72" t="str">
        <f t="shared" si="3496"/>
        <v/>
      </c>
      <c r="FC222" s="72" t="str">
        <f t="shared" si="3496"/>
        <v/>
      </c>
      <c r="FD222" s="72" t="str">
        <f t="shared" si="3496"/>
        <v/>
      </c>
      <c r="FE222" s="72" t="str">
        <f t="shared" si="3496"/>
        <v/>
      </c>
      <c r="FF222" s="72" t="str">
        <f t="shared" si="3496"/>
        <v/>
      </c>
      <c r="FG222" s="72" t="str">
        <f t="shared" si="3496"/>
        <v/>
      </c>
      <c r="FH222" s="72" t="str">
        <f t="shared" si="3496"/>
        <v/>
      </c>
      <c r="FI222" s="72" t="str">
        <f t="shared" si="3496"/>
        <v/>
      </c>
      <c r="FJ222" s="72" t="str">
        <f t="shared" si="3497"/>
        <v/>
      </c>
      <c r="FK222" s="72" t="str">
        <f t="shared" si="3497"/>
        <v/>
      </c>
      <c r="FL222" s="72" t="str">
        <f t="shared" si="3497"/>
        <v/>
      </c>
      <c r="FM222" s="72" t="str">
        <f t="shared" si="3497"/>
        <v/>
      </c>
      <c r="FN222" s="72" t="str">
        <f t="shared" si="3497"/>
        <v/>
      </c>
      <c r="FO222" s="72" t="str">
        <f t="shared" si="3497"/>
        <v/>
      </c>
      <c r="FP222" s="72" t="str">
        <f t="shared" si="3497"/>
        <v/>
      </c>
      <c r="FQ222" s="72" t="str">
        <f t="shared" si="3497"/>
        <v/>
      </c>
      <c r="FR222" s="72" t="str">
        <f t="shared" si="3497"/>
        <v/>
      </c>
      <c r="FS222" s="72" t="str">
        <f t="shared" si="3497"/>
        <v/>
      </c>
    </row>
    <row r="223" spans="1:175" ht="16.5">
      <c r="A223" s="81"/>
      <c r="B223" s="104" t="s">
        <v>753</v>
      </c>
      <c r="C223" s="81" t="s">
        <v>754</v>
      </c>
      <c r="T223" s="123" t="s">
        <v>755</v>
      </c>
      <c r="U223" s="88" t="s">
        <v>756</v>
      </c>
      <c r="CN223" s="70" t="str">
        <f t="shared" si="3476"/>
        <v>InitUnitState('IS23',,,,,,,,,,)</v>
      </c>
      <c r="CO223" s="70" t="str">
        <f t="shared" si="3477"/>
        <v>InitUnitNormal('IS23',,,,,,,,,,)</v>
      </c>
      <c r="CP223" s="70" t="str">
        <f t="shared" si="3478"/>
        <v>InitUnitMagic('IS23',,,,,,,,,,)</v>
      </c>
      <c r="CQ223" s="70" t="str">
        <f t="shared" si="3479"/>
        <v>InitUnitAdd('IS23',,,,,,,,,,)</v>
      </c>
      <c r="CR223" s="70" t="e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#REF!&amp;CR$1&amp;")"</f>
        <v>#REF!</v>
      </c>
      <c r="CU223" s="98" t="str">
        <f t="shared" ref="CU223:CU226" si="3574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71" t="str">
        <f t="shared" ref="CV223:CV226" si="3575">T223</f>
        <v>为|Cffffd24dE技能|r附魔一条|Cffffd24d随机属性|r。</v>
      </c>
      <c r="CW223" s="61"/>
      <c r="CX223" s="61"/>
      <c r="CY223" s="61"/>
      <c r="CZ223" s="61"/>
      <c r="DA223" s="61"/>
      <c r="DB223" s="72" t="str">
        <f t="shared" ref="DB223" si="3576">IF(V223="","","|n"&amp;DB$2&amp;"+"&amp;V223&amp;DB$1)</f>
        <v/>
      </c>
      <c r="DC223" s="72" t="str">
        <f t="shared" ref="DC223" si="3577">IF(W223="","","|n"&amp;DC$2&amp;"+"&amp;W223&amp;DC$1)</f>
        <v/>
      </c>
      <c r="DD223" s="72" t="str">
        <f t="shared" ref="DD223" si="3578">IF(X223="","","|n"&amp;DD$2&amp;"+"&amp;X223&amp;DD$1)</f>
        <v/>
      </c>
      <c r="DE223" s="72" t="str">
        <f t="shared" ref="DE223" si="3579">IF(Y223="","","|n"&amp;DE$2&amp;"+"&amp;Y223&amp;DE$1)</f>
        <v/>
      </c>
      <c r="DF223" s="72" t="str">
        <f t="shared" ref="DF223" si="3580">IF(Z223="","","|n"&amp;DF$2&amp;"+"&amp;Z223&amp;DF$1)</f>
        <v/>
      </c>
      <c r="DG223" s="72" t="str">
        <f t="shared" ref="DG223" si="3581">IF(AA223="","","|n"&amp;DG$2&amp;"+"&amp;AA223&amp;DG$1)</f>
        <v/>
      </c>
      <c r="DH223" s="72" t="str">
        <f t="shared" ref="DH223" si="3582">IF(AB223="","","|n"&amp;DH$2&amp;"+"&amp;AB223&amp;DH$1)</f>
        <v/>
      </c>
      <c r="DI223" s="72" t="str">
        <f t="shared" ref="DI223" si="3583">IF(AC223="","","|n"&amp;DI$2&amp;"+"&amp;AC223&amp;DI$1)</f>
        <v/>
      </c>
      <c r="DJ223" s="72" t="str">
        <f t="shared" ref="DJ223" si="3584">IF(AD223="","","|n"&amp;DJ$2&amp;"+"&amp;AD223&amp;DJ$1)</f>
        <v/>
      </c>
      <c r="DK223" s="72" t="str">
        <f t="shared" ref="DK223" si="3585">IF(AE223="","","|n"&amp;DK$2&amp;"+"&amp;AE223&amp;DK$1)</f>
        <v/>
      </c>
      <c r="DL223" s="72" t="str">
        <f t="shared" ref="DL223" si="3586">IF(AF223="","","|n"&amp;DL$2&amp;"+"&amp;AF223&amp;DL$1)</f>
        <v/>
      </c>
      <c r="DM223" s="72" t="str">
        <f t="shared" ref="DM223" si="3587">IF(AG223="","","|n"&amp;DM$2&amp;"+"&amp;AG223&amp;DM$1)</f>
        <v/>
      </c>
      <c r="DN223" s="72" t="str">
        <f t="shared" ref="DN223" si="3588">IF(AH223="","","|n"&amp;DN$2&amp;"+"&amp;AH223&amp;DN$1)</f>
        <v/>
      </c>
      <c r="DO223" s="72" t="str">
        <f t="shared" ref="DO223" si="3589">IF(AI223="","","|n"&amp;DO$2&amp;"+"&amp;AI223&amp;DO$1)</f>
        <v/>
      </c>
      <c r="DP223" s="72" t="str">
        <f t="shared" ref="DP223" si="3590">IF(AJ223="","","|n"&amp;DP$2&amp;"+"&amp;AJ223&amp;DP$1)</f>
        <v/>
      </c>
      <c r="DQ223" s="72" t="str">
        <f t="shared" ref="DQ223" si="3591">IF(AK223="","","|n"&amp;DQ$2&amp;"+"&amp;AK223&amp;DQ$1)</f>
        <v/>
      </c>
      <c r="DR223" s="72" t="str">
        <f t="shared" ref="DR223" si="3592">IF(AL223="","","|n"&amp;DR$2&amp;"+"&amp;AL223&amp;DR$1)</f>
        <v/>
      </c>
      <c r="DS223" s="72" t="str">
        <f t="shared" ref="DS223" si="3593">IF(AM223="","","|n"&amp;DS$2&amp;"+"&amp;AM223&amp;DS$1)</f>
        <v/>
      </c>
      <c r="DT223" s="72" t="str">
        <f t="shared" ref="DT223" si="3594">IF(AN223="","","|n"&amp;DT$2&amp;"+"&amp;AN223&amp;DT$1)</f>
        <v/>
      </c>
      <c r="DU223" s="72" t="str">
        <f t="shared" ref="DU223" si="3595">IF(AO223="","","|n"&amp;DU$2&amp;"+"&amp;AO223&amp;DU$1)</f>
        <v/>
      </c>
      <c r="DV223" s="72" t="str">
        <f t="shared" ref="DV223" si="3596">IF(AP223="","","|n"&amp;DV$2&amp;"+"&amp;AP223&amp;DV$1)</f>
        <v/>
      </c>
      <c r="DW223" s="72" t="str">
        <f t="shared" ref="DW223" si="3597">IF(AQ223="","","|n"&amp;DW$2&amp;"+"&amp;AQ223&amp;DW$1)</f>
        <v/>
      </c>
      <c r="DX223" s="72" t="str">
        <f t="shared" ref="DX223" si="3598">IF(AR223="","","|n"&amp;DX$2&amp;"+"&amp;AR223&amp;DX$1)</f>
        <v/>
      </c>
      <c r="DY223" s="72" t="str">
        <f t="shared" ref="DY223" si="3599">IF(AS223="","","|n"&amp;DY$2&amp;"+"&amp;AS223&amp;DY$1)</f>
        <v/>
      </c>
      <c r="DZ223" s="72" t="str">
        <f t="shared" ref="DZ223" si="3600">IF(AT223="","","|n"&amp;DZ$2&amp;"+"&amp;AT223&amp;DZ$1)</f>
        <v/>
      </c>
      <c r="EA223" s="72" t="str">
        <f t="shared" ref="EA223" si="3601">IF(AU223="","","|n"&amp;EA$2&amp;"+"&amp;AU223&amp;EA$1)</f>
        <v/>
      </c>
      <c r="EB223" s="72" t="str">
        <f t="shared" ref="EB223" si="3602">IF(AV223="","","|n"&amp;EB$2&amp;"+"&amp;AV223&amp;EB$1)</f>
        <v/>
      </c>
      <c r="EC223" s="72" t="str">
        <f t="shared" ref="EC223" si="3603">IF(AW223="","","|n"&amp;EC$2&amp;"+"&amp;AW223&amp;EC$1)</f>
        <v/>
      </c>
      <c r="ED223" s="72" t="str">
        <f t="shared" ref="ED223" si="3604">IF(AX223="","","|n"&amp;ED$2&amp;"+"&amp;AX223&amp;ED$1)</f>
        <v/>
      </c>
      <c r="EE223" s="72" t="str">
        <f t="shared" ref="EE223" si="3605">IF(AY223="","","|n"&amp;EE$2&amp;"+"&amp;AY223&amp;EE$1)</f>
        <v/>
      </c>
      <c r="EF223" s="72" t="str">
        <f t="shared" ref="EF223" si="3606">IF(AZ223="","","|n"&amp;EF$2&amp;"+"&amp;AZ223&amp;EF$1)</f>
        <v/>
      </c>
      <c r="EG223" s="72" t="str">
        <f t="shared" ref="EG223" si="3607">IF(BA223="","","|n"&amp;EG$2&amp;"+"&amp;BA223&amp;EG$1)</f>
        <v/>
      </c>
      <c r="EH223" s="72" t="str">
        <f t="shared" ref="EH223" si="3608">IF(BB223="","","|n"&amp;EH$2&amp;"+"&amp;BB223&amp;EH$1)</f>
        <v/>
      </c>
      <c r="EI223" s="72" t="str">
        <f t="shared" ref="EI223" si="3609">IF(BC223="","","|n"&amp;EI$2&amp;"+"&amp;BC223&amp;EI$1)</f>
        <v/>
      </c>
      <c r="EJ223" s="72" t="str">
        <f t="shared" ref="EJ223" si="3610">IF(BD223="","","|n"&amp;EJ$2&amp;"+"&amp;BD223&amp;EJ$1)</f>
        <v/>
      </c>
      <c r="EK223" s="72" t="str">
        <f t="shared" ref="EK223" si="3611">IF(BE223="","","|n"&amp;EK$2&amp;"+"&amp;BE223&amp;EK$1)</f>
        <v/>
      </c>
      <c r="EL223" s="72" t="str">
        <f t="shared" ref="EL223" si="3612">IF(BF223="","","|n"&amp;EL$2&amp;"+"&amp;BF223&amp;EL$1)</f>
        <v/>
      </c>
      <c r="EM223" s="72" t="str">
        <f t="shared" ref="EM223" si="3613">IF(BG223="","","|n"&amp;EM$2&amp;"+"&amp;BG223&amp;EM$1)</f>
        <v/>
      </c>
      <c r="EN223" s="72" t="str">
        <f t="shared" ref="EN223" si="3614">IF(BH223="","","|n"&amp;EN$2&amp;"+"&amp;BH223&amp;EN$1)</f>
        <v/>
      </c>
      <c r="EO223" s="72" t="str">
        <f t="shared" ref="EO223" si="3615">IF(BI223="","","|n"&amp;EO$2&amp;"+"&amp;BI223&amp;EO$1)</f>
        <v/>
      </c>
      <c r="EP223" s="72" t="str">
        <f t="shared" ref="EP223" si="3616">IF(BJ223="","","|n"&amp;EP$2&amp;"+"&amp;BJ223&amp;EP$1)</f>
        <v/>
      </c>
      <c r="EQ223" s="72" t="str">
        <f t="shared" ref="EQ223" si="3617">IF(BK223="","","|n"&amp;EQ$2&amp;"+"&amp;BK223&amp;EQ$1)</f>
        <v/>
      </c>
      <c r="ER223" s="72" t="str">
        <f t="shared" ref="ER223" si="3618">IF(BL223="","","|n"&amp;ER$2&amp;"+"&amp;BL223&amp;ER$1)</f>
        <v/>
      </c>
      <c r="ES223" s="72" t="str">
        <f t="shared" ref="ES223" si="3619">IF(BM223="","","|n"&amp;ES$2&amp;"+"&amp;BM223&amp;ES$1)</f>
        <v/>
      </c>
      <c r="ET223" s="72" t="str">
        <f t="shared" ref="ET223" si="3620">IF(BN223="","","|n"&amp;ET$2&amp;"+"&amp;BN223&amp;ET$1)</f>
        <v/>
      </c>
      <c r="EU223" s="72" t="str">
        <f t="shared" ref="EU223" si="3621">IF(BO223="","","|n"&amp;EU$2&amp;"+"&amp;BO223&amp;EU$1)</f>
        <v/>
      </c>
      <c r="EV223" s="72" t="str">
        <f t="shared" ref="EV223" si="3622">IF(BP223="","","|n"&amp;EV$2&amp;"+"&amp;BP223&amp;EV$1)</f>
        <v/>
      </c>
      <c r="EW223" s="72" t="str">
        <f t="shared" ref="EW223" si="3623">IF(BQ223="","","|n"&amp;EW$2&amp;"+"&amp;BQ223&amp;EW$1)</f>
        <v/>
      </c>
      <c r="EX223" s="72" t="str">
        <f t="shared" ref="EX223" si="3624">IF(BR223="","","|n"&amp;EX$2&amp;"+"&amp;BR223&amp;EX$1)</f>
        <v/>
      </c>
      <c r="EY223" s="72" t="str">
        <f t="shared" ref="EY223" si="3625">IF(BS223="","","|n"&amp;EY$2&amp;"+"&amp;BS223&amp;EY$1)</f>
        <v/>
      </c>
      <c r="EZ223" s="72" t="str">
        <f t="shared" ref="EZ223" si="3626">IF(BT223="","","|n"&amp;EZ$2&amp;"+"&amp;BT223&amp;EZ$1)</f>
        <v/>
      </c>
      <c r="FA223" s="72" t="str">
        <f t="shared" ref="FA223" si="3627">IF(BU223="","","|n"&amp;FA$2&amp;"+"&amp;BU223&amp;FA$1)</f>
        <v/>
      </c>
      <c r="FB223" s="72" t="str">
        <f t="shared" ref="FB223" si="3628">IF(BV223="","","|n"&amp;FB$2&amp;"+"&amp;BV223&amp;FB$1)</f>
        <v/>
      </c>
      <c r="FC223" s="72" t="str">
        <f t="shared" ref="FC223" si="3629">IF(BW223="","","|n"&amp;FC$2&amp;"+"&amp;BW223&amp;FC$1)</f>
        <v/>
      </c>
      <c r="FD223" s="72" t="str">
        <f t="shared" ref="FD223" si="3630">IF(BX223="","","|n"&amp;FD$2&amp;"+"&amp;BX223&amp;FD$1)</f>
        <v/>
      </c>
      <c r="FE223" s="72" t="str">
        <f t="shared" ref="FE223" si="3631">IF(BY223="","","|n"&amp;FE$2&amp;"+"&amp;BY223&amp;FE$1)</f>
        <v/>
      </c>
      <c r="FF223" s="72" t="str">
        <f t="shared" ref="FF223" si="3632">IF(BZ223="","","|n"&amp;FF$2&amp;"+"&amp;BZ223&amp;FF$1)</f>
        <v/>
      </c>
      <c r="FG223" s="72" t="str">
        <f t="shared" ref="FG223" si="3633">IF(CA223="","","|n"&amp;FG$2&amp;"+"&amp;CA223&amp;FG$1)</f>
        <v/>
      </c>
      <c r="FH223" s="72" t="str">
        <f t="shared" ref="FH223" si="3634">IF(CB223="","","|n"&amp;FH$2&amp;"+"&amp;CB223&amp;FH$1)</f>
        <v/>
      </c>
      <c r="FI223" s="72" t="str">
        <f t="shared" ref="FI223" si="3635">IF(CC223="","","|n"&amp;FI$2&amp;"+"&amp;CC223&amp;FI$1)</f>
        <v/>
      </c>
      <c r="FJ223" s="72" t="str">
        <f t="shared" ref="FJ223" si="3636">IF(CD223="","","|n"&amp;FJ$2&amp;"+"&amp;CD223&amp;FJ$1)</f>
        <v/>
      </c>
      <c r="FK223" s="72" t="str">
        <f t="shared" ref="FK223" si="3637">IF(CE223="","","|n"&amp;FK$2&amp;"+"&amp;CE223&amp;FK$1)</f>
        <v/>
      </c>
      <c r="FL223" s="72" t="str">
        <f t="shared" ref="FL223" si="3638">IF(CF223="","","|n"&amp;FL$2&amp;"+"&amp;CF223&amp;FL$1)</f>
        <v/>
      </c>
      <c r="FM223" s="72" t="str">
        <f t="shared" ref="FM223" si="3639">IF(CG223="","","|n"&amp;FM$2&amp;"+"&amp;CG223&amp;FM$1)</f>
        <v/>
      </c>
      <c r="FN223" s="72" t="str">
        <f t="shared" ref="FN223" si="3640">IF(CH223="","","|n"&amp;FN$2&amp;"+"&amp;CH223&amp;FN$1)</f>
        <v/>
      </c>
      <c r="FO223" s="72" t="str">
        <f t="shared" ref="FO223" si="3641">IF(CI223="","","|n"&amp;FO$2&amp;"+"&amp;CI223&amp;FO$1)</f>
        <v/>
      </c>
      <c r="FP223" s="72" t="str">
        <f t="shared" ref="FP223" si="3642">IF(CJ223="","","|n"&amp;FP$2&amp;"+"&amp;CJ223&amp;FP$1)</f>
        <v/>
      </c>
      <c r="FQ223" s="72" t="str">
        <f t="shared" ref="FQ223" si="3643">IF(CK223="","","|n"&amp;FQ$2&amp;"+"&amp;CK223&amp;FQ$1)</f>
        <v/>
      </c>
      <c r="FR223" s="72" t="str">
        <f t="shared" ref="FR223" si="3644">IF(CL223="","","|n"&amp;FR$2&amp;"+"&amp;CL223&amp;FR$1)</f>
        <v/>
      </c>
      <c r="FS223" s="72" t="str">
        <f t="shared" ref="FS223" si="3645">IF(CM223="","","|n"&amp;FS$2&amp;"+"&amp;CM223&amp;FS$1)</f>
        <v/>
      </c>
    </row>
    <row r="224" spans="1:175" ht="16.5">
      <c r="A224" s="81"/>
      <c r="B224" s="104" t="s">
        <v>757</v>
      </c>
      <c r="C224" s="81" t="s">
        <v>758</v>
      </c>
      <c r="T224" s="123" t="s">
        <v>747</v>
      </c>
      <c r="U224" s="88" t="s">
        <v>759</v>
      </c>
      <c r="CN224" s="70" t="str">
        <f t="shared" si="3476"/>
        <v>InitUnitState('IS24',,,,,,,,,,)</v>
      </c>
      <c r="CO224" s="70" t="str">
        <f t="shared" si="3477"/>
        <v>InitUnitNormal('IS24',,,,,,,,,,)</v>
      </c>
      <c r="CP224" s="70" t="str">
        <f t="shared" si="3478"/>
        <v>InitUnitMagic('IS24',,,,,,,,,,)</v>
      </c>
      <c r="CQ224" s="70" t="str">
        <f t="shared" si="3479"/>
        <v>InitUnitAdd('IS24',,,,,,,,,,)</v>
      </c>
      <c r="CR224" s="70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InitEquipData('IS24',,"",,,,,'','','','','','',"ReplaceableTextures\\CommandButtons\\BTN010.blp")</v>
      </c>
      <c r="CU224" s="98" t="str">
        <f t="shared" si="3574"/>
        <v>|n</v>
      </c>
      <c r="CV224" s="71" t="str">
        <f t="shared" si="3575"/>
        <v>为|Cffffd24dQ技能|r附魔一条|Cffffd24d随机属性|r。</v>
      </c>
      <c r="CW224" s="61"/>
      <c r="CX224" s="61"/>
      <c r="CY224" s="61"/>
      <c r="CZ224" s="61"/>
      <c r="DA224" s="61"/>
      <c r="DB224" s="72" t="str">
        <f t="shared" ref="DB224:FM224" si="3646">IF(V224="","","|n"&amp;DB$2&amp;"+"&amp;V224&amp;DB$1)</f>
        <v/>
      </c>
      <c r="DC224" s="72" t="str">
        <f t="shared" si="3646"/>
        <v/>
      </c>
      <c r="DD224" s="72" t="str">
        <f t="shared" si="3646"/>
        <v/>
      </c>
      <c r="DE224" s="72" t="str">
        <f t="shared" si="3646"/>
        <v/>
      </c>
      <c r="DF224" s="72" t="str">
        <f t="shared" si="3646"/>
        <v/>
      </c>
      <c r="DG224" s="72" t="str">
        <f t="shared" si="3646"/>
        <v/>
      </c>
      <c r="DH224" s="72" t="str">
        <f t="shared" si="3646"/>
        <v/>
      </c>
      <c r="DI224" s="72" t="str">
        <f t="shared" si="3646"/>
        <v/>
      </c>
      <c r="DJ224" s="72" t="str">
        <f t="shared" si="3646"/>
        <v/>
      </c>
      <c r="DK224" s="72" t="str">
        <f t="shared" si="3646"/>
        <v/>
      </c>
      <c r="DL224" s="72" t="str">
        <f t="shared" si="3646"/>
        <v/>
      </c>
      <c r="DM224" s="72" t="str">
        <f t="shared" si="3646"/>
        <v/>
      </c>
      <c r="DN224" s="72" t="str">
        <f t="shared" si="3646"/>
        <v/>
      </c>
      <c r="DO224" s="72" t="str">
        <f t="shared" si="3646"/>
        <v/>
      </c>
      <c r="DP224" s="72" t="str">
        <f t="shared" si="3646"/>
        <v/>
      </c>
      <c r="DQ224" s="72" t="str">
        <f t="shared" si="3646"/>
        <v/>
      </c>
      <c r="DR224" s="72" t="str">
        <f t="shared" si="3646"/>
        <v/>
      </c>
      <c r="DS224" s="72" t="str">
        <f t="shared" si="3646"/>
        <v/>
      </c>
      <c r="DT224" s="72" t="str">
        <f t="shared" si="3646"/>
        <v/>
      </c>
      <c r="DU224" s="72" t="str">
        <f t="shared" si="3646"/>
        <v/>
      </c>
      <c r="DV224" s="72" t="str">
        <f t="shared" si="3646"/>
        <v/>
      </c>
      <c r="DW224" s="72" t="str">
        <f t="shared" si="3646"/>
        <v/>
      </c>
      <c r="DX224" s="72" t="str">
        <f t="shared" si="3646"/>
        <v/>
      </c>
      <c r="DY224" s="72" t="str">
        <f t="shared" si="3646"/>
        <v/>
      </c>
      <c r="DZ224" s="72" t="str">
        <f t="shared" si="3646"/>
        <v/>
      </c>
      <c r="EA224" s="72" t="str">
        <f t="shared" si="3646"/>
        <v/>
      </c>
      <c r="EB224" s="72" t="str">
        <f t="shared" si="3646"/>
        <v/>
      </c>
      <c r="EC224" s="72" t="str">
        <f t="shared" si="3646"/>
        <v/>
      </c>
      <c r="ED224" s="72" t="str">
        <f t="shared" si="3646"/>
        <v/>
      </c>
      <c r="EE224" s="72" t="str">
        <f t="shared" si="3646"/>
        <v/>
      </c>
      <c r="EF224" s="72" t="str">
        <f t="shared" si="3646"/>
        <v/>
      </c>
      <c r="EG224" s="72" t="str">
        <f t="shared" si="3646"/>
        <v/>
      </c>
      <c r="EH224" s="72" t="str">
        <f t="shared" si="3646"/>
        <v/>
      </c>
      <c r="EI224" s="72" t="str">
        <f t="shared" si="3646"/>
        <v/>
      </c>
      <c r="EJ224" s="72" t="str">
        <f t="shared" si="3646"/>
        <v/>
      </c>
      <c r="EK224" s="72" t="str">
        <f t="shared" si="3646"/>
        <v/>
      </c>
      <c r="EL224" s="72" t="str">
        <f t="shared" si="3646"/>
        <v/>
      </c>
      <c r="EM224" s="72" t="str">
        <f t="shared" si="3646"/>
        <v/>
      </c>
      <c r="EN224" s="72" t="str">
        <f t="shared" si="3646"/>
        <v/>
      </c>
      <c r="EO224" s="72" t="str">
        <f t="shared" si="3646"/>
        <v/>
      </c>
      <c r="EP224" s="72" t="str">
        <f t="shared" si="3646"/>
        <v/>
      </c>
      <c r="EQ224" s="72" t="str">
        <f t="shared" si="3646"/>
        <v/>
      </c>
      <c r="ER224" s="72" t="str">
        <f t="shared" si="3646"/>
        <v/>
      </c>
      <c r="ES224" s="72" t="str">
        <f t="shared" si="3646"/>
        <v/>
      </c>
      <c r="ET224" s="72" t="str">
        <f t="shared" si="3646"/>
        <v/>
      </c>
      <c r="EU224" s="72" t="str">
        <f t="shared" si="3646"/>
        <v/>
      </c>
      <c r="EV224" s="72" t="str">
        <f t="shared" si="3646"/>
        <v/>
      </c>
      <c r="EW224" s="72" t="str">
        <f t="shared" si="3646"/>
        <v/>
      </c>
      <c r="EX224" s="72" t="str">
        <f t="shared" si="3646"/>
        <v/>
      </c>
      <c r="EY224" s="72" t="str">
        <f t="shared" si="3646"/>
        <v/>
      </c>
      <c r="EZ224" s="72" t="str">
        <f t="shared" si="3646"/>
        <v/>
      </c>
      <c r="FA224" s="72" t="str">
        <f t="shared" si="3646"/>
        <v/>
      </c>
      <c r="FB224" s="72" t="str">
        <f t="shared" si="3646"/>
        <v/>
      </c>
      <c r="FC224" s="72" t="str">
        <f t="shared" si="3646"/>
        <v/>
      </c>
      <c r="FD224" s="72" t="str">
        <f t="shared" si="3646"/>
        <v/>
      </c>
      <c r="FE224" s="72" t="str">
        <f t="shared" si="3646"/>
        <v/>
      </c>
      <c r="FF224" s="72" t="str">
        <f t="shared" si="3646"/>
        <v/>
      </c>
      <c r="FG224" s="72" t="str">
        <f t="shared" si="3646"/>
        <v/>
      </c>
      <c r="FH224" s="72" t="str">
        <f t="shared" si="3646"/>
        <v/>
      </c>
      <c r="FI224" s="72" t="str">
        <f t="shared" si="3646"/>
        <v/>
      </c>
      <c r="FJ224" s="72" t="str">
        <f t="shared" si="3646"/>
        <v/>
      </c>
      <c r="FK224" s="72" t="str">
        <f t="shared" si="3646"/>
        <v/>
      </c>
      <c r="FL224" s="72" t="str">
        <f t="shared" si="3646"/>
        <v/>
      </c>
      <c r="FM224" s="72" t="str">
        <f t="shared" si="3646"/>
        <v/>
      </c>
      <c r="FN224" s="72" t="str">
        <f t="shared" ref="FN224:FS224" si="3647">IF(CH224="","","|n"&amp;FN$2&amp;"+"&amp;CH224&amp;FN$1)</f>
        <v/>
      </c>
      <c r="FO224" s="72" t="str">
        <f t="shared" si="3647"/>
        <v/>
      </c>
      <c r="FP224" s="72" t="str">
        <f t="shared" si="3647"/>
        <v/>
      </c>
      <c r="FQ224" s="72" t="str">
        <f t="shared" si="3647"/>
        <v/>
      </c>
      <c r="FR224" s="72" t="str">
        <f t="shared" si="3647"/>
        <v/>
      </c>
      <c r="FS224" s="72" t="str">
        <f t="shared" si="3647"/>
        <v/>
      </c>
    </row>
    <row r="225" spans="1:175" ht="16.5">
      <c r="A225" s="81"/>
      <c r="B225" s="104" t="s">
        <v>760</v>
      </c>
      <c r="C225" s="104" t="s">
        <v>761</v>
      </c>
      <c r="T225" s="123" t="s">
        <v>751</v>
      </c>
      <c r="U225" s="88" t="s">
        <v>762</v>
      </c>
      <c r="CN225" s="70" t="str">
        <f t="shared" si="3476"/>
        <v>InitUnitState('IS25',,,,,,,,,,)</v>
      </c>
      <c r="CO225" s="70" t="str">
        <f t="shared" si="3477"/>
        <v>InitUnitNormal('IS25',,,,,,,,,,)</v>
      </c>
      <c r="CP225" s="70" t="str">
        <f t="shared" si="3478"/>
        <v>InitUnitMagic('IS25',,,,,,,,,,)</v>
      </c>
      <c r="CQ225" s="70" t="str">
        <f t="shared" si="3479"/>
        <v>InitUnitAdd('IS25',,,,,,,,,,)</v>
      </c>
      <c r="CR225" s="70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InitEquipData('IS25',,"",,,,,'','','','','','',"ReplaceableTextures\\CommandButtons\\BTN011.blp")</v>
      </c>
      <c r="CU225" s="98" t="str">
        <f t="shared" si="3574"/>
        <v>|n</v>
      </c>
      <c r="CV225" s="71" t="str">
        <f t="shared" si="3575"/>
        <v>为|Cffffd24dW技能|r附魔一条|Cffffd24d随机属性|r。</v>
      </c>
      <c r="CW225" s="61"/>
      <c r="CX225" s="61"/>
      <c r="CY225" s="61"/>
      <c r="CZ225" s="61"/>
      <c r="DA225" s="61"/>
      <c r="DB225" s="72" t="str">
        <f t="shared" ref="DB225:FM225" si="3648">IF(V225="","","|n"&amp;DB$2&amp;"+"&amp;V225&amp;DB$1)</f>
        <v/>
      </c>
      <c r="DC225" s="72" t="str">
        <f t="shared" si="3648"/>
        <v/>
      </c>
      <c r="DD225" s="72" t="str">
        <f t="shared" si="3648"/>
        <v/>
      </c>
      <c r="DE225" s="72" t="str">
        <f t="shared" si="3648"/>
        <v/>
      </c>
      <c r="DF225" s="72" t="str">
        <f t="shared" si="3648"/>
        <v/>
      </c>
      <c r="DG225" s="72" t="str">
        <f t="shared" si="3648"/>
        <v/>
      </c>
      <c r="DH225" s="72" t="str">
        <f t="shared" si="3648"/>
        <v/>
      </c>
      <c r="DI225" s="72" t="str">
        <f t="shared" si="3648"/>
        <v/>
      </c>
      <c r="DJ225" s="72" t="str">
        <f t="shared" si="3648"/>
        <v/>
      </c>
      <c r="DK225" s="72" t="str">
        <f t="shared" si="3648"/>
        <v/>
      </c>
      <c r="DL225" s="72" t="str">
        <f t="shared" si="3648"/>
        <v/>
      </c>
      <c r="DM225" s="72" t="str">
        <f t="shared" si="3648"/>
        <v/>
      </c>
      <c r="DN225" s="72" t="str">
        <f t="shared" si="3648"/>
        <v/>
      </c>
      <c r="DO225" s="72" t="str">
        <f t="shared" si="3648"/>
        <v/>
      </c>
      <c r="DP225" s="72" t="str">
        <f t="shared" si="3648"/>
        <v/>
      </c>
      <c r="DQ225" s="72" t="str">
        <f t="shared" si="3648"/>
        <v/>
      </c>
      <c r="DR225" s="72" t="str">
        <f t="shared" si="3648"/>
        <v/>
      </c>
      <c r="DS225" s="72" t="str">
        <f t="shared" si="3648"/>
        <v/>
      </c>
      <c r="DT225" s="72" t="str">
        <f t="shared" si="3648"/>
        <v/>
      </c>
      <c r="DU225" s="72" t="str">
        <f t="shared" si="3648"/>
        <v/>
      </c>
      <c r="DV225" s="72" t="str">
        <f t="shared" si="3648"/>
        <v/>
      </c>
      <c r="DW225" s="72" t="str">
        <f t="shared" si="3648"/>
        <v/>
      </c>
      <c r="DX225" s="72" t="str">
        <f t="shared" si="3648"/>
        <v/>
      </c>
      <c r="DY225" s="72" t="str">
        <f t="shared" si="3648"/>
        <v/>
      </c>
      <c r="DZ225" s="72" t="str">
        <f t="shared" si="3648"/>
        <v/>
      </c>
      <c r="EA225" s="72" t="str">
        <f t="shared" si="3648"/>
        <v/>
      </c>
      <c r="EB225" s="72" t="str">
        <f t="shared" si="3648"/>
        <v/>
      </c>
      <c r="EC225" s="72" t="str">
        <f t="shared" si="3648"/>
        <v/>
      </c>
      <c r="ED225" s="72" t="str">
        <f t="shared" si="3648"/>
        <v/>
      </c>
      <c r="EE225" s="72" t="str">
        <f t="shared" si="3648"/>
        <v/>
      </c>
      <c r="EF225" s="72" t="str">
        <f t="shared" si="3648"/>
        <v/>
      </c>
      <c r="EG225" s="72" t="str">
        <f t="shared" si="3648"/>
        <v/>
      </c>
      <c r="EH225" s="72" t="str">
        <f t="shared" si="3648"/>
        <v/>
      </c>
      <c r="EI225" s="72" t="str">
        <f t="shared" si="3648"/>
        <v/>
      </c>
      <c r="EJ225" s="72" t="str">
        <f t="shared" si="3648"/>
        <v/>
      </c>
      <c r="EK225" s="72" t="str">
        <f t="shared" si="3648"/>
        <v/>
      </c>
      <c r="EL225" s="72" t="str">
        <f t="shared" si="3648"/>
        <v/>
      </c>
      <c r="EM225" s="72" t="str">
        <f t="shared" si="3648"/>
        <v/>
      </c>
      <c r="EN225" s="72" t="str">
        <f t="shared" si="3648"/>
        <v/>
      </c>
      <c r="EO225" s="72" t="str">
        <f t="shared" si="3648"/>
        <v/>
      </c>
      <c r="EP225" s="72" t="str">
        <f t="shared" si="3648"/>
        <v/>
      </c>
      <c r="EQ225" s="72" t="str">
        <f t="shared" si="3648"/>
        <v/>
      </c>
      <c r="ER225" s="72" t="str">
        <f t="shared" si="3648"/>
        <v/>
      </c>
      <c r="ES225" s="72" t="str">
        <f t="shared" si="3648"/>
        <v/>
      </c>
      <c r="ET225" s="72" t="str">
        <f t="shared" si="3648"/>
        <v/>
      </c>
      <c r="EU225" s="72" t="str">
        <f t="shared" si="3648"/>
        <v/>
      </c>
      <c r="EV225" s="72" t="str">
        <f t="shared" si="3648"/>
        <v/>
      </c>
      <c r="EW225" s="72" t="str">
        <f t="shared" si="3648"/>
        <v/>
      </c>
      <c r="EX225" s="72" t="str">
        <f t="shared" si="3648"/>
        <v/>
      </c>
      <c r="EY225" s="72" t="str">
        <f t="shared" si="3648"/>
        <v/>
      </c>
      <c r="EZ225" s="72" t="str">
        <f t="shared" si="3648"/>
        <v/>
      </c>
      <c r="FA225" s="72" t="str">
        <f t="shared" si="3648"/>
        <v/>
      </c>
      <c r="FB225" s="72" t="str">
        <f t="shared" si="3648"/>
        <v/>
      </c>
      <c r="FC225" s="72" t="str">
        <f t="shared" si="3648"/>
        <v/>
      </c>
      <c r="FD225" s="72" t="str">
        <f t="shared" si="3648"/>
        <v/>
      </c>
      <c r="FE225" s="72" t="str">
        <f t="shared" si="3648"/>
        <v/>
      </c>
      <c r="FF225" s="72" t="str">
        <f t="shared" si="3648"/>
        <v/>
      </c>
      <c r="FG225" s="72" t="str">
        <f t="shared" si="3648"/>
        <v/>
      </c>
      <c r="FH225" s="72" t="str">
        <f t="shared" si="3648"/>
        <v/>
      </c>
      <c r="FI225" s="72" t="str">
        <f t="shared" si="3648"/>
        <v/>
      </c>
      <c r="FJ225" s="72" t="str">
        <f t="shared" si="3648"/>
        <v/>
      </c>
      <c r="FK225" s="72" t="str">
        <f t="shared" si="3648"/>
        <v/>
      </c>
      <c r="FL225" s="72" t="str">
        <f t="shared" si="3648"/>
        <v/>
      </c>
      <c r="FM225" s="72" t="str">
        <f t="shared" si="3648"/>
        <v/>
      </c>
      <c r="FN225" s="72" t="str">
        <f t="shared" ref="FN225:FS225" si="3649">IF(CH225="","","|n"&amp;FN$2&amp;"+"&amp;CH225&amp;FN$1)</f>
        <v/>
      </c>
      <c r="FO225" s="72" t="str">
        <f t="shared" si="3649"/>
        <v/>
      </c>
      <c r="FP225" s="72" t="str">
        <f t="shared" si="3649"/>
        <v/>
      </c>
      <c r="FQ225" s="72" t="str">
        <f t="shared" si="3649"/>
        <v/>
      </c>
      <c r="FR225" s="72" t="str">
        <f t="shared" si="3649"/>
        <v/>
      </c>
      <c r="FS225" s="72" t="str">
        <f t="shared" si="3649"/>
        <v/>
      </c>
    </row>
    <row r="226" spans="1:175" ht="16.5">
      <c r="A226" s="81"/>
      <c r="B226" s="104" t="s">
        <v>763</v>
      </c>
      <c r="C226" s="104" t="s">
        <v>764</v>
      </c>
      <c r="T226" s="123" t="s">
        <v>755</v>
      </c>
      <c r="U226" s="88" t="s">
        <v>765</v>
      </c>
      <c r="CN226" s="70" t="str">
        <f t="shared" si="3476"/>
        <v>InitUnitState('IS26',,,,,,,,,,)</v>
      </c>
      <c r="CO226" s="70" t="str">
        <f t="shared" si="3477"/>
        <v>InitUnitNormal('IS26',,,,,,,,,,)</v>
      </c>
      <c r="CP226" s="70" t="str">
        <f t="shared" si="3478"/>
        <v>InitUnitMagic('IS26',,,,,,,,,,)</v>
      </c>
      <c r="CQ226" s="70" t="str">
        <f t="shared" si="3479"/>
        <v>InitUnitAdd('IS26',,,,,,,,,,)</v>
      </c>
      <c r="CR226" s="70" t="e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#REF!&amp;CR$1&amp;")"</f>
        <v>#REF!</v>
      </c>
      <c r="CU226" s="98" t="str">
        <f t="shared" si="3574"/>
        <v>|n</v>
      </c>
      <c r="CV226" s="71" t="str">
        <f t="shared" si="3575"/>
        <v>为|Cffffd24dE技能|r附魔一条|Cffffd24d随机属性|r。</v>
      </c>
      <c r="CW226" s="61"/>
      <c r="CX226" s="61"/>
      <c r="CY226" s="61"/>
      <c r="CZ226" s="61"/>
      <c r="DA226" s="61"/>
      <c r="DB226" s="72" t="str">
        <f t="shared" ref="DB226:FM226" si="3650">IF(V226="","","|n"&amp;DB$2&amp;"+"&amp;V226&amp;DB$1)</f>
        <v/>
      </c>
      <c r="DC226" s="72" t="str">
        <f t="shared" si="3650"/>
        <v/>
      </c>
      <c r="DD226" s="72" t="str">
        <f t="shared" si="3650"/>
        <v/>
      </c>
      <c r="DE226" s="72" t="str">
        <f t="shared" si="3650"/>
        <v/>
      </c>
      <c r="DF226" s="72" t="str">
        <f t="shared" si="3650"/>
        <v/>
      </c>
      <c r="DG226" s="72" t="str">
        <f t="shared" si="3650"/>
        <v/>
      </c>
      <c r="DH226" s="72" t="str">
        <f t="shared" si="3650"/>
        <v/>
      </c>
      <c r="DI226" s="72" t="str">
        <f t="shared" si="3650"/>
        <v/>
      </c>
      <c r="DJ226" s="72" t="str">
        <f t="shared" si="3650"/>
        <v/>
      </c>
      <c r="DK226" s="72" t="str">
        <f t="shared" si="3650"/>
        <v/>
      </c>
      <c r="DL226" s="72" t="str">
        <f t="shared" si="3650"/>
        <v/>
      </c>
      <c r="DM226" s="72" t="str">
        <f t="shared" si="3650"/>
        <v/>
      </c>
      <c r="DN226" s="72" t="str">
        <f t="shared" si="3650"/>
        <v/>
      </c>
      <c r="DO226" s="72" t="str">
        <f t="shared" si="3650"/>
        <v/>
      </c>
      <c r="DP226" s="72" t="str">
        <f t="shared" si="3650"/>
        <v/>
      </c>
      <c r="DQ226" s="72" t="str">
        <f t="shared" si="3650"/>
        <v/>
      </c>
      <c r="DR226" s="72" t="str">
        <f t="shared" si="3650"/>
        <v/>
      </c>
      <c r="DS226" s="72" t="str">
        <f t="shared" si="3650"/>
        <v/>
      </c>
      <c r="DT226" s="72" t="str">
        <f t="shared" si="3650"/>
        <v/>
      </c>
      <c r="DU226" s="72" t="str">
        <f t="shared" si="3650"/>
        <v/>
      </c>
      <c r="DV226" s="72" t="str">
        <f t="shared" si="3650"/>
        <v/>
      </c>
      <c r="DW226" s="72" t="str">
        <f t="shared" si="3650"/>
        <v/>
      </c>
      <c r="DX226" s="72" t="str">
        <f t="shared" si="3650"/>
        <v/>
      </c>
      <c r="DY226" s="72" t="str">
        <f t="shared" si="3650"/>
        <v/>
      </c>
      <c r="DZ226" s="72" t="str">
        <f t="shared" si="3650"/>
        <v/>
      </c>
      <c r="EA226" s="72" t="str">
        <f t="shared" si="3650"/>
        <v/>
      </c>
      <c r="EB226" s="72" t="str">
        <f t="shared" si="3650"/>
        <v/>
      </c>
      <c r="EC226" s="72" t="str">
        <f t="shared" si="3650"/>
        <v/>
      </c>
      <c r="ED226" s="72" t="str">
        <f t="shared" si="3650"/>
        <v/>
      </c>
      <c r="EE226" s="72" t="str">
        <f t="shared" si="3650"/>
        <v/>
      </c>
      <c r="EF226" s="72" t="str">
        <f t="shared" si="3650"/>
        <v/>
      </c>
      <c r="EG226" s="72" t="str">
        <f t="shared" si="3650"/>
        <v/>
      </c>
      <c r="EH226" s="72" t="str">
        <f t="shared" si="3650"/>
        <v/>
      </c>
      <c r="EI226" s="72" t="str">
        <f t="shared" si="3650"/>
        <v/>
      </c>
      <c r="EJ226" s="72" t="str">
        <f t="shared" si="3650"/>
        <v/>
      </c>
      <c r="EK226" s="72" t="str">
        <f t="shared" si="3650"/>
        <v/>
      </c>
      <c r="EL226" s="72" t="str">
        <f t="shared" si="3650"/>
        <v/>
      </c>
      <c r="EM226" s="72" t="str">
        <f t="shared" si="3650"/>
        <v/>
      </c>
      <c r="EN226" s="72" t="str">
        <f t="shared" si="3650"/>
        <v/>
      </c>
      <c r="EO226" s="72" t="str">
        <f t="shared" si="3650"/>
        <v/>
      </c>
      <c r="EP226" s="72" t="str">
        <f t="shared" si="3650"/>
        <v/>
      </c>
      <c r="EQ226" s="72" t="str">
        <f t="shared" si="3650"/>
        <v/>
      </c>
      <c r="ER226" s="72" t="str">
        <f t="shared" si="3650"/>
        <v/>
      </c>
      <c r="ES226" s="72" t="str">
        <f t="shared" si="3650"/>
        <v/>
      </c>
      <c r="ET226" s="72" t="str">
        <f t="shared" si="3650"/>
        <v/>
      </c>
      <c r="EU226" s="72" t="str">
        <f t="shared" si="3650"/>
        <v/>
      </c>
      <c r="EV226" s="72" t="str">
        <f t="shared" si="3650"/>
        <v/>
      </c>
      <c r="EW226" s="72" t="str">
        <f t="shared" si="3650"/>
        <v/>
      </c>
      <c r="EX226" s="72" t="str">
        <f t="shared" si="3650"/>
        <v/>
      </c>
      <c r="EY226" s="72" t="str">
        <f t="shared" si="3650"/>
        <v/>
      </c>
      <c r="EZ226" s="72" t="str">
        <f t="shared" si="3650"/>
        <v/>
      </c>
      <c r="FA226" s="72" t="str">
        <f t="shared" si="3650"/>
        <v/>
      </c>
      <c r="FB226" s="72" t="str">
        <f t="shared" si="3650"/>
        <v/>
      </c>
      <c r="FC226" s="72" t="str">
        <f t="shared" si="3650"/>
        <v/>
      </c>
      <c r="FD226" s="72" t="str">
        <f t="shared" si="3650"/>
        <v/>
      </c>
      <c r="FE226" s="72" t="str">
        <f t="shared" si="3650"/>
        <v/>
      </c>
      <c r="FF226" s="72" t="str">
        <f t="shared" si="3650"/>
        <v/>
      </c>
      <c r="FG226" s="72" t="str">
        <f t="shared" si="3650"/>
        <v/>
      </c>
      <c r="FH226" s="72" t="str">
        <f t="shared" si="3650"/>
        <v/>
      </c>
      <c r="FI226" s="72" t="str">
        <f t="shared" si="3650"/>
        <v/>
      </c>
      <c r="FJ226" s="72" t="str">
        <f t="shared" si="3650"/>
        <v/>
      </c>
      <c r="FK226" s="72" t="str">
        <f t="shared" si="3650"/>
        <v/>
      </c>
      <c r="FL226" s="72" t="str">
        <f t="shared" si="3650"/>
        <v/>
      </c>
      <c r="FM226" s="72" t="str">
        <f t="shared" si="3650"/>
        <v/>
      </c>
      <c r="FN226" s="72" t="str">
        <f t="shared" ref="FN226:FS226" si="3651">IF(CH226="","","|n"&amp;FN$2&amp;"+"&amp;CH226&amp;FN$1)</f>
        <v/>
      </c>
      <c r="FO226" s="72" t="str">
        <f t="shared" si="3651"/>
        <v/>
      </c>
      <c r="FP226" s="72" t="str">
        <f t="shared" si="3651"/>
        <v/>
      </c>
      <c r="FQ226" s="72" t="str">
        <f t="shared" si="3651"/>
        <v/>
      </c>
      <c r="FR226" s="72" t="str">
        <f t="shared" si="3651"/>
        <v/>
      </c>
      <c r="FS226" s="72" t="str">
        <f t="shared" si="3651"/>
        <v/>
      </c>
    </row>
    <row r="227" spans="1:175" ht="16.5">
      <c r="A227" s="81"/>
      <c r="B227" s="104" t="s">
        <v>766</v>
      </c>
      <c r="C227" s="81" t="s">
        <v>767</v>
      </c>
      <c r="T227" s="123" t="str">
        <f t="shared" ref="T227:T229" si="3652">C227</f>
        <v>|CffFF0000占星|r</v>
      </c>
      <c r="U227" s="88" t="str">
        <f t="shared" ref="U227" si="3653">"ReplaceableTextures\\CommandButtons\\BTN"&amp;B227&amp;".blp"</f>
        <v>ReplaceableTextures\\CommandButtons\\BTNIS11.blp</v>
      </c>
      <c r="CN227" s="70" t="str">
        <f t="shared" si="3476"/>
        <v>InitUnitState('IS11',,,,,,,,,,)</v>
      </c>
      <c r="CO227" s="70" t="str">
        <f t="shared" si="3477"/>
        <v>InitUnitNormal('IS11',,,,,,,,,,)</v>
      </c>
      <c r="CP227" s="70" t="str">
        <f t="shared" si="3478"/>
        <v>InitUnitMagic('IS11',,,,,,,,,,)</v>
      </c>
      <c r="CQ227" s="70" t="str">
        <f t="shared" si="3479"/>
        <v>InitUnitAdd('IS11',,,,,,,,,,)</v>
      </c>
      <c r="CR227" s="70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8" t="str">
        <f t="shared" ref="CU227:CU231" si="3654">CONCATENATE(DB227,DC227,DD227,DE227,DF227,DG227,DH227,DI227,DJ227,DK227,DL227,DM227,DN227,DO227,DP227,DQ227,DR227,DS227,DT227,DU227,DV227,DW227,DX227,DY227,DZ227,EA227,EB227,EC227,ED227,EE227,EF227,EG227,EH227,EI227,EJ227,EK227,EL227,EM227,EN227,EO227,EP227&amp;"|n")</f>
        <v>|n</v>
      </c>
      <c r="CV227" s="71" t="str">
        <f t="shared" ref="CV227:CV231" si="3655">T227</f>
        <v>|CffFF0000占星|r</v>
      </c>
      <c r="CW227" s="61"/>
      <c r="CX227" s="61"/>
      <c r="CY227" s="61"/>
      <c r="CZ227" s="61"/>
      <c r="DA227" s="61"/>
      <c r="DB227" s="72" t="str">
        <f t="shared" ref="DB227" si="3656">IF(V227="","","|n"&amp;DB$2&amp;"+"&amp;V227&amp;DB$1)</f>
        <v/>
      </c>
      <c r="DC227" s="72" t="str">
        <f t="shared" ref="DC227" si="3657">IF(W227="","","|n"&amp;DC$2&amp;"+"&amp;W227&amp;DC$1)</f>
        <v/>
      </c>
      <c r="DD227" s="72" t="str">
        <f t="shared" ref="DD227" si="3658">IF(X227="","","|n"&amp;DD$2&amp;"+"&amp;X227&amp;DD$1)</f>
        <v/>
      </c>
      <c r="DE227" s="72" t="str">
        <f t="shared" ref="DE227" si="3659">IF(Y227="","","|n"&amp;DE$2&amp;"+"&amp;Y227&amp;DE$1)</f>
        <v/>
      </c>
      <c r="DF227" s="72" t="str">
        <f t="shared" ref="DF227" si="3660">IF(Z227="","","|n"&amp;DF$2&amp;"+"&amp;Z227&amp;DF$1)</f>
        <v/>
      </c>
      <c r="DG227" s="72" t="str">
        <f t="shared" ref="DG227" si="3661">IF(AA227="","","|n"&amp;DG$2&amp;"+"&amp;AA227&amp;DG$1)</f>
        <v/>
      </c>
      <c r="DH227" s="72" t="str">
        <f t="shared" ref="DH227" si="3662">IF(AB227="","","|n"&amp;DH$2&amp;"+"&amp;AB227&amp;DH$1)</f>
        <v/>
      </c>
      <c r="DI227" s="72" t="str">
        <f t="shared" ref="DI227" si="3663">IF(AC227="","","|n"&amp;DI$2&amp;"+"&amp;AC227&amp;DI$1)</f>
        <v/>
      </c>
      <c r="DJ227" s="72" t="str">
        <f t="shared" ref="DJ227" si="3664">IF(AD227="","","|n"&amp;DJ$2&amp;"+"&amp;AD227&amp;DJ$1)</f>
        <v/>
      </c>
      <c r="DK227" s="72" t="str">
        <f t="shared" ref="DK227" si="3665">IF(AE227="","","|n"&amp;DK$2&amp;"+"&amp;AE227&amp;DK$1)</f>
        <v/>
      </c>
      <c r="DL227" s="72" t="str">
        <f t="shared" ref="DL227" si="3666">IF(AF227="","","|n"&amp;DL$2&amp;"+"&amp;AF227&amp;DL$1)</f>
        <v/>
      </c>
      <c r="DM227" s="72" t="str">
        <f t="shared" ref="DM227" si="3667">IF(AG227="","","|n"&amp;DM$2&amp;"+"&amp;AG227&amp;DM$1)</f>
        <v/>
      </c>
      <c r="DN227" s="72" t="str">
        <f t="shared" ref="DN227" si="3668">IF(AH227="","","|n"&amp;DN$2&amp;"+"&amp;AH227&amp;DN$1)</f>
        <v/>
      </c>
      <c r="DO227" s="72" t="str">
        <f t="shared" ref="DO227" si="3669">IF(AI227="","","|n"&amp;DO$2&amp;"+"&amp;AI227&amp;DO$1)</f>
        <v/>
      </c>
      <c r="DP227" s="72" t="str">
        <f t="shared" ref="DP227" si="3670">IF(AJ227="","","|n"&amp;DP$2&amp;"+"&amp;AJ227&amp;DP$1)</f>
        <v/>
      </c>
      <c r="DQ227" s="72" t="str">
        <f t="shared" ref="DQ227" si="3671">IF(AK227="","","|n"&amp;DQ$2&amp;"+"&amp;AK227&amp;DQ$1)</f>
        <v/>
      </c>
      <c r="DR227" s="72" t="str">
        <f t="shared" ref="DR227" si="3672">IF(AL227="","","|n"&amp;DR$2&amp;"+"&amp;AL227&amp;DR$1)</f>
        <v/>
      </c>
      <c r="DS227" s="72" t="str">
        <f t="shared" ref="DS227" si="3673">IF(AM227="","","|n"&amp;DS$2&amp;"+"&amp;AM227&amp;DS$1)</f>
        <v/>
      </c>
      <c r="DT227" s="72" t="str">
        <f t="shared" ref="DT227" si="3674">IF(AN227="","","|n"&amp;DT$2&amp;"+"&amp;AN227&amp;DT$1)</f>
        <v/>
      </c>
      <c r="DU227" s="72" t="str">
        <f t="shared" ref="DU227" si="3675">IF(AO227="","","|n"&amp;DU$2&amp;"+"&amp;AO227&amp;DU$1)</f>
        <v/>
      </c>
      <c r="DV227" s="72" t="str">
        <f t="shared" ref="DV227" si="3676">IF(AP227="","","|n"&amp;DV$2&amp;"+"&amp;AP227&amp;DV$1)</f>
        <v/>
      </c>
      <c r="DW227" s="72" t="str">
        <f t="shared" ref="DW227" si="3677">IF(AQ227="","","|n"&amp;DW$2&amp;"+"&amp;AQ227&amp;DW$1)</f>
        <v/>
      </c>
      <c r="DX227" s="72" t="str">
        <f t="shared" ref="DX227" si="3678">IF(AR227="","","|n"&amp;DX$2&amp;"+"&amp;AR227&amp;DX$1)</f>
        <v/>
      </c>
      <c r="DY227" s="72" t="str">
        <f t="shared" ref="DY227" si="3679">IF(AS227="","","|n"&amp;DY$2&amp;"+"&amp;AS227&amp;DY$1)</f>
        <v/>
      </c>
      <c r="DZ227" s="72" t="str">
        <f t="shared" ref="DZ227" si="3680">IF(AT227="","","|n"&amp;DZ$2&amp;"+"&amp;AT227&amp;DZ$1)</f>
        <v/>
      </c>
      <c r="EA227" s="72" t="str">
        <f t="shared" ref="EA227" si="3681">IF(AU227="","","|n"&amp;EA$2&amp;"+"&amp;AU227&amp;EA$1)</f>
        <v/>
      </c>
      <c r="EB227" s="72" t="str">
        <f t="shared" ref="EB227" si="3682">IF(AV227="","","|n"&amp;EB$2&amp;"+"&amp;AV227&amp;EB$1)</f>
        <v/>
      </c>
      <c r="EC227" s="72" t="str">
        <f t="shared" ref="EC227" si="3683">IF(AW227="","","|n"&amp;EC$2&amp;"+"&amp;AW227&amp;EC$1)</f>
        <v/>
      </c>
      <c r="ED227" s="72" t="str">
        <f t="shared" ref="ED227" si="3684">IF(AX227="","","|n"&amp;ED$2&amp;"+"&amp;AX227&amp;ED$1)</f>
        <v/>
      </c>
      <c r="EE227" s="72" t="str">
        <f t="shared" ref="EE227" si="3685">IF(AY227="","","|n"&amp;EE$2&amp;"+"&amp;AY227&amp;EE$1)</f>
        <v/>
      </c>
      <c r="EF227" s="72" t="str">
        <f t="shared" ref="EF227" si="3686">IF(AZ227="","","|n"&amp;EF$2&amp;"+"&amp;AZ227&amp;EF$1)</f>
        <v/>
      </c>
      <c r="EG227" s="72" t="str">
        <f t="shared" ref="EG227" si="3687">IF(BA227="","","|n"&amp;EG$2&amp;"+"&amp;BA227&amp;EG$1)</f>
        <v/>
      </c>
      <c r="EH227" s="72" t="str">
        <f t="shared" ref="EH227" si="3688">IF(BB227="","","|n"&amp;EH$2&amp;"+"&amp;BB227&amp;EH$1)</f>
        <v/>
      </c>
      <c r="EI227" s="72" t="str">
        <f t="shared" ref="EI227" si="3689">IF(BC227="","","|n"&amp;EI$2&amp;"+"&amp;BC227&amp;EI$1)</f>
        <v/>
      </c>
      <c r="EJ227" s="72" t="str">
        <f t="shared" ref="EJ227" si="3690">IF(BD227="","","|n"&amp;EJ$2&amp;"+"&amp;BD227&amp;EJ$1)</f>
        <v/>
      </c>
      <c r="EK227" s="72" t="str">
        <f t="shared" ref="EK227" si="3691">IF(BE227="","","|n"&amp;EK$2&amp;"+"&amp;BE227&amp;EK$1)</f>
        <v/>
      </c>
      <c r="EL227" s="72" t="str">
        <f t="shared" ref="EL227" si="3692">IF(BF227="","","|n"&amp;EL$2&amp;"+"&amp;BF227&amp;EL$1)</f>
        <v/>
      </c>
      <c r="EM227" s="72" t="str">
        <f t="shared" ref="EM227" si="3693">IF(BG227="","","|n"&amp;EM$2&amp;"+"&amp;BG227&amp;EM$1)</f>
        <v/>
      </c>
      <c r="EN227" s="72" t="str">
        <f t="shared" ref="EN227" si="3694">IF(BH227="","","|n"&amp;EN$2&amp;"+"&amp;BH227&amp;EN$1)</f>
        <v/>
      </c>
      <c r="EO227" s="72" t="str">
        <f t="shared" ref="EO227" si="3695">IF(BI227="","","|n"&amp;EO$2&amp;"+"&amp;BI227&amp;EO$1)</f>
        <v/>
      </c>
      <c r="EP227" s="72" t="str">
        <f t="shared" ref="EP227" si="3696">IF(BJ227="","","|n"&amp;EP$2&amp;"+"&amp;BJ227&amp;EP$1)</f>
        <v/>
      </c>
      <c r="EQ227" s="72" t="str">
        <f t="shared" ref="EQ227" si="3697">IF(BK227="","","|n"&amp;EQ$2&amp;"+"&amp;BK227&amp;EQ$1)</f>
        <v/>
      </c>
      <c r="ER227" s="72" t="str">
        <f t="shared" ref="ER227" si="3698">IF(BL227="","","|n"&amp;ER$2&amp;"+"&amp;BL227&amp;ER$1)</f>
        <v/>
      </c>
      <c r="ES227" s="72" t="str">
        <f t="shared" ref="ES227" si="3699">IF(BM227="","","|n"&amp;ES$2&amp;"+"&amp;BM227&amp;ES$1)</f>
        <v/>
      </c>
      <c r="ET227" s="72" t="str">
        <f t="shared" ref="ET227" si="3700">IF(BN227="","","|n"&amp;ET$2&amp;"+"&amp;BN227&amp;ET$1)</f>
        <v/>
      </c>
      <c r="EU227" s="72" t="str">
        <f t="shared" ref="EU227" si="3701">IF(BO227="","","|n"&amp;EU$2&amp;"+"&amp;BO227&amp;EU$1)</f>
        <v/>
      </c>
      <c r="EV227" s="72" t="str">
        <f t="shared" ref="EV227" si="3702">IF(BP227="","","|n"&amp;EV$2&amp;"+"&amp;BP227&amp;EV$1)</f>
        <v/>
      </c>
      <c r="EW227" s="72" t="str">
        <f t="shared" ref="EW227" si="3703">IF(BQ227="","","|n"&amp;EW$2&amp;"+"&amp;BQ227&amp;EW$1)</f>
        <v/>
      </c>
      <c r="EX227" s="72" t="str">
        <f t="shared" ref="EX227" si="3704">IF(BR227="","","|n"&amp;EX$2&amp;"+"&amp;BR227&amp;EX$1)</f>
        <v/>
      </c>
      <c r="EY227" s="72" t="str">
        <f t="shared" ref="EY227" si="3705">IF(BS227="","","|n"&amp;EY$2&amp;"+"&amp;BS227&amp;EY$1)</f>
        <v/>
      </c>
      <c r="EZ227" s="72" t="str">
        <f t="shared" ref="EZ227" si="3706">IF(BT227="","","|n"&amp;EZ$2&amp;"+"&amp;BT227&amp;EZ$1)</f>
        <v/>
      </c>
      <c r="FA227" s="72" t="str">
        <f t="shared" ref="FA227" si="3707">IF(BU227="","","|n"&amp;FA$2&amp;"+"&amp;BU227&amp;FA$1)</f>
        <v/>
      </c>
      <c r="FB227" s="72" t="str">
        <f t="shared" ref="FB227" si="3708">IF(BV227="","","|n"&amp;FB$2&amp;"+"&amp;BV227&amp;FB$1)</f>
        <v/>
      </c>
      <c r="FC227" s="72" t="str">
        <f t="shared" ref="FC227" si="3709">IF(BW227="","","|n"&amp;FC$2&amp;"+"&amp;BW227&amp;FC$1)</f>
        <v/>
      </c>
      <c r="FD227" s="72" t="str">
        <f t="shared" ref="FD227" si="3710">IF(BX227="","","|n"&amp;FD$2&amp;"+"&amp;BX227&amp;FD$1)</f>
        <v/>
      </c>
      <c r="FE227" s="72" t="str">
        <f t="shared" ref="FE227" si="3711">IF(BY227="","","|n"&amp;FE$2&amp;"+"&amp;BY227&amp;FE$1)</f>
        <v/>
      </c>
      <c r="FF227" s="72" t="str">
        <f t="shared" ref="FF227" si="3712">IF(BZ227="","","|n"&amp;FF$2&amp;"+"&amp;BZ227&amp;FF$1)</f>
        <v/>
      </c>
      <c r="FG227" s="72" t="str">
        <f t="shared" ref="FG227" si="3713">IF(CA227="","","|n"&amp;FG$2&amp;"+"&amp;CA227&amp;FG$1)</f>
        <v/>
      </c>
      <c r="FH227" s="72" t="str">
        <f t="shared" ref="FH227" si="3714">IF(CB227="","","|n"&amp;FH$2&amp;"+"&amp;CB227&amp;FH$1)</f>
        <v/>
      </c>
      <c r="FI227" s="72" t="str">
        <f t="shared" ref="FI227" si="3715">IF(CC227="","","|n"&amp;FI$2&amp;"+"&amp;CC227&amp;FI$1)</f>
        <v/>
      </c>
      <c r="FJ227" s="72" t="str">
        <f t="shared" ref="FJ227" si="3716">IF(CD227="","","|n"&amp;FJ$2&amp;"+"&amp;CD227&amp;FJ$1)</f>
        <v/>
      </c>
      <c r="FK227" s="72" t="str">
        <f t="shared" ref="FK227" si="3717">IF(CE227="","","|n"&amp;FK$2&amp;"+"&amp;CE227&amp;FK$1)</f>
        <v/>
      </c>
      <c r="FL227" s="72" t="str">
        <f t="shared" ref="FL227" si="3718">IF(CF227="","","|n"&amp;FL$2&amp;"+"&amp;CF227&amp;FL$1)</f>
        <v/>
      </c>
      <c r="FM227" s="72" t="str">
        <f t="shared" ref="FM227" si="3719">IF(CG227="","","|n"&amp;FM$2&amp;"+"&amp;CG227&amp;FM$1)</f>
        <v/>
      </c>
      <c r="FN227" s="72" t="str">
        <f t="shared" ref="FN227" si="3720">IF(CH227="","","|n"&amp;FN$2&amp;"+"&amp;CH227&amp;FN$1)</f>
        <v/>
      </c>
      <c r="FO227" s="72" t="str">
        <f t="shared" ref="FO227" si="3721">IF(CI227="","","|n"&amp;FO$2&amp;"+"&amp;CI227&amp;FO$1)</f>
        <v/>
      </c>
      <c r="FP227" s="72" t="str">
        <f t="shared" ref="FP227" si="3722">IF(CJ227="","","|n"&amp;FP$2&amp;"+"&amp;CJ227&amp;FP$1)</f>
        <v/>
      </c>
      <c r="FQ227" s="72" t="str">
        <f t="shared" ref="FQ227" si="3723">IF(CK227="","","|n"&amp;FQ$2&amp;"+"&amp;CK227&amp;FQ$1)</f>
        <v/>
      </c>
      <c r="FR227" s="72" t="str">
        <f t="shared" ref="FR227" si="3724">IF(CL227="","","|n"&amp;FR$2&amp;"+"&amp;CL227&amp;FR$1)</f>
        <v/>
      </c>
      <c r="FS227" s="72" t="str">
        <f t="shared" ref="FS227" si="3725">IF(CM227="","","|n"&amp;FS$2&amp;"+"&amp;CM227&amp;FS$1)</f>
        <v/>
      </c>
    </row>
    <row r="228" spans="1:175" ht="16.5">
      <c r="A228" s="81"/>
      <c r="B228" s="104" t="s">
        <v>768</v>
      </c>
      <c r="C228" s="81" t="s">
        <v>769</v>
      </c>
      <c r="T228" s="123" t="str">
        <f t="shared" si="3652"/>
        <v>|CffFFD24D兽魂抽奖|r</v>
      </c>
      <c r="U228" s="88" t="s">
        <v>770</v>
      </c>
      <c r="CN228" s="70" t="str">
        <f t="shared" si="3476"/>
        <v>InitUnitState('IS12',,,,,,,,,,)</v>
      </c>
      <c r="CO228" s="70" t="str">
        <f t="shared" si="3477"/>
        <v>InitUnitNormal('IS12',,,,,,,,,,)</v>
      </c>
      <c r="CP228" s="70" t="str">
        <f t="shared" si="3478"/>
        <v>InitUnitMagic('IS12',,,,,,,,,,)</v>
      </c>
      <c r="CQ228" s="70" t="str">
        <f t="shared" si="3479"/>
        <v>InitUnitAdd('IS12',,,,,,,,,,)</v>
      </c>
      <c r="CR228" s="70" t="e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#REF!&amp;CR$1&amp;")"</f>
        <v>#REF!</v>
      </c>
      <c r="CU228" s="98" t="str">
        <f t="shared" si="3654"/>
        <v>|n</v>
      </c>
      <c r="CV228" s="71" t="str">
        <f t="shared" si="3655"/>
        <v>|CffFFD24D兽魂抽奖|r</v>
      </c>
      <c r="CW228" s="61"/>
      <c r="CX228" s="61"/>
      <c r="CY228" s="61"/>
      <c r="CZ228" s="61"/>
      <c r="DA228" s="61"/>
      <c r="DB228" s="72" t="str">
        <f t="shared" ref="DB228:EG228" si="3726">IF(V228="","","|n"&amp;DB$2&amp;"+"&amp;V228&amp;DB$1)</f>
        <v/>
      </c>
      <c r="DC228" s="72" t="str">
        <f t="shared" si="3726"/>
        <v/>
      </c>
      <c r="DD228" s="72" t="str">
        <f t="shared" si="3726"/>
        <v/>
      </c>
      <c r="DE228" s="72" t="str">
        <f t="shared" si="3726"/>
        <v/>
      </c>
      <c r="DF228" s="72" t="str">
        <f t="shared" si="3726"/>
        <v/>
      </c>
      <c r="DG228" s="72" t="str">
        <f t="shared" si="3726"/>
        <v/>
      </c>
      <c r="DH228" s="72" t="str">
        <f t="shared" si="3726"/>
        <v/>
      </c>
      <c r="DI228" s="72" t="str">
        <f t="shared" si="3726"/>
        <v/>
      </c>
      <c r="DJ228" s="72" t="str">
        <f t="shared" si="3726"/>
        <v/>
      </c>
      <c r="DK228" s="72" t="str">
        <f t="shared" si="3726"/>
        <v/>
      </c>
      <c r="DL228" s="72" t="str">
        <f t="shared" si="3726"/>
        <v/>
      </c>
      <c r="DM228" s="72" t="str">
        <f t="shared" si="3726"/>
        <v/>
      </c>
      <c r="DN228" s="72" t="str">
        <f t="shared" si="3726"/>
        <v/>
      </c>
      <c r="DO228" s="72" t="str">
        <f t="shared" si="3726"/>
        <v/>
      </c>
      <c r="DP228" s="72" t="str">
        <f t="shared" si="3726"/>
        <v/>
      </c>
      <c r="DQ228" s="72" t="str">
        <f t="shared" si="3726"/>
        <v/>
      </c>
      <c r="DR228" s="72" t="str">
        <f t="shared" si="3726"/>
        <v/>
      </c>
      <c r="DS228" s="72" t="str">
        <f t="shared" si="3726"/>
        <v/>
      </c>
      <c r="DT228" s="72" t="str">
        <f t="shared" si="3726"/>
        <v/>
      </c>
      <c r="DU228" s="72" t="str">
        <f t="shared" si="3726"/>
        <v/>
      </c>
      <c r="DV228" s="72" t="str">
        <f t="shared" si="3726"/>
        <v/>
      </c>
      <c r="DW228" s="72" t="str">
        <f t="shared" si="3726"/>
        <v/>
      </c>
      <c r="DX228" s="72" t="str">
        <f t="shared" si="3726"/>
        <v/>
      </c>
      <c r="DY228" s="72" t="str">
        <f t="shared" si="3726"/>
        <v/>
      </c>
      <c r="DZ228" s="72" t="str">
        <f t="shared" si="3726"/>
        <v/>
      </c>
      <c r="EA228" s="72" t="str">
        <f t="shared" si="3726"/>
        <v/>
      </c>
      <c r="EB228" s="72" t="str">
        <f t="shared" si="3726"/>
        <v/>
      </c>
      <c r="EC228" s="72" t="str">
        <f t="shared" si="3726"/>
        <v/>
      </c>
      <c r="ED228" s="72" t="str">
        <f t="shared" si="3726"/>
        <v/>
      </c>
      <c r="EE228" s="72" t="str">
        <f t="shared" si="3726"/>
        <v/>
      </c>
      <c r="EF228" s="72" t="str">
        <f t="shared" si="3726"/>
        <v/>
      </c>
      <c r="EG228" s="72" t="str">
        <f t="shared" si="3726"/>
        <v/>
      </c>
      <c r="EH228" s="72" t="str">
        <f t="shared" ref="EH228:FM228" si="3727">IF(BB228="","","|n"&amp;EH$2&amp;"+"&amp;BB228&amp;EH$1)</f>
        <v/>
      </c>
      <c r="EI228" s="72" t="str">
        <f t="shared" si="3727"/>
        <v/>
      </c>
      <c r="EJ228" s="72" t="str">
        <f t="shared" si="3727"/>
        <v/>
      </c>
      <c r="EK228" s="72" t="str">
        <f t="shared" si="3727"/>
        <v/>
      </c>
      <c r="EL228" s="72" t="str">
        <f t="shared" si="3727"/>
        <v/>
      </c>
      <c r="EM228" s="72" t="str">
        <f t="shared" si="3727"/>
        <v/>
      </c>
      <c r="EN228" s="72" t="str">
        <f t="shared" si="3727"/>
        <v/>
      </c>
      <c r="EO228" s="72" t="str">
        <f t="shared" si="3727"/>
        <v/>
      </c>
      <c r="EP228" s="72" t="str">
        <f t="shared" si="3727"/>
        <v/>
      </c>
      <c r="EQ228" s="72" t="str">
        <f t="shared" si="3727"/>
        <v/>
      </c>
      <c r="ER228" s="72" t="str">
        <f t="shared" si="3727"/>
        <v/>
      </c>
      <c r="ES228" s="72" t="str">
        <f t="shared" si="3727"/>
        <v/>
      </c>
      <c r="ET228" s="72" t="str">
        <f t="shared" si="3727"/>
        <v/>
      </c>
      <c r="EU228" s="72" t="str">
        <f t="shared" si="3727"/>
        <v/>
      </c>
      <c r="EV228" s="72" t="str">
        <f t="shared" si="3727"/>
        <v/>
      </c>
      <c r="EW228" s="72" t="str">
        <f t="shared" si="3727"/>
        <v/>
      </c>
      <c r="EX228" s="72" t="str">
        <f t="shared" si="3727"/>
        <v/>
      </c>
      <c r="EY228" s="72" t="str">
        <f t="shared" si="3727"/>
        <v/>
      </c>
      <c r="EZ228" s="72" t="str">
        <f t="shared" si="3727"/>
        <v/>
      </c>
      <c r="FA228" s="72" t="str">
        <f t="shared" si="3727"/>
        <v/>
      </c>
      <c r="FB228" s="72" t="str">
        <f t="shared" si="3727"/>
        <v/>
      </c>
      <c r="FC228" s="72" t="str">
        <f t="shared" si="3727"/>
        <v/>
      </c>
      <c r="FD228" s="72" t="str">
        <f t="shared" si="3727"/>
        <v/>
      </c>
      <c r="FE228" s="72" t="str">
        <f t="shared" si="3727"/>
        <v/>
      </c>
      <c r="FF228" s="72" t="str">
        <f t="shared" si="3727"/>
        <v/>
      </c>
      <c r="FG228" s="72" t="str">
        <f t="shared" si="3727"/>
        <v/>
      </c>
      <c r="FH228" s="72" t="str">
        <f t="shared" si="3727"/>
        <v/>
      </c>
      <c r="FI228" s="72" t="str">
        <f t="shared" si="3727"/>
        <v/>
      </c>
      <c r="FJ228" s="72" t="str">
        <f t="shared" si="3727"/>
        <v/>
      </c>
      <c r="FK228" s="72" t="str">
        <f t="shared" si="3727"/>
        <v/>
      </c>
      <c r="FL228" s="72" t="str">
        <f t="shared" si="3727"/>
        <v/>
      </c>
      <c r="FM228" s="72" t="str">
        <f t="shared" si="3727"/>
        <v/>
      </c>
      <c r="FN228" s="72" t="str">
        <f t="shared" ref="FN228:FS228" si="3728">IF(CH228="","","|n"&amp;FN$2&amp;"+"&amp;CH228&amp;FN$1)</f>
        <v/>
      </c>
      <c r="FO228" s="72" t="str">
        <f t="shared" si="3728"/>
        <v/>
      </c>
      <c r="FP228" s="72" t="str">
        <f t="shared" si="3728"/>
        <v/>
      </c>
      <c r="FQ228" s="72" t="str">
        <f t="shared" si="3728"/>
        <v/>
      </c>
      <c r="FR228" s="72" t="str">
        <f t="shared" si="3728"/>
        <v/>
      </c>
      <c r="FS228" s="72" t="str">
        <f t="shared" si="3728"/>
        <v/>
      </c>
    </row>
    <row r="229" spans="1:175" ht="16.5">
      <c r="A229" s="81"/>
      <c r="B229" s="104" t="s">
        <v>771</v>
      </c>
      <c r="C229" s="81" t="s">
        <v>769</v>
      </c>
      <c r="T229" s="123" t="str">
        <f t="shared" si="3652"/>
        <v>|CffFFD24D兽魂抽奖|r</v>
      </c>
      <c r="U229" s="88" t="s">
        <v>770</v>
      </c>
      <c r="CN229" s="70" t="str">
        <f t="shared" si="3476"/>
        <v>InitUnitState('IZ0C',,,,,,,,,,)</v>
      </c>
      <c r="CO229" s="70" t="str">
        <f t="shared" si="3477"/>
        <v>InitUnitNormal('IZ0C',,,,,,,,,,)</v>
      </c>
      <c r="CP229" s="70" t="str">
        <f t="shared" si="3478"/>
        <v>InitUnitMagic('IZ0C',,,,,,,,,,)</v>
      </c>
      <c r="CQ229" s="70" t="str">
        <f t="shared" si="3479"/>
        <v>InitUnitAdd('IZ0C',,,,,,,,,,)</v>
      </c>
      <c r="CR229" s="70" t="e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#REF!&amp;CR$1&amp;")"</f>
        <v>#REF!</v>
      </c>
      <c r="CU229" s="98" t="str">
        <f t="shared" si="3654"/>
        <v>|n</v>
      </c>
      <c r="CV229" s="71" t="str">
        <f t="shared" si="3655"/>
        <v>|CffFFD24D兽魂抽奖|r</v>
      </c>
      <c r="CW229" s="61"/>
      <c r="CX229" s="61"/>
      <c r="CY229" s="61"/>
      <c r="CZ229" s="61"/>
      <c r="DA229" s="61"/>
      <c r="DB229" s="72" t="str">
        <f t="shared" ref="DB229:FM229" si="3729">IF(V229="","","|n"&amp;DB$2&amp;"+"&amp;V229&amp;DB$1)</f>
        <v/>
      </c>
      <c r="DC229" s="72" t="str">
        <f t="shared" si="3729"/>
        <v/>
      </c>
      <c r="DD229" s="72" t="str">
        <f t="shared" si="3729"/>
        <v/>
      </c>
      <c r="DE229" s="72" t="str">
        <f t="shared" si="3729"/>
        <v/>
      </c>
      <c r="DF229" s="72" t="str">
        <f t="shared" si="3729"/>
        <v/>
      </c>
      <c r="DG229" s="72" t="str">
        <f t="shared" si="3729"/>
        <v/>
      </c>
      <c r="DH229" s="72" t="str">
        <f t="shared" si="3729"/>
        <v/>
      </c>
      <c r="DI229" s="72" t="str">
        <f t="shared" si="3729"/>
        <v/>
      </c>
      <c r="DJ229" s="72" t="str">
        <f t="shared" si="3729"/>
        <v/>
      </c>
      <c r="DK229" s="72" t="str">
        <f t="shared" si="3729"/>
        <v/>
      </c>
      <c r="DL229" s="72" t="str">
        <f t="shared" si="3729"/>
        <v/>
      </c>
      <c r="DM229" s="72" t="str">
        <f t="shared" si="3729"/>
        <v/>
      </c>
      <c r="DN229" s="72" t="str">
        <f t="shared" si="3729"/>
        <v/>
      </c>
      <c r="DO229" s="72" t="str">
        <f t="shared" si="3729"/>
        <v/>
      </c>
      <c r="DP229" s="72" t="str">
        <f t="shared" si="3729"/>
        <v/>
      </c>
      <c r="DQ229" s="72" t="str">
        <f t="shared" si="3729"/>
        <v/>
      </c>
      <c r="DR229" s="72" t="str">
        <f t="shared" si="3729"/>
        <v/>
      </c>
      <c r="DS229" s="72" t="str">
        <f t="shared" si="3729"/>
        <v/>
      </c>
      <c r="DT229" s="72" t="str">
        <f t="shared" si="3729"/>
        <v/>
      </c>
      <c r="DU229" s="72" t="str">
        <f t="shared" si="3729"/>
        <v/>
      </c>
      <c r="DV229" s="72" t="str">
        <f t="shared" si="3729"/>
        <v/>
      </c>
      <c r="DW229" s="72" t="str">
        <f t="shared" si="3729"/>
        <v/>
      </c>
      <c r="DX229" s="72" t="str">
        <f t="shared" si="3729"/>
        <v/>
      </c>
      <c r="DY229" s="72" t="str">
        <f t="shared" si="3729"/>
        <v/>
      </c>
      <c r="DZ229" s="72" t="str">
        <f t="shared" si="3729"/>
        <v/>
      </c>
      <c r="EA229" s="72" t="str">
        <f t="shared" si="3729"/>
        <v/>
      </c>
      <c r="EB229" s="72" t="str">
        <f t="shared" si="3729"/>
        <v/>
      </c>
      <c r="EC229" s="72" t="str">
        <f t="shared" si="3729"/>
        <v/>
      </c>
      <c r="ED229" s="72" t="str">
        <f t="shared" si="3729"/>
        <v/>
      </c>
      <c r="EE229" s="72" t="str">
        <f t="shared" si="3729"/>
        <v/>
      </c>
      <c r="EF229" s="72" t="str">
        <f t="shared" si="3729"/>
        <v/>
      </c>
      <c r="EG229" s="72" t="str">
        <f t="shared" si="3729"/>
        <v/>
      </c>
      <c r="EH229" s="72" t="str">
        <f t="shared" si="3729"/>
        <v/>
      </c>
      <c r="EI229" s="72" t="str">
        <f t="shared" si="3729"/>
        <v/>
      </c>
      <c r="EJ229" s="72" t="str">
        <f t="shared" si="3729"/>
        <v/>
      </c>
      <c r="EK229" s="72" t="str">
        <f t="shared" si="3729"/>
        <v/>
      </c>
      <c r="EL229" s="72" t="str">
        <f t="shared" si="3729"/>
        <v/>
      </c>
      <c r="EM229" s="72" t="str">
        <f t="shared" si="3729"/>
        <v/>
      </c>
      <c r="EN229" s="72" t="str">
        <f t="shared" si="3729"/>
        <v/>
      </c>
      <c r="EO229" s="72" t="str">
        <f t="shared" si="3729"/>
        <v/>
      </c>
      <c r="EP229" s="72" t="str">
        <f t="shared" si="3729"/>
        <v/>
      </c>
      <c r="EQ229" s="72" t="str">
        <f t="shared" si="3729"/>
        <v/>
      </c>
      <c r="ER229" s="72" t="str">
        <f t="shared" si="3729"/>
        <v/>
      </c>
      <c r="ES229" s="72" t="str">
        <f t="shared" si="3729"/>
        <v/>
      </c>
      <c r="ET229" s="72" t="str">
        <f t="shared" si="3729"/>
        <v/>
      </c>
      <c r="EU229" s="72" t="str">
        <f t="shared" si="3729"/>
        <v/>
      </c>
      <c r="EV229" s="72" t="str">
        <f t="shared" si="3729"/>
        <v/>
      </c>
      <c r="EW229" s="72" t="str">
        <f t="shared" si="3729"/>
        <v/>
      </c>
      <c r="EX229" s="72" t="str">
        <f t="shared" si="3729"/>
        <v/>
      </c>
      <c r="EY229" s="72" t="str">
        <f t="shared" si="3729"/>
        <v/>
      </c>
      <c r="EZ229" s="72" t="str">
        <f t="shared" si="3729"/>
        <v/>
      </c>
      <c r="FA229" s="72" t="str">
        <f t="shared" si="3729"/>
        <v/>
      </c>
      <c r="FB229" s="72" t="str">
        <f t="shared" si="3729"/>
        <v/>
      </c>
      <c r="FC229" s="72" t="str">
        <f t="shared" si="3729"/>
        <v/>
      </c>
      <c r="FD229" s="72" t="str">
        <f t="shared" si="3729"/>
        <v/>
      </c>
      <c r="FE229" s="72" t="str">
        <f t="shared" si="3729"/>
        <v/>
      </c>
      <c r="FF229" s="72" t="str">
        <f t="shared" si="3729"/>
        <v/>
      </c>
      <c r="FG229" s="72" t="str">
        <f t="shared" si="3729"/>
        <v/>
      </c>
      <c r="FH229" s="72" t="str">
        <f t="shared" si="3729"/>
        <v/>
      </c>
      <c r="FI229" s="72" t="str">
        <f t="shared" si="3729"/>
        <v/>
      </c>
      <c r="FJ229" s="72" t="str">
        <f t="shared" si="3729"/>
        <v/>
      </c>
      <c r="FK229" s="72" t="str">
        <f t="shared" si="3729"/>
        <v/>
      </c>
      <c r="FL229" s="72" t="str">
        <f t="shared" si="3729"/>
        <v/>
      </c>
      <c r="FM229" s="72" t="str">
        <f t="shared" si="3729"/>
        <v/>
      </c>
      <c r="FN229" s="72" t="str">
        <f t="shared" ref="FN229:FS229" si="3730">IF(CH229="","","|n"&amp;FN$2&amp;"+"&amp;CH229&amp;FN$1)</f>
        <v/>
      </c>
      <c r="FO229" s="72" t="str">
        <f t="shared" si="3730"/>
        <v/>
      </c>
      <c r="FP229" s="72" t="str">
        <f t="shared" si="3730"/>
        <v/>
      </c>
      <c r="FQ229" s="72" t="str">
        <f t="shared" si="3730"/>
        <v/>
      </c>
      <c r="FR229" s="72" t="str">
        <f t="shared" si="3730"/>
        <v/>
      </c>
      <c r="FS229" s="72" t="str">
        <f t="shared" si="3730"/>
        <v/>
      </c>
    </row>
    <row r="230" spans="1:175" ht="16.5">
      <c r="A230" s="81"/>
      <c r="B230" s="104" t="s">
        <v>772</v>
      </c>
      <c r="C230" s="81" t="s">
        <v>773</v>
      </c>
      <c r="T230" s="123" t="s">
        <v>774</v>
      </c>
      <c r="U230" s="88" t="s">
        <v>770</v>
      </c>
      <c r="CN230" s="70" t="str">
        <f t="shared" si="3476"/>
        <v>InitUnitState('IZ10',,,,,,,,,,)</v>
      </c>
      <c r="CO230" s="70" t="str">
        <f t="shared" si="3477"/>
        <v>InitUnitNormal('IZ10',,,,,,,,,,)</v>
      </c>
      <c r="CP230" s="70" t="str">
        <f t="shared" si="3478"/>
        <v>InitUnitMagic('IZ10',,,,,,,,,,)</v>
      </c>
      <c r="CQ230" s="70" t="str">
        <f t="shared" si="3479"/>
        <v>InitUnitAdd('IZ10',,,,,,,,,,)</v>
      </c>
      <c r="CR230" s="70" t="e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#REF!&amp;CR$1&amp;")"</f>
        <v>#REF!</v>
      </c>
      <c r="CU230" s="98" t="str">
        <f t="shared" si="3654"/>
        <v>|n</v>
      </c>
      <c r="CV230" s="71" t="str">
        <f t="shared" si="3655"/>
        <v>|CffF0F0F0有几率获得|r|Cffffd24d好东西|r|Cfff0f0f0，也有可能|r|Cffcccccc打水漂|r|Cfff0f0f0。|n|n|r|Cff00ff7f观今夜星象，抽就完事了...|r</v>
      </c>
      <c r="CW230" s="61"/>
      <c r="CX230" s="61"/>
      <c r="CY230" s="61"/>
      <c r="CZ230" s="61"/>
      <c r="DA230" s="61"/>
      <c r="DB230" s="72" t="str">
        <f t="shared" ref="DB230:FM230" si="3731">IF(V230="","","|n"&amp;DB$2&amp;"+"&amp;V230&amp;DB$1)</f>
        <v/>
      </c>
      <c r="DC230" s="72" t="str">
        <f t="shared" si="3731"/>
        <v/>
      </c>
      <c r="DD230" s="72" t="str">
        <f t="shared" si="3731"/>
        <v/>
      </c>
      <c r="DE230" s="72" t="str">
        <f t="shared" si="3731"/>
        <v/>
      </c>
      <c r="DF230" s="72" t="str">
        <f t="shared" si="3731"/>
        <v/>
      </c>
      <c r="DG230" s="72" t="str">
        <f t="shared" si="3731"/>
        <v/>
      </c>
      <c r="DH230" s="72" t="str">
        <f t="shared" si="3731"/>
        <v/>
      </c>
      <c r="DI230" s="72" t="str">
        <f t="shared" si="3731"/>
        <v/>
      </c>
      <c r="DJ230" s="72" t="str">
        <f t="shared" si="3731"/>
        <v/>
      </c>
      <c r="DK230" s="72" t="str">
        <f t="shared" si="3731"/>
        <v/>
      </c>
      <c r="DL230" s="72" t="str">
        <f t="shared" si="3731"/>
        <v/>
      </c>
      <c r="DM230" s="72" t="str">
        <f t="shared" si="3731"/>
        <v/>
      </c>
      <c r="DN230" s="72" t="str">
        <f t="shared" si="3731"/>
        <v/>
      </c>
      <c r="DO230" s="72" t="str">
        <f t="shared" si="3731"/>
        <v/>
      </c>
      <c r="DP230" s="72" t="str">
        <f t="shared" si="3731"/>
        <v/>
      </c>
      <c r="DQ230" s="72" t="str">
        <f t="shared" si="3731"/>
        <v/>
      </c>
      <c r="DR230" s="72" t="str">
        <f t="shared" si="3731"/>
        <v/>
      </c>
      <c r="DS230" s="72" t="str">
        <f t="shared" si="3731"/>
        <v/>
      </c>
      <c r="DT230" s="72" t="str">
        <f t="shared" si="3731"/>
        <v/>
      </c>
      <c r="DU230" s="72" t="str">
        <f t="shared" si="3731"/>
        <v/>
      </c>
      <c r="DV230" s="72" t="str">
        <f t="shared" si="3731"/>
        <v/>
      </c>
      <c r="DW230" s="72" t="str">
        <f t="shared" si="3731"/>
        <v/>
      </c>
      <c r="DX230" s="72" t="str">
        <f t="shared" si="3731"/>
        <v/>
      </c>
      <c r="DY230" s="72" t="str">
        <f t="shared" si="3731"/>
        <v/>
      </c>
      <c r="DZ230" s="72" t="str">
        <f t="shared" si="3731"/>
        <v/>
      </c>
      <c r="EA230" s="72" t="str">
        <f t="shared" si="3731"/>
        <v/>
      </c>
      <c r="EB230" s="72" t="str">
        <f t="shared" si="3731"/>
        <v/>
      </c>
      <c r="EC230" s="72" t="str">
        <f t="shared" si="3731"/>
        <v/>
      </c>
      <c r="ED230" s="72" t="str">
        <f t="shared" si="3731"/>
        <v/>
      </c>
      <c r="EE230" s="72" t="str">
        <f t="shared" si="3731"/>
        <v/>
      </c>
      <c r="EF230" s="72" t="str">
        <f t="shared" si="3731"/>
        <v/>
      </c>
      <c r="EG230" s="72" t="str">
        <f t="shared" si="3731"/>
        <v/>
      </c>
      <c r="EH230" s="72" t="str">
        <f t="shared" si="3731"/>
        <v/>
      </c>
      <c r="EI230" s="72" t="str">
        <f t="shared" si="3731"/>
        <v/>
      </c>
      <c r="EJ230" s="72" t="str">
        <f t="shared" si="3731"/>
        <v/>
      </c>
      <c r="EK230" s="72" t="str">
        <f t="shared" si="3731"/>
        <v/>
      </c>
      <c r="EL230" s="72" t="str">
        <f t="shared" si="3731"/>
        <v/>
      </c>
      <c r="EM230" s="72" t="str">
        <f t="shared" si="3731"/>
        <v/>
      </c>
      <c r="EN230" s="72" t="str">
        <f t="shared" si="3731"/>
        <v/>
      </c>
      <c r="EO230" s="72" t="str">
        <f t="shared" si="3731"/>
        <v/>
      </c>
      <c r="EP230" s="72" t="str">
        <f t="shared" si="3731"/>
        <v/>
      </c>
      <c r="EQ230" s="72" t="str">
        <f t="shared" si="3731"/>
        <v/>
      </c>
      <c r="ER230" s="72" t="str">
        <f t="shared" si="3731"/>
        <v/>
      </c>
      <c r="ES230" s="72" t="str">
        <f t="shared" si="3731"/>
        <v/>
      </c>
      <c r="ET230" s="72" t="str">
        <f t="shared" si="3731"/>
        <v/>
      </c>
      <c r="EU230" s="72" t="str">
        <f t="shared" si="3731"/>
        <v/>
      </c>
      <c r="EV230" s="72" t="str">
        <f t="shared" si="3731"/>
        <v/>
      </c>
      <c r="EW230" s="72" t="str">
        <f t="shared" si="3731"/>
        <v/>
      </c>
      <c r="EX230" s="72" t="str">
        <f t="shared" si="3731"/>
        <v/>
      </c>
      <c r="EY230" s="72" t="str">
        <f t="shared" si="3731"/>
        <v/>
      </c>
      <c r="EZ230" s="72" t="str">
        <f t="shared" si="3731"/>
        <v/>
      </c>
      <c r="FA230" s="72" t="str">
        <f t="shared" si="3731"/>
        <v/>
      </c>
      <c r="FB230" s="72" t="str">
        <f t="shared" si="3731"/>
        <v/>
      </c>
      <c r="FC230" s="72" t="str">
        <f t="shared" si="3731"/>
        <v/>
      </c>
      <c r="FD230" s="72" t="str">
        <f t="shared" si="3731"/>
        <v/>
      </c>
      <c r="FE230" s="72" t="str">
        <f t="shared" si="3731"/>
        <v/>
      </c>
      <c r="FF230" s="72" t="str">
        <f t="shared" si="3731"/>
        <v/>
      </c>
      <c r="FG230" s="72" t="str">
        <f t="shared" si="3731"/>
        <v/>
      </c>
      <c r="FH230" s="72" t="str">
        <f t="shared" si="3731"/>
        <v/>
      </c>
      <c r="FI230" s="72" t="str">
        <f t="shared" si="3731"/>
        <v/>
      </c>
      <c r="FJ230" s="72" t="str">
        <f t="shared" si="3731"/>
        <v/>
      </c>
      <c r="FK230" s="72" t="str">
        <f t="shared" si="3731"/>
        <v/>
      </c>
      <c r="FL230" s="72" t="str">
        <f t="shared" si="3731"/>
        <v/>
      </c>
      <c r="FM230" s="72" t="str">
        <f t="shared" si="3731"/>
        <v/>
      </c>
      <c r="FN230" s="72" t="str">
        <f t="shared" ref="FN230:FS230" si="3732">IF(CH230="","","|n"&amp;FN$2&amp;"+"&amp;CH230&amp;FN$1)</f>
        <v/>
      </c>
      <c r="FO230" s="72" t="str">
        <f t="shared" si="3732"/>
        <v/>
      </c>
      <c r="FP230" s="72" t="str">
        <f t="shared" si="3732"/>
        <v/>
      </c>
      <c r="FQ230" s="72" t="str">
        <f t="shared" si="3732"/>
        <v/>
      </c>
      <c r="FR230" s="72" t="str">
        <f t="shared" si="3732"/>
        <v/>
      </c>
      <c r="FS230" s="72" t="str">
        <f t="shared" si="3732"/>
        <v/>
      </c>
    </row>
    <row r="231" spans="1:175" ht="16.5">
      <c r="A231" s="81"/>
      <c r="B231" s="104" t="s">
        <v>775</v>
      </c>
      <c r="C231" s="81" t="s">
        <v>776</v>
      </c>
      <c r="T231" s="123" t="s">
        <v>777</v>
      </c>
      <c r="U231" s="88" t="s">
        <v>770</v>
      </c>
      <c r="CN231" s="70" t="str">
        <f t="shared" si="3476"/>
        <v>InitUnitState('IZ11',,,,,,,,,,)</v>
      </c>
      <c r="CO231" s="70" t="str">
        <f t="shared" si="3477"/>
        <v>InitUnitNormal('IZ11',,,,,,,,,,)</v>
      </c>
      <c r="CP231" s="70" t="str">
        <f t="shared" si="3478"/>
        <v>InitUnitMagic('IZ11',,,,,,,,,,)</v>
      </c>
      <c r="CQ231" s="70" t="str">
        <f t="shared" si="3479"/>
        <v>InitUnitAdd('IZ11',,,,,,,,,,)</v>
      </c>
      <c r="CR231" s="70" t="e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#REF!&amp;CR$1&amp;")"</f>
        <v>#REF!</v>
      </c>
      <c r="CU231" s="98" t="str">
        <f t="shared" si="3654"/>
        <v>|n</v>
      </c>
      <c r="CV231" s="71" t="str">
        <f t="shared" si="3655"/>
        <v>|CffF0F0F0有几率获得|r|Cffffd24d很多好东西|r|Cfff0f0f0，也有可能|r|Cffcccccc打很多水漂|r|Cfff0f0f0。|n|n|r|Cff00ff7f观今夜星象，使劲抽就完事了...|r</v>
      </c>
      <c r="CW231" s="61"/>
      <c r="CX231" s="61"/>
      <c r="CY231" s="61"/>
      <c r="CZ231" s="61"/>
      <c r="DA231" s="61"/>
      <c r="DB231" s="72" t="str">
        <f t="shared" ref="DB231:FM231" si="3733">IF(V231="","","|n"&amp;DB$2&amp;"+"&amp;V231&amp;DB$1)</f>
        <v/>
      </c>
      <c r="DC231" s="72" t="str">
        <f t="shared" si="3733"/>
        <v/>
      </c>
      <c r="DD231" s="72" t="str">
        <f t="shared" si="3733"/>
        <v/>
      </c>
      <c r="DE231" s="72" t="str">
        <f t="shared" si="3733"/>
        <v/>
      </c>
      <c r="DF231" s="72" t="str">
        <f t="shared" si="3733"/>
        <v/>
      </c>
      <c r="DG231" s="72" t="str">
        <f t="shared" si="3733"/>
        <v/>
      </c>
      <c r="DH231" s="72" t="str">
        <f t="shared" si="3733"/>
        <v/>
      </c>
      <c r="DI231" s="72" t="str">
        <f t="shared" si="3733"/>
        <v/>
      </c>
      <c r="DJ231" s="72" t="str">
        <f t="shared" si="3733"/>
        <v/>
      </c>
      <c r="DK231" s="72" t="str">
        <f t="shared" si="3733"/>
        <v/>
      </c>
      <c r="DL231" s="72" t="str">
        <f t="shared" si="3733"/>
        <v/>
      </c>
      <c r="DM231" s="72" t="str">
        <f t="shared" si="3733"/>
        <v/>
      </c>
      <c r="DN231" s="72" t="str">
        <f t="shared" si="3733"/>
        <v/>
      </c>
      <c r="DO231" s="72" t="str">
        <f t="shared" si="3733"/>
        <v/>
      </c>
      <c r="DP231" s="72" t="str">
        <f t="shared" si="3733"/>
        <v/>
      </c>
      <c r="DQ231" s="72" t="str">
        <f t="shared" si="3733"/>
        <v/>
      </c>
      <c r="DR231" s="72" t="str">
        <f t="shared" si="3733"/>
        <v/>
      </c>
      <c r="DS231" s="72" t="str">
        <f t="shared" si="3733"/>
        <v/>
      </c>
      <c r="DT231" s="72" t="str">
        <f t="shared" si="3733"/>
        <v/>
      </c>
      <c r="DU231" s="72" t="str">
        <f t="shared" si="3733"/>
        <v/>
      </c>
      <c r="DV231" s="72" t="str">
        <f t="shared" si="3733"/>
        <v/>
      </c>
      <c r="DW231" s="72" t="str">
        <f t="shared" si="3733"/>
        <v/>
      </c>
      <c r="DX231" s="72" t="str">
        <f t="shared" si="3733"/>
        <v/>
      </c>
      <c r="DY231" s="72" t="str">
        <f t="shared" si="3733"/>
        <v/>
      </c>
      <c r="DZ231" s="72" t="str">
        <f t="shared" si="3733"/>
        <v/>
      </c>
      <c r="EA231" s="72" t="str">
        <f t="shared" si="3733"/>
        <v/>
      </c>
      <c r="EB231" s="72" t="str">
        <f t="shared" si="3733"/>
        <v/>
      </c>
      <c r="EC231" s="72" t="str">
        <f t="shared" si="3733"/>
        <v/>
      </c>
      <c r="ED231" s="72" t="str">
        <f t="shared" si="3733"/>
        <v/>
      </c>
      <c r="EE231" s="72" t="str">
        <f t="shared" si="3733"/>
        <v/>
      </c>
      <c r="EF231" s="72" t="str">
        <f t="shared" si="3733"/>
        <v/>
      </c>
      <c r="EG231" s="72" t="str">
        <f t="shared" si="3733"/>
        <v/>
      </c>
      <c r="EH231" s="72" t="str">
        <f t="shared" si="3733"/>
        <v/>
      </c>
      <c r="EI231" s="72" t="str">
        <f t="shared" si="3733"/>
        <v/>
      </c>
      <c r="EJ231" s="72" t="str">
        <f t="shared" si="3733"/>
        <v/>
      </c>
      <c r="EK231" s="72" t="str">
        <f t="shared" si="3733"/>
        <v/>
      </c>
      <c r="EL231" s="72" t="str">
        <f t="shared" si="3733"/>
        <v/>
      </c>
      <c r="EM231" s="72" t="str">
        <f t="shared" si="3733"/>
        <v/>
      </c>
      <c r="EN231" s="72" t="str">
        <f t="shared" si="3733"/>
        <v/>
      </c>
      <c r="EO231" s="72" t="str">
        <f t="shared" si="3733"/>
        <v/>
      </c>
      <c r="EP231" s="72" t="str">
        <f t="shared" si="3733"/>
        <v/>
      </c>
      <c r="EQ231" s="72" t="str">
        <f t="shared" si="3733"/>
        <v/>
      </c>
      <c r="ER231" s="72" t="str">
        <f t="shared" si="3733"/>
        <v/>
      </c>
      <c r="ES231" s="72" t="str">
        <f t="shared" si="3733"/>
        <v/>
      </c>
      <c r="ET231" s="72" t="str">
        <f t="shared" si="3733"/>
        <v/>
      </c>
      <c r="EU231" s="72" t="str">
        <f t="shared" si="3733"/>
        <v/>
      </c>
      <c r="EV231" s="72" t="str">
        <f t="shared" si="3733"/>
        <v/>
      </c>
      <c r="EW231" s="72" t="str">
        <f t="shared" si="3733"/>
        <v/>
      </c>
      <c r="EX231" s="72" t="str">
        <f t="shared" si="3733"/>
        <v/>
      </c>
      <c r="EY231" s="72" t="str">
        <f t="shared" si="3733"/>
        <v/>
      </c>
      <c r="EZ231" s="72" t="str">
        <f t="shared" si="3733"/>
        <v/>
      </c>
      <c r="FA231" s="72" t="str">
        <f t="shared" si="3733"/>
        <v/>
      </c>
      <c r="FB231" s="72" t="str">
        <f t="shared" si="3733"/>
        <v/>
      </c>
      <c r="FC231" s="72" t="str">
        <f t="shared" si="3733"/>
        <v/>
      </c>
      <c r="FD231" s="72" t="str">
        <f t="shared" si="3733"/>
        <v/>
      </c>
      <c r="FE231" s="72" t="str">
        <f t="shared" si="3733"/>
        <v/>
      </c>
      <c r="FF231" s="72" t="str">
        <f t="shared" si="3733"/>
        <v/>
      </c>
      <c r="FG231" s="72" t="str">
        <f t="shared" si="3733"/>
        <v/>
      </c>
      <c r="FH231" s="72" t="str">
        <f t="shared" si="3733"/>
        <v/>
      </c>
      <c r="FI231" s="72" t="str">
        <f t="shared" si="3733"/>
        <v/>
      </c>
      <c r="FJ231" s="72" t="str">
        <f t="shared" si="3733"/>
        <v/>
      </c>
      <c r="FK231" s="72" t="str">
        <f t="shared" si="3733"/>
        <v/>
      </c>
      <c r="FL231" s="72" t="str">
        <f t="shared" si="3733"/>
        <v/>
      </c>
      <c r="FM231" s="72" t="str">
        <f t="shared" si="3733"/>
        <v/>
      </c>
      <c r="FN231" s="72" t="str">
        <f t="shared" ref="FN231:FS231" si="3734">IF(CH231="","","|n"&amp;FN$2&amp;"+"&amp;CH231&amp;FN$1)</f>
        <v/>
      </c>
      <c r="FO231" s="72" t="str">
        <f t="shared" si="3734"/>
        <v/>
      </c>
      <c r="FP231" s="72" t="str">
        <f t="shared" si="3734"/>
        <v/>
      </c>
      <c r="FQ231" s="72" t="str">
        <f t="shared" si="3734"/>
        <v/>
      </c>
      <c r="FR231" s="72" t="str">
        <f t="shared" si="3734"/>
        <v/>
      </c>
      <c r="FS231" s="72" t="str">
        <f t="shared" si="3734"/>
        <v/>
      </c>
    </row>
    <row r="232" spans="1:175" ht="16.5">
      <c r="A232" s="81"/>
      <c r="B232" s="104" t="s">
        <v>778</v>
      </c>
      <c r="C232" s="81" t="s">
        <v>779</v>
      </c>
      <c r="T232" s="138" t="s">
        <v>1024</v>
      </c>
      <c r="U232" s="88" t="s">
        <v>309</v>
      </c>
      <c r="CN232" s="70" t="str">
        <f t="shared" ref="CN232" si="3735">"InitUnitState('"&amp;B232&amp;"',"&amp;V232&amp;","&amp;W232&amp;","&amp;X232&amp;","&amp;Y232&amp;","&amp;Z232&amp;","&amp;AA232&amp;","&amp;AB232&amp;","&amp;AC232&amp;","&amp;AD232&amp;","&amp;AE232&amp;")"</f>
        <v>InitUnitState('IS13',,,,,,,,,,)</v>
      </c>
      <c r="CO232" s="70" t="str">
        <f t="shared" ref="CO232" si="3736">"InitUnitNormal('"&amp;B232&amp;"',"&amp;AF232&amp;","&amp;AG232&amp;","&amp;AH232&amp;","&amp;AI232&amp;","&amp;AJ232&amp;","&amp;AK232&amp;","&amp;AL232&amp;","&amp;AM232&amp;","&amp;AN232&amp;","&amp;AO232&amp;")"</f>
        <v>InitUnitNormal('IS13',,,,,,,,,,)</v>
      </c>
      <c r="CP232" s="70" t="str">
        <f t="shared" ref="CP232" si="3737">"InitUnitMagic('"&amp;B232&amp;"',"&amp;AP232&amp;","&amp;AQ232&amp;","&amp;AR232&amp;","&amp;AS232&amp;","&amp;AT232&amp;","&amp;AU232&amp;","&amp;AV232&amp;","&amp;AW232&amp;","&amp;BI232&amp;","&amp;BJ232&amp;")"</f>
        <v>InitUnitMagic('IS13',,,,,,,,,,)</v>
      </c>
      <c r="CQ232" s="70" t="str">
        <f t="shared" ref="CQ232" si="3738">"InitUnitAdd('"&amp;B232&amp;"',"&amp;BK232&amp;","&amp;BL232&amp;","&amp;BM232&amp;","&amp;BN232&amp;","&amp;BO232&amp;","&amp;BP232&amp;","&amp;BQ232&amp;","&amp;BR232&amp;","&amp;BS232&amp;","&amp;BT232&amp;")"</f>
        <v>InitUnitAdd('IS13',,,,,,,,,,)</v>
      </c>
      <c r="CR232" s="70" t="e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#REF!&amp;CR$1&amp;")"</f>
        <v>#REF!</v>
      </c>
      <c r="CU232" s="98" t="str">
        <f t="shared" ref="CU232:CU234" si="3739">CONCATENATE(DB232,DC232,DD232,DE232,DF232,DG232,DH232,DI232,DJ232,DK232,DL232,DM232,DN232,DO232,DP232,DQ232,DR232,DS232,DT232,DU232,DV232,DW232,DX232,DY232,DZ232,EA232,EB232,EC232,ED232,EE232,EF232,EG232,EH232,EI232,EJ232,EK232,EL232,EM232,EN232,EO232,EP232&amp;"|n")</f>
        <v>|n</v>
      </c>
      <c r="CV232" s="71" t="str">
        <f t="shared" ref="CV232:CV234" si="3740">T232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32" s="61"/>
      <c r="CX232" s="61"/>
      <c r="CY232" s="61"/>
      <c r="CZ232" s="61"/>
      <c r="DA232" s="61"/>
      <c r="DB232" s="72" t="str">
        <f t="shared" ref="DB232" si="3741">IF(V232="","","|n"&amp;DB$2&amp;"+"&amp;V232&amp;DB$1)</f>
        <v/>
      </c>
      <c r="DC232" s="72" t="str">
        <f t="shared" ref="DC232" si="3742">IF(W232="","","|n"&amp;DC$2&amp;"+"&amp;W232&amp;DC$1)</f>
        <v/>
      </c>
      <c r="DD232" s="72" t="str">
        <f t="shared" ref="DD232" si="3743">IF(X232="","","|n"&amp;DD$2&amp;"+"&amp;X232&amp;DD$1)</f>
        <v/>
      </c>
      <c r="DE232" s="72" t="str">
        <f t="shared" ref="DE232" si="3744">IF(Y232="","","|n"&amp;DE$2&amp;"+"&amp;Y232&amp;DE$1)</f>
        <v/>
      </c>
      <c r="DF232" s="72" t="str">
        <f t="shared" ref="DF232" si="3745">IF(Z232="","","|n"&amp;DF$2&amp;"+"&amp;Z232&amp;DF$1)</f>
        <v/>
      </c>
      <c r="DG232" s="72" t="str">
        <f t="shared" ref="DG232" si="3746">IF(AA232="","","|n"&amp;DG$2&amp;"+"&amp;AA232&amp;DG$1)</f>
        <v/>
      </c>
      <c r="DH232" s="72" t="str">
        <f t="shared" ref="DH232" si="3747">IF(AB232="","","|n"&amp;DH$2&amp;"+"&amp;AB232&amp;DH$1)</f>
        <v/>
      </c>
      <c r="DI232" s="72" t="str">
        <f t="shared" ref="DI232" si="3748">IF(AC232="","","|n"&amp;DI$2&amp;"+"&amp;AC232&amp;DI$1)</f>
        <v/>
      </c>
      <c r="DJ232" s="72" t="str">
        <f t="shared" ref="DJ232" si="3749">IF(AD232="","","|n"&amp;DJ$2&amp;"+"&amp;AD232&amp;DJ$1)</f>
        <v/>
      </c>
      <c r="DK232" s="72" t="str">
        <f t="shared" ref="DK232" si="3750">IF(AE232="","","|n"&amp;DK$2&amp;"+"&amp;AE232&amp;DK$1)</f>
        <v/>
      </c>
      <c r="DL232" s="72" t="str">
        <f t="shared" ref="DL232" si="3751">IF(AF232="","","|n"&amp;DL$2&amp;"+"&amp;AF232&amp;DL$1)</f>
        <v/>
      </c>
      <c r="DM232" s="72" t="str">
        <f t="shared" ref="DM232" si="3752">IF(AG232="","","|n"&amp;DM$2&amp;"+"&amp;AG232&amp;DM$1)</f>
        <v/>
      </c>
      <c r="DN232" s="72" t="str">
        <f t="shared" ref="DN232" si="3753">IF(AH232="","","|n"&amp;DN$2&amp;"+"&amp;AH232&amp;DN$1)</f>
        <v/>
      </c>
      <c r="DO232" s="72" t="str">
        <f t="shared" ref="DO232" si="3754">IF(AI232="","","|n"&amp;DO$2&amp;"+"&amp;AI232&amp;DO$1)</f>
        <v/>
      </c>
      <c r="DP232" s="72" t="str">
        <f t="shared" ref="DP232" si="3755">IF(AJ232="","","|n"&amp;DP$2&amp;"+"&amp;AJ232&amp;DP$1)</f>
        <v/>
      </c>
      <c r="DQ232" s="72" t="str">
        <f t="shared" ref="DQ232" si="3756">IF(AK232="","","|n"&amp;DQ$2&amp;"+"&amp;AK232&amp;DQ$1)</f>
        <v/>
      </c>
      <c r="DR232" s="72" t="str">
        <f t="shared" ref="DR232" si="3757">IF(AL232="","","|n"&amp;DR$2&amp;"+"&amp;AL232&amp;DR$1)</f>
        <v/>
      </c>
      <c r="DS232" s="72" t="str">
        <f t="shared" ref="DS232" si="3758">IF(AM232="","","|n"&amp;DS$2&amp;"+"&amp;AM232&amp;DS$1)</f>
        <v/>
      </c>
      <c r="DT232" s="72" t="str">
        <f t="shared" ref="DT232" si="3759">IF(AN232="","","|n"&amp;DT$2&amp;"+"&amp;AN232&amp;DT$1)</f>
        <v/>
      </c>
      <c r="DU232" s="72" t="str">
        <f t="shared" ref="DU232" si="3760">IF(AO232="","","|n"&amp;DU$2&amp;"+"&amp;AO232&amp;DU$1)</f>
        <v/>
      </c>
      <c r="DV232" s="72" t="str">
        <f t="shared" ref="DV232" si="3761">IF(AP232="","","|n"&amp;DV$2&amp;"+"&amp;AP232&amp;DV$1)</f>
        <v/>
      </c>
      <c r="DW232" s="72" t="str">
        <f t="shared" ref="DW232" si="3762">IF(AQ232="","","|n"&amp;DW$2&amp;"+"&amp;AQ232&amp;DW$1)</f>
        <v/>
      </c>
      <c r="DX232" s="72" t="str">
        <f t="shared" ref="DX232" si="3763">IF(AR232="","","|n"&amp;DX$2&amp;"+"&amp;AR232&amp;DX$1)</f>
        <v/>
      </c>
      <c r="DY232" s="72" t="str">
        <f t="shared" ref="DY232" si="3764">IF(AS232="","","|n"&amp;DY$2&amp;"+"&amp;AS232&amp;DY$1)</f>
        <v/>
      </c>
      <c r="DZ232" s="72" t="str">
        <f t="shared" ref="DZ232" si="3765">IF(AT232="","","|n"&amp;DZ$2&amp;"+"&amp;AT232&amp;DZ$1)</f>
        <v/>
      </c>
      <c r="EA232" s="72" t="str">
        <f t="shared" ref="EA232" si="3766">IF(AU232="","","|n"&amp;EA$2&amp;"+"&amp;AU232&amp;EA$1)</f>
        <v/>
      </c>
      <c r="EB232" s="72" t="str">
        <f t="shared" ref="EB232" si="3767">IF(AV232="","","|n"&amp;EB$2&amp;"+"&amp;AV232&amp;EB$1)</f>
        <v/>
      </c>
      <c r="EC232" s="72" t="str">
        <f t="shared" ref="EC232" si="3768">IF(AW232="","","|n"&amp;EC$2&amp;"+"&amp;AW232&amp;EC$1)</f>
        <v/>
      </c>
      <c r="ED232" s="72" t="str">
        <f t="shared" ref="ED232" si="3769">IF(AX232="","","|n"&amp;ED$2&amp;"+"&amp;AX232&amp;ED$1)</f>
        <v/>
      </c>
      <c r="EE232" s="72" t="str">
        <f t="shared" ref="EE232" si="3770">IF(AY232="","","|n"&amp;EE$2&amp;"+"&amp;AY232&amp;EE$1)</f>
        <v/>
      </c>
      <c r="EF232" s="72" t="str">
        <f t="shared" ref="EF232" si="3771">IF(AZ232="","","|n"&amp;EF$2&amp;"+"&amp;AZ232&amp;EF$1)</f>
        <v/>
      </c>
      <c r="EG232" s="72" t="str">
        <f t="shared" ref="EG232" si="3772">IF(BA232="","","|n"&amp;EG$2&amp;"+"&amp;BA232&amp;EG$1)</f>
        <v/>
      </c>
      <c r="EH232" s="72" t="str">
        <f t="shared" ref="EH232" si="3773">IF(BB232="","","|n"&amp;EH$2&amp;"+"&amp;BB232&amp;EH$1)</f>
        <v/>
      </c>
      <c r="EI232" s="72" t="str">
        <f t="shared" ref="EI232" si="3774">IF(BC232="","","|n"&amp;EI$2&amp;"+"&amp;BC232&amp;EI$1)</f>
        <v/>
      </c>
      <c r="EJ232" s="72" t="str">
        <f t="shared" ref="EJ232" si="3775">IF(BD232="","","|n"&amp;EJ$2&amp;"+"&amp;BD232&amp;EJ$1)</f>
        <v/>
      </c>
      <c r="EK232" s="72" t="str">
        <f t="shared" ref="EK232" si="3776">IF(BE232="","","|n"&amp;EK$2&amp;"+"&amp;BE232&amp;EK$1)</f>
        <v/>
      </c>
      <c r="EL232" s="72" t="str">
        <f t="shared" ref="EL232" si="3777">IF(BF232="","","|n"&amp;EL$2&amp;"+"&amp;BF232&amp;EL$1)</f>
        <v/>
      </c>
      <c r="EM232" s="72" t="str">
        <f t="shared" ref="EM232" si="3778">IF(BG232="","","|n"&amp;EM$2&amp;"+"&amp;BG232&amp;EM$1)</f>
        <v/>
      </c>
      <c r="EN232" s="72" t="str">
        <f t="shared" ref="EN232" si="3779">IF(BH232="","","|n"&amp;EN$2&amp;"+"&amp;BH232&amp;EN$1)</f>
        <v/>
      </c>
      <c r="EO232" s="72" t="str">
        <f t="shared" ref="EO232" si="3780">IF(BI232="","","|n"&amp;EO$2&amp;"+"&amp;BI232&amp;EO$1)</f>
        <v/>
      </c>
      <c r="EP232" s="72" t="str">
        <f t="shared" ref="EP232" si="3781">IF(BJ232="","","|n"&amp;EP$2&amp;"+"&amp;BJ232&amp;EP$1)</f>
        <v/>
      </c>
      <c r="EQ232" s="72" t="str">
        <f t="shared" ref="EQ232" si="3782">IF(BK232="","","|n"&amp;EQ$2&amp;"+"&amp;BK232&amp;EQ$1)</f>
        <v/>
      </c>
      <c r="ER232" s="72" t="str">
        <f t="shared" ref="ER232" si="3783">IF(BL232="","","|n"&amp;ER$2&amp;"+"&amp;BL232&amp;ER$1)</f>
        <v/>
      </c>
      <c r="ES232" s="72" t="str">
        <f t="shared" ref="ES232" si="3784">IF(BM232="","","|n"&amp;ES$2&amp;"+"&amp;BM232&amp;ES$1)</f>
        <v/>
      </c>
      <c r="ET232" s="72" t="str">
        <f t="shared" ref="ET232" si="3785">IF(BN232="","","|n"&amp;ET$2&amp;"+"&amp;BN232&amp;ET$1)</f>
        <v/>
      </c>
      <c r="EU232" s="72" t="str">
        <f t="shared" ref="EU232" si="3786">IF(BO232="","","|n"&amp;EU$2&amp;"+"&amp;BO232&amp;EU$1)</f>
        <v/>
      </c>
      <c r="EV232" s="72" t="str">
        <f t="shared" ref="EV232" si="3787">IF(BP232="","","|n"&amp;EV$2&amp;"+"&amp;BP232&amp;EV$1)</f>
        <v/>
      </c>
      <c r="EW232" s="72" t="str">
        <f t="shared" ref="EW232" si="3788">IF(BQ232="","","|n"&amp;EW$2&amp;"+"&amp;BQ232&amp;EW$1)</f>
        <v/>
      </c>
      <c r="EX232" s="72" t="str">
        <f t="shared" ref="EX232" si="3789">IF(BR232="","","|n"&amp;EX$2&amp;"+"&amp;BR232&amp;EX$1)</f>
        <v/>
      </c>
      <c r="EY232" s="72" t="str">
        <f t="shared" ref="EY232" si="3790">IF(BS232="","","|n"&amp;EY$2&amp;"+"&amp;BS232&amp;EY$1)</f>
        <v/>
      </c>
      <c r="EZ232" s="72" t="str">
        <f t="shared" ref="EZ232" si="3791">IF(BT232="","","|n"&amp;EZ$2&amp;"+"&amp;BT232&amp;EZ$1)</f>
        <v/>
      </c>
      <c r="FA232" s="72" t="str">
        <f t="shared" ref="FA232" si="3792">IF(BU232="","","|n"&amp;FA$2&amp;"+"&amp;BU232&amp;FA$1)</f>
        <v/>
      </c>
      <c r="FB232" s="72" t="str">
        <f t="shared" ref="FB232" si="3793">IF(BV232="","","|n"&amp;FB$2&amp;"+"&amp;BV232&amp;FB$1)</f>
        <v/>
      </c>
      <c r="FC232" s="72" t="str">
        <f t="shared" ref="FC232" si="3794">IF(BW232="","","|n"&amp;FC$2&amp;"+"&amp;BW232&amp;FC$1)</f>
        <v/>
      </c>
      <c r="FD232" s="72" t="str">
        <f t="shared" ref="FD232" si="3795">IF(BX232="","","|n"&amp;FD$2&amp;"+"&amp;BX232&amp;FD$1)</f>
        <v/>
      </c>
      <c r="FE232" s="72" t="str">
        <f t="shared" ref="FE232" si="3796">IF(BY232="","","|n"&amp;FE$2&amp;"+"&amp;BY232&amp;FE$1)</f>
        <v/>
      </c>
      <c r="FF232" s="72" t="str">
        <f t="shared" ref="FF232" si="3797">IF(BZ232="","","|n"&amp;FF$2&amp;"+"&amp;BZ232&amp;FF$1)</f>
        <v/>
      </c>
      <c r="FG232" s="72" t="str">
        <f t="shared" ref="FG232" si="3798">IF(CA232="","","|n"&amp;FG$2&amp;"+"&amp;CA232&amp;FG$1)</f>
        <v/>
      </c>
      <c r="FH232" s="72" t="str">
        <f t="shared" ref="FH232" si="3799">IF(CB232="","","|n"&amp;FH$2&amp;"+"&amp;CB232&amp;FH$1)</f>
        <v/>
      </c>
      <c r="FI232" s="72" t="str">
        <f t="shared" ref="FI232" si="3800">IF(CC232="","","|n"&amp;FI$2&amp;"+"&amp;CC232&amp;FI$1)</f>
        <v/>
      </c>
      <c r="FJ232" s="72" t="str">
        <f t="shared" ref="FJ232" si="3801">IF(CD232="","","|n"&amp;FJ$2&amp;"+"&amp;CD232&amp;FJ$1)</f>
        <v/>
      </c>
      <c r="FK232" s="72" t="str">
        <f t="shared" ref="FK232" si="3802">IF(CE232="","","|n"&amp;FK$2&amp;"+"&amp;CE232&amp;FK$1)</f>
        <v/>
      </c>
      <c r="FL232" s="72" t="str">
        <f t="shared" ref="FL232" si="3803">IF(CF232="","","|n"&amp;FL$2&amp;"+"&amp;CF232&amp;FL$1)</f>
        <v/>
      </c>
      <c r="FM232" s="72" t="str">
        <f t="shared" ref="FM232" si="3804">IF(CG232="","","|n"&amp;FM$2&amp;"+"&amp;CG232&amp;FM$1)</f>
        <v/>
      </c>
      <c r="FN232" s="72" t="str">
        <f t="shared" ref="FN232" si="3805">IF(CH232="","","|n"&amp;FN$2&amp;"+"&amp;CH232&amp;FN$1)</f>
        <v/>
      </c>
      <c r="FO232" s="72" t="str">
        <f t="shared" ref="FO232" si="3806">IF(CI232="","","|n"&amp;FO$2&amp;"+"&amp;CI232&amp;FO$1)</f>
        <v/>
      </c>
      <c r="FP232" s="72" t="str">
        <f t="shared" ref="FP232" si="3807">IF(CJ232="","","|n"&amp;FP$2&amp;"+"&amp;CJ232&amp;FP$1)</f>
        <v/>
      </c>
      <c r="FQ232" s="72" t="str">
        <f t="shared" ref="FQ232" si="3808">IF(CK232="","","|n"&amp;FQ$2&amp;"+"&amp;CK232&amp;FQ$1)</f>
        <v/>
      </c>
      <c r="FR232" s="72" t="str">
        <f t="shared" ref="FR232" si="3809">IF(CL232="","","|n"&amp;FR$2&amp;"+"&amp;CL232&amp;FR$1)</f>
        <v/>
      </c>
      <c r="FS232" s="72" t="str">
        <f t="shared" ref="FS232" si="3810">IF(CM232="","","|n"&amp;FS$2&amp;"+"&amp;CM232&amp;FS$1)</f>
        <v/>
      </c>
    </row>
    <row r="233" spans="1:175" ht="16.5">
      <c r="A233" s="81"/>
      <c r="B233" s="104" t="s">
        <v>780</v>
      </c>
      <c r="C233" s="81" t="s">
        <v>781</v>
      </c>
      <c r="T233" s="136" t="s">
        <v>782</v>
      </c>
      <c r="U233" s="111" t="s">
        <v>783</v>
      </c>
      <c r="CN233" s="70" t="str">
        <f t="shared" ref="CN233:CN237" si="3811">"InitUnitState('"&amp;B233&amp;"',"&amp;V233&amp;","&amp;W233&amp;","&amp;X233&amp;","&amp;Y233&amp;","&amp;Z233&amp;","&amp;AA233&amp;","&amp;AB233&amp;","&amp;AC233&amp;","&amp;AD233&amp;","&amp;AE233&amp;")"</f>
        <v>InitUnitState('IS14',,,,,,,,,,)</v>
      </c>
      <c r="CO233" s="70" t="str">
        <f t="shared" ref="CO233:CO237" si="3812">"InitUnitNormal('"&amp;B233&amp;"',"&amp;AF233&amp;","&amp;AG233&amp;","&amp;AH233&amp;","&amp;AI233&amp;","&amp;AJ233&amp;","&amp;AK233&amp;","&amp;AL233&amp;","&amp;AM233&amp;","&amp;AN233&amp;","&amp;AO233&amp;")"</f>
        <v>InitUnitNormal('IS14',,,,,,,,,,)</v>
      </c>
      <c r="CP233" s="70" t="str">
        <f t="shared" ref="CP233:CP237" si="3813">"InitUnitMagic('"&amp;B233&amp;"',"&amp;AP233&amp;","&amp;AQ233&amp;","&amp;AR233&amp;","&amp;AS233&amp;","&amp;AT233&amp;","&amp;AU233&amp;","&amp;AV233&amp;","&amp;AW233&amp;","&amp;BI233&amp;","&amp;BJ233&amp;")"</f>
        <v>InitUnitMagic('IS14',,,,,,,,,,)</v>
      </c>
      <c r="CQ233" s="70" t="str">
        <f t="shared" ref="CQ233:CQ237" si="3814">"InitUnitAdd('"&amp;B233&amp;"',"&amp;BK233&amp;","&amp;BL233&amp;","&amp;BM233&amp;","&amp;BN233&amp;","&amp;BO233&amp;","&amp;BP233&amp;","&amp;BQ233&amp;","&amp;BR233&amp;","&amp;BS233&amp;","&amp;BT233&amp;")"</f>
        <v>InitUnitAdd('IS14',,,,,,,,,,)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221&amp;CR$1&amp;")"</f>
        <v>InitEquipData('IS14',,"",,,,,'','','','','','',"ReplaceableTextures\\CommandButtons\\BTNIN01.blp")</v>
      </c>
      <c r="CU233" s="98" t="str">
        <f t="shared" si="3739"/>
        <v>|n</v>
      </c>
      <c r="CV233" s="71" t="str">
        <f t="shared" si="3740"/>
        <v>|cffffcc00升级消耗：|r150+等级*150杀敌数|n|n|cff00ff7f最高升至10级|r</v>
      </c>
      <c r="CW233" s="61"/>
      <c r="CX233" s="61"/>
      <c r="CY233" s="61"/>
      <c r="CZ233" s="61"/>
      <c r="DA233" s="61"/>
      <c r="DB233" s="72" t="str">
        <f t="shared" ref="DB233:EG234" si="3815">IF(V233="","","|n"&amp;DB$2&amp;"+"&amp;V233&amp;DB$1)</f>
        <v/>
      </c>
      <c r="DC233" s="72" t="str">
        <f t="shared" si="3815"/>
        <v/>
      </c>
      <c r="DD233" s="72" t="str">
        <f t="shared" si="3815"/>
        <v/>
      </c>
      <c r="DE233" s="72" t="str">
        <f t="shared" si="3815"/>
        <v/>
      </c>
      <c r="DF233" s="72" t="str">
        <f t="shared" si="3815"/>
        <v/>
      </c>
      <c r="DG233" s="72" t="str">
        <f t="shared" si="3815"/>
        <v/>
      </c>
      <c r="DH233" s="72" t="str">
        <f t="shared" si="3815"/>
        <v/>
      </c>
      <c r="DI233" s="72" t="str">
        <f t="shared" si="3815"/>
        <v/>
      </c>
      <c r="DJ233" s="72" t="str">
        <f t="shared" si="3815"/>
        <v/>
      </c>
      <c r="DK233" s="72" t="str">
        <f t="shared" si="3815"/>
        <v/>
      </c>
      <c r="DL233" s="72" t="str">
        <f t="shared" si="3815"/>
        <v/>
      </c>
      <c r="DM233" s="72" t="str">
        <f t="shared" si="3815"/>
        <v/>
      </c>
      <c r="DN233" s="72" t="str">
        <f t="shared" si="3815"/>
        <v/>
      </c>
      <c r="DO233" s="72" t="str">
        <f t="shared" si="3815"/>
        <v/>
      </c>
      <c r="DP233" s="72" t="str">
        <f t="shared" si="3815"/>
        <v/>
      </c>
      <c r="DQ233" s="72" t="str">
        <f t="shared" si="3815"/>
        <v/>
      </c>
      <c r="DR233" s="72" t="str">
        <f t="shared" si="3815"/>
        <v/>
      </c>
      <c r="DS233" s="72" t="str">
        <f t="shared" si="3815"/>
        <v/>
      </c>
      <c r="DT233" s="72" t="str">
        <f t="shared" si="3815"/>
        <v/>
      </c>
      <c r="DU233" s="72" t="str">
        <f t="shared" si="3815"/>
        <v/>
      </c>
      <c r="DV233" s="72" t="str">
        <f t="shared" si="3815"/>
        <v/>
      </c>
      <c r="DW233" s="72" t="str">
        <f t="shared" si="3815"/>
        <v/>
      </c>
      <c r="DX233" s="72" t="str">
        <f t="shared" si="3815"/>
        <v/>
      </c>
      <c r="DY233" s="72" t="str">
        <f t="shared" si="3815"/>
        <v/>
      </c>
      <c r="DZ233" s="72" t="str">
        <f t="shared" si="3815"/>
        <v/>
      </c>
      <c r="EA233" s="72" t="str">
        <f t="shared" si="3815"/>
        <v/>
      </c>
      <c r="EB233" s="72" t="str">
        <f t="shared" si="3815"/>
        <v/>
      </c>
      <c r="EC233" s="72" t="str">
        <f t="shared" si="3815"/>
        <v/>
      </c>
      <c r="ED233" s="72" t="str">
        <f t="shared" si="3815"/>
        <v/>
      </c>
      <c r="EE233" s="72" t="str">
        <f t="shared" si="3815"/>
        <v/>
      </c>
      <c r="EF233" s="72" t="str">
        <f t="shared" si="3815"/>
        <v/>
      </c>
      <c r="EG233" s="72" t="str">
        <f t="shared" si="3815"/>
        <v/>
      </c>
      <c r="EH233" s="72" t="str">
        <f t="shared" ref="EH233:FM234" si="3816">IF(BB233="","","|n"&amp;EH$2&amp;"+"&amp;BB233&amp;EH$1)</f>
        <v/>
      </c>
      <c r="EI233" s="72" t="str">
        <f t="shared" si="3816"/>
        <v/>
      </c>
      <c r="EJ233" s="72" t="str">
        <f t="shared" si="3816"/>
        <v/>
      </c>
      <c r="EK233" s="72" t="str">
        <f t="shared" si="3816"/>
        <v/>
      </c>
      <c r="EL233" s="72" t="str">
        <f t="shared" si="3816"/>
        <v/>
      </c>
      <c r="EM233" s="72" t="str">
        <f t="shared" si="3816"/>
        <v/>
      </c>
      <c r="EN233" s="72" t="str">
        <f t="shared" si="3816"/>
        <v/>
      </c>
      <c r="EO233" s="72" t="str">
        <f t="shared" si="3816"/>
        <v/>
      </c>
      <c r="EP233" s="72" t="str">
        <f t="shared" si="3816"/>
        <v/>
      </c>
      <c r="EQ233" s="72" t="str">
        <f t="shared" si="3816"/>
        <v/>
      </c>
      <c r="ER233" s="72" t="str">
        <f t="shared" si="3816"/>
        <v/>
      </c>
      <c r="ES233" s="72" t="str">
        <f t="shared" si="3816"/>
        <v/>
      </c>
      <c r="ET233" s="72" t="str">
        <f t="shared" si="3816"/>
        <v/>
      </c>
      <c r="EU233" s="72" t="str">
        <f t="shared" si="3816"/>
        <v/>
      </c>
      <c r="EV233" s="72" t="str">
        <f t="shared" si="3816"/>
        <v/>
      </c>
      <c r="EW233" s="72" t="str">
        <f t="shared" si="3816"/>
        <v/>
      </c>
      <c r="EX233" s="72" t="str">
        <f t="shared" si="3816"/>
        <v/>
      </c>
      <c r="EY233" s="72" t="str">
        <f t="shared" si="3816"/>
        <v/>
      </c>
      <c r="EZ233" s="72" t="str">
        <f t="shared" si="3816"/>
        <v/>
      </c>
      <c r="FA233" s="72" t="str">
        <f t="shared" si="3816"/>
        <v/>
      </c>
      <c r="FB233" s="72" t="str">
        <f t="shared" si="3816"/>
        <v/>
      </c>
      <c r="FC233" s="72" t="str">
        <f t="shared" si="3816"/>
        <v/>
      </c>
      <c r="FD233" s="72" t="str">
        <f t="shared" si="3816"/>
        <v/>
      </c>
      <c r="FE233" s="72" t="str">
        <f t="shared" si="3816"/>
        <v/>
      </c>
      <c r="FF233" s="72" t="str">
        <f t="shared" si="3816"/>
        <v/>
      </c>
      <c r="FG233" s="72" t="str">
        <f t="shared" si="3816"/>
        <v/>
      </c>
      <c r="FH233" s="72" t="str">
        <f t="shared" si="3816"/>
        <v/>
      </c>
      <c r="FI233" s="72" t="str">
        <f t="shared" si="3816"/>
        <v/>
      </c>
      <c r="FJ233" s="72" t="str">
        <f t="shared" si="3816"/>
        <v/>
      </c>
      <c r="FK233" s="72" t="str">
        <f t="shared" si="3816"/>
        <v/>
      </c>
      <c r="FL233" s="72" t="str">
        <f t="shared" si="3816"/>
        <v/>
      </c>
      <c r="FM233" s="72" t="str">
        <f t="shared" si="3816"/>
        <v/>
      </c>
      <c r="FN233" s="72" t="str">
        <f t="shared" ref="FN233:FS234" si="3817">IF(CH233="","","|n"&amp;FN$2&amp;"+"&amp;CH233&amp;FN$1)</f>
        <v/>
      </c>
      <c r="FO233" s="72" t="str">
        <f t="shared" si="3817"/>
        <v/>
      </c>
      <c r="FP233" s="72" t="str">
        <f t="shared" si="3817"/>
        <v/>
      </c>
      <c r="FQ233" s="72" t="str">
        <f t="shared" si="3817"/>
        <v/>
      </c>
      <c r="FR233" s="72" t="str">
        <f t="shared" si="3817"/>
        <v/>
      </c>
      <c r="FS233" s="72" t="str">
        <f t="shared" si="3817"/>
        <v/>
      </c>
    </row>
    <row r="234" spans="1:175" ht="15">
      <c r="A234" s="81"/>
      <c r="B234" s="125" t="s">
        <v>784</v>
      </c>
      <c r="C234" s="126" t="s">
        <v>785</v>
      </c>
      <c r="T234" s="139" t="s">
        <v>786</v>
      </c>
      <c r="U234" s="88" t="str">
        <f t="shared" ref="U234" si="3818">"ReplaceableTextures\\CommandButtons\\BTN"&amp;B234&amp;".blp"</f>
        <v>ReplaceableTextures\\CommandButtons\\BTNIB00.blp</v>
      </c>
      <c r="CN234" s="70" t="str">
        <f t="shared" ref="CN234" si="3819">"InitUnitState('"&amp;B234&amp;"',"&amp;V234&amp;","&amp;W234&amp;","&amp;X234&amp;","&amp;Y234&amp;","&amp;Z234&amp;","&amp;AA234&amp;","&amp;AB234&amp;","&amp;AC234&amp;","&amp;AD234&amp;","&amp;AE234&amp;")"</f>
        <v>InitUnitState('IB00',,,,,,,,,,)</v>
      </c>
      <c r="CO234" s="70" t="str">
        <f t="shared" ref="CO234" si="3820">"InitUnitNormal('"&amp;B234&amp;"',"&amp;AF234&amp;","&amp;AG234&amp;","&amp;AH234&amp;","&amp;AI234&amp;","&amp;AJ234&amp;","&amp;AK234&amp;","&amp;AL234&amp;","&amp;AM234&amp;","&amp;AN234&amp;","&amp;AO234&amp;")"</f>
        <v>InitUnitNormal('IB00',,,,,,,,,,)</v>
      </c>
      <c r="CP234" s="70" t="str">
        <f t="shared" ref="CP234" si="3821">"InitUnitMagic('"&amp;B234&amp;"',"&amp;AP234&amp;","&amp;AQ234&amp;","&amp;AR234&amp;","&amp;AS234&amp;","&amp;AT234&amp;","&amp;AU234&amp;","&amp;AV234&amp;","&amp;AW234&amp;","&amp;BI234&amp;","&amp;BJ234&amp;")"</f>
        <v>InitUnitMagic('IB00',,,,,,,,,,)</v>
      </c>
      <c r="CQ234" s="70" t="str">
        <f t="shared" ref="CQ234" si="3822">"InitUnitAdd('"&amp;B234&amp;"',"&amp;BK234&amp;","&amp;BL234&amp;","&amp;BM234&amp;","&amp;BN234&amp;","&amp;BO234&amp;","&amp;BP234&amp;","&amp;BQ234&amp;","&amp;BR234&amp;","&amp;BS234&amp;","&amp;BT234&amp;")"</f>
        <v>InitUnitAdd('IB00',,,,,,,,,,)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InitEquipData('IB00',,"",,,,,'','','','','','',"ReplaceableTextures\\CommandButtons\\BTNIB01.blp")</v>
      </c>
      <c r="CU234" s="98" t="str">
        <f t="shared" si="3739"/>
        <v>|n</v>
      </c>
      <c r="CV234" s="71" t="str">
        <f t="shared" si="3740"/>
        <v>|cffffcc33平台名称带有“星耀”开局自动激活！|n|n|r奖励：|n|cffffcc00每秒金币+1|n每秒攻击+1|n每秒生命+5|r</v>
      </c>
      <c r="CW234" s="61"/>
      <c r="CX234" s="61"/>
      <c r="CY234" s="61"/>
      <c r="CZ234" s="61"/>
      <c r="DA234" s="61"/>
      <c r="DB234" s="72" t="str">
        <f t="shared" si="3815"/>
        <v/>
      </c>
      <c r="DC234" s="72" t="str">
        <f t="shared" si="3815"/>
        <v/>
      </c>
      <c r="DD234" s="72" t="str">
        <f t="shared" si="3815"/>
        <v/>
      </c>
      <c r="DE234" s="72" t="str">
        <f t="shared" si="3815"/>
        <v/>
      </c>
      <c r="DF234" s="72" t="str">
        <f t="shared" si="3815"/>
        <v/>
      </c>
      <c r="DG234" s="72" t="str">
        <f t="shared" si="3815"/>
        <v/>
      </c>
      <c r="DH234" s="72" t="str">
        <f t="shared" si="3815"/>
        <v/>
      </c>
      <c r="DI234" s="72" t="str">
        <f t="shared" si="3815"/>
        <v/>
      </c>
      <c r="DJ234" s="72" t="str">
        <f t="shared" si="3815"/>
        <v/>
      </c>
      <c r="DK234" s="72" t="str">
        <f t="shared" si="3815"/>
        <v/>
      </c>
      <c r="DL234" s="72" t="str">
        <f t="shared" si="3815"/>
        <v/>
      </c>
      <c r="DM234" s="72" t="str">
        <f t="shared" si="3815"/>
        <v/>
      </c>
      <c r="DN234" s="72" t="str">
        <f t="shared" si="3815"/>
        <v/>
      </c>
      <c r="DO234" s="72" t="str">
        <f t="shared" si="3815"/>
        <v/>
      </c>
      <c r="DP234" s="72" t="str">
        <f t="shared" si="3815"/>
        <v/>
      </c>
      <c r="DQ234" s="72" t="str">
        <f t="shared" si="3815"/>
        <v/>
      </c>
      <c r="DR234" s="72" t="str">
        <f t="shared" si="3815"/>
        <v/>
      </c>
      <c r="DS234" s="72" t="str">
        <f t="shared" si="3815"/>
        <v/>
      </c>
      <c r="DT234" s="72" t="str">
        <f t="shared" si="3815"/>
        <v/>
      </c>
      <c r="DU234" s="72" t="str">
        <f t="shared" si="3815"/>
        <v/>
      </c>
      <c r="DV234" s="72" t="str">
        <f t="shared" si="3815"/>
        <v/>
      </c>
      <c r="DW234" s="72" t="str">
        <f t="shared" si="3815"/>
        <v/>
      </c>
      <c r="DX234" s="72" t="str">
        <f t="shared" si="3815"/>
        <v/>
      </c>
      <c r="DY234" s="72" t="str">
        <f t="shared" si="3815"/>
        <v/>
      </c>
      <c r="DZ234" s="72" t="str">
        <f t="shared" si="3815"/>
        <v/>
      </c>
      <c r="EA234" s="72" t="str">
        <f t="shared" si="3815"/>
        <v/>
      </c>
      <c r="EB234" s="72" t="str">
        <f t="shared" si="3815"/>
        <v/>
      </c>
      <c r="EC234" s="72" t="str">
        <f t="shared" si="3815"/>
        <v/>
      </c>
      <c r="ED234" s="72" t="str">
        <f t="shared" si="3815"/>
        <v/>
      </c>
      <c r="EE234" s="72" t="str">
        <f t="shared" si="3815"/>
        <v/>
      </c>
      <c r="EF234" s="72" t="str">
        <f t="shared" si="3815"/>
        <v/>
      </c>
      <c r="EG234" s="72" t="str">
        <f t="shared" si="3815"/>
        <v/>
      </c>
      <c r="EH234" s="72" t="str">
        <f t="shared" si="3816"/>
        <v/>
      </c>
      <c r="EI234" s="72" t="str">
        <f t="shared" si="3816"/>
        <v/>
      </c>
      <c r="EJ234" s="72" t="str">
        <f t="shared" si="3816"/>
        <v/>
      </c>
      <c r="EK234" s="72" t="str">
        <f t="shared" si="3816"/>
        <v/>
      </c>
      <c r="EL234" s="72" t="str">
        <f t="shared" si="3816"/>
        <v/>
      </c>
      <c r="EM234" s="72" t="str">
        <f t="shared" si="3816"/>
        <v/>
      </c>
      <c r="EN234" s="72" t="str">
        <f t="shared" si="3816"/>
        <v/>
      </c>
      <c r="EO234" s="72" t="str">
        <f t="shared" si="3816"/>
        <v/>
      </c>
      <c r="EP234" s="72" t="str">
        <f t="shared" si="3816"/>
        <v/>
      </c>
      <c r="EQ234" s="72" t="str">
        <f t="shared" si="3816"/>
        <v/>
      </c>
      <c r="ER234" s="72" t="str">
        <f t="shared" si="3816"/>
        <v/>
      </c>
      <c r="ES234" s="72" t="str">
        <f t="shared" si="3816"/>
        <v/>
      </c>
      <c r="ET234" s="72" t="str">
        <f t="shared" si="3816"/>
        <v/>
      </c>
      <c r="EU234" s="72" t="str">
        <f t="shared" si="3816"/>
        <v/>
      </c>
      <c r="EV234" s="72" t="str">
        <f t="shared" si="3816"/>
        <v/>
      </c>
      <c r="EW234" s="72" t="str">
        <f t="shared" si="3816"/>
        <v/>
      </c>
      <c r="EX234" s="72" t="str">
        <f t="shared" si="3816"/>
        <v/>
      </c>
      <c r="EY234" s="72" t="str">
        <f t="shared" si="3816"/>
        <v/>
      </c>
      <c r="EZ234" s="72" t="str">
        <f t="shared" si="3816"/>
        <v/>
      </c>
      <c r="FA234" s="72" t="str">
        <f t="shared" si="3816"/>
        <v/>
      </c>
      <c r="FB234" s="72" t="str">
        <f t="shared" si="3816"/>
        <v/>
      </c>
      <c r="FC234" s="72" t="str">
        <f t="shared" si="3816"/>
        <v/>
      </c>
      <c r="FD234" s="72" t="str">
        <f t="shared" si="3816"/>
        <v/>
      </c>
      <c r="FE234" s="72" t="str">
        <f t="shared" si="3816"/>
        <v/>
      </c>
      <c r="FF234" s="72" t="str">
        <f t="shared" si="3816"/>
        <v/>
      </c>
      <c r="FG234" s="72" t="str">
        <f t="shared" si="3816"/>
        <v/>
      </c>
      <c r="FH234" s="72" t="str">
        <f t="shared" si="3816"/>
        <v/>
      </c>
      <c r="FI234" s="72" t="str">
        <f t="shared" si="3816"/>
        <v/>
      </c>
      <c r="FJ234" s="72" t="str">
        <f t="shared" si="3816"/>
        <v/>
      </c>
      <c r="FK234" s="72" t="str">
        <f t="shared" si="3816"/>
        <v/>
      </c>
      <c r="FL234" s="72" t="str">
        <f t="shared" si="3816"/>
        <v/>
      </c>
      <c r="FM234" s="72" t="str">
        <f t="shared" si="3816"/>
        <v/>
      </c>
      <c r="FN234" s="72" t="str">
        <f t="shared" si="3817"/>
        <v/>
      </c>
      <c r="FO234" s="72" t="str">
        <f t="shared" si="3817"/>
        <v/>
      </c>
      <c r="FP234" s="72" t="str">
        <f t="shared" si="3817"/>
        <v/>
      </c>
      <c r="FQ234" s="72" t="str">
        <f t="shared" si="3817"/>
        <v/>
      </c>
      <c r="FR234" s="72" t="str">
        <f t="shared" si="3817"/>
        <v/>
      </c>
      <c r="FS234" s="72" t="str">
        <f t="shared" si="3817"/>
        <v/>
      </c>
    </row>
    <row r="235" spans="1:175" ht="15">
      <c r="A235" s="81"/>
      <c r="B235" s="82" t="s">
        <v>787</v>
      </c>
      <c r="C235" s="127" t="s">
        <v>788</v>
      </c>
      <c r="T235" s="139" t="s">
        <v>789</v>
      </c>
      <c r="U235" s="88" t="str">
        <f t="shared" ref="U235:U243" si="3823">"ReplaceableTextures\\CommandButtons\\BTN"&amp;B235&amp;".blp"</f>
        <v>ReplaceableTextures\\CommandButtons\\BTNIB01.blp</v>
      </c>
      <c r="CN235" s="70" t="str">
        <f t="shared" si="3811"/>
        <v>InitUnitState('IB01',,,,,,,,,,)</v>
      </c>
      <c r="CO235" s="70" t="str">
        <f t="shared" si="3812"/>
        <v>InitUnitNormal('IB01',,,,,,,,,,)</v>
      </c>
      <c r="CP235" s="70" t="str">
        <f t="shared" si="3813"/>
        <v>InitUnitMagic('IB01',,,,,,,,,,)</v>
      </c>
      <c r="CQ235" s="70" t="str">
        <f t="shared" si="3814"/>
        <v>InitUnitAdd('IB01',,,,,,,,,,)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InitEquipData('IB01',,"",,,,,'','','','','','',"ReplaceableTextures\\CommandButtons\\BTNIB02.blp")</v>
      </c>
      <c r="CU235" s="98" t="str">
        <f t="shared" ref="CU235:CU244" si="3824">CONCATENATE(DB235,DC235,DD235,DE235,DF235,DG235,DH235,DI235,DJ235,DK235,DL235,DM235,DN235,DO235,DP235,DQ235,DR235,DS235,DT235,DU235,DV235,DW235,DX235,DY235,DZ235,EA235,EB235,EC235,ED235,EE235,EF235,EG235,EH235,EI235,EJ235,EK235,EL235,EM235,EN235,EO235,EP235&amp;"|n")</f>
        <v>|n</v>
      </c>
      <c r="CV235" s="71" t="str">
        <f t="shared" ref="CV235:CV244" si="3825">T235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5" s="61"/>
      <c r="CX235" s="61"/>
      <c r="CY235" s="61"/>
      <c r="CZ235" s="61"/>
      <c r="DA235" s="61"/>
      <c r="DB235" s="72" t="str">
        <f t="shared" ref="DB235:DB242" si="3826">IF(V235="","","|n"&amp;DB$2&amp;"+"&amp;V235&amp;DB$1)</f>
        <v/>
      </c>
      <c r="DC235" s="72" t="str">
        <f t="shared" ref="DC235:DC242" si="3827">IF(W235="","","|n"&amp;DC$2&amp;"+"&amp;W235&amp;DC$1)</f>
        <v/>
      </c>
      <c r="DD235" s="72" t="str">
        <f t="shared" ref="DD235:DD242" si="3828">IF(X235="","","|n"&amp;DD$2&amp;"+"&amp;X235&amp;DD$1)</f>
        <v/>
      </c>
      <c r="DE235" s="72" t="str">
        <f t="shared" ref="DE235:DE242" si="3829">IF(Y235="","","|n"&amp;DE$2&amp;"+"&amp;Y235&amp;DE$1)</f>
        <v/>
      </c>
      <c r="DF235" s="72" t="str">
        <f t="shared" ref="DF235:DF242" si="3830">IF(Z235="","","|n"&amp;DF$2&amp;"+"&amp;Z235&amp;DF$1)</f>
        <v/>
      </c>
      <c r="DG235" s="72" t="str">
        <f t="shared" ref="DG235:DG242" si="3831">IF(AA235="","","|n"&amp;DG$2&amp;"+"&amp;AA235&amp;DG$1)</f>
        <v/>
      </c>
      <c r="DH235" s="72" t="str">
        <f t="shared" ref="DH235:DH242" si="3832">IF(AB235="","","|n"&amp;DH$2&amp;"+"&amp;AB235&amp;DH$1)</f>
        <v/>
      </c>
      <c r="DI235" s="72" t="str">
        <f t="shared" ref="DI235:DI242" si="3833">IF(AC235="","","|n"&amp;DI$2&amp;"+"&amp;AC235&amp;DI$1)</f>
        <v/>
      </c>
      <c r="DJ235" s="72" t="str">
        <f t="shared" ref="DJ235:DJ242" si="3834">IF(AD235="","","|n"&amp;DJ$2&amp;"+"&amp;AD235&amp;DJ$1)</f>
        <v/>
      </c>
      <c r="DK235" s="72" t="str">
        <f t="shared" ref="DK235:DK242" si="3835">IF(AE235="","","|n"&amp;DK$2&amp;"+"&amp;AE235&amp;DK$1)</f>
        <v/>
      </c>
      <c r="DL235" s="72" t="str">
        <f t="shared" ref="DL235:DL242" si="3836">IF(AF235="","","|n"&amp;DL$2&amp;"+"&amp;AF235&amp;DL$1)</f>
        <v/>
      </c>
      <c r="DM235" s="72" t="str">
        <f t="shared" ref="DM235:DM242" si="3837">IF(AG235="","","|n"&amp;DM$2&amp;"+"&amp;AG235&amp;DM$1)</f>
        <v/>
      </c>
      <c r="DN235" s="72" t="str">
        <f t="shared" ref="DN235:DN242" si="3838">IF(AH235="","","|n"&amp;DN$2&amp;"+"&amp;AH235&amp;DN$1)</f>
        <v/>
      </c>
      <c r="DO235" s="72" t="str">
        <f t="shared" ref="DO235:DO242" si="3839">IF(AI235="","","|n"&amp;DO$2&amp;"+"&amp;AI235&amp;DO$1)</f>
        <v/>
      </c>
      <c r="DP235" s="72" t="str">
        <f t="shared" ref="DP235:DP242" si="3840">IF(AJ235="","","|n"&amp;DP$2&amp;"+"&amp;AJ235&amp;DP$1)</f>
        <v/>
      </c>
      <c r="DQ235" s="72" t="str">
        <f t="shared" ref="DQ235:DQ242" si="3841">IF(AK235="","","|n"&amp;DQ$2&amp;"+"&amp;AK235&amp;DQ$1)</f>
        <v/>
      </c>
      <c r="DR235" s="72" t="str">
        <f t="shared" ref="DR235:DR242" si="3842">IF(AL235="","","|n"&amp;DR$2&amp;"+"&amp;AL235&amp;DR$1)</f>
        <v/>
      </c>
      <c r="DS235" s="72" t="str">
        <f t="shared" ref="DS235:DS242" si="3843">IF(AM235="","","|n"&amp;DS$2&amp;"+"&amp;AM235&amp;DS$1)</f>
        <v/>
      </c>
      <c r="DT235" s="72" t="str">
        <f t="shared" ref="DT235:DT242" si="3844">IF(AN235="","","|n"&amp;DT$2&amp;"+"&amp;AN235&amp;DT$1)</f>
        <v/>
      </c>
      <c r="DU235" s="72" t="str">
        <f t="shared" ref="DU235:DU242" si="3845">IF(AO235="","","|n"&amp;DU$2&amp;"+"&amp;AO235&amp;DU$1)</f>
        <v/>
      </c>
      <c r="DV235" s="72" t="str">
        <f t="shared" ref="DV235:DV242" si="3846">IF(AP235="","","|n"&amp;DV$2&amp;"+"&amp;AP235&amp;DV$1)</f>
        <v/>
      </c>
      <c r="DW235" s="72" t="str">
        <f t="shared" ref="DW235:DW242" si="3847">IF(AQ235="","","|n"&amp;DW$2&amp;"+"&amp;AQ235&amp;DW$1)</f>
        <v/>
      </c>
      <c r="DX235" s="72" t="str">
        <f t="shared" ref="DX235:DX242" si="3848">IF(AR235="","","|n"&amp;DX$2&amp;"+"&amp;AR235&amp;DX$1)</f>
        <v/>
      </c>
      <c r="DY235" s="72" t="str">
        <f t="shared" ref="DY235:DY242" si="3849">IF(AS235="","","|n"&amp;DY$2&amp;"+"&amp;AS235&amp;DY$1)</f>
        <v/>
      </c>
      <c r="DZ235" s="72" t="str">
        <f t="shared" ref="DZ235:DZ242" si="3850">IF(AT235="","","|n"&amp;DZ$2&amp;"+"&amp;AT235&amp;DZ$1)</f>
        <v/>
      </c>
      <c r="EA235" s="72" t="str">
        <f t="shared" ref="EA235:EA242" si="3851">IF(AU235="","","|n"&amp;EA$2&amp;"+"&amp;AU235&amp;EA$1)</f>
        <v/>
      </c>
      <c r="EB235" s="72" t="str">
        <f t="shared" ref="EB235:EB242" si="3852">IF(AV235="","","|n"&amp;EB$2&amp;"+"&amp;AV235&amp;EB$1)</f>
        <v/>
      </c>
      <c r="EC235" s="72" t="str">
        <f t="shared" ref="EC235:EC242" si="3853">IF(AW235="","","|n"&amp;EC$2&amp;"+"&amp;AW235&amp;EC$1)</f>
        <v/>
      </c>
      <c r="ED235" s="72" t="str">
        <f t="shared" ref="ED235:ED242" si="3854">IF(AX235="","","|n"&amp;ED$2&amp;"+"&amp;AX235&amp;ED$1)</f>
        <v/>
      </c>
      <c r="EE235" s="72" t="str">
        <f t="shared" ref="EE235:EE242" si="3855">IF(AY235="","","|n"&amp;EE$2&amp;"+"&amp;AY235&amp;EE$1)</f>
        <v/>
      </c>
      <c r="EF235" s="72" t="str">
        <f t="shared" ref="EF235:EF242" si="3856">IF(AZ235="","","|n"&amp;EF$2&amp;"+"&amp;AZ235&amp;EF$1)</f>
        <v/>
      </c>
      <c r="EG235" s="72" t="str">
        <f t="shared" ref="EG235:EG242" si="3857">IF(BA235="","","|n"&amp;EG$2&amp;"+"&amp;BA235&amp;EG$1)</f>
        <v/>
      </c>
      <c r="EH235" s="72" t="str">
        <f t="shared" ref="EH235:EH242" si="3858">IF(BB235="","","|n"&amp;EH$2&amp;"+"&amp;BB235&amp;EH$1)</f>
        <v/>
      </c>
      <c r="EI235" s="72" t="str">
        <f t="shared" ref="EI235:EI242" si="3859">IF(BC235="","","|n"&amp;EI$2&amp;"+"&amp;BC235&amp;EI$1)</f>
        <v/>
      </c>
      <c r="EJ235" s="72" t="str">
        <f t="shared" ref="EJ235:EJ242" si="3860">IF(BD235="","","|n"&amp;EJ$2&amp;"+"&amp;BD235&amp;EJ$1)</f>
        <v/>
      </c>
      <c r="EK235" s="72" t="str">
        <f t="shared" ref="EK235:EK242" si="3861">IF(BE235="","","|n"&amp;EK$2&amp;"+"&amp;BE235&amp;EK$1)</f>
        <v/>
      </c>
      <c r="EL235" s="72" t="str">
        <f t="shared" ref="EL235:EL242" si="3862">IF(BF235="","","|n"&amp;EL$2&amp;"+"&amp;BF235&amp;EL$1)</f>
        <v/>
      </c>
      <c r="EM235" s="72" t="str">
        <f t="shared" ref="EM235:EM242" si="3863">IF(BG235="","","|n"&amp;EM$2&amp;"+"&amp;BG235&amp;EM$1)</f>
        <v/>
      </c>
      <c r="EN235" s="72" t="str">
        <f t="shared" ref="EN235:EN242" si="3864">IF(BH235="","","|n"&amp;EN$2&amp;"+"&amp;BH235&amp;EN$1)</f>
        <v/>
      </c>
      <c r="EO235" s="72" t="str">
        <f t="shared" ref="EO235:EO242" si="3865">IF(BI235="","","|n"&amp;EO$2&amp;"+"&amp;BI235&amp;EO$1)</f>
        <v/>
      </c>
      <c r="EP235" s="72" t="str">
        <f t="shared" ref="EP235:EP242" si="3866">IF(BJ235="","","|n"&amp;EP$2&amp;"+"&amp;BJ235&amp;EP$1)</f>
        <v/>
      </c>
      <c r="EQ235" s="72" t="str">
        <f t="shared" ref="EQ235:EQ242" si="3867">IF(BK235="","","|n"&amp;EQ$2&amp;"+"&amp;BK235&amp;EQ$1)</f>
        <v/>
      </c>
      <c r="ER235" s="72" t="str">
        <f t="shared" ref="ER235:ER242" si="3868">IF(BL235="","","|n"&amp;ER$2&amp;"+"&amp;BL235&amp;ER$1)</f>
        <v/>
      </c>
      <c r="ES235" s="72" t="str">
        <f t="shared" ref="ES235:ES242" si="3869">IF(BM235="","","|n"&amp;ES$2&amp;"+"&amp;BM235&amp;ES$1)</f>
        <v/>
      </c>
      <c r="ET235" s="72" t="str">
        <f t="shared" ref="ET235:ET242" si="3870">IF(BN235="","","|n"&amp;ET$2&amp;"+"&amp;BN235&amp;ET$1)</f>
        <v/>
      </c>
      <c r="EU235" s="72" t="str">
        <f t="shared" ref="EU235:EU242" si="3871">IF(BO235="","","|n"&amp;EU$2&amp;"+"&amp;BO235&amp;EU$1)</f>
        <v/>
      </c>
      <c r="EV235" s="72" t="str">
        <f t="shared" ref="EV235:EV242" si="3872">IF(BP235="","","|n"&amp;EV$2&amp;"+"&amp;BP235&amp;EV$1)</f>
        <v/>
      </c>
      <c r="EW235" s="72" t="str">
        <f t="shared" ref="EW235:EW242" si="3873">IF(BQ235="","","|n"&amp;EW$2&amp;"+"&amp;BQ235&amp;EW$1)</f>
        <v/>
      </c>
      <c r="EX235" s="72" t="str">
        <f t="shared" ref="EX235:EX242" si="3874">IF(BR235="","","|n"&amp;EX$2&amp;"+"&amp;BR235&amp;EX$1)</f>
        <v/>
      </c>
      <c r="EY235" s="72" t="str">
        <f t="shared" ref="EY235:EY242" si="3875">IF(BS235="","","|n"&amp;EY$2&amp;"+"&amp;BS235&amp;EY$1)</f>
        <v/>
      </c>
      <c r="EZ235" s="72" t="str">
        <f t="shared" ref="EZ235:EZ242" si="3876">IF(BT235="","","|n"&amp;EZ$2&amp;"+"&amp;BT235&amp;EZ$1)</f>
        <v/>
      </c>
      <c r="FA235" s="72" t="str">
        <f t="shared" ref="FA235:FA242" si="3877">IF(BU235="","","|n"&amp;FA$2&amp;"+"&amp;BU235&amp;FA$1)</f>
        <v/>
      </c>
      <c r="FB235" s="72" t="str">
        <f t="shared" ref="FB235:FB242" si="3878">IF(BV235="","","|n"&amp;FB$2&amp;"+"&amp;BV235&amp;FB$1)</f>
        <v/>
      </c>
      <c r="FC235" s="72" t="str">
        <f t="shared" ref="FC235:FC242" si="3879">IF(BW235="","","|n"&amp;FC$2&amp;"+"&amp;BW235&amp;FC$1)</f>
        <v/>
      </c>
      <c r="FD235" s="72" t="str">
        <f t="shared" ref="FD235:FD242" si="3880">IF(BX235="","","|n"&amp;FD$2&amp;"+"&amp;BX235&amp;FD$1)</f>
        <v/>
      </c>
      <c r="FE235" s="72" t="str">
        <f t="shared" ref="FE235:FE242" si="3881">IF(BY235="","","|n"&amp;FE$2&amp;"+"&amp;BY235&amp;FE$1)</f>
        <v/>
      </c>
      <c r="FF235" s="72" t="str">
        <f t="shared" ref="FF235:FF242" si="3882">IF(BZ235="","","|n"&amp;FF$2&amp;"+"&amp;BZ235&amp;FF$1)</f>
        <v/>
      </c>
      <c r="FG235" s="72" t="str">
        <f t="shared" ref="FG235:FG242" si="3883">IF(CA235="","","|n"&amp;FG$2&amp;"+"&amp;CA235&amp;FG$1)</f>
        <v/>
      </c>
      <c r="FH235" s="72" t="str">
        <f t="shared" ref="FH235:FH242" si="3884">IF(CB235="","","|n"&amp;FH$2&amp;"+"&amp;CB235&amp;FH$1)</f>
        <v/>
      </c>
      <c r="FI235" s="72" t="str">
        <f t="shared" ref="FI235:FI242" si="3885">IF(CC235="","","|n"&amp;FI$2&amp;"+"&amp;CC235&amp;FI$1)</f>
        <v/>
      </c>
      <c r="FJ235" s="72" t="str">
        <f t="shared" ref="FJ235:FJ242" si="3886">IF(CD235="","","|n"&amp;FJ$2&amp;"+"&amp;CD235&amp;FJ$1)</f>
        <v/>
      </c>
      <c r="FK235" s="72" t="str">
        <f t="shared" ref="FK235:FK242" si="3887">IF(CE235="","","|n"&amp;FK$2&amp;"+"&amp;CE235&amp;FK$1)</f>
        <v/>
      </c>
      <c r="FL235" s="72" t="str">
        <f t="shared" ref="FL235:FL242" si="3888">IF(CF235="","","|n"&amp;FL$2&amp;"+"&amp;CF235&amp;FL$1)</f>
        <v/>
      </c>
      <c r="FM235" s="72" t="str">
        <f t="shared" ref="FM235:FM242" si="3889">IF(CG235="","","|n"&amp;FM$2&amp;"+"&amp;CG235&amp;FM$1)</f>
        <v/>
      </c>
      <c r="FN235" s="72" t="str">
        <f t="shared" ref="FN235:FN242" si="3890">IF(CH235="","","|n"&amp;FN$2&amp;"+"&amp;CH235&amp;FN$1)</f>
        <v/>
      </c>
      <c r="FO235" s="72" t="str">
        <f t="shared" ref="FO235:FO242" si="3891">IF(CI235="","","|n"&amp;FO$2&amp;"+"&amp;CI235&amp;FO$1)</f>
        <v/>
      </c>
      <c r="FP235" s="72" t="str">
        <f t="shared" ref="FP235:FP242" si="3892">IF(CJ235="","","|n"&amp;FP$2&amp;"+"&amp;CJ235&amp;FP$1)</f>
        <v/>
      </c>
      <c r="FQ235" s="72" t="str">
        <f t="shared" ref="FQ235:FQ242" si="3893">IF(CK235="","","|n"&amp;FQ$2&amp;"+"&amp;CK235&amp;FQ$1)</f>
        <v/>
      </c>
      <c r="FR235" s="72" t="str">
        <f t="shared" ref="FR235:FR242" si="3894">IF(CL235="","","|n"&amp;FR$2&amp;"+"&amp;CL235&amp;FR$1)</f>
        <v/>
      </c>
      <c r="FS235" s="72" t="str">
        <f t="shared" ref="FS235:FS242" si="3895">IF(CM235="","","|n"&amp;FS$2&amp;"+"&amp;CM235&amp;FS$1)</f>
        <v/>
      </c>
    </row>
    <row r="236" spans="1:175" ht="15">
      <c r="A236" s="81"/>
      <c r="B236" s="82" t="s">
        <v>790</v>
      </c>
      <c r="C236" s="127" t="s">
        <v>791</v>
      </c>
      <c r="T236" s="139" t="s">
        <v>792</v>
      </c>
      <c r="U236" s="88" t="str">
        <f t="shared" si="3823"/>
        <v>ReplaceableTextures\\CommandButtons\\BTNIB02.blp</v>
      </c>
      <c r="CN236" s="70" t="str">
        <f t="shared" si="3811"/>
        <v>InitUnitState('IB02',,,,,,,,,,)</v>
      </c>
      <c r="CO236" s="70" t="str">
        <f t="shared" si="3812"/>
        <v>InitUnitNormal('IB02',,,,,,,,,,)</v>
      </c>
      <c r="CP236" s="70" t="str">
        <f t="shared" si="3813"/>
        <v>InitUnitMagic('IB02',,,,,,,,,,)</v>
      </c>
      <c r="CQ236" s="70" t="str">
        <f t="shared" si="3814"/>
        <v>InitUnitAdd('IB02',,,,,,,,,,)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InitEquipData('IB02',,"",,,,,'','','','','','',"ReplaceableTextures\\CommandButtons\\BTNIB03.blp")</v>
      </c>
      <c r="CU236" s="98" t="str">
        <f t="shared" si="3824"/>
        <v>|n</v>
      </c>
      <c r="CV236" s="71" t="str">
        <f t="shared" si="3825"/>
        <v>加入《|cff00ffcc全民封神|r》官方QQ群，即可获得入群礼包码！|n|n输入礼包码即可获得：|n金币+1000，每秒攻击+2，每秒业力+2</v>
      </c>
      <c r="CW236" s="61"/>
      <c r="CX236" s="61"/>
      <c r="CY236" s="61"/>
      <c r="CZ236" s="61"/>
      <c r="DA236" s="61"/>
      <c r="DB236" s="72" t="str">
        <f t="shared" si="3826"/>
        <v/>
      </c>
      <c r="DC236" s="72" t="str">
        <f t="shared" si="3827"/>
        <v/>
      </c>
      <c r="DD236" s="72" t="str">
        <f t="shared" si="3828"/>
        <v/>
      </c>
      <c r="DE236" s="72" t="str">
        <f t="shared" si="3829"/>
        <v/>
      </c>
      <c r="DF236" s="72" t="str">
        <f t="shared" si="3830"/>
        <v/>
      </c>
      <c r="DG236" s="72" t="str">
        <f t="shared" si="3831"/>
        <v/>
      </c>
      <c r="DH236" s="72" t="str">
        <f t="shared" si="3832"/>
        <v/>
      </c>
      <c r="DI236" s="72" t="str">
        <f t="shared" si="3833"/>
        <v/>
      </c>
      <c r="DJ236" s="72" t="str">
        <f t="shared" si="3834"/>
        <v/>
      </c>
      <c r="DK236" s="72" t="str">
        <f t="shared" si="3835"/>
        <v/>
      </c>
      <c r="DL236" s="72" t="str">
        <f t="shared" si="3836"/>
        <v/>
      </c>
      <c r="DM236" s="72" t="str">
        <f t="shared" si="3837"/>
        <v/>
      </c>
      <c r="DN236" s="72" t="str">
        <f t="shared" si="3838"/>
        <v/>
      </c>
      <c r="DO236" s="72" t="str">
        <f t="shared" si="3839"/>
        <v/>
      </c>
      <c r="DP236" s="72" t="str">
        <f t="shared" si="3840"/>
        <v/>
      </c>
      <c r="DQ236" s="72" t="str">
        <f t="shared" si="3841"/>
        <v/>
      </c>
      <c r="DR236" s="72" t="str">
        <f t="shared" si="3842"/>
        <v/>
      </c>
      <c r="DS236" s="72" t="str">
        <f t="shared" si="3843"/>
        <v/>
      </c>
      <c r="DT236" s="72" t="str">
        <f t="shared" si="3844"/>
        <v/>
      </c>
      <c r="DU236" s="72" t="str">
        <f t="shared" si="3845"/>
        <v/>
      </c>
      <c r="DV236" s="72" t="str">
        <f t="shared" si="3846"/>
        <v/>
      </c>
      <c r="DW236" s="72" t="str">
        <f t="shared" si="3847"/>
        <v/>
      </c>
      <c r="DX236" s="72" t="str">
        <f t="shared" si="3848"/>
        <v/>
      </c>
      <c r="DY236" s="72" t="str">
        <f t="shared" si="3849"/>
        <v/>
      </c>
      <c r="DZ236" s="72" t="str">
        <f t="shared" si="3850"/>
        <v/>
      </c>
      <c r="EA236" s="72" t="str">
        <f t="shared" si="3851"/>
        <v/>
      </c>
      <c r="EB236" s="72" t="str">
        <f t="shared" si="3852"/>
        <v/>
      </c>
      <c r="EC236" s="72" t="str">
        <f t="shared" si="3853"/>
        <v/>
      </c>
      <c r="ED236" s="72" t="str">
        <f t="shared" si="3854"/>
        <v/>
      </c>
      <c r="EE236" s="72" t="str">
        <f t="shared" si="3855"/>
        <v/>
      </c>
      <c r="EF236" s="72" t="str">
        <f t="shared" si="3856"/>
        <v/>
      </c>
      <c r="EG236" s="72" t="str">
        <f t="shared" si="3857"/>
        <v/>
      </c>
      <c r="EH236" s="72" t="str">
        <f t="shared" si="3858"/>
        <v/>
      </c>
      <c r="EI236" s="72" t="str">
        <f t="shared" si="3859"/>
        <v/>
      </c>
      <c r="EJ236" s="72" t="str">
        <f t="shared" si="3860"/>
        <v/>
      </c>
      <c r="EK236" s="72" t="str">
        <f t="shared" si="3861"/>
        <v/>
      </c>
      <c r="EL236" s="72" t="str">
        <f t="shared" si="3862"/>
        <v/>
      </c>
      <c r="EM236" s="72" t="str">
        <f t="shared" si="3863"/>
        <v/>
      </c>
      <c r="EN236" s="72" t="str">
        <f t="shared" si="3864"/>
        <v/>
      </c>
      <c r="EO236" s="72" t="str">
        <f t="shared" si="3865"/>
        <v/>
      </c>
      <c r="EP236" s="72" t="str">
        <f t="shared" si="3866"/>
        <v/>
      </c>
      <c r="EQ236" s="72" t="str">
        <f t="shared" si="3867"/>
        <v/>
      </c>
      <c r="ER236" s="72" t="str">
        <f t="shared" si="3868"/>
        <v/>
      </c>
      <c r="ES236" s="72" t="str">
        <f t="shared" si="3869"/>
        <v/>
      </c>
      <c r="ET236" s="72" t="str">
        <f t="shared" si="3870"/>
        <v/>
      </c>
      <c r="EU236" s="72" t="str">
        <f t="shared" si="3871"/>
        <v/>
      </c>
      <c r="EV236" s="72" t="str">
        <f t="shared" si="3872"/>
        <v/>
      </c>
      <c r="EW236" s="72" t="str">
        <f t="shared" si="3873"/>
        <v/>
      </c>
      <c r="EX236" s="72" t="str">
        <f t="shared" si="3874"/>
        <v/>
      </c>
      <c r="EY236" s="72" t="str">
        <f t="shared" si="3875"/>
        <v/>
      </c>
      <c r="EZ236" s="72" t="str">
        <f t="shared" si="3876"/>
        <v/>
      </c>
      <c r="FA236" s="72" t="str">
        <f t="shared" si="3877"/>
        <v/>
      </c>
      <c r="FB236" s="72" t="str">
        <f t="shared" si="3878"/>
        <v/>
      </c>
      <c r="FC236" s="72" t="str">
        <f t="shared" si="3879"/>
        <v/>
      </c>
      <c r="FD236" s="72" t="str">
        <f t="shared" si="3880"/>
        <v/>
      </c>
      <c r="FE236" s="72" t="str">
        <f t="shared" si="3881"/>
        <v/>
      </c>
      <c r="FF236" s="72" t="str">
        <f t="shared" si="3882"/>
        <v/>
      </c>
      <c r="FG236" s="72" t="str">
        <f t="shared" si="3883"/>
        <v/>
      </c>
      <c r="FH236" s="72" t="str">
        <f t="shared" si="3884"/>
        <v/>
      </c>
      <c r="FI236" s="72" t="str">
        <f t="shared" si="3885"/>
        <v/>
      </c>
      <c r="FJ236" s="72" t="str">
        <f t="shared" si="3886"/>
        <v/>
      </c>
      <c r="FK236" s="72" t="str">
        <f t="shared" si="3887"/>
        <v/>
      </c>
      <c r="FL236" s="72" t="str">
        <f t="shared" si="3888"/>
        <v/>
      </c>
      <c r="FM236" s="72" t="str">
        <f t="shared" si="3889"/>
        <v/>
      </c>
      <c r="FN236" s="72" t="str">
        <f t="shared" si="3890"/>
        <v/>
      </c>
      <c r="FO236" s="72" t="str">
        <f t="shared" si="3891"/>
        <v/>
      </c>
      <c r="FP236" s="72" t="str">
        <f t="shared" si="3892"/>
        <v/>
      </c>
      <c r="FQ236" s="72" t="str">
        <f t="shared" si="3893"/>
        <v/>
      </c>
      <c r="FR236" s="72" t="str">
        <f t="shared" si="3894"/>
        <v/>
      </c>
      <c r="FS236" s="72" t="str">
        <f t="shared" si="3895"/>
        <v/>
      </c>
    </row>
    <row r="237" spans="1:175" ht="15">
      <c r="A237" s="81"/>
      <c r="B237" s="82" t="s">
        <v>793</v>
      </c>
      <c r="C237" s="127" t="s">
        <v>794</v>
      </c>
      <c r="T237" s="139" t="s">
        <v>795</v>
      </c>
      <c r="U237" s="88" t="str">
        <f t="shared" si="3823"/>
        <v>ReplaceableTextures\\CommandButtons\\BTNIB03.blp</v>
      </c>
      <c r="CN237" s="70" t="str">
        <f t="shared" si="3811"/>
        <v>InitUnitState('IB03',,,,,,,,,,)</v>
      </c>
      <c r="CO237" s="70" t="str">
        <f t="shared" si="3812"/>
        <v>InitUnitNormal('IB03',,,,,,,,,,)</v>
      </c>
      <c r="CP237" s="70" t="str">
        <f t="shared" si="3813"/>
        <v>InitUnitMagic('IB03',,,,,,,,,,)</v>
      </c>
      <c r="CQ237" s="70" t="str">
        <f t="shared" si="3814"/>
        <v>InitUnitAdd('IB03',,,,,,,,,,)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238&amp;CR$1&amp;")"</f>
        <v>InitEquipData('IB03',,"",,,,,'','','','','','',"ReplaceableTextures\\CommandButtons\\BTNIB04.blp")</v>
      </c>
      <c r="CU237" s="98" t="str">
        <f t="shared" si="3824"/>
        <v>|n</v>
      </c>
      <c r="CV237" s="71" t="str">
        <f t="shared" si="3825"/>
        <v>|cff99ccff给与地图有效评论建议|r即可领取：|n每秒生命+100，每秒业力+2|n|n|r|cff808080地图等级达到3级可领取|r</v>
      </c>
      <c r="CW237" s="61"/>
      <c r="CX237" s="61"/>
      <c r="CY237" s="61"/>
      <c r="CZ237" s="61"/>
      <c r="DA237" s="61"/>
      <c r="DB237" s="72" t="str">
        <f t="shared" si="3826"/>
        <v/>
      </c>
      <c r="DC237" s="72" t="str">
        <f t="shared" si="3827"/>
        <v/>
      </c>
      <c r="DD237" s="72" t="str">
        <f t="shared" si="3828"/>
        <v/>
      </c>
      <c r="DE237" s="72" t="str">
        <f t="shared" si="3829"/>
        <v/>
      </c>
      <c r="DF237" s="72" t="str">
        <f t="shared" si="3830"/>
        <v/>
      </c>
      <c r="DG237" s="72" t="str">
        <f t="shared" si="3831"/>
        <v/>
      </c>
      <c r="DH237" s="72" t="str">
        <f t="shared" si="3832"/>
        <v/>
      </c>
      <c r="DI237" s="72" t="str">
        <f t="shared" si="3833"/>
        <v/>
      </c>
      <c r="DJ237" s="72" t="str">
        <f t="shared" si="3834"/>
        <v/>
      </c>
      <c r="DK237" s="72" t="str">
        <f t="shared" si="3835"/>
        <v/>
      </c>
      <c r="DL237" s="72" t="str">
        <f t="shared" si="3836"/>
        <v/>
      </c>
      <c r="DM237" s="72" t="str">
        <f t="shared" si="3837"/>
        <v/>
      </c>
      <c r="DN237" s="72" t="str">
        <f t="shared" si="3838"/>
        <v/>
      </c>
      <c r="DO237" s="72" t="str">
        <f t="shared" si="3839"/>
        <v/>
      </c>
      <c r="DP237" s="72" t="str">
        <f t="shared" si="3840"/>
        <v/>
      </c>
      <c r="DQ237" s="72" t="str">
        <f t="shared" si="3841"/>
        <v/>
      </c>
      <c r="DR237" s="72" t="str">
        <f t="shared" si="3842"/>
        <v/>
      </c>
      <c r="DS237" s="72" t="str">
        <f t="shared" si="3843"/>
        <v/>
      </c>
      <c r="DT237" s="72" t="str">
        <f t="shared" si="3844"/>
        <v/>
      </c>
      <c r="DU237" s="72" t="str">
        <f t="shared" si="3845"/>
        <v/>
      </c>
      <c r="DV237" s="72" t="str">
        <f t="shared" si="3846"/>
        <v/>
      </c>
      <c r="DW237" s="72" t="str">
        <f t="shared" si="3847"/>
        <v/>
      </c>
      <c r="DX237" s="72" t="str">
        <f t="shared" si="3848"/>
        <v/>
      </c>
      <c r="DY237" s="72" t="str">
        <f t="shared" si="3849"/>
        <v/>
      </c>
      <c r="DZ237" s="72" t="str">
        <f t="shared" si="3850"/>
        <v/>
      </c>
      <c r="EA237" s="72" t="str">
        <f t="shared" si="3851"/>
        <v/>
      </c>
      <c r="EB237" s="72" t="str">
        <f t="shared" si="3852"/>
        <v/>
      </c>
      <c r="EC237" s="72" t="str">
        <f t="shared" si="3853"/>
        <v/>
      </c>
      <c r="ED237" s="72" t="str">
        <f t="shared" si="3854"/>
        <v/>
      </c>
      <c r="EE237" s="72" t="str">
        <f t="shared" si="3855"/>
        <v/>
      </c>
      <c r="EF237" s="72" t="str">
        <f t="shared" si="3856"/>
        <v/>
      </c>
      <c r="EG237" s="72" t="str">
        <f t="shared" si="3857"/>
        <v/>
      </c>
      <c r="EH237" s="72" t="str">
        <f t="shared" si="3858"/>
        <v/>
      </c>
      <c r="EI237" s="72" t="str">
        <f t="shared" si="3859"/>
        <v/>
      </c>
      <c r="EJ237" s="72" t="str">
        <f t="shared" si="3860"/>
        <v/>
      </c>
      <c r="EK237" s="72" t="str">
        <f t="shared" si="3861"/>
        <v/>
      </c>
      <c r="EL237" s="72" t="str">
        <f t="shared" si="3862"/>
        <v/>
      </c>
      <c r="EM237" s="72" t="str">
        <f t="shared" si="3863"/>
        <v/>
      </c>
      <c r="EN237" s="72" t="str">
        <f t="shared" si="3864"/>
        <v/>
      </c>
      <c r="EO237" s="72" t="str">
        <f t="shared" si="3865"/>
        <v/>
      </c>
      <c r="EP237" s="72" t="str">
        <f t="shared" si="3866"/>
        <v/>
      </c>
      <c r="EQ237" s="72" t="str">
        <f t="shared" si="3867"/>
        <v/>
      </c>
      <c r="ER237" s="72" t="str">
        <f t="shared" si="3868"/>
        <v/>
      </c>
      <c r="ES237" s="72" t="str">
        <f t="shared" si="3869"/>
        <v/>
      </c>
      <c r="ET237" s="72" t="str">
        <f t="shared" si="3870"/>
        <v/>
      </c>
      <c r="EU237" s="72" t="str">
        <f t="shared" si="3871"/>
        <v/>
      </c>
      <c r="EV237" s="72" t="str">
        <f t="shared" si="3872"/>
        <v/>
      </c>
      <c r="EW237" s="72" t="str">
        <f t="shared" si="3873"/>
        <v/>
      </c>
      <c r="EX237" s="72" t="str">
        <f t="shared" si="3874"/>
        <v/>
      </c>
      <c r="EY237" s="72" t="str">
        <f t="shared" si="3875"/>
        <v/>
      </c>
      <c r="EZ237" s="72" t="str">
        <f t="shared" si="3876"/>
        <v/>
      </c>
      <c r="FA237" s="72" t="str">
        <f t="shared" si="3877"/>
        <v/>
      </c>
      <c r="FB237" s="72" t="str">
        <f t="shared" si="3878"/>
        <v/>
      </c>
      <c r="FC237" s="72" t="str">
        <f t="shared" si="3879"/>
        <v/>
      </c>
      <c r="FD237" s="72" t="str">
        <f t="shared" si="3880"/>
        <v/>
      </c>
      <c r="FE237" s="72" t="str">
        <f t="shared" si="3881"/>
        <v/>
      </c>
      <c r="FF237" s="72" t="str">
        <f t="shared" si="3882"/>
        <v/>
      </c>
      <c r="FG237" s="72" t="str">
        <f t="shared" si="3883"/>
        <v/>
      </c>
      <c r="FH237" s="72" t="str">
        <f t="shared" si="3884"/>
        <v/>
      </c>
      <c r="FI237" s="72" t="str">
        <f t="shared" si="3885"/>
        <v/>
      </c>
      <c r="FJ237" s="72" t="str">
        <f t="shared" si="3886"/>
        <v/>
      </c>
      <c r="FK237" s="72" t="str">
        <f t="shared" si="3887"/>
        <v/>
      </c>
      <c r="FL237" s="72" t="str">
        <f t="shared" si="3888"/>
        <v/>
      </c>
      <c r="FM237" s="72" t="str">
        <f t="shared" si="3889"/>
        <v/>
      </c>
      <c r="FN237" s="72" t="str">
        <f t="shared" si="3890"/>
        <v/>
      </c>
      <c r="FO237" s="72" t="str">
        <f t="shared" si="3891"/>
        <v/>
      </c>
      <c r="FP237" s="72" t="str">
        <f t="shared" si="3892"/>
        <v/>
      </c>
      <c r="FQ237" s="72" t="str">
        <f t="shared" si="3893"/>
        <v/>
      </c>
      <c r="FR237" s="72" t="str">
        <f t="shared" si="3894"/>
        <v/>
      </c>
      <c r="FS237" s="72" t="str">
        <f t="shared" si="3895"/>
        <v/>
      </c>
    </row>
    <row r="238" spans="1:175" ht="15">
      <c r="A238" s="81"/>
      <c r="B238" s="82" t="s">
        <v>796</v>
      </c>
      <c r="C238" s="127" t="s">
        <v>797</v>
      </c>
      <c r="T238" s="139" t="s">
        <v>798</v>
      </c>
      <c r="U238" s="88" t="str">
        <f t="shared" si="3823"/>
        <v>ReplaceableTextures\\CommandButtons\\BTNIB04.blp</v>
      </c>
      <c r="CN238" s="70" t="str">
        <f t="shared" ref="CN238:CN245" si="3896">"InitUnitState('"&amp;B238&amp;"',"&amp;V238&amp;","&amp;W238&amp;","&amp;X238&amp;","&amp;Y238&amp;","&amp;Z238&amp;","&amp;AA238&amp;","&amp;AB238&amp;","&amp;AC238&amp;","&amp;AD238&amp;","&amp;AE238&amp;")"</f>
        <v>InitUnitState('IB04',,,,,,,,,,)</v>
      </c>
      <c r="CO238" s="70" t="str">
        <f t="shared" ref="CO238:CO245" si="3897">"InitUnitNormal('"&amp;B238&amp;"',"&amp;AF238&amp;","&amp;AG238&amp;","&amp;AH238&amp;","&amp;AI238&amp;","&amp;AJ238&amp;","&amp;AK238&amp;","&amp;AL238&amp;","&amp;AM238&amp;","&amp;AN238&amp;","&amp;AO238&amp;")"</f>
        <v>InitUnitNormal('IB04',,,,,,,,,,)</v>
      </c>
      <c r="CP238" s="70" t="str">
        <f t="shared" ref="CP238:CP245" si="3898">"InitUnitMagic('"&amp;B238&amp;"',"&amp;AP238&amp;","&amp;AQ238&amp;","&amp;AR238&amp;","&amp;AS238&amp;","&amp;AT238&amp;","&amp;AU238&amp;","&amp;AV238&amp;","&amp;AW238&amp;","&amp;BI238&amp;","&amp;BJ238&amp;")"</f>
        <v>InitUnitMagic('IB04',,,,,,,,,,)</v>
      </c>
      <c r="CQ238" s="70" t="str">
        <f t="shared" ref="CQ238:CQ245" si="3899">"InitUnitAdd('"&amp;B238&amp;"',"&amp;BK238&amp;","&amp;BL238&amp;","&amp;BM238&amp;","&amp;BN238&amp;","&amp;BO238&amp;","&amp;BP238&amp;","&amp;BQ238&amp;","&amp;BR238&amp;","&amp;BS238&amp;","&amp;BT238&amp;")"</f>
        <v>InitUnitAdd('IB04',,,,,,,,,,)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InitEquipData('IB04',,"",,,,,'','','','','','',"ReplaceableTextures\\CommandButtons\\BTNIB05.blp")</v>
      </c>
      <c r="CU238" s="98" t="str">
        <f t="shared" si="3824"/>
        <v>|n</v>
      </c>
      <c r="CV238" s="71" t="str">
        <f t="shared" si="3825"/>
        <v>|cff99ccff房间大厅界面点击右上角《|r|cffcc99ff收藏|r|cff99ccff》后可领取该礼包。|n|n|r属性：|n|cffffcc33攻击伤害+5%|n技能伤害+5%|r</v>
      </c>
      <c r="CW238" s="61"/>
      <c r="CX238" s="61"/>
      <c r="CY238" s="61"/>
      <c r="CZ238" s="61"/>
      <c r="DA238" s="61"/>
      <c r="DB238" s="72" t="str">
        <f t="shared" si="3826"/>
        <v/>
      </c>
      <c r="DC238" s="72" t="str">
        <f t="shared" si="3827"/>
        <v/>
      </c>
      <c r="DD238" s="72" t="str">
        <f t="shared" si="3828"/>
        <v/>
      </c>
      <c r="DE238" s="72" t="str">
        <f t="shared" si="3829"/>
        <v/>
      </c>
      <c r="DF238" s="72" t="str">
        <f t="shared" si="3830"/>
        <v/>
      </c>
      <c r="DG238" s="72" t="str">
        <f t="shared" si="3831"/>
        <v/>
      </c>
      <c r="DH238" s="72" t="str">
        <f t="shared" si="3832"/>
        <v/>
      </c>
      <c r="DI238" s="72" t="str">
        <f t="shared" si="3833"/>
        <v/>
      </c>
      <c r="DJ238" s="72" t="str">
        <f t="shared" si="3834"/>
        <v/>
      </c>
      <c r="DK238" s="72" t="str">
        <f t="shared" si="3835"/>
        <v/>
      </c>
      <c r="DL238" s="72" t="str">
        <f t="shared" si="3836"/>
        <v/>
      </c>
      <c r="DM238" s="72" t="str">
        <f t="shared" si="3837"/>
        <v/>
      </c>
      <c r="DN238" s="72" t="str">
        <f t="shared" si="3838"/>
        <v/>
      </c>
      <c r="DO238" s="72" t="str">
        <f t="shared" si="3839"/>
        <v/>
      </c>
      <c r="DP238" s="72" t="str">
        <f t="shared" si="3840"/>
        <v/>
      </c>
      <c r="DQ238" s="72" t="str">
        <f t="shared" si="3841"/>
        <v/>
      </c>
      <c r="DR238" s="72" t="str">
        <f t="shared" si="3842"/>
        <v/>
      </c>
      <c r="DS238" s="72" t="str">
        <f t="shared" si="3843"/>
        <v/>
      </c>
      <c r="DT238" s="72" t="str">
        <f t="shared" si="3844"/>
        <v/>
      </c>
      <c r="DU238" s="72" t="str">
        <f t="shared" si="3845"/>
        <v/>
      </c>
      <c r="DV238" s="72" t="str">
        <f t="shared" si="3846"/>
        <v/>
      </c>
      <c r="DW238" s="72" t="str">
        <f t="shared" si="3847"/>
        <v/>
      </c>
      <c r="DX238" s="72" t="str">
        <f t="shared" si="3848"/>
        <v/>
      </c>
      <c r="DY238" s="72" t="str">
        <f t="shared" si="3849"/>
        <v/>
      </c>
      <c r="DZ238" s="72" t="str">
        <f t="shared" si="3850"/>
        <v/>
      </c>
      <c r="EA238" s="72" t="str">
        <f t="shared" si="3851"/>
        <v/>
      </c>
      <c r="EB238" s="72" t="str">
        <f t="shared" si="3852"/>
        <v/>
      </c>
      <c r="EC238" s="72" t="str">
        <f t="shared" si="3853"/>
        <v/>
      </c>
      <c r="ED238" s="72" t="str">
        <f t="shared" si="3854"/>
        <v/>
      </c>
      <c r="EE238" s="72" t="str">
        <f t="shared" si="3855"/>
        <v/>
      </c>
      <c r="EF238" s="72" t="str">
        <f t="shared" si="3856"/>
        <v/>
      </c>
      <c r="EG238" s="72" t="str">
        <f t="shared" si="3857"/>
        <v/>
      </c>
      <c r="EH238" s="72" t="str">
        <f t="shared" si="3858"/>
        <v/>
      </c>
      <c r="EI238" s="72" t="str">
        <f t="shared" si="3859"/>
        <v/>
      </c>
      <c r="EJ238" s="72" t="str">
        <f t="shared" si="3860"/>
        <v/>
      </c>
      <c r="EK238" s="72" t="str">
        <f t="shared" si="3861"/>
        <v/>
      </c>
      <c r="EL238" s="72" t="str">
        <f t="shared" si="3862"/>
        <v/>
      </c>
      <c r="EM238" s="72" t="str">
        <f t="shared" si="3863"/>
        <v/>
      </c>
      <c r="EN238" s="72" t="str">
        <f t="shared" si="3864"/>
        <v/>
      </c>
      <c r="EO238" s="72" t="str">
        <f t="shared" si="3865"/>
        <v/>
      </c>
      <c r="EP238" s="72" t="str">
        <f t="shared" si="3866"/>
        <v/>
      </c>
      <c r="EQ238" s="72" t="str">
        <f t="shared" si="3867"/>
        <v/>
      </c>
      <c r="ER238" s="72" t="str">
        <f t="shared" si="3868"/>
        <v/>
      </c>
      <c r="ES238" s="72" t="str">
        <f t="shared" si="3869"/>
        <v/>
      </c>
      <c r="ET238" s="72" t="str">
        <f t="shared" si="3870"/>
        <v/>
      </c>
      <c r="EU238" s="72" t="str">
        <f t="shared" si="3871"/>
        <v/>
      </c>
      <c r="EV238" s="72" t="str">
        <f t="shared" si="3872"/>
        <v/>
      </c>
      <c r="EW238" s="72" t="str">
        <f t="shared" si="3873"/>
        <v/>
      </c>
      <c r="EX238" s="72" t="str">
        <f t="shared" si="3874"/>
        <v/>
      </c>
      <c r="EY238" s="72" t="str">
        <f t="shared" si="3875"/>
        <v/>
      </c>
      <c r="EZ238" s="72" t="str">
        <f t="shared" si="3876"/>
        <v/>
      </c>
      <c r="FA238" s="72" t="str">
        <f t="shared" si="3877"/>
        <v/>
      </c>
      <c r="FB238" s="72" t="str">
        <f t="shared" si="3878"/>
        <v/>
      </c>
      <c r="FC238" s="72" t="str">
        <f t="shared" si="3879"/>
        <v/>
      </c>
      <c r="FD238" s="72" t="str">
        <f t="shared" si="3880"/>
        <v/>
      </c>
      <c r="FE238" s="72" t="str">
        <f t="shared" si="3881"/>
        <v/>
      </c>
      <c r="FF238" s="72" t="str">
        <f t="shared" si="3882"/>
        <v/>
      </c>
      <c r="FG238" s="72" t="str">
        <f t="shared" si="3883"/>
        <v/>
      </c>
      <c r="FH238" s="72" t="str">
        <f t="shared" si="3884"/>
        <v/>
      </c>
      <c r="FI238" s="72" t="str">
        <f t="shared" si="3885"/>
        <v/>
      </c>
      <c r="FJ238" s="72" t="str">
        <f t="shared" si="3886"/>
        <v/>
      </c>
      <c r="FK238" s="72" t="str">
        <f t="shared" si="3887"/>
        <v/>
      </c>
      <c r="FL238" s="72" t="str">
        <f t="shared" si="3888"/>
        <v/>
      </c>
      <c r="FM238" s="72" t="str">
        <f t="shared" si="3889"/>
        <v/>
      </c>
      <c r="FN238" s="72" t="str">
        <f t="shared" si="3890"/>
        <v/>
      </c>
      <c r="FO238" s="72" t="str">
        <f t="shared" si="3891"/>
        <v/>
      </c>
      <c r="FP238" s="72" t="str">
        <f t="shared" si="3892"/>
        <v/>
      </c>
      <c r="FQ238" s="72" t="str">
        <f t="shared" si="3893"/>
        <v/>
      </c>
      <c r="FR238" s="72" t="str">
        <f t="shared" si="3894"/>
        <v/>
      </c>
      <c r="FS238" s="72" t="str">
        <f t="shared" si="3895"/>
        <v/>
      </c>
    </row>
    <row r="239" spans="1:175" ht="15">
      <c r="A239" s="81"/>
      <c r="B239" s="82" t="s">
        <v>799</v>
      </c>
      <c r="C239" s="127" t="s">
        <v>800</v>
      </c>
      <c r="T239" s="139" t="s">
        <v>801</v>
      </c>
      <c r="U239" s="88" t="str">
        <f t="shared" si="3823"/>
        <v>ReplaceableTextures\\CommandButtons\\BTNIB05.blp</v>
      </c>
      <c r="CN239" s="70" t="str">
        <f t="shared" si="3896"/>
        <v>InitUnitState('IB05',,,,,,,,,,)</v>
      </c>
      <c r="CO239" s="70" t="str">
        <f t="shared" si="3897"/>
        <v>InitUnitNormal('IB05',,,,,,,,,,)</v>
      </c>
      <c r="CP239" s="70" t="str">
        <f t="shared" si="3898"/>
        <v>InitUnitMagic('IB05',,,,,,,,,,)</v>
      </c>
      <c r="CQ239" s="70" t="str">
        <f t="shared" si="3899"/>
        <v>InitUnitAdd('IB05',,,,,,,,,,)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266&amp;CR$1&amp;")"</f>
        <v>InitEquipData('IB05',,"",,,,,'','','','','','',"")</v>
      </c>
      <c r="CU239" s="98" t="str">
        <f t="shared" si="3824"/>
        <v>|n</v>
      </c>
      <c r="CV239" s="71" t="str">
        <f t="shared" si="3825"/>
        <v>|cff33ff00购买魔兽重制版可领取该礼包！|n|n|r奖励：|n招魂幡Lv3</v>
      </c>
      <c r="CW239" s="61"/>
      <c r="CX239" s="61"/>
      <c r="CY239" s="61"/>
      <c r="CZ239" s="61"/>
      <c r="DA239" s="61"/>
      <c r="DB239" s="72" t="str">
        <f t="shared" si="3826"/>
        <v/>
      </c>
      <c r="DC239" s="72" t="str">
        <f t="shared" si="3827"/>
        <v/>
      </c>
      <c r="DD239" s="72" t="str">
        <f t="shared" si="3828"/>
        <v/>
      </c>
      <c r="DE239" s="72" t="str">
        <f t="shared" si="3829"/>
        <v/>
      </c>
      <c r="DF239" s="72" t="str">
        <f t="shared" si="3830"/>
        <v/>
      </c>
      <c r="DG239" s="72" t="str">
        <f t="shared" si="3831"/>
        <v/>
      </c>
      <c r="DH239" s="72" t="str">
        <f t="shared" si="3832"/>
        <v/>
      </c>
      <c r="DI239" s="72" t="str">
        <f t="shared" si="3833"/>
        <v/>
      </c>
      <c r="DJ239" s="72" t="str">
        <f t="shared" si="3834"/>
        <v/>
      </c>
      <c r="DK239" s="72" t="str">
        <f t="shared" si="3835"/>
        <v/>
      </c>
      <c r="DL239" s="72" t="str">
        <f t="shared" si="3836"/>
        <v/>
      </c>
      <c r="DM239" s="72" t="str">
        <f t="shared" si="3837"/>
        <v/>
      </c>
      <c r="DN239" s="72" t="str">
        <f t="shared" si="3838"/>
        <v/>
      </c>
      <c r="DO239" s="72" t="str">
        <f t="shared" si="3839"/>
        <v/>
      </c>
      <c r="DP239" s="72" t="str">
        <f t="shared" si="3840"/>
        <v/>
      </c>
      <c r="DQ239" s="72" t="str">
        <f t="shared" si="3841"/>
        <v/>
      </c>
      <c r="DR239" s="72" t="str">
        <f t="shared" si="3842"/>
        <v/>
      </c>
      <c r="DS239" s="72" t="str">
        <f t="shared" si="3843"/>
        <v/>
      </c>
      <c r="DT239" s="72" t="str">
        <f t="shared" si="3844"/>
        <v/>
      </c>
      <c r="DU239" s="72" t="str">
        <f t="shared" si="3845"/>
        <v/>
      </c>
      <c r="DV239" s="72" t="str">
        <f t="shared" si="3846"/>
        <v/>
      </c>
      <c r="DW239" s="72" t="str">
        <f t="shared" si="3847"/>
        <v/>
      </c>
      <c r="DX239" s="72" t="str">
        <f t="shared" si="3848"/>
        <v/>
      </c>
      <c r="DY239" s="72" t="str">
        <f t="shared" si="3849"/>
        <v/>
      </c>
      <c r="DZ239" s="72" t="str">
        <f t="shared" si="3850"/>
        <v/>
      </c>
      <c r="EA239" s="72" t="str">
        <f t="shared" si="3851"/>
        <v/>
      </c>
      <c r="EB239" s="72" t="str">
        <f t="shared" si="3852"/>
        <v/>
      </c>
      <c r="EC239" s="72" t="str">
        <f t="shared" si="3853"/>
        <v/>
      </c>
      <c r="ED239" s="72" t="str">
        <f t="shared" si="3854"/>
        <v/>
      </c>
      <c r="EE239" s="72" t="str">
        <f t="shared" si="3855"/>
        <v/>
      </c>
      <c r="EF239" s="72" t="str">
        <f t="shared" si="3856"/>
        <v/>
      </c>
      <c r="EG239" s="72" t="str">
        <f t="shared" si="3857"/>
        <v/>
      </c>
      <c r="EH239" s="72" t="str">
        <f t="shared" si="3858"/>
        <v/>
      </c>
      <c r="EI239" s="72" t="str">
        <f t="shared" si="3859"/>
        <v/>
      </c>
      <c r="EJ239" s="72" t="str">
        <f t="shared" si="3860"/>
        <v/>
      </c>
      <c r="EK239" s="72" t="str">
        <f t="shared" si="3861"/>
        <v/>
      </c>
      <c r="EL239" s="72" t="str">
        <f t="shared" si="3862"/>
        <v/>
      </c>
      <c r="EM239" s="72" t="str">
        <f t="shared" si="3863"/>
        <v/>
      </c>
      <c r="EN239" s="72" t="str">
        <f t="shared" si="3864"/>
        <v/>
      </c>
      <c r="EO239" s="72" t="str">
        <f t="shared" si="3865"/>
        <v/>
      </c>
      <c r="EP239" s="72" t="str">
        <f t="shared" si="3866"/>
        <v/>
      </c>
      <c r="EQ239" s="72" t="str">
        <f t="shared" si="3867"/>
        <v/>
      </c>
      <c r="ER239" s="72" t="str">
        <f t="shared" si="3868"/>
        <v/>
      </c>
      <c r="ES239" s="72" t="str">
        <f t="shared" si="3869"/>
        <v/>
      </c>
      <c r="ET239" s="72" t="str">
        <f t="shared" si="3870"/>
        <v/>
      </c>
      <c r="EU239" s="72" t="str">
        <f t="shared" si="3871"/>
        <v/>
      </c>
      <c r="EV239" s="72" t="str">
        <f t="shared" si="3872"/>
        <v/>
      </c>
      <c r="EW239" s="72" t="str">
        <f t="shared" si="3873"/>
        <v/>
      </c>
      <c r="EX239" s="72" t="str">
        <f t="shared" si="3874"/>
        <v/>
      </c>
      <c r="EY239" s="72" t="str">
        <f t="shared" si="3875"/>
        <v/>
      </c>
      <c r="EZ239" s="72" t="str">
        <f t="shared" si="3876"/>
        <v/>
      </c>
      <c r="FA239" s="72" t="str">
        <f t="shared" si="3877"/>
        <v/>
      </c>
      <c r="FB239" s="72" t="str">
        <f t="shared" si="3878"/>
        <v/>
      </c>
      <c r="FC239" s="72" t="str">
        <f t="shared" si="3879"/>
        <v/>
      </c>
      <c r="FD239" s="72" t="str">
        <f t="shared" si="3880"/>
        <v/>
      </c>
      <c r="FE239" s="72" t="str">
        <f t="shared" si="3881"/>
        <v/>
      </c>
      <c r="FF239" s="72" t="str">
        <f t="shared" si="3882"/>
        <v/>
      </c>
      <c r="FG239" s="72" t="str">
        <f t="shared" si="3883"/>
        <v/>
      </c>
      <c r="FH239" s="72" t="str">
        <f t="shared" si="3884"/>
        <v/>
      </c>
      <c r="FI239" s="72" t="str">
        <f t="shared" si="3885"/>
        <v/>
      </c>
      <c r="FJ239" s="72" t="str">
        <f t="shared" si="3886"/>
        <v/>
      </c>
      <c r="FK239" s="72" t="str">
        <f t="shared" si="3887"/>
        <v/>
      </c>
      <c r="FL239" s="72" t="str">
        <f t="shared" si="3888"/>
        <v/>
      </c>
      <c r="FM239" s="72" t="str">
        <f t="shared" si="3889"/>
        <v/>
      </c>
      <c r="FN239" s="72" t="str">
        <f t="shared" si="3890"/>
        <v/>
      </c>
      <c r="FO239" s="72" t="str">
        <f t="shared" si="3891"/>
        <v/>
      </c>
      <c r="FP239" s="72" t="str">
        <f t="shared" si="3892"/>
        <v/>
      </c>
      <c r="FQ239" s="72" t="str">
        <f t="shared" si="3893"/>
        <v/>
      </c>
      <c r="FR239" s="72" t="str">
        <f t="shared" si="3894"/>
        <v/>
      </c>
      <c r="FS239" s="72" t="str">
        <f t="shared" si="3895"/>
        <v/>
      </c>
    </row>
    <row r="240" spans="1:175" ht="15">
      <c r="A240" s="81"/>
      <c r="B240" s="82" t="s">
        <v>802</v>
      </c>
      <c r="C240" s="127" t="s">
        <v>803</v>
      </c>
      <c r="T240" s="139" t="s">
        <v>1038</v>
      </c>
      <c r="U240" s="88" t="str">
        <f t="shared" si="3823"/>
        <v>ReplaceableTextures\\CommandButtons\\BTNIB06.blp</v>
      </c>
      <c r="CN240" s="70" t="str">
        <f t="shared" si="3896"/>
        <v>InitUnitState('IB06',,,,,,,,,,)</v>
      </c>
      <c r="CO240" s="70" t="str">
        <f t="shared" si="3897"/>
        <v>InitUnitNormal('IB06',,,,,,,,,,)</v>
      </c>
      <c r="CP240" s="70" t="str">
        <f t="shared" si="3898"/>
        <v>InitUnitMagic('IB06',,,,,,,,,,)</v>
      </c>
      <c r="CQ240" s="70" t="str">
        <f t="shared" si="3899"/>
        <v>InitUnitAdd('IB06',,,,,,,,,,)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InitEquipData('IB06',,"",,,,,'','','','','','',"ReplaceableTextures\\CommandButtons\\BTNIB07.blp")</v>
      </c>
      <c r="CU240" s="98" t="str">
        <f t="shared" si="3824"/>
        <v>|n</v>
      </c>
      <c r="CV240" s="71" t="str">
        <f t="shared" si="382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40" s="61"/>
      <c r="CX240" s="61"/>
      <c r="CY240" s="61"/>
      <c r="CZ240" s="61"/>
      <c r="DA240" s="61"/>
      <c r="DB240" s="72" t="str">
        <f t="shared" si="3826"/>
        <v/>
      </c>
      <c r="DC240" s="72" t="str">
        <f t="shared" si="3827"/>
        <v/>
      </c>
      <c r="DD240" s="72" t="str">
        <f t="shared" si="3828"/>
        <v/>
      </c>
      <c r="DE240" s="72" t="str">
        <f t="shared" si="3829"/>
        <v/>
      </c>
      <c r="DF240" s="72" t="str">
        <f t="shared" si="3830"/>
        <v/>
      </c>
      <c r="DG240" s="72" t="str">
        <f t="shared" si="3831"/>
        <v/>
      </c>
      <c r="DH240" s="72" t="str">
        <f t="shared" si="3832"/>
        <v/>
      </c>
      <c r="DI240" s="72" t="str">
        <f t="shared" si="3833"/>
        <v/>
      </c>
      <c r="DJ240" s="72" t="str">
        <f t="shared" si="3834"/>
        <v/>
      </c>
      <c r="DK240" s="72" t="str">
        <f t="shared" si="3835"/>
        <v/>
      </c>
      <c r="DL240" s="72" t="str">
        <f t="shared" si="3836"/>
        <v/>
      </c>
      <c r="DM240" s="72" t="str">
        <f t="shared" si="3837"/>
        <v/>
      </c>
      <c r="DN240" s="72" t="str">
        <f t="shared" si="3838"/>
        <v/>
      </c>
      <c r="DO240" s="72" t="str">
        <f t="shared" si="3839"/>
        <v/>
      </c>
      <c r="DP240" s="72" t="str">
        <f t="shared" si="3840"/>
        <v/>
      </c>
      <c r="DQ240" s="72" t="str">
        <f t="shared" si="3841"/>
        <v/>
      </c>
      <c r="DR240" s="72" t="str">
        <f t="shared" si="3842"/>
        <v/>
      </c>
      <c r="DS240" s="72" t="str">
        <f t="shared" si="3843"/>
        <v/>
      </c>
      <c r="DT240" s="72" t="str">
        <f t="shared" si="3844"/>
        <v/>
      </c>
      <c r="DU240" s="72" t="str">
        <f t="shared" si="3845"/>
        <v/>
      </c>
      <c r="DV240" s="72" t="str">
        <f t="shared" si="3846"/>
        <v/>
      </c>
      <c r="DW240" s="72" t="str">
        <f t="shared" si="3847"/>
        <v/>
      </c>
      <c r="DX240" s="72" t="str">
        <f t="shared" si="3848"/>
        <v/>
      </c>
      <c r="DY240" s="72" t="str">
        <f t="shared" si="3849"/>
        <v/>
      </c>
      <c r="DZ240" s="72" t="str">
        <f t="shared" si="3850"/>
        <v/>
      </c>
      <c r="EA240" s="72" t="str">
        <f t="shared" si="3851"/>
        <v/>
      </c>
      <c r="EB240" s="72" t="str">
        <f t="shared" si="3852"/>
        <v/>
      </c>
      <c r="EC240" s="72" t="str">
        <f t="shared" si="3853"/>
        <v/>
      </c>
      <c r="ED240" s="72" t="str">
        <f t="shared" si="3854"/>
        <v/>
      </c>
      <c r="EE240" s="72" t="str">
        <f t="shared" si="3855"/>
        <v/>
      </c>
      <c r="EF240" s="72" t="str">
        <f t="shared" si="3856"/>
        <v/>
      </c>
      <c r="EG240" s="72" t="str">
        <f t="shared" si="3857"/>
        <v/>
      </c>
      <c r="EH240" s="72" t="str">
        <f t="shared" si="3858"/>
        <v/>
      </c>
      <c r="EI240" s="72" t="str">
        <f t="shared" si="3859"/>
        <v/>
      </c>
      <c r="EJ240" s="72" t="str">
        <f t="shared" si="3860"/>
        <v/>
      </c>
      <c r="EK240" s="72" t="str">
        <f t="shared" si="3861"/>
        <v/>
      </c>
      <c r="EL240" s="72" t="str">
        <f t="shared" si="3862"/>
        <v/>
      </c>
      <c r="EM240" s="72" t="str">
        <f t="shared" si="3863"/>
        <v/>
      </c>
      <c r="EN240" s="72" t="str">
        <f t="shared" si="3864"/>
        <v/>
      </c>
      <c r="EO240" s="72" t="str">
        <f t="shared" si="3865"/>
        <v/>
      </c>
      <c r="EP240" s="72" t="str">
        <f t="shared" si="3866"/>
        <v/>
      </c>
      <c r="EQ240" s="72" t="str">
        <f t="shared" si="3867"/>
        <v/>
      </c>
      <c r="ER240" s="72" t="str">
        <f t="shared" si="3868"/>
        <v/>
      </c>
      <c r="ES240" s="72" t="str">
        <f t="shared" si="3869"/>
        <v/>
      </c>
      <c r="ET240" s="72" t="str">
        <f t="shared" si="3870"/>
        <v/>
      </c>
      <c r="EU240" s="72" t="str">
        <f t="shared" si="3871"/>
        <v/>
      </c>
      <c r="EV240" s="72" t="str">
        <f t="shared" si="3872"/>
        <v/>
      </c>
      <c r="EW240" s="72" t="str">
        <f t="shared" si="3873"/>
        <v/>
      </c>
      <c r="EX240" s="72" t="str">
        <f t="shared" si="3874"/>
        <v/>
      </c>
      <c r="EY240" s="72" t="str">
        <f t="shared" si="3875"/>
        <v/>
      </c>
      <c r="EZ240" s="72" t="str">
        <f t="shared" si="3876"/>
        <v/>
      </c>
      <c r="FA240" s="72" t="str">
        <f t="shared" si="3877"/>
        <v/>
      </c>
      <c r="FB240" s="72" t="str">
        <f t="shared" si="3878"/>
        <v/>
      </c>
      <c r="FC240" s="72" t="str">
        <f t="shared" si="3879"/>
        <v/>
      </c>
      <c r="FD240" s="72" t="str">
        <f t="shared" si="3880"/>
        <v/>
      </c>
      <c r="FE240" s="72" t="str">
        <f t="shared" si="3881"/>
        <v/>
      </c>
      <c r="FF240" s="72" t="str">
        <f t="shared" si="3882"/>
        <v/>
      </c>
      <c r="FG240" s="72" t="str">
        <f t="shared" si="3883"/>
        <v/>
      </c>
      <c r="FH240" s="72" t="str">
        <f t="shared" si="3884"/>
        <v/>
      </c>
      <c r="FI240" s="72" t="str">
        <f t="shared" si="3885"/>
        <v/>
      </c>
      <c r="FJ240" s="72" t="str">
        <f t="shared" si="3886"/>
        <v/>
      </c>
      <c r="FK240" s="72" t="str">
        <f t="shared" si="3887"/>
        <v/>
      </c>
      <c r="FL240" s="72" t="str">
        <f t="shared" si="3888"/>
        <v/>
      </c>
      <c r="FM240" s="72" t="str">
        <f t="shared" si="3889"/>
        <v/>
      </c>
      <c r="FN240" s="72" t="str">
        <f t="shared" si="3890"/>
        <v/>
      </c>
      <c r="FO240" s="72" t="str">
        <f t="shared" si="3891"/>
        <v/>
      </c>
      <c r="FP240" s="72" t="str">
        <f t="shared" si="3892"/>
        <v/>
      </c>
      <c r="FQ240" s="72" t="str">
        <f t="shared" si="3893"/>
        <v/>
      </c>
      <c r="FR240" s="72" t="str">
        <f t="shared" si="3894"/>
        <v/>
      </c>
      <c r="FS240" s="72" t="str">
        <f t="shared" si="3895"/>
        <v/>
      </c>
    </row>
    <row r="241" spans="1:175" ht="15">
      <c r="A241" s="81"/>
      <c r="B241" s="82" t="s">
        <v>804</v>
      </c>
      <c r="C241" s="127" t="s">
        <v>805</v>
      </c>
      <c r="T241" s="127" t="s">
        <v>1032</v>
      </c>
      <c r="U241" s="88" t="str">
        <f t="shared" si="3823"/>
        <v>ReplaceableTextures\\CommandButtons\\BTNIB07.blp</v>
      </c>
      <c r="CN241" s="70" t="str">
        <f t="shared" si="3896"/>
        <v>InitUnitState('IB07',,,,,,,,,,)</v>
      </c>
      <c r="CO241" s="70" t="str">
        <f t="shared" si="3897"/>
        <v>InitUnitNormal('IB07',,,,,,,,,,)</v>
      </c>
      <c r="CP241" s="70" t="str">
        <f t="shared" si="3898"/>
        <v>InitUnitMagic('IB07',,,,,,,,,,)</v>
      </c>
      <c r="CQ241" s="70" t="str">
        <f t="shared" si="3899"/>
        <v>InitUnitAdd('IB07',,,,,,,,,,)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InitEquipData('IB07',,"",,,,,'','','','','','',"ReplaceableTextures\\CommandButtons\\BTNIB08.blp")</v>
      </c>
      <c r="CU241" s="98" t="str">
        <f t="shared" si="3824"/>
        <v>|n</v>
      </c>
      <c r="CV241" s="71" t="str">
        <f t="shared" si="3825"/>
        <v>加入以下公会可领取：|n|cff33ff00星耀俱乐部|n星悦俱乐部|nVVIP俱乐部|n|n|r开局即可获得：|n|cffffcc33每秒生命+200.|n每秒业力+10.|n被动触发概率+2%.|n技能冷却-10%|r</v>
      </c>
      <c r="CW241" s="61"/>
      <c r="CX241" s="61"/>
      <c r="CY241" s="61"/>
      <c r="CZ241" s="61"/>
      <c r="DA241" s="61"/>
      <c r="DB241" s="72" t="str">
        <f t="shared" si="3826"/>
        <v/>
      </c>
      <c r="DC241" s="72" t="str">
        <f t="shared" si="3827"/>
        <v/>
      </c>
      <c r="DD241" s="72" t="str">
        <f t="shared" si="3828"/>
        <v/>
      </c>
      <c r="DE241" s="72" t="str">
        <f t="shared" si="3829"/>
        <v/>
      </c>
      <c r="DF241" s="72" t="str">
        <f t="shared" si="3830"/>
        <v/>
      </c>
      <c r="DG241" s="72" t="str">
        <f t="shared" si="3831"/>
        <v/>
      </c>
      <c r="DH241" s="72" t="str">
        <f t="shared" si="3832"/>
        <v/>
      </c>
      <c r="DI241" s="72" t="str">
        <f t="shared" si="3833"/>
        <v/>
      </c>
      <c r="DJ241" s="72" t="str">
        <f t="shared" si="3834"/>
        <v/>
      </c>
      <c r="DK241" s="72" t="str">
        <f t="shared" si="3835"/>
        <v/>
      </c>
      <c r="DL241" s="72" t="str">
        <f t="shared" si="3836"/>
        <v/>
      </c>
      <c r="DM241" s="72" t="str">
        <f t="shared" si="3837"/>
        <v/>
      </c>
      <c r="DN241" s="72" t="str">
        <f t="shared" si="3838"/>
        <v/>
      </c>
      <c r="DO241" s="72" t="str">
        <f t="shared" si="3839"/>
        <v/>
      </c>
      <c r="DP241" s="72" t="str">
        <f t="shared" si="3840"/>
        <v/>
      </c>
      <c r="DQ241" s="72" t="str">
        <f t="shared" si="3841"/>
        <v/>
      </c>
      <c r="DR241" s="72" t="str">
        <f t="shared" si="3842"/>
        <v/>
      </c>
      <c r="DS241" s="72" t="str">
        <f t="shared" si="3843"/>
        <v/>
      </c>
      <c r="DT241" s="72" t="str">
        <f t="shared" si="3844"/>
        <v/>
      </c>
      <c r="DU241" s="72" t="str">
        <f t="shared" si="3845"/>
        <v/>
      </c>
      <c r="DV241" s="72" t="str">
        <f t="shared" si="3846"/>
        <v/>
      </c>
      <c r="DW241" s="72" t="str">
        <f t="shared" si="3847"/>
        <v/>
      </c>
      <c r="DX241" s="72" t="str">
        <f t="shared" si="3848"/>
        <v/>
      </c>
      <c r="DY241" s="72" t="str">
        <f t="shared" si="3849"/>
        <v/>
      </c>
      <c r="DZ241" s="72" t="str">
        <f t="shared" si="3850"/>
        <v/>
      </c>
      <c r="EA241" s="72" t="str">
        <f t="shared" si="3851"/>
        <v/>
      </c>
      <c r="EB241" s="72" t="str">
        <f t="shared" si="3852"/>
        <v/>
      </c>
      <c r="EC241" s="72" t="str">
        <f t="shared" si="3853"/>
        <v/>
      </c>
      <c r="ED241" s="72" t="str">
        <f t="shared" si="3854"/>
        <v/>
      </c>
      <c r="EE241" s="72" t="str">
        <f t="shared" si="3855"/>
        <v/>
      </c>
      <c r="EF241" s="72" t="str">
        <f t="shared" si="3856"/>
        <v/>
      </c>
      <c r="EG241" s="72" t="str">
        <f t="shared" si="3857"/>
        <v/>
      </c>
      <c r="EH241" s="72" t="str">
        <f t="shared" si="3858"/>
        <v/>
      </c>
      <c r="EI241" s="72" t="str">
        <f t="shared" si="3859"/>
        <v/>
      </c>
      <c r="EJ241" s="72" t="str">
        <f t="shared" si="3860"/>
        <v/>
      </c>
      <c r="EK241" s="72" t="str">
        <f t="shared" si="3861"/>
        <v/>
      </c>
      <c r="EL241" s="72" t="str">
        <f t="shared" si="3862"/>
        <v/>
      </c>
      <c r="EM241" s="72" t="str">
        <f t="shared" si="3863"/>
        <v/>
      </c>
      <c r="EN241" s="72" t="str">
        <f t="shared" si="3864"/>
        <v/>
      </c>
      <c r="EO241" s="72" t="str">
        <f t="shared" si="3865"/>
        <v/>
      </c>
      <c r="EP241" s="72" t="str">
        <f t="shared" si="3866"/>
        <v/>
      </c>
      <c r="EQ241" s="72" t="str">
        <f t="shared" si="3867"/>
        <v/>
      </c>
      <c r="ER241" s="72" t="str">
        <f t="shared" si="3868"/>
        <v/>
      </c>
      <c r="ES241" s="72" t="str">
        <f t="shared" si="3869"/>
        <v/>
      </c>
      <c r="ET241" s="72" t="str">
        <f t="shared" si="3870"/>
        <v/>
      </c>
      <c r="EU241" s="72" t="str">
        <f t="shared" si="3871"/>
        <v/>
      </c>
      <c r="EV241" s="72" t="str">
        <f t="shared" si="3872"/>
        <v/>
      </c>
      <c r="EW241" s="72" t="str">
        <f t="shared" si="3873"/>
        <v/>
      </c>
      <c r="EX241" s="72" t="str">
        <f t="shared" si="3874"/>
        <v/>
      </c>
      <c r="EY241" s="72" t="str">
        <f t="shared" si="3875"/>
        <v/>
      </c>
      <c r="EZ241" s="72" t="str">
        <f t="shared" si="3876"/>
        <v/>
      </c>
      <c r="FA241" s="72" t="str">
        <f t="shared" si="3877"/>
        <v/>
      </c>
      <c r="FB241" s="72" t="str">
        <f t="shared" si="3878"/>
        <v/>
      </c>
      <c r="FC241" s="72" t="str">
        <f t="shared" si="3879"/>
        <v/>
      </c>
      <c r="FD241" s="72" t="str">
        <f t="shared" si="3880"/>
        <v/>
      </c>
      <c r="FE241" s="72" t="str">
        <f t="shared" si="3881"/>
        <v/>
      </c>
      <c r="FF241" s="72" t="str">
        <f t="shared" si="3882"/>
        <v/>
      </c>
      <c r="FG241" s="72" t="str">
        <f t="shared" si="3883"/>
        <v/>
      </c>
      <c r="FH241" s="72" t="str">
        <f t="shared" si="3884"/>
        <v/>
      </c>
      <c r="FI241" s="72" t="str">
        <f t="shared" si="3885"/>
        <v/>
      </c>
      <c r="FJ241" s="72" t="str">
        <f t="shared" si="3886"/>
        <v/>
      </c>
      <c r="FK241" s="72" t="str">
        <f t="shared" si="3887"/>
        <v/>
      </c>
      <c r="FL241" s="72" t="str">
        <f t="shared" si="3888"/>
        <v/>
      </c>
      <c r="FM241" s="72" t="str">
        <f t="shared" si="3889"/>
        <v/>
      </c>
      <c r="FN241" s="72" t="str">
        <f t="shared" si="3890"/>
        <v/>
      </c>
      <c r="FO241" s="72" t="str">
        <f t="shared" si="3891"/>
        <v/>
      </c>
      <c r="FP241" s="72" t="str">
        <f t="shared" si="3892"/>
        <v/>
      </c>
      <c r="FQ241" s="72" t="str">
        <f t="shared" si="3893"/>
        <v/>
      </c>
      <c r="FR241" s="72" t="str">
        <f t="shared" si="3894"/>
        <v/>
      </c>
      <c r="FS241" s="72" t="str">
        <f t="shared" si="3895"/>
        <v/>
      </c>
    </row>
    <row r="242" spans="1:175" ht="15">
      <c r="A242" s="81"/>
      <c r="B242" s="82" t="s">
        <v>806</v>
      </c>
      <c r="C242" s="127" t="s">
        <v>807</v>
      </c>
      <c r="T242" s="139" t="s">
        <v>808</v>
      </c>
      <c r="U242" s="88" t="str">
        <f t="shared" si="3823"/>
        <v>ReplaceableTextures\\CommandButtons\\BTNIB08.blp</v>
      </c>
      <c r="CN242" s="70" t="str">
        <f t="shared" si="3896"/>
        <v>InitUnitState('IB08',,,,,,,,,,)</v>
      </c>
      <c r="CO242" s="70" t="str">
        <f t="shared" si="3897"/>
        <v>InitUnitNormal('IB08',,,,,,,,,,)</v>
      </c>
      <c r="CP242" s="70" t="str">
        <f t="shared" si="3898"/>
        <v>InitUnitMagic('IB08',,,,,,,,,,)</v>
      </c>
      <c r="CQ242" s="70" t="str">
        <f t="shared" si="3899"/>
        <v>InitUnitAdd('IB08',,,,,,,,,,)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269&amp;CR$1&amp;")"</f>
        <v>InitEquipData('IB08',,"",,,,,'','','','','','',"")</v>
      </c>
      <c r="CU242" s="98" t="str">
        <f t="shared" si="3824"/>
        <v>|n</v>
      </c>
      <c r="CV242" s="71" t="str">
        <f t="shared" si="3825"/>
        <v>|cff99ccff游戏中输入《|r|cff33ff00魔芝RPG|r|cff99ccff》领取本礼包！|r|n|n|r奖励：|n|cffffcc00练功房怪物数量+1|r</v>
      </c>
      <c r="CW242" s="61"/>
      <c r="CX242" s="61"/>
      <c r="CY242" s="61"/>
      <c r="CZ242" s="61"/>
      <c r="DA242" s="61"/>
      <c r="DB242" s="72" t="str">
        <f t="shared" si="3826"/>
        <v/>
      </c>
      <c r="DC242" s="72" t="str">
        <f t="shared" si="3827"/>
        <v/>
      </c>
      <c r="DD242" s="72" t="str">
        <f t="shared" si="3828"/>
        <v/>
      </c>
      <c r="DE242" s="72" t="str">
        <f t="shared" si="3829"/>
        <v/>
      </c>
      <c r="DF242" s="72" t="str">
        <f t="shared" si="3830"/>
        <v/>
      </c>
      <c r="DG242" s="72" t="str">
        <f t="shared" si="3831"/>
        <v/>
      </c>
      <c r="DH242" s="72" t="str">
        <f t="shared" si="3832"/>
        <v/>
      </c>
      <c r="DI242" s="72" t="str">
        <f t="shared" si="3833"/>
        <v/>
      </c>
      <c r="DJ242" s="72" t="str">
        <f t="shared" si="3834"/>
        <v/>
      </c>
      <c r="DK242" s="72" t="str">
        <f t="shared" si="3835"/>
        <v/>
      </c>
      <c r="DL242" s="72" t="str">
        <f t="shared" si="3836"/>
        <v/>
      </c>
      <c r="DM242" s="72" t="str">
        <f t="shared" si="3837"/>
        <v/>
      </c>
      <c r="DN242" s="72" t="str">
        <f t="shared" si="3838"/>
        <v/>
      </c>
      <c r="DO242" s="72" t="str">
        <f t="shared" si="3839"/>
        <v/>
      </c>
      <c r="DP242" s="72" t="str">
        <f t="shared" si="3840"/>
        <v/>
      </c>
      <c r="DQ242" s="72" t="str">
        <f t="shared" si="3841"/>
        <v/>
      </c>
      <c r="DR242" s="72" t="str">
        <f t="shared" si="3842"/>
        <v/>
      </c>
      <c r="DS242" s="72" t="str">
        <f t="shared" si="3843"/>
        <v/>
      </c>
      <c r="DT242" s="72" t="str">
        <f t="shared" si="3844"/>
        <v/>
      </c>
      <c r="DU242" s="72" t="str">
        <f t="shared" si="3845"/>
        <v/>
      </c>
      <c r="DV242" s="72" t="str">
        <f t="shared" si="3846"/>
        <v/>
      </c>
      <c r="DW242" s="72" t="str">
        <f t="shared" si="3847"/>
        <v/>
      </c>
      <c r="DX242" s="72" t="str">
        <f t="shared" si="3848"/>
        <v/>
      </c>
      <c r="DY242" s="72" t="str">
        <f t="shared" si="3849"/>
        <v/>
      </c>
      <c r="DZ242" s="72" t="str">
        <f t="shared" si="3850"/>
        <v/>
      </c>
      <c r="EA242" s="72" t="str">
        <f t="shared" si="3851"/>
        <v/>
      </c>
      <c r="EB242" s="72" t="str">
        <f t="shared" si="3852"/>
        <v/>
      </c>
      <c r="EC242" s="72" t="str">
        <f t="shared" si="3853"/>
        <v/>
      </c>
      <c r="ED242" s="72" t="str">
        <f t="shared" si="3854"/>
        <v/>
      </c>
      <c r="EE242" s="72" t="str">
        <f t="shared" si="3855"/>
        <v/>
      </c>
      <c r="EF242" s="72" t="str">
        <f t="shared" si="3856"/>
        <v/>
      </c>
      <c r="EG242" s="72" t="str">
        <f t="shared" si="3857"/>
        <v/>
      </c>
      <c r="EH242" s="72" t="str">
        <f t="shared" si="3858"/>
        <v/>
      </c>
      <c r="EI242" s="72" t="str">
        <f t="shared" si="3859"/>
        <v/>
      </c>
      <c r="EJ242" s="72" t="str">
        <f t="shared" si="3860"/>
        <v/>
      </c>
      <c r="EK242" s="72" t="str">
        <f t="shared" si="3861"/>
        <v/>
      </c>
      <c r="EL242" s="72" t="str">
        <f t="shared" si="3862"/>
        <v/>
      </c>
      <c r="EM242" s="72" t="str">
        <f t="shared" si="3863"/>
        <v/>
      </c>
      <c r="EN242" s="72" t="str">
        <f t="shared" si="3864"/>
        <v/>
      </c>
      <c r="EO242" s="72" t="str">
        <f t="shared" si="3865"/>
        <v/>
      </c>
      <c r="EP242" s="72" t="str">
        <f t="shared" si="3866"/>
        <v/>
      </c>
      <c r="EQ242" s="72" t="str">
        <f t="shared" si="3867"/>
        <v/>
      </c>
      <c r="ER242" s="72" t="str">
        <f t="shared" si="3868"/>
        <v/>
      </c>
      <c r="ES242" s="72" t="str">
        <f t="shared" si="3869"/>
        <v/>
      </c>
      <c r="ET242" s="72" t="str">
        <f t="shared" si="3870"/>
        <v/>
      </c>
      <c r="EU242" s="72" t="str">
        <f t="shared" si="3871"/>
        <v/>
      </c>
      <c r="EV242" s="72" t="str">
        <f t="shared" si="3872"/>
        <v/>
      </c>
      <c r="EW242" s="72" t="str">
        <f t="shared" si="3873"/>
        <v/>
      </c>
      <c r="EX242" s="72" t="str">
        <f t="shared" si="3874"/>
        <v/>
      </c>
      <c r="EY242" s="72" t="str">
        <f t="shared" si="3875"/>
        <v/>
      </c>
      <c r="EZ242" s="72" t="str">
        <f t="shared" si="3876"/>
        <v/>
      </c>
      <c r="FA242" s="72" t="str">
        <f t="shared" si="3877"/>
        <v/>
      </c>
      <c r="FB242" s="72" t="str">
        <f t="shared" si="3878"/>
        <v/>
      </c>
      <c r="FC242" s="72" t="str">
        <f t="shared" si="3879"/>
        <v/>
      </c>
      <c r="FD242" s="72" t="str">
        <f t="shared" si="3880"/>
        <v/>
      </c>
      <c r="FE242" s="72" t="str">
        <f t="shared" si="3881"/>
        <v/>
      </c>
      <c r="FF242" s="72" t="str">
        <f t="shared" si="3882"/>
        <v/>
      </c>
      <c r="FG242" s="72" t="str">
        <f t="shared" si="3883"/>
        <v/>
      </c>
      <c r="FH242" s="72" t="str">
        <f t="shared" si="3884"/>
        <v/>
      </c>
      <c r="FI242" s="72" t="str">
        <f t="shared" si="3885"/>
        <v/>
      </c>
      <c r="FJ242" s="72" t="str">
        <f t="shared" si="3886"/>
        <v/>
      </c>
      <c r="FK242" s="72" t="str">
        <f t="shared" si="3887"/>
        <v/>
      </c>
      <c r="FL242" s="72" t="str">
        <f t="shared" si="3888"/>
        <v/>
      </c>
      <c r="FM242" s="72" t="str">
        <f t="shared" si="3889"/>
        <v/>
      </c>
      <c r="FN242" s="72" t="str">
        <f t="shared" si="3890"/>
        <v/>
      </c>
      <c r="FO242" s="72" t="str">
        <f t="shared" si="3891"/>
        <v/>
      </c>
      <c r="FP242" s="72" t="str">
        <f t="shared" si="3892"/>
        <v/>
      </c>
      <c r="FQ242" s="72" t="str">
        <f t="shared" si="3893"/>
        <v/>
      </c>
      <c r="FR242" s="72" t="str">
        <f t="shared" si="3894"/>
        <v/>
      </c>
      <c r="FS242" s="72" t="str">
        <f t="shared" si="3895"/>
        <v/>
      </c>
    </row>
    <row r="243" spans="1:175">
      <c r="A243" s="81"/>
      <c r="B243" s="82" t="s">
        <v>809</v>
      </c>
      <c r="C243" s="127" t="s">
        <v>810</v>
      </c>
      <c r="T243" s="140"/>
      <c r="U243" s="88" t="str">
        <f t="shared" si="3823"/>
        <v>ReplaceableTextures\\CommandButtons\\BTNIB09.blp</v>
      </c>
      <c r="CN243" s="70" t="str">
        <f t="shared" si="3896"/>
        <v>InitUnitState('IB09',,,,,,,,,,)</v>
      </c>
      <c r="CO243" s="70" t="str">
        <f t="shared" si="3897"/>
        <v>InitUnitNormal('IB09',,,,,,,,,,)</v>
      </c>
      <c r="CP243" s="70" t="str">
        <f t="shared" si="3898"/>
        <v>InitUnitMagic('IB09',,,,,,,,,,)</v>
      </c>
      <c r="CQ243" s="70" t="str">
        <f t="shared" si="3899"/>
        <v>InitUnitAdd('IB09',,,,,,,,,,)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270&amp;CR$1&amp;")"</f>
        <v>InitEquipData('IB09',,"",,,,,'','','','','','',"")</v>
      </c>
      <c r="CU243" s="98" t="str">
        <f t="shared" si="3824"/>
        <v>|n</v>
      </c>
      <c r="CV243" s="71">
        <f t="shared" si="3825"/>
        <v>0</v>
      </c>
      <c r="CW243" s="61"/>
      <c r="CX243" s="61"/>
      <c r="CY243" s="61"/>
      <c r="CZ243" s="61"/>
      <c r="DA243" s="61"/>
      <c r="DB243" s="72" t="str">
        <f t="shared" ref="DB243:FM244" si="3900">IF(V243="","","|n"&amp;DB$2&amp;"+"&amp;V243&amp;DB$1)</f>
        <v/>
      </c>
      <c r="DC243" s="72" t="str">
        <f t="shared" si="3900"/>
        <v/>
      </c>
      <c r="DD243" s="72" t="str">
        <f t="shared" si="3900"/>
        <v/>
      </c>
      <c r="DE243" s="72" t="str">
        <f t="shared" si="3900"/>
        <v/>
      </c>
      <c r="DF243" s="72" t="str">
        <f t="shared" si="3900"/>
        <v/>
      </c>
      <c r="DG243" s="72" t="str">
        <f t="shared" si="3900"/>
        <v/>
      </c>
      <c r="DH243" s="72" t="str">
        <f t="shared" si="3900"/>
        <v/>
      </c>
      <c r="DI243" s="72" t="str">
        <f t="shared" si="3900"/>
        <v/>
      </c>
      <c r="DJ243" s="72" t="str">
        <f t="shared" si="3900"/>
        <v/>
      </c>
      <c r="DK243" s="72" t="str">
        <f t="shared" si="3900"/>
        <v/>
      </c>
      <c r="DL243" s="72" t="str">
        <f t="shared" si="3900"/>
        <v/>
      </c>
      <c r="DM243" s="72" t="str">
        <f t="shared" si="3900"/>
        <v/>
      </c>
      <c r="DN243" s="72" t="str">
        <f t="shared" si="3900"/>
        <v/>
      </c>
      <c r="DO243" s="72" t="str">
        <f t="shared" si="3900"/>
        <v/>
      </c>
      <c r="DP243" s="72" t="str">
        <f t="shared" si="3900"/>
        <v/>
      </c>
      <c r="DQ243" s="72" t="str">
        <f t="shared" si="3900"/>
        <v/>
      </c>
      <c r="DR243" s="72" t="str">
        <f t="shared" si="3900"/>
        <v/>
      </c>
      <c r="DS243" s="72" t="str">
        <f t="shared" si="3900"/>
        <v/>
      </c>
      <c r="DT243" s="72" t="str">
        <f t="shared" si="3900"/>
        <v/>
      </c>
      <c r="DU243" s="72" t="str">
        <f t="shared" si="3900"/>
        <v/>
      </c>
      <c r="DV243" s="72" t="str">
        <f t="shared" si="3900"/>
        <v/>
      </c>
      <c r="DW243" s="72" t="str">
        <f t="shared" si="3900"/>
        <v/>
      </c>
      <c r="DX243" s="72" t="str">
        <f t="shared" si="3900"/>
        <v/>
      </c>
      <c r="DY243" s="72" t="str">
        <f t="shared" si="3900"/>
        <v/>
      </c>
      <c r="DZ243" s="72" t="str">
        <f t="shared" si="3900"/>
        <v/>
      </c>
      <c r="EA243" s="72" t="str">
        <f t="shared" si="3900"/>
        <v/>
      </c>
      <c r="EB243" s="72" t="str">
        <f t="shared" si="3900"/>
        <v/>
      </c>
      <c r="EC243" s="72" t="str">
        <f t="shared" si="3900"/>
        <v/>
      </c>
      <c r="ED243" s="72" t="str">
        <f t="shared" si="3900"/>
        <v/>
      </c>
      <c r="EE243" s="72" t="str">
        <f t="shared" si="3900"/>
        <v/>
      </c>
      <c r="EF243" s="72" t="str">
        <f t="shared" si="3900"/>
        <v/>
      </c>
      <c r="EG243" s="72" t="str">
        <f t="shared" si="3900"/>
        <v/>
      </c>
      <c r="EH243" s="72" t="str">
        <f t="shared" si="3900"/>
        <v/>
      </c>
      <c r="EI243" s="72" t="str">
        <f t="shared" si="3900"/>
        <v/>
      </c>
      <c r="EJ243" s="72" t="str">
        <f t="shared" si="3900"/>
        <v/>
      </c>
      <c r="EK243" s="72" t="str">
        <f t="shared" si="3900"/>
        <v/>
      </c>
      <c r="EL243" s="72" t="str">
        <f t="shared" si="3900"/>
        <v/>
      </c>
      <c r="EM243" s="72" t="str">
        <f t="shared" si="3900"/>
        <v/>
      </c>
      <c r="EN243" s="72" t="str">
        <f t="shared" si="3900"/>
        <v/>
      </c>
      <c r="EO243" s="72" t="str">
        <f t="shared" si="3900"/>
        <v/>
      </c>
      <c r="EP243" s="72" t="str">
        <f t="shared" si="3900"/>
        <v/>
      </c>
      <c r="EQ243" s="72" t="str">
        <f t="shared" si="3900"/>
        <v/>
      </c>
      <c r="ER243" s="72" t="str">
        <f t="shared" si="3900"/>
        <v/>
      </c>
      <c r="ES243" s="72" t="str">
        <f t="shared" si="3900"/>
        <v/>
      </c>
      <c r="ET243" s="72" t="str">
        <f t="shared" si="3900"/>
        <v/>
      </c>
      <c r="EU243" s="72" t="str">
        <f t="shared" si="3900"/>
        <v/>
      </c>
      <c r="EV243" s="72" t="str">
        <f t="shared" si="3900"/>
        <v/>
      </c>
      <c r="EW243" s="72" t="str">
        <f t="shared" si="3900"/>
        <v/>
      </c>
      <c r="EX243" s="72" t="str">
        <f t="shared" si="3900"/>
        <v/>
      </c>
      <c r="EY243" s="72" t="str">
        <f t="shared" si="3900"/>
        <v/>
      </c>
      <c r="EZ243" s="72" t="str">
        <f t="shared" si="3900"/>
        <v/>
      </c>
      <c r="FA243" s="72" t="str">
        <f t="shared" si="3900"/>
        <v/>
      </c>
      <c r="FB243" s="72" t="str">
        <f t="shared" si="3900"/>
        <v/>
      </c>
      <c r="FC243" s="72" t="str">
        <f t="shared" si="3900"/>
        <v/>
      </c>
      <c r="FD243" s="72" t="str">
        <f t="shared" si="3900"/>
        <v/>
      </c>
      <c r="FE243" s="72" t="str">
        <f t="shared" si="3900"/>
        <v/>
      </c>
      <c r="FF243" s="72" t="str">
        <f t="shared" si="3900"/>
        <v/>
      </c>
      <c r="FG243" s="72" t="str">
        <f t="shared" si="3900"/>
        <v/>
      </c>
      <c r="FH243" s="72" t="str">
        <f t="shared" si="3900"/>
        <v/>
      </c>
      <c r="FI243" s="72" t="str">
        <f t="shared" si="3900"/>
        <v/>
      </c>
      <c r="FJ243" s="72" t="str">
        <f t="shared" si="3900"/>
        <v/>
      </c>
      <c r="FK243" s="72" t="str">
        <f t="shared" si="3900"/>
        <v/>
      </c>
      <c r="FL243" s="72" t="str">
        <f t="shared" si="3900"/>
        <v/>
      </c>
      <c r="FM243" s="72" t="str">
        <f t="shared" si="3900"/>
        <v/>
      </c>
      <c r="FN243" s="72" t="str">
        <f t="shared" ref="FN243:FS244" si="3901">IF(CH243="","","|n"&amp;FN$2&amp;"+"&amp;CH243&amp;FN$1)</f>
        <v/>
      </c>
      <c r="FO243" s="72" t="str">
        <f t="shared" si="3901"/>
        <v/>
      </c>
      <c r="FP243" s="72" t="str">
        <f t="shared" si="3901"/>
        <v/>
      </c>
      <c r="FQ243" s="72" t="str">
        <f t="shared" si="3901"/>
        <v/>
      </c>
      <c r="FR243" s="72" t="str">
        <f t="shared" si="3901"/>
        <v/>
      </c>
      <c r="FS243" s="72" t="str">
        <f t="shared" si="3901"/>
        <v/>
      </c>
    </row>
    <row r="244" spans="1:175" ht="15">
      <c r="A244" s="81"/>
      <c r="B244" s="128" t="s">
        <v>811</v>
      </c>
      <c r="C244" s="127" t="str">
        <f>"已领取"&amp;C234</f>
        <v>已领取星耀福利</v>
      </c>
      <c r="T244" s="139" t="str">
        <f>T234&amp;"|N|N|cff00ff00已领取该礼包"</f>
        <v>|cffffcc33平台名称带有“星耀”开局自动激活！|n|n|r奖励：|n|cffffcc00每秒金币+1|n每秒攻击+1|n每秒生命+5|r|N|N|cff00ff00已领取该礼包</v>
      </c>
      <c r="U244" s="81" t="s">
        <v>812</v>
      </c>
      <c r="CN244" s="70" t="str">
        <f t="shared" ref="CN244" si="3902">"InitUnitState('"&amp;B244&amp;"',"&amp;V244&amp;","&amp;W244&amp;","&amp;X244&amp;","&amp;Y244&amp;","&amp;Z244&amp;","&amp;AA244&amp;","&amp;AB244&amp;","&amp;AC244&amp;","&amp;AD244&amp;","&amp;AE244&amp;")"</f>
        <v>InitUnitState('IB50',,,,,,,,,,)</v>
      </c>
      <c r="CO244" s="70" t="str">
        <f t="shared" ref="CO244" si="3903">"InitUnitNormal('"&amp;B244&amp;"',"&amp;AF244&amp;","&amp;AG244&amp;","&amp;AH244&amp;","&amp;AI244&amp;","&amp;AJ244&amp;","&amp;AK244&amp;","&amp;AL244&amp;","&amp;AM244&amp;","&amp;AN244&amp;","&amp;AO244&amp;")"</f>
        <v>InitUnitNormal('IB50',,,,,,,,,,)</v>
      </c>
      <c r="CP244" s="70" t="str">
        <f t="shared" ref="CP244" si="3904">"InitUnitMagic('"&amp;B244&amp;"',"&amp;AP244&amp;","&amp;AQ244&amp;","&amp;AR244&amp;","&amp;AS244&amp;","&amp;AT244&amp;","&amp;AU244&amp;","&amp;AV244&amp;","&amp;AW244&amp;","&amp;BI244&amp;","&amp;BJ244&amp;")"</f>
        <v>InitUnitMagic('IB50',,,,,,,,,,)</v>
      </c>
      <c r="CQ244" s="70" t="str">
        <f t="shared" ref="CQ244" si="3905">"InitUnitAdd('"&amp;B244&amp;"',"&amp;BK244&amp;","&amp;BL244&amp;","&amp;BM244&amp;","&amp;BN244&amp;","&amp;BO244&amp;","&amp;BP244&amp;","&amp;BQ244&amp;","&amp;BR244&amp;","&amp;BS244&amp;","&amp;BT244&amp;")"</f>
        <v>InitUnitAdd('IB50',,,,,,,,,,)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InitEquipData('IB50',,"",,,,,'','','','','','',"ReplaceableTextures\\commandButtons\\BTNLBUI01.blp")</v>
      </c>
      <c r="CU244" s="98" t="str">
        <f t="shared" si="3824"/>
        <v>|n</v>
      </c>
      <c r="CV244" s="71" t="str">
        <f t="shared" si="3825"/>
        <v>|cffffcc33平台名称带有“星耀”开局自动激活！|n|n|r奖励：|n|cffffcc00每秒金币+1|n每秒攻击+1|n每秒生命+5|r|N|N|cff00ff00已领取该礼包</v>
      </c>
      <c r="CW244" s="61"/>
      <c r="CX244" s="61"/>
      <c r="CY244" s="61"/>
      <c r="CZ244" s="61"/>
      <c r="DA244" s="61"/>
      <c r="DB244" s="72" t="str">
        <f t="shared" si="3900"/>
        <v/>
      </c>
      <c r="DC244" s="72" t="str">
        <f t="shared" si="3900"/>
        <v/>
      </c>
      <c r="DD244" s="72" t="str">
        <f t="shared" si="3900"/>
        <v/>
      </c>
      <c r="DE244" s="72" t="str">
        <f t="shared" si="3900"/>
        <v/>
      </c>
      <c r="DF244" s="72" t="str">
        <f t="shared" si="3900"/>
        <v/>
      </c>
      <c r="DG244" s="72" t="str">
        <f t="shared" si="3900"/>
        <v/>
      </c>
      <c r="DH244" s="72" t="str">
        <f t="shared" si="3900"/>
        <v/>
      </c>
      <c r="DI244" s="72" t="str">
        <f t="shared" si="3900"/>
        <v/>
      </c>
      <c r="DJ244" s="72" t="str">
        <f t="shared" si="3900"/>
        <v/>
      </c>
      <c r="DK244" s="72" t="str">
        <f t="shared" si="3900"/>
        <v/>
      </c>
      <c r="DL244" s="72" t="str">
        <f t="shared" si="3900"/>
        <v/>
      </c>
      <c r="DM244" s="72" t="str">
        <f t="shared" si="3900"/>
        <v/>
      </c>
      <c r="DN244" s="72" t="str">
        <f t="shared" si="3900"/>
        <v/>
      </c>
      <c r="DO244" s="72" t="str">
        <f t="shared" si="3900"/>
        <v/>
      </c>
      <c r="DP244" s="72" t="str">
        <f t="shared" si="3900"/>
        <v/>
      </c>
      <c r="DQ244" s="72" t="str">
        <f t="shared" si="3900"/>
        <v/>
      </c>
      <c r="DR244" s="72" t="str">
        <f t="shared" si="3900"/>
        <v/>
      </c>
      <c r="DS244" s="72" t="str">
        <f t="shared" si="3900"/>
        <v/>
      </c>
      <c r="DT244" s="72" t="str">
        <f t="shared" si="3900"/>
        <v/>
      </c>
      <c r="DU244" s="72" t="str">
        <f t="shared" si="3900"/>
        <v/>
      </c>
      <c r="DV244" s="72" t="str">
        <f t="shared" si="3900"/>
        <v/>
      </c>
      <c r="DW244" s="72" t="str">
        <f t="shared" si="3900"/>
        <v/>
      </c>
      <c r="DX244" s="72" t="str">
        <f t="shared" si="3900"/>
        <v/>
      </c>
      <c r="DY244" s="72" t="str">
        <f t="shared" si="3900"/>
        <v/>
      </c>
      <c r="DZ244" s="72" t="str">
        <f t="shared" si="3900"/>
        <v/>
      </c>
      <c r="EA244" s="72" t="str">
        <f t="shared" si="3900"/>
        <v/>
      </c>
      <c r="EB244" s="72" t="str">
        <f t="shared" si="3900"/>
        <v/>
      </c>
      <c r="EC244" s="72" t="str">
        <f t="shared" si="3900"/>
        <v/>
      </c>
      <c r="ED244" s="72" t="str">
        <f t="shared" si="3900"/>
        <v/>
      </c>
      <c r="EE244" s="72" t="str">
        <f t="shared" si="3900"/>
        <v/>
      </c>
      <c r="EF244" s="72" t="str">
        <f t="shared" si="3900"/>
        <v/>
      </c>
      <c r="EG244" s="72" t="str">
        <f t="shared" si="3900"/>
        <v/>
      </c>
      <c r="EH244" s="72" t="str">
        <f t="shared" si="3900"/>
        <v/>
      </c>
      <c r="EI244" s="72" t="str">
        <f t="shared" si="3900"/>
        <v/>
      </c>
      <c r="EJ244" s="72" t="str">
        <f t="shared" si="3900"/>
        <v/>
      </c>
      <c r="EK244" s="72" t="str">
        <f t="shared" si="3900"/>
        <v/>
      </c>
      <c r="EL244" s="72" t="str">
        <f t="shared" si="3900"/>
        <v/>
      </c>
      <c r="EM244" s="72" t="str">
        <f t="shared" si="3900"/>
        <v/>
      </c>
      <c r="EN244" s="72" t="str">
        <f t="shared" si="3900"/>
        <v/>
      </c>
      <c r="EO244" s="72" t="str">
        <f t="shared" si="3900"/>
        <v/>
      </c>
      <c r="EP244" s="72" t="str">
        <f t="shared" si="3900"/>
        <v/>
      </c>
      <c r="EQ244" s="72" t="str">
        <f t="shared" si="3900"/>
        <v/>
      </c>
      <c r="ER244" s="72" t="str">
        <f t="shared" si="3900"/>
        <v/>
      </c>
      <c r="ES244" s="72" t="str">
        <f t="shared" si="3900"/>
        <v/>
      </c>
      <c r="ET244" s="72" t="str">
        <f t="shared" si="3900"/>
        <v/>
      </c>
      <c r="EU244" s="72" t="str">
        <f t="shared" si="3900"/>
        <v/>
      </c>
      <c r="EV244" s="72" t="str">
        <f t="shared" si="3900"/>
        <v/>
      </c>
      <c r="EW244" s="72" t="str">
        <f t="shared" si="3900"/>
        <v/>
      </c>
      <c r="EX244" s="72" t="str">
        <f t="shared" si="3900"/>
        <v/>
      </c>
      <c r="EY244" s="72" t="str">
        <f t="shared" si="3900"/>
        <v/>
      </c>
      <c r="EZ244" s="72" t="str">
        <f t="shared" si="3900"/>
        <v/>
      </c>
      <c r="FA244" s="72" t="str">
        <f t="shared" si="3900"/>
        <v/>
      </c>
      <c r="FB244" s="72" t="str">
        <f t="shared" si="3900"/>
        <v/>
      </c>
      <c r="FC244" s="72" t="str">
        <f t="shared" si="3900"/>
        <v/>
      </c>
      <c r="FD244" s="72" t="str">
        <f t="shared" si="3900"/>
        <v/>
      </c>
      <c r="FE244" s="72" t="str">
        <f t="shared" si="3900"/>
        <v/>
      </c>
      <c r="FF244" s="72" t="str">
        <f t="shared" si="3900"/>
        <v/>
      </c>
      <c r="FG244" s="72" t="str">
        <f t="shared" si="3900"/>
        <v/>
      </c>
      <c r="FH244" s="72" t="str">
        <f t="shared" si="3900"/>
        <v/>
      </c>
      <c r="FI244" s="72" t="str">
        <f t="shared" si="3900"/>
        <v/>
      </c>
      <c r="FJ244" s="72" t="str">
        <f t="shared" si="3900"/>
        <v/>
      </c>
      <c r="FK244" s="72" t="str">
        <f t="shared" si="3900"/>
        <v/>
      </c>
      <c r="FL244" s="72" t="str">
        <f t="shared" si="3900"/>
        <v/>
      </c>
      <c r="FM244" s="72" t="str">
        <f t="shared" si="3900"/>
        <v/>
      </c>
      <c r="FN244" s="72" t="str">
        <f t="shared" si="3901"/>
        <v/>
      </c>
      <c r="FO244" s="72" t="str">
        <f t="shared" si="3901"/>
        <v/>
      </c>
      <c r="FP244" s="72" t="str">
        <f t="shared" si="3901"/>
        <v/>
      </c>
      <c r="FQ244" s="72" t="str">
        <f t="shared" si="3901"/>
        <v/>
      </c>
      <c r="FR244" s="72" t="str">
        <f t="shared" si="3901"/>
        <v/>
      </c>
      <c r="FS244" s="72" t="str">
        <f t="shared" si="3901"/>
        <v/>
      </c>
    </row>
    <row r="245" spans="1:175" ht="15">
      <c r="A245" s="81"/>
      <c r="B245" s="129" t="s">
        <v>813</v>
      </c>
      <c r="C245" s="127" t="str">
        <f>"已领取"&amp;C235</f>
        <v>已领取公众号礼包</v>
      </c>
      <c r="T245" s="139" t="str">
        <f>T235&amp;"|N|N|cff00ff00已领取该礼包"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5" s="81" t="s">
        <v>812</v>
      </c>
      <c r="CN245" s="70" t="str">
        <f t="shared" si="3896"/>
        <v>InitUnitState('IB51',,,,,,,,,,)</v>
      </c>
      <c r="CO245" s="70" t="str">
        <f t="shared" si="3897"/>
        <v>InitUnitNormal('IB51',,,,,,,,,,)</v>
      </c>
      <c r="CP245" s="70" t="str">
        <f t="shared" si="3898"/>
        <v>InitUnitMagic('IB51',,,,,,,,,,)</v>
      </c>
      <c r="CQ245" s="70" t="str">
        <f t="shared" si="3899"/>
        <v>InitUnitAdd('IB51',,,,,,,,,,)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InitEquipData('IB51',,"",,,,,'','','','','','',"ReplaceableTextures\\commandButtons\\BTNLBUI01.blp")</v>
      </c>
      <c r="CU245" s="98" t="str">
        <f t="shared" ref="CU245:CU253" si="3906">CONCATENATE(DB245,DC245,DD245,DE245,DF245,DG245,DH245,DI245,DJ245,DK245,DL245,DM245,DN245,DO245,DP245,DQ245,DR245,DS245,DT245,DU245,DV245,DW245,DX245,DY245,DZ245,EA245,EB245,EC245,ED245,EE245,EF245,EG245,EH245,EI245,EJ245,EK245,EL245,EM245,EN245,EO245,EP245&amp;"|n")</f>
        <v>|n</v>
      </c>
      <c r="CV245" s="71" t="str">
        <f t="shared" ref="CV245:CV259" si="3907">T245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5" s="61"/>
      <c r="CX245" s="61"/>
      <c r="CY245" s="61"/>
      <c r="CZ245" s="61"/>
      <c r="DA245" s="61"/>
      <c r="DB245" s="72" t="str">
        <f t="shared" ref="DB245:DB251" si="3908">IF(V245="","","|n"&amp;DB$2&amp;"+"&amp;V245&amp;DB$1)</f>
        <v/>
      </c>
      <c r="DC245" s="72" t="str">
        <f t="shared" ref="DC245:DC251" si="3909">IF(W245="","","|n"&amp;DC$2&amp;"+"&amp;W245&amp;DC$1)</f>
        <v/>
      </c>
      <c r="DD245" s="72" t="str">
        <f t="shared" ref="DD245:DD251" si="3910">IF(X245="","","|n"&amp;DD$2&amp;"+"&amp;X245&amp;DD$1)</f>
        <v/>
      </c>
      <c r="DE245" s="72" t="str">
        <f t="shared" ref="DE245:DE251" si="3911">IF(Y245="","","|n"&amp;DE$2&amp;"+"&amp;Y245&amp;DE$1)</f>
        <v/>
      </c>
      <c r="DF245" s="72" t="str">
        <f t="shared" ref="DF245:DF251" si="3912">IF(Z245="","","|n"&amp;DF$2&amp;"+"&amp;Z245&amp;DF$1)</f>
        <v/>
      </c>
      <c r="DG245" s="72" t="str">
        <f t="shared" ref="DG245:DG251" si="3913">IF(AA245="","","|n"&amp;DG$2&amp;"+"&amp;AA245&amp;DG$1)</f>
        <v/>
      </c>
      <c r="DH245" s="72" t="str">
        <f t="shared" ref="DH245:DH251" si="3914">IF(AB245="","","|n"&amp;DH$2&amp;"+"&amp;AB245&amp;DH$1)</f>
        <v/>
      </c>
      <c r="DI245" s="72" t="str">
        <f t="shared" ref="DI245:DI251" si="3915">IF(AC245="","","|n"&amp;DI$2&amp;"+"&amp;AC245&amp;DI$1)</f>
        <v/>
      </c>
      <c r="DJ245" s="72" t="str">
        <f t="shared" ref="DJ245:DJ251" si="3916">IF(AD245="","","|n"&amp;DJ$2&amp;"+"&amp;AD245&amp;DJ$1)</f>
        <v/>
      </c>
      <c r="DK245" s="72" t="str">
        <f t="shared" ref="DK245:DK251" si="3917">IF(AE245="","","|n"&amp;DK$2&amp;"+"&amp;AE245&amp;DK$1)</f>
        <v/>
      </c>
      <c r="DL245" s="72" t="str">
        <f t="shared" ref="DL245:DL251" si="3918">IF(AF245="","","|n"&amp;DL$2&amp;"+"&amp;AF245&amp;DL$1)</f>
        <v/>
      </c>
      <c r="DM245" s="72" t="str">
        <f t="shared" ref="DM245:DM251" si="3919">IF(AG245="","","|n"&amp;DM$2&amp;"+"&amp;AG245&amp;DM$1)</f>
        <v/>
      </c>
      <c r="DN245" s="72" t="str">
        <f t="shared" ref="DN245:DN251" si="3920">IF(AH245="","","|n"&amp;DN$2&amp;"+"&amp;AH245&amp;DN$1)</f>
        <v/>
      </c>
      <c r="DO245" s="72" t="str">
        <f t="shared" ref="DO245:DO251" si="3921">IF(AI245="","","|n"&amp;DO$2&amp;"+"&amp;AI245&amp;DO$1)</f>
        <v/>
      </c>
      <c r="DP245" s="72" t="str">
        <f t="shared" ref="DP245:DP251" si="3922">IF(AJ245="","","|n"&amp;DP$2&amp;"+"&amp;AJ245&amp;DP$1)</f>
        <v/>
      </c>
      <c r="DQ245" s="72" t="str">
        <f t="shared" ref="DQ245:DQ251" si="3923">IF(AK245="","","|n"&amp;DQ$2&amp;"+"&amp;AK245&amp;DQ$1)</f>
        <v/>
      </c>
      <c r="DR245" s="72" t="str">
        <f t="shared" ref="DR245:DR251" si="3924">IF(AL245="","","|n"&amp;DR$2&amp;"+"&amp;AL245&amp;DR$1)</f>
        <v/>
      </c>
      <c r="DS245" s="72" t="str">
        <f t="shared" ref="DS245:DS251" si="3925">IF(AM245="","","|n"&amp;DS$2&amp;"+"&amp;AM245&amp;DS$1)</f>
        <v/>
      </c>
      <c r="DT245" s="72" t="str">
        <f t="shared" ref="DT245:DT251" si="3926">IF(AN245="","","|n"&amp;DT$2&amp;"+"&amp;AN245&amp;DT$1)</f>
        <v/>
      </c>
      <c r="DU245" s="72" t="str">
        <f t="shared" ref="DU245:DU251" si="3927">IF(AO245="","","|n"&amp;DU$2&amp;"+"&amp;AO245&amp;DU$1)</f>
        <v/>
      </c>
      <c r="DV245" s="72" t="str">
        <f t="shared" ref="DV245:DV251" si="3928">IF(AP245="","","|n"&amp;DV$2&amp;"+"&amp;AP245&amp;DV$1)</f>
        <v/>
      </c>
      <c r="DW245" s="72" t="str">
        <f t="shared" ref="DW245:DW251" si="3929">IF(AQ245="","","|n"&amp;DW$2&amp;"+"&amp;AQ245&amp;DW$1)</f>
        <v/>
      </c>
      <c r="DX245" s="72" t="str">
        <f t="shared" ref="DX245:DX251" si="3930">IF(AR245="","","|n"&amp;DX$2&amp;"+"&amp;AR245&amp;DX$1)</f>
        <v/>
      </c>
      <c r="DY245" s="72" t="str">
        <f t="shared" ref="DY245:DY251" si="3931">IF(AS245="","","|n"&amp;DY$2&amp;"+"&amp;AS245&amp;DY$1)</f>
        <v/>
      </c>
      <c r="DZ245" s="72" t="str">
        <f t="shared" ref="DZ245:DZ251" si="3932">IF(AT245="","","|n"&amp;DZ$2&amp;"+"&amp;AT245&amp;DZ$1)</f>
        <v/>
      </c>
      <c r="EA245" s="72" t="str">
        <f t="shared" ref="EA245:EA251" si="3933">IF(AU245="","","|n"&amp;EA$2&amp;"+"&amp;AU245&amp;EA$1)</f>
        <v/>
      </c>
      <c r="EB245" s="72" t="str">
        <f t="shared" ref="EB245:EB251" si="3934">IF(AV245="","","|n"&amp;EB$2&amp;"+"&amp;AV245&amp;EB$1)</f>
        <v/>
      </c>
      <c r="EC245" s="72" t="str">
        <f t="shared" ref="EC245:EC251" si="3935">IF(AW245="","","|n"&amp;EC$2&amp;"+"&amp;AW245&amp;EC$1)</f>
        <v/>
      </c>
      <c r="ED245" s="72" t="str">
        <f t="shared" ref="ED245:ED251" si="3936">IF(AX245="","","|n"&amp;ED$2&amp;"+"&amp;AX245&amp;ED$1)</f>
        <v/>
      </c>
      <c r="EE245" s="72" t="str">
        <f t="shared" ref="EE245:EE251" si="3937">IF(AY245="","","|n"&amp;EE$2&amp;"+"&amp;AY245&amp;EE$1)</f>
        <v/>
      </c>
      <c r="EF245" s="72" t="str">
        <f t="shared" ref="EF245:EF251" si="3938">IF(AZ245="","","|n"&amp;EF$2&amp;"+"&amp;AZ245&amp;EF$1)</f>
        <v/>
      </c>
      <c r="EG245" s="72" t="str">
        <f t="shared" ref="EG245:EG251" si="3939">IF(BA245="","","|n"&amp;EG$2&amp;"+"&amp;BA245&amp;EG$1)</f>
        <v/>
      </c>
      <c r="EH245" s="72" t="str">
        <f t="shared" ref="EH245:EH251" si="3940">IF(BB245="","","|n"&amp;EH$2&amp;"+"&amp;BB245&amp;EH$1)</f>
        <v/>
      </c>
      <c r="EI245" s="72" t="str">
        <f t="shared" ref="EI245:EI251" si="3941">IF(BC245="","","|n"&amp;EI$2&amp;"+"&amp;BC245&amp;EI$1)</f>
        <v/>
      </c>
      <c r="EJ245" s="72" t="str">
        <f t="shared" ref="EJ245:EJ251" si="3942">IF(BD245="","","|n"&amp;EJ$2&amp;"+"&amp;BD245&amp;EJ$1)</f>
        <v/>
      </c>
      <c r="EK245" s="72" t="str">
        <f t="shared" ref="EK245:EK251" si="3943">IF(BE245="","","|n"&amp;EK$2&amp;"+"&amp;BE245&amp;EK$1)</f>
        <v/>
      </c>
      <c r="EL245" s="72" t="str">
        <f t="shared" ref="EL245:EL251" si="3944">IF(BF245="","","|n"&amp;EL$2&amp;"+"&amp;BF245&amp;EL$1)</f>
        <v/>
      </c>
      <c r="EM245" s="72" t="str">
        <f t="shared" ref="EM245:EM251" si="3945">IF(BG245="","","|n"&amp;EM$2&amp;"+"&amp;BG245&amp;EM$1)</f>
        <v/>
      </c>
      <c r="EN245" s="72" t="str">
        <f t="shared" ref="EN245:EN251" si="3946">IF(BH245="","","|n"&amp;EN$2&amp;"+"&amp;BH245&amp;EN$1)</f>
        <v/>
      </c>
      <c r="EO245" s="72" t="str">
        <f t="shared" ref="EO245:EO251" si="3947">IF(BI245="","","|n"&amp;EO$2&amp;"+"&amp;BI245&amp;EO$1)</f>
        <v/>
      </c>
      <c r="EP245" s="72" t="str">
        <f t="shared" ref="EP245:EP251" si="3948">IF(BJ245="","","|n"&amp;EP$2&amp;"+"&amp;BJ245&amp;EP$1)</f>
        <v/>
      </c>
      <c r="EQ245" s="72" t="str">
        <f t="shared" ref="EQ245:EQ251" si="3949">IF(BK245="","","|n"&amp;EQ$2&amp;"+"&amp;BK245&amp;EQ$1)</f>
        <v/>
      </c>
      <c r="ER245" s="72" t="str">
        <f t="shared" ref="ER245:ER251" si="3950">IF(BL245="","","|n"&amp;ER$2&amp;"+"&amp;BL245&amp;ER$1)</f>
        <v/>
      </c>
      <c r="ES245" s="72" t="str">
        <f t="shared" ref="ES245:ES251" si="3951">IF(BM245="","","|n"&amp;ES$2&amp;"+"&amp;BM245&amp;ES$1)</f>
        <v/>
      </c>
      <c r="ET245" s="72" t="str">
        <f t="shared" ref="ET245:ET251" si="3952">IF(BN245="","","|n"&amp;ET$2&amp;"+"&amp;BN245&amp;ET$1)</f>
        <v/>
      </c>
      <c r="EU245" s="72" t="str">
        <f t="shared" ref="EU245:EU251" si="3953">IF(BO245="","","|n"&amp;EU$2&amp;"+"&amp;BO245&amp;EU$1)</f>
        <v/>
      </c>
      <c r="EV245" s="72" t="str">
        <f t="shared" ref="EV245:EV251" si="3954">IF(BP245="","","|n"&amp;EV$2&amp;"+"&amp;BP245&amp;EV$1)</f>
        <v/>
      </c>
      <c r="EW245" s="72" t="str">
        <f t="shared" ref="EW245:EW251" si="3955">IF(BQ245="","","|n"&amp;EW$2&amp;"+"&amp;BQ245&amp;EW$1)</f>
        <v/>
      </c>
      <c r="EX245" s="72" t="str">
        <f t="shared" ref="EX245:EX251" si="3956">IF(BR245="","","|n"&amp;EX$2&amp;"+"&amp;BR245&amp;EX$1)</f>
        <v/>
      </c>
      <c r="EY245" s="72" t="str">
        <f t="shared" ref="EY245:EY251" si="3957">IF(BS245="","","|n"&amp;EY$2&amp;"+"&amp;BS245&amp;EY$1)</f>
        <v/>
      </c>
      <c r="EZ245" s="72" t="str">
        <f t="shared" ref="EZ245:EZ251" si="3958">IF(BT245="","","|n"&amp;EZ$2&amp;"+"&amp;BT245&amp;EZ$1)</f>
        <v/>
      </c>
      <c r="FA245" s="72" t="str">
        <f t="shared" ref="FA245:FA251" si="3959">IF(BU245="","","|n"&amp;FA$2&amp;"+"&amp;BU245&amp;FA$1)</f>
        <v/>
      </c>
      <c r="FB245" s="72" t="str">
        <f t="shared" ref="FB245:FB251" si="3960">IF(BV245="","","|n"&amp;FB$2&amp;"+"&amp;BV245&amp;FB$1)</f>
        <v/>
      </c>
      <c r="FC245" s="72" t="str">
        <f t="shared" ref="FC245:FC251" si="3961">IF(BW245="","","|n"&amp;FC$2&amp;"+"&amp;BW245&amp;FC$1)</f>
        <v/>
      </c>
      <c r="FD245" s="72" t="str">
        <f t="shared" ref="FD245:FD251" si="3962">IF(BX245="","","|n"&amp;FD$2&amp;"+"&amp;BX245&amp;FD$1)</f>
        <v/>
      </c>
      <c r="FE245" s="72" t="str">
        <f t="shared" ref="FE245:FE251" si="3963">IF(BY245="","","|n"&amp;FE$2&amp;"+"&amp;BY245&amp;FE$1)</f>
        <v/>
      </c>
      <c r="FF245" s="72" t="str">
        <f t="shared" ref="FF245:FF251" si="3964">IF(BZ245="","","|n"&amp;FF$2&amp;"+"&amp;BZ245&amp;FF$1)</f>
        <v/>
      </c>
      <c r="FG245" s="72" t="str">
        <f t="shared" ref="FG245:FG251" si="3965">IF(CA245="","","|n"&amp;FG$2&amp;"+"&amp;CA245&amp;FG$1)</f>
        <v/>
      </c>
      <c r="FH245" s="72" t="str">
        <f t="shared" ref="FH245:FH251" si="3966">IF(CB245="","","|n"&amp;FH$2&amp;"+"&amp;CB245&amp;FH$1)</f>
        <v/>
      </c>
      <c r="FI245" s="72" t="str">
        <f t="shared" ref="FI245:FI251" si="3967">IF(CC245="","","|n"&amp;FI$2&amp;"+"&amp;CC245&amp;FI$1)</f>
        <v/>
      </c>
      <c r="FJ245" s="72" t="str">
        <f t="shared" ref="FJ245:FJ251" si="3968">IF(CD245="","","|n"&amp;FJ$2&amp;"+"&amp;CD245&amp;FJ$1)</f>
        <v/>
      </c>
      <c r="FK245" s="72" t="str">
        <f t="shared" ref="FK245:FK251" si="3969">IF(CE245="","","|n"&amp;FK$2&amp;"+"&amp;CE245&amp;FK$1)</f>
        <v/>
      </c>
      <c r="FL245" s="72" t="str">
        <f t="shared" ref="FL245:FL251" si="3970">IF(CF245="","","|n"&amp;FL$2&amp;"+"&amp;CF245&amp;FL$1)</f>
        <v/>
      </c>
      <c r="FM245" s="72" t="str">
        <f t="shared" ref="FM245:FM251" si="3971">IF(CG245="","","|n"&amp;FM$2&amp;"+"&amp;CG245&amp;FM$1)</f>
        <v/>
      </c>
      <c r="FN245" s="72" t="str">
        <f t="shared" ref="FN245:FN251" si="3972">IF(CH245="","","|n"&amp;FN$2&amp;"+"&amp;CH245&amp;FN$1)</f>
        <v/>
      </c>
      <c r="FO245" s="72" t="str">
        <f t="shared" ref="FO245:FO251" si="3973">IF(CI245="","","|n"&amp;FO$2&amp;"+"&amp;CI245&amp;FO$1)</f>
        <v/>
      </c>
      <c r="FP245" s="72" t="str">
        <f t="shared" ref="FP245:FP251" si="3974">IF(CJ245="","","|n"&amp;FP$2&amp;"+"&amp;CJ245&amp;FP$1)</f>
        <v/>
      </c>
      <c r="FQ245" s="72" t="str">
        <f t="shared" ref="FQ245:FQ251" si="3975">IF(CK245="","","|n"&amp;FQ$2&amp;"+"&amp;CK245&amp;FQ$1)</f>
        <v/>
      </c>
      <c r="FR245" s="72" t="str">
        <f t="shared" ref="FR245:FR251" si="3976">IF(CL245="","","|n"&amp;FR$2&amp;"+"&amp;CL245&amp;FR$1)</f>
        <v/>
      </c>
      <c r="FS245" s="72" t="str">
        <f t="shared" ref="FS245:FS251" si="3977">IF(CM245="","","|n"&amp;FS$2&amp;"+"&amp;CM245&amp;FS$1)</f>
        <v/>
      </c>
    </row>
    <row r="246" spans="1:175" ht="15">
      <c r="A246" s="81"/>
      <c r="B246" s="129" t="s">
        <v>814</v>
      </c>
      <c r="C246" s="127" t="str">
        <f t="shared" ref="C246:C253" si="3978">"已领取"&amp;C236</f>
        <v>已领取入群礼包</v>
      </c>
      <c r="T246" s="139" t="str">
        <f t="shared" ref="T246:T253" si="3979">T236&amp;"|N|N|cff00ff00已领取该礼包"</f>
        <v>加入《|cff00ffcc全民封神|r》官方QQ群，即可获得入群礼包码！|n|n输入礼包码即可获得：|n金币+1000，每秒攻击+2，每秒业力+2|N|N|cff00ff00已领取该礼包</v>
      </c>
      <c r="U246" s="81" t="s">
        <v>812</v>
      </c>
      <c r="CN246" s="70" t="str">
        <f t="shared" ref="CN246:CN253" si="3980">"InitUnitState('"&amp;B246&amp;"',"&amp;V246&amp;","&amp;W246&amp;","&amp;X246&amp;","&amp;Y246&amp;","&amp;Z246&amp;","&amp;AA246&amp;","&amp;AB246&amp;","&amp;AC246&amp;","&amp;AD246&amp;","&amp;AE246&amp;")"</f>
        <v>InitUnitState('IB52',,,,,,,,,,)</v>
      </c>
      <c r="CO246" s="70" t="str">
        <f t="shared" ref="CO246:CO253" si="3981">"InitUnitNormal('"&amp;B246&amp;"',"&amp;AF246&amp;","&amp;AG246&amp;","&amp;AH246&amp;","&amp;AI246&amp;","&amp;AJ246&amp;","&amp;AK246&amp;","&amp;AL246&amp;","&amp;AM246&amp;","&amp;AN246&amp;","&amp;AO246&amp;")"</f>
        <v>InitUnitNormal('IB52',,,,,,,,,,)</v>
      </c>
      <c r="CP246" s="70" t="str">
        <f t="shared" ref="CP246:CP253" si="3982">"InitUnitMagic('"&amp;B246&amp;"',"&amp;AP246&amp;","&amp;AQ246&amp;","&amp;AR246&amp;","&amp;AS246&amp;","&amp;AT246&amp;","&amp;AU246&amp;","&amp;AV246&amp;","&amp;AW246&amp;","&amp;BI246&amp;","&amp;BJ246&amp;")"</f>
        <v>InitUnitMagic('IB52',,,,,,,,,,)</v>
      </c>
      <c r="CQ246" s="70" t="str">
        <f t="shared" ref="CQ246:CQ253" si="3983">"InitUnitAdd('"&amp;B246&amp;"',"&amp;BK246&amp;","&amp;BL246&amp;","&amp;BM246&amp;","&amp;BN246&amp;","&amp;BO246&amp;","&amp;BP246&amp;","&amp;BQ246&amp;","&amp;BR246&amp;","&amp;BS246&amp;","&amp;BT246&amp;")"</f>
        <v>InitUnitAdd('IB52',,,,,,,,,,)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InitEquipData('IB52',,"",,,,,'','','','','','',"ReplaceableTextures\\commandButtons\\BTNLBUI01.blp")</v>
      </c>
      <c r="CU246" s="98" t="str">
        <f t="shared" si="3906"/>
        <v>|n</v>
      </c>
      <c r="CV246" s="71" t="str">
        <f t="shared" si="3907"/>
        <v>加入《|cff00ffcc全民封神|r》官方QQ群，即可获得入群礼包码！|n|n输入礼包码即可获得：|n金币+1000，每秒攻击+2，每秒业力+2|N|N|cff00ff00已领取该礼包</v>
      </c>
      <c r="CW246" s="61"/>
      <c r="CX246" s="61"/>
      <c r="CY246" s="61"/>
      <c r="CZ246" s="61"/>
      <c r="DA246" s="61"/>
      <c r="DB246" s="72" t="str">
        <f t="shared" si="3908"/>
        <v/>
      </c>
      <c r="DC246" s="72" t="str">
        <f t="shared" si="3909"/>
        <v/>
      </c>
      <c r="DD246" s="72" t="str">
        <f t="shared" si="3910"/>
        <v/>
      </c>
      <c r="DE246" s="72" t="str">
        <f t="shared" si="3911"/>
        <v/>
      </c>
      <c r="DF246" s="72" t="str">
        <f t="shared" si="3912"/>
        <v/>
      </c>
      <c r="DG246" s="72" t="str">
        <f t="shared" si="3913"/>
        <v/>
      </c>
      <c r="DH246" s="72" t="str">
        <f t="shared" si="3914"/>
        <v/>
      </c>
      <c r="DI246" s="72" t="str">
        <f t="shared" si="3915"/>
        <v/>
      </c>
      <c r="DJ246" s="72" t="str">
        <f t="shared" si="3916"/>
        <v/>
      </c>
      <c r="DK246" s="72" t="str">
        <f t="shared" si="3917"/>
        <v/>
      </c>
      <c r="DL246" s="72" t="str">
        <f t="shared" si="3918"/>
        <v/>
      </c>
      <c r="DM246" s="72" t="str">
        <f t="shared" si="3919"/>
        <v/>
      </c>
      <c r="DN246" s="72" t="str">
        <f t="shared" si="3920"/>
        <v/>
      </c>
      <c r="DO246" s="72" t="str">
        <f t="shared" si="3921"/>
        <v/>
      </c>
      <c r="DP246" s="72" t="str">
        <f t="shared" si="3922"/>
        <v/>
      </c>
      <c r="DQ246" s="72" t="str">
        <f t="shared" si="3923"/>
        <v/>
      </c>
      <c r="DR246" s="72" t="str">
        <f t="shared" si="3924"/>
        <v/>
      </c>
      <c r="DS246" s="72" t="str">
        <f t="shared" si="3925"/>
        <v/>
      </c>
      <c r="DT246" s="72" t="str">
        <f t="shared" si="3926"/>
        <v/>
      </c>
      <c r="DU246" s="72" t="str">
        <f t="shared" si="3927"/>
        <v/>
      </c>
      <c r="DV246" s="72" t="str">
        <f t="shared" si="3928"/>
        <v/>
      </c>
      <c r="DW246" s="72" t="str">
        <f t="shared" si="3929"/>
        <v/>
      </c>
      <c r="DX246" s="72" t="str">
        <f t="shared" si="3930"/>
        <v/>
      </c>
      <c r="DY246" s="72" t="str">
        <f t="shared" si="3931"/>
        <v/>
      </c>
      <c r="DZ246" s="72" t="str">
        <f t="shared" si="3932"/>
        <v/>
      </c>
      <c r="EA246" s="72" t="str">
        <f t="shared" si="3933"/>
        <v/>
      </c>
      <c r="EB246" s="72" t="str">
        <f t="shared" si="3934"/>
        <v/>
      </c>
      <c r="EC246" s="72" t="str">
        <f t="shared" si="3935"/>
        <v/>
      </c>
      <c r="ED246" s="72" t="str">
        <f t="shared" si="3936"/>
        <v/>
      </c>
      <c r="EE246" s="72" t="str">
        <f t="shared" si="3937"/>
        <v/>
      </c>
      <c r="EF246" s="72" t="str">
        <f t="shared" si="3938"/>
        <v/>
      </c>
      <c r="EG246" s="72" t="str">
        <f t="shared" si="3939"/>
        <v/>
      </c>
      <c r="EH246" s="72" t="str">
        <f t="shared" si="3940"/>
        <v/>
      </c>
      <c r="EI246" s="72" t="str">
        <f t="shared" si="3941"/>
        <v/>
      </c>
      <c r="EJ246" s="72" t="str">
        <f t="shared" si="3942"/>
        <v/>
      </c>
      <c r="EK246" s="72" t="str">
        <f t="shared" si="3943"/>
        <v/>
      </c>
      <c r="EL246" s="72" t="str">
        <f t="shared" si="3944"/>
        <v/>
      </c>
      <c r="EM246" s="72" t="str">
        <f t="shared" si="3945"/>
        <v/>
      </c>
      <c r="EN246" s="72" t="str">
        <f t="shared" si="3946"/>
        <v/>
      </c>
      <c r="EO246" s="72" t="str">
        <f t="shared" si="3947"/>
        <v/>
      </c>
      <c r="EP246" s="72" t="str">
        <f t="shared" si="3948"/>
        <v/>
      </c>
      <c r="EQ246" s="72" t="str">
        <f t="shared" si="3949"/>
        <v/>
      </c>
      <c r="ER246" s="72" t="str">
        <f t="shared" si="3950"/>
        <v/>
      </c>
      <c r="ES246" s="72" t="str">
        <f t="shared" si="3951"/>
        <v/>
      </c>
      <c r="ET246" s="72" t="str">
        <f t="shared" si="3952"/>
        <v/>
      </c>
      <c r="EU246" s="72" t="str">
        <f t="shared" si="3953"/>
        <v/>
      </c>
      <c r="EV246" s="72" t="str">
        <f t="shared" si="3954"/>
        <v/>
      </c>
      <c r="EW246" s="72" t="str">
        <f t="shared" si="3955"/>
        <v/>
      </c>
      <c r="EX246" s="72" t="str">
        <f t="shared" si="3956"/>
        <v/>
      </c>
      <c r="EY246" s="72" t="str">
        <f t="shared" si="3957"/>
        <v/>
      </c>
      <c r="EZ246" s="72" t="str">
        <f t="shared" si="3958"/>
        <v/>
      </c>
      <c r="FA246" s="72" t="str">
        <f t="shared" si="3959"/>
        <v/>
      </c>
      <c r="FB246" s="72" t="str">
        <f t="shared" si="3960"/>
        <v/>
      </c>
      <c r="FC246" s="72" t="str">
        <f t="shared" si="3961"/>
        <v/>
      </c>
      <c r="FD246" s="72" t="str">
        <f t="shared" si="3962"/>
        <v/>
      </c>
      <c r="FE246" s="72" t="str">
        <f t="shared" si="3963"/>
        <v/>
      </c>
      <c r="FF246" s="72" t="str">
        <f t="shared" si="3964"/>
        <v/>
      </c>
      <c r="FG246" s="72" t="str">
        <f t="shared" si="3965"/>
        <v/>
      </c>
      <c r="FH246" s="72" t="str">
        <f t="shared" si="3966"/>
        <v/>
      </c>
      <c r="FI246" s="72" t="str">
        <f t="shared" si="3967"/>
        <v/>
      </c>
      <c r="FJ246" s="72" t="str">
        <f t="shared" si="3968"/>
        <v/>
      </c>
      <c r="FK246" s="72" t="str">
        <f t="shared" si="3969"/>
        <v/>
      </c>
      <c r="FL246" s="72" t="str">
        <f t="shared" si="3970"/>
        <v/>
      </c>
      <c r="FM246" s="72" t="str">
        <f t="shared" si="3971"/>
        <v/>
      </c>
      <c r="FN246" s="72" t="str">
        <f t="shared" si="3972"/>
        <v/>
      </c>
      <c r="FO246" s="72" t="str">
        <f t="shared" si="3973"/>
        <v/>
      </c>
      <c r="FP246" s="72" t="str">
        <f t="shared" si="3974"/>
        <v/>
      </c>
      <c r="FQ246" s="72" t="str">
        <f t="shared" si="3975"/>
        <v/>
      </c>
      <c r="FR246" s="72" t="str">
        <f t="shared" si="3976"/>
        <v/>
      </c>
      <c r="FS246" s="72" t="str">
        <f t="shared" si="3977"/>
        <v/>
      </c>
    </row>
    <row r="247" spans="1:175" ht="15">
      <c r="A247" s="81"/>
      <c r="B247" s="129" t="s">
        <v>815</v>
      </c>
      <c r="C247" s="127" t="str">
        <f t="shared" si="3978"/>
        <v>已领取拜年礼包</v>
      </c>
      <c r="T247" s="139" t="str">
        <f t="shared" si="3979"/>
        <v>|cff99ccff给与地图有效评论建议|r即可领取：|n每秒生命+100，每秒业力+2|n|n|r|cff808080地图等级达到3级可领取|r|N|N|cff00ff00已领取该礼包</v>
      </c>
      <c r="U247" s="81" t="s">
        <v>812</v>
      </c>
      <c r="CN247" s="70" t="str">
        <f t="shared" si="3980"/>
        <v>InitUnitState('IB53',,,,,,,,,,)</v>
      </c>
      <c r="CO247" s="70" t="str">
        <f t="shared" si="3981"/>
        <v>InitUnitNormal('IB53',,,,,,,,,,)</v>
      </c>
      <c r="CP247" s="70" t="str">
        <f t="shared" si="3982"/>
        <v>InitUnitMagic('IB53',,,,,,,,,,)</v>
      </c>
      <c r="CQ247" s="70" t="str">
        <f t="shared" si="3983"/>
        <v>InitUnitAdd('IB53',,,,,,,,,,)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248&amp;CR$1&amp;")"</f>
        <v>InitEquipData('IB53',,"",,,,,'','','','','','',"ReplaceableTextures\\commandButtons\\BTNLBUI01.blp")</v>
      </c>
      <c r="CU247" s="98" t="str">
        <f t="shared" si="3906"/>
        <v>|n</v>
      </c>
      <c r="CV247" s="71" t="str">
        <f t="shared" si="3907"/>
        <v>|cff99ccff给与地图有效评论建议|r即可领取：|n每秒生命+100，每秒业力+2|n|n|r|cff808080地图等级达到3级可领取|r|N|N|cff00ff00已领取该礼包</v>
      </c>
      <c r="CW247" s="61"/>
      <c r="CX247" s="61"/>
      <c r="CY247" s="61"/>
      <c r="CZ247" s="61"/>
      <c r="DA247" s="61"/>
      <c r="DB247" s="72" t="str">
        <f t="shared" si="3908"/>
        <v/>
      </c>
      <c r="DC247" s="72" t="str">
        <f t="shared" si="3909"/>
        <v/>
      </c>
      <c r="DD247" s="72" t="str">
        <f t="shared" si="3910"/>
        <v/>
      </c>
      <c r="DE247" s="72" t="str">
        <f t="shared" si="3911"/>
        <v/>
      </c>
      <c r="DF247" s="72" t="str">
        <f t="shared" si="3912"/>
        <v/>
      </c>
      <c r="DG247" s="72" t="str">
        <f t="shared" si="3913"/>
        <v/>
      </c>
      <c r="DH247" s="72" t="str">
        <f t="shared" si="3914"/>
        <v/>
      </c>
      <c r="DI247" s="72" t="str">
        <f t="shared" si="3915"/>
        <v/>
      </c>
      <c r="DJ247" s="72" t="str">
        <f t="shared" si="3916"/>
        <v/>
      </c>
      <c r="DK247" s="72" t="str">
        <f t="shared" si="3917"/>
        <v/>
      </c>
      <c r="DL247" s="72" t="str">
        <f t="shared" si="3918"/>
        <v/>
      </c>
      <c r="DM247" s="72" t="str">
        <f t="shared" si="3919"/>
        <v/>
      </c>
      <c r="DN247" s="72" t="str">
        <f t="shared" si="3920"/>
        <v/>
      </c>
      <c r="DO247" s="72" t="str">
        <f t="shared" si="3921"/>
        <v/>
      </c>
      <c r="DP247" s="72" t="str">
        <f t="shared" si="3922"/>
        <v/>
      </c>
      <c r="DQ247" s="72" t="str">
        <f t="shared" si="3923"/>
        <v/>
      </c>
      <c r="DR247" s="72" t="str">
        <f t="shared" si="3924"/>
        <v/>
      </c>
      <c r="DS247" s="72" t="str">
        <f t="shared" si="3925"/>
        <v/>
      </c>
      <c r="DT247" s="72" t="str">
        <f t="shared" si="3926"/>
        <v/>
      </c>
      <c r="DU247" s="72" t="str">
        <f t="shared" si="3927"/>
        <v/>
      </c>
      <c r="DV247" s="72" t="str">
        <f t="shared" si="3928"/>
        <v/>
      </c>
      <c r="DW247" s="72" t="str">
        <f t="shared" si="3929"/>
        <v/>
      </c>
      <c r="DX247" s="72" t="str">
        <f t="shared" si="3930"/>
        <v/>
      </c>
      <c r="DY247" s="72" t="str">
        <f t="shared" si="3931"/>
        <v/>
      </c>
      <c r="DZ247" s="72" t="str">
        <f t="shared" si="3932"/>
        <v/>
      </c>
      <c r="EA247" s="72" t="str">
        <f t="shared" si="3933"/>
        <v/>
      </c>
      <c r="EB247" s="72" t="str">
        <f t="shared" si="3934"/>
        <v/>
      </c>
      <c r="EC247" s="72" t="str">
        <f t="shared" si="3935"/>
        <v/>
      </c>
      <c r="ED247" s="72" t="str">
        <f t="shared" si="3936"/>
        <v/>
      </c>
      <c r="EE247" s="72" t="str">
        <f t="shared" si="3937"/>
        <v/>
      </c>
      <c r="EF247" s="72" t="str">
        <f t="shared" si="3938"/>
        <v/>
      </c>
      <c r="EG247" s="72" t="str">
        <f t="shared" si="3939"/>
        <v/>
      </c>
      <c r="EH247" s="72" t="str">
        <f t="shared" si="3940"/>
        <v/>
      </c>
      <c r="EI247" s="72" t="str">
        <f t="shared" si="3941"/>
        <v/>
      </c>
      <c r="EJ247" s="72" t="str">
        <f t="shared" si="3942"/>
        <v/>
      </c>
      <c r="EK247" s="72" t="str">
        <f t="shared" si="3943"/>
        <v/>
      </c>
      <c r="EL247" s="72" t="str">
        <f t="shared" si="3944"/>
        <v/>
      </c>
      <c r="EM247" s="72" t="str">
        <f t="shared" si="3945"/>
        <v/>
      </c>
      <c r="EN247" s="72" t="str">
        <f t="shared" si="3946"/>
        <v/>
      </c>
      <c r="EO247" s="72" t="str">
        <f t="shared" si="3947"/>
        <v/>
      </c>
      <c r="EP247" s="72" t="str">
        <f t="shared" si="3948"/>
        <v/>
      </c>
      <c r="EQ247" s="72" t="str">
        <f t="shared" si="3949"/>
        <v/>
      </c>
      <c r="ER247" s="72" t="str">
        <f t="shared" si="3950"/>
        <v/>
      </c>
      <c r="ES247" s="72" t="str">
        <f t="shared" si="3951"/>
        <v/>
      </c>
      <c r="ET247" s="72" t="str">
        <f t="shared" si="3952"/>
        <v/>
      </c>
      <c r="EU247" s="72" t="str">
        <f t="shared" si="3953"/>
        <v/>
      </c>
      <c r="EV247" s="72" t="str">
        <f t="shared" si="3954"/>
        <v/>
      </c>
      <c r="EW247" s="72" t="str">
        <f t="shared" si="3955"/>
        <v/>
      </c>
      <c r="EX247" s="72" t="str">
        <f t="shared" si="3956"/>
        <v/>
      </c>
      <c r="EY247" s="72" t="str">
        <f t="shared" si="3957"/>
        <v/>
      </c>
      <c r="EZ247" s="72" t="str">
        <f t="shared" si="3958"/>
        <v/>
      </c>
      <c r="FA247" s="72" t="str">
        <f t="shared" si="3959"/>
        <v/>
      </c>
      <c r="FB247" s="72" t="str">
        <f t="shared" si="3960"/>
        <v/>
      </c>
      <c r="FC247" s="72" t="str">
        <f t="shared" si="3961"/>
        <v/>
      </c>
      <c r="FD247" s="72" t="str">
        <f t="shared" si="3962"/>
        <v/>
      </c>
      <c r="FE247" s="72" t="str">
        <f t="shared" si="3963"/>
        <v/>
      </c>
      <c r="FF247" s="72" t="str">
        <f t="shared" si="3964"/>
        <v/>
      </c>
      <c r="FG247" s="72" t="str">
        <f t="shared" si="3965"/>
        <v/>
      </c>
      <c r="FH247" s="72" t="str">
        <f t="shared" si="3966"/>
        <v/>
      </c>
      <c r="FI247" s="72" t="str">
        <f t="shared" si="3967"/>
        <v/>
      </c>
      <c r="FJ247" s="72" t="str">
        <f t="shared" si="3968"/>
        <v/>
      </c>
      <c r="FK247" s="72" t="str">
        <f t="shared" si="3969"/>
        <v/>
      </c>
      <c r="FL247" s="72" t="str">
        <f t="shared" si="3970"/>
        <v/>
      </c>
      <c r="FM247" s="72" t="str">
        <f t="shared" si="3971"/>
        <v/>
      </c>
      <c r="FN247" s="72" t="str">
        <f t="shared" si="3972"/>
        <v/>
      </c>
      <c r="FO247" s="72" t="str">
        <f t="shared" si="3973"/>
        <v/>
      </c>
      <c r="FP247" s="72" t="str">
        <f t="shared" si="3974"/>
        <v/>
      </c>
      <c r="FQ247" s="72" t="str">
        <f t="shared" si="3975"/>
        <v/>
      </c>
      <c r="FR247" s="72" t="str">
        <f t="shared" si="3976"/>
        <v/>
      </c>
      <c r="FS247" s="72" t="str">
        <f t="shared" si="3977"/>
        <v/>
      </c>
    </row>
    <row r="248" spans="1:175" ht="15">
      <c r="A248" s="81"/>
      <c r="B248" s="129" t="s">
        <v>816</v>
      </c>
      <c r="C248" s="127" t="str">
        <f t="shared" si="3978"/>
        <v>已领取收藏礼包</v>
      </c>
      <c r="T248" s="139" t="str">
        <f t="shared" si="3979"/>
        <v>|cff99ccff房间大厅界面点击右上角《|r|cffcc99ff收藏|r|cff99ccff》后可领取该礼包。|n|n|r属性：|n|cffffcc33攻击伤害+5%|n技能伤害+5%|r|N|N|cff00ff00已领取该礼包</v>
      </c>
      <c r="U248" s="81" t="s">
        <v>812</v>
      </c>
      <c r="CN248" s="70" t="str">
        <f t="shared" si="3980"/>
        <v>InitUnitState('IB54',,,,,,,,,,)</v>
      </c>
      <c r="CO248" s="70" t="str">
        <f t="shared" si="3981"/>
        <v>InitUnitNormal('IB54',,,,,,,,,,)</v>
      </c>
      <c r="CP248" s="70" t="str">
        <f t="shared" si="3982"/>
        <v>InitUnitMagic('IB54',,,,,,,,,,)</v>
      </c>
      <c r="CQ248" s="70" t="str">
        <f t="shared" si="3983"/>
        <v>InitUnitAdd('IB54',,,,,,,,,,)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InitEquipData('IB54',,"",,,,,'','','','','','',"ReplaceableTextures\\commandButtons\\BTNLBUI01.blp")</v>
      </c>
      <c r="CU248" s="98" t="str">
        <f t="shared" si="3906"/>
        <v>|n</v>
      </c>
      <c r="CV248" s="71" t="str">
        <f t="shared" si="3907"/>
        <v>|cff99ccff房间大厅界面点击右上角《|r|cffcc99ff收藏|r|cff99ccff》后可领取该礼包。|n|n|r属性：|n|cffffcc33攻击伤害+5%|n技能伤害+5%|r|N|N|cff00ff00已领取该礼包</v>
      </c>
      <c r="CW248" s="61"/>
      <c r="CX248" s="61"/>
      <c r="CY248" s="61"/>
      <c r="CZ248" s="61"/>
      <c r="DA248" s="61"/>
      <c r="DB248" s="72" t="str">
        <f t="shared" si="3908"/>
        <v/>
      </c>
      <c r="DC248" s="72" t="str">
        <f t="shared" si="3909"/>
        <v/>
      </c>
      <c r="DD248" s="72" t="str">
        <f t="shared" si="3910"/>
        <v/>
      </c>
      <c r="DE248" s="72" t="str">
        <f t="shared" si="3911"/>
        <v/>
      </c>
      <c r="DF248" s="72" t="str">
        <f t="shared" si="3912"/>
        <v/>
      </c>
      <c r="DG248" s="72" t="str">
        <f t="shared" si="3913"/>
        <v/>
      </c>
      <c r="DH248" s="72" t="str">
        <f t="shared" si="3914"/>
        <v/>
      </c>
      <c r="DI248" s="72" t="str">
        <f t="shared" si="3915"/>
        <v/>
      </c>
      <c r="DJ248" s="72" t="str">
        <f t="shared" si="3916"/>
        <v/>
      </c>
      <c r="DK248" s="72" t="str">
        <f t="shared" si="3917"/>
        <v/>
      </c>
      <c r="DL248" s="72" t="str">
        <f t="shared" si="3918"/>
        <v/>
      </c>
      <c r="DM248" s="72" t="str">
        <f t="shared" si="3919"/>
        <v/>
      </c>
      <c r="DN248" s="72" t="str">
        <f t="shared" si="3920"/>
        <v/>
      </c>
      <c r="DO248" s="72" t="str">
        <f t="shared" si="3921"/>
        <v/>
      </c>
      <c r="DP248" s="72" t="str">
        <f t="shared" si="3922"/>
        <v/>
      </c>
      <c r="DQ248" s="72" t="str">
        <f t="shared" si="3923"/>
        <v/>
      </c>
      <c r="DR248" s="72" t="str">
        <f t="shared" si="3924"/>
        <v/>
      </c>
      <c r="DS248" s="72" t="str">
        <f t="shared" si="3925"/>
        <v/>
      </c>
      <c r="DT248" s="72" t="str">
        <f t="shared" si="3926"/>
        <v/>
      </c>
      <c r="DU248" s="72" t="str">
        <f t="shared" si="3927"/>
        <v/>
      </c>
      <c r="DV248" s="72" t="str">
        <f t="shared" si="3928"/>
        <v/>
      </c>
      <c r="DW248" s="72" t="str">
        <f t="shared" si="3929"/>
        <v/>
      </c>
      <c r="DX248" s="72" t="str">
        <f t="shared" si="3930"/>
        <v/>
      </c>
      <c r="DY248" s="72" t="str">
        <f t="shared" si="3931"/>
        <v/>
      </c>
      <c r="DZ248" s="72" t="str">
        <f t="shared" si="3932"/>
        <v/>
      </c>
      <c r="EA248" s="72" t="str">
        <f t="shared" si="3933"/>
        <v/>
      </c>
      <c r="EB248" s="72" t="str">
        <f t="shared" si="3934"/>
        <v/>
      </c>
      <c r="EC248" s="72" t="str">
        <f t="shared" si="3935"/>
        <v/>
      </c>
      <c r="ED248" s="72" t="str">
        <f t="shared" si="3936"/>
        <v/>
      </c>
      <c r="EE248" s="72" t="str">
        <f t="shared" si="3937"/>
        <v/>
      </c>
      <c r="EF248" s="72" t="str">
        <f t="shared" si="3938"/>
        <v/>
      </c>
      <c r="EG248" s="72" t="str">
        <f t="shared" si="3939"/>
        <v/>
      </c>
      <c r="EH248" s="72" t="str">
        <f t="shared" si="3940"/>
        <v/>
      </c>
      <c r="EI248" s="72" t="str">
        <f t="shared" si="3941"/>
        <v/>
      </c>
      <c r="EJ248" s="72" t="str">
        <f t="shared" si="3942"/>
        <v/>
      </c>
      <c r="EK248" s="72" t="str">
        <f t="shared" si="3943"/>
        <v/>
      </c>
      <c r="EL248" s="72" t="str">
        <f t="shared" si="3944"/>
        <v/>
      </c>
      <c r="EM248" s="72" t="str">
        <f t="shared" si="3945"/>
        <v/>
      </c>
      <c r="EN248" s="72" t="str">
        <f t="shared" si="3946"/>
        <v/>
      </c>
      <c r="EO248" s="72" t="str">
        <f t="shared" si="3947"/>
        <v/>
      </c>
      <c r="EP248" s="72" t="str">
        <f t="shared" si="3948"/>
        <v/>
      </c>
      <c r="EQ248" s="72" t="str">
        <f t="shared" si="3949"/>
        <v/>
      </c>
      <c r="ER248" s="72" t="str">
        <f t="shared" si="3950"/>
        <v/>
      </c>
      <c r="ES248" s="72" t="str">
        <f t="shared" si="3951"/>
        <v/>
      </c>
      <c r="ET248" s="72" t="str">
        <f t="shared" si="3952"/>
        <v/>
      </c>
      <c r="EU248" s="72" t="str">
        <f t="shared" si="3953"/>
        <v/>
      </c>
      <c r="EV248" s="72" t="str">
        <f t="shared" si="3954"/>
        <v/>
      </c>
      <c r="EW248" s="72" t="str">
        <f t="shared" si="3955"/>
        <v/>
      </c>
      <c r="EX248" s="72" t="str">
        <f t="shared" si="3956"/>
        <v/>
      </c>
      <c r="EY248" s="72" t="str">
        <f t="shared" si="3957"/>
        <v/>
      </c>
      <c r="EZ248" s="72" t="str">
        <f t="shared" si="3958"/>
        <v/>
      </c>
      <c r="FA248" s="72" t="str">
        <f t="shared" si="3959"/>
        <v/>
      </c>
      <c r="FB248" s="72" t="str">
        <f t="shared" si="3960"/>
        <v/>
      </c>
      <c r="FC248" s="72" t="str">
        <f t="shared" si="3961"/>
        <v/>
      </c>
      <c r="FD248" s="72" t="str">
        <f t="shared" si="3962"/>
        <v/>
      </c>
      <c r="FE248" s="72" t="str">
        <f t="shared" si="3963"/>
        <v/>
      </c>
      <c r="FF248" s="72" t="str">
        <f t="shared" si="3964"/>
        <v/>
      </c>
      <c r="FG248" s="72" t="str">
        <f t="shared" si="3965"/>
        <v/>
      </c>
      <c r="FH248" s="72" t="str">
        <f t="shared" si="3966"/>
        <v/>
      </c>
      <c r="FI248" s="72" t="str">
        <f t="shared" si="3967"/>
        <v/>
      </c>
      <c r="FJ248" s="72" t="str">
        <f t="shared" si="3968"/>
        <v/>
      </c>
      <c r="FK248" s="72" t="str">
        <f t="shared" si="3969"/>
        <v/>
      </c>
      <c r="FL248" s="72" t="str">
        <f t="shared" si="3970"/>
        <v/>
      </c>
      <c r="FM248" s="72" t="str">
        <f t="shared" si="3971"/>
        <v/>
      </c>
      <c r="FN248" s="72" t="str">
        <f t="shared" si="3972"/>
        <v/>
      </c>
      <c r="FO248" s="72" t="str">
        <f t="shared" si="3973"/>
        <v/>
      </c>
      <c r="FP248" s="72" t="str">
        <f t="shared" si="3974"/>
        <v/>
      </c>
      <c r="FQ248" s="72" t="str">
        <f t="shared" si="3975"/>
        <v/>
      </c>
      <c r="FR248" s="72" t="str">
        <f t="shared" si="3976"/>
        <v/>
      </c>
      <c r="FS248" s="72" t="str">
        <f t="shared" si="3977"/>
        <v/>
      </c>
    </row>
    <row r="249" spans="1:175" ht="15">
      <c r="A249" s="81"/>
      <c r="B249" s="129" t="s">
        <v>817</v>
      </c>
      <c r="C249" s="127" t="str">
        <f t="shared" si="3978"/>
        <v>已领取重置版礼包</v>
      </c>
      <c r="T249" s="139" t="str">
        <f t="shared" si="3979"/>
        <v>|cff33ff00购买魔兽重制版可领取该礼包！|n|n|r奖励：|n招魂幡Lv3|N|N|cff00ff00已领取该礼包</v>
      </c>
      <c r="U249" s="81" t="s">
        <v>812</v>
      </c>
      <c r="CN249" s="70" t="str">
        <f t="shared" si="3980"/>
        <v>InitUnitState('IB55',,,,,,,,,,)</v>
      </c>
      <c r="CO249" s="70" t="str">
        <f t="shared" si="3981"/>
        <v>InitUnitNormal('IB55',,,,,,,,,,)</v>
      </c>
      <c r="CP249" s="70" t="str">
        <f t="shared" si="3982"/>
        <v>InitUnitMagic('IB55',,,,,,,,,,)</v>
      </c>
      <c r="CQ249" s="70" t="str">
        <f t="shared" si="3983"/>
        <v>InitUnitAdd('IB55',,,,,,,,,,)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274&amp;CR$1&amp;")"</f>
        <v>InitEquipData('IB55',,"",,,,,'','','','','','',"")</v>
      </c>
      <c r="CU249" s="98" t="str">
        <f t="shared" si="3906"/>
        <v>|n</v>
      </c>
      <c r="CV249" s="71" t="str">
        <f t="shared" si="3907"/>
        <v>|cff33ff00购买魔兽重制版可领取该礼包！|n|n|r奖励：|n招魂幡Lv3|N|N|cff00ff00已领取该礼包</v>
      </c>
      <c r="CW249" s="61"/>
      <c r="CX249" s="61"/>
      <c r="CY249" s="61"/>
      <c r="CZ249" s="61"/>
      <c r="DA249" s="61"/>
      <c r="DB249" s="72" t="str">
        <f t="shared" si="3908"/>
        <v/>
      </c>
      <c r="DC249" s="72" t="str">
        <f t="shared" si="3909"/>
        <v/>
      </c>
      <c r="DD249" s="72" t="str">
        <f t="shared" si="3910"/>
        <v/>
      </c>
      <c r="DE249" s="72" t="str">
        <f t="shared" si="3911"/>
        <v/>
      </c>
      <c r="DF249" s="72" t="str">
        <f t="shared" si="3912"/>
        <v/>
      </c>
      <c r="DG249" s="72" t="str">
        <f t="shared" si="3913"/>
        <v/>
      </c>
      <c r="DH249" s="72" t="str">
        <f t="shared" si="3914"/>
        <v/>
      </c>
      <c r="DI249" s="72" t="str">
        <f t="shared" si="3915"/>
        <v/>
      </c>
      <c r="DJ249" s="72" t="str">
        <f t="shared" si="3916"/>
        <v/>
      </c>
      <c r="DK249" s="72" t="str">
        <f t="shared" si="3917"/>
        <v/>
      </c>
      <c r="DL249" s="72" t="str">
        <f t="shared" si="3918"/>
        <v/>
      </c>
      <c r="DM249" s="72" t="str">
        <f t="shared" si="3919"/>
        <v/>
      </c>
      <c r="DN249" s="72" t="str">
        <f t="shared" si="3920"/>
        <v/>
      </c>
      <c r="DO249" s="72" t="str">
        <f t="shared" si="3921"/>
        <v/>
      </c>
      <c r="DP249" s="72" t="str">
        <f t="shared" si="3922"/>
        <v/>
      </c>
      <c r="DQ249" s="72" t="str">
        <f t="shared" si="3923"/>
        <v/>
      </c>
      <c r="DR249" s="72" t="str">
        <f t="shared" si="3924"/>
        <v/>
      </c>
      <c r="DS249" s="72" t="str">
        <f t="shared" si="3925"/>
        <v/>
      </c>
      <c r="DT249" s="72" t="str">
        <f t="shared" si="3926"/>
        <v/>
      </c>
      <c r="DU249" s="72" t="str">
        <f t="shared" si="3927"/>
        <v/>
      </c>
      <c r="DV249" s="72" t="str">
        <f t="shared" si="3928"/>
        <v/>
      </c>
      <c r="DW249" s="72" t="str">
        <f t="shared" si="3929"/>
        <v/>
      </c>
      <c r="DX249" s="72" t="str">
        <f t="shared" si="3930"/>
        <v/>
      </c>
      <c r="DY249" s="72" t="str">
        <f t="shared" si="3931"/>
        <v/>
      </c>
      <c r="DZ249" s="72" t="str">
        <f t="shared" si="3932"/>
        <v/>
      </c>
      <c r="EA249" s="72" t="str">
        <f t="shared" si="3933"/>
        <v/>
      </c>
      <c r="EB249" s="72" t="str">
        <f t="shared" si="3934"/>
        <v/>
      </c>
      <c r="EC249" s="72" t="str">
        <f t="shared" si="3935"/>
        <v/>
      </c>
      <c r="ED249" s="72" t="str">
        <f t="shared" si="3936"/>
        <v/>
      </c>
      <c r="EE249" s="72" t="str">
        <f t="shared" si="3937"/>
        <v/>
      </c>
      <c r="EF249" s="72" t="str">
        <f t="shared" si="3938"/>
        <v/>
      </c>
      <c r="EG249" s="72" t="str">
        <f t="shared" si="3939"/>
        <v/>
      </c>
      <c r="EH249" s="72" t="str">
        <f t="shared" si="3940"/>
        <v/>
      </c>
      <c r="EI249" s="72" t="str">
        <f t="shared" si="3941"/>
        <v/>
      </c>
      <c r="EJ249" s="72" t="str">
        <f t="shared" si="3942"/>
        <v/>
      </c>
      <c r="EK249" s="72" t="str">
        <f t="shared" si="3943"/>
        <v/>
      </c>
      <c r="EL249" s="72" t="str">
        <f t="shared" si="3944"/>
        <v/>
      </c>
      <c r="EM249" s="72" t="str">
        <f t="shared" si="3945"/>
        <v/>
      </c>
      <c r="EN249" s="72" t="str">
        <f t="shared" si="3946"/>
        <v/>
      </c>
      <c r="EO249" s="72" t="str">
        <f t="shared" si="3947"/>
        <v/>
      </c>
      <c r="EP249" s="72" t="str">
        <f t="shared" si="3948"/>
        <v/>
      </c>
      <c r="EQ249" s="72" t="str">
        <f t="shared" si="3949"/>
        <v/>
      </c>
      <c r="ER249" s="72" t="str">
        <f t="shared" si="3950"/>
        <v/>
      </c>
      <c r="ES249" s="72" t="str">
        <f t="shared" si="3951"/>
        <v/>
      </c>
      <c r="ET249" s="72" t="str">
        <f t="shared" si="3952"/>
        <v/>
      </c>
      <c r="EU249" s="72" t="str">
        <f t="shared" si="3953"/>
        <v/>
      </c>
      <c r="EV249" s="72" t="str">
        <f t="shared" si="3954"/>
        <v/>
      </c>
      <c r="EW249" s="72" t="str">
        <f t="shared" si="3955"/>
        <v/>
      </c>
      <c r="EX249" s="72" t="str">
        <f t="shared" si="3956"/>
        <v/>
      </c>
      <c r="EY249" s="72" t="str">
        <f t="shared" si="3957"/>
        <v/>
      </c>
      <c r="EZ249" s="72" t="str">
        <f t="shared" si="3958"/>
        <v/>
      </c>
      <c r="FA249" s="72" t="str">
        <f t="shared" si="3959"/>
        <v/>
      </c>
      <c r="FB249" s="72" t="str">
        <f t="shared" si="3960"/>
        <v/>
      </c>
      <c r="FC249" s="72" t="str">
        <f t="shared" si="3961"/>
        <v/>
      </c>
      <c r="FD249" s="72" t="str">
        <f t="shared" si="3962"/>
        <v/>
      </c>
      <c r="FE249" s="72" t="str">
        <f t="shared" si="3963"/>
        <v/>
      </c>
      <c r="FF249" s="72" t="str">
        <f t="shared" si="3964"/>
        <v/>
      </c>
      <c r="FG249" s="72" t="str">
        <f t="shared" si="3965"/>
        <v/>
      </c>
      <c r="FH249" s="72" t="str">
        <f t="shared" si="3966"/>
        <v/>
      </c>
      <c r="FI249" s="72" t="str">
        <f t="shared" si="3967"/>
        <v/>
      </c>
      <c r="FJ249" s="72" t="str">
        <f t="shared" si="3968"/>
        <v/>
      </c>
      <c r="FK249" s="72" t="str">
        <f t="shared" si="3969"/>
        <v/>
      </c>
      <c r="FL249" s="72" t="str">
        <f t="shared" si="3970"/>
        <v/>
      </c>
      <c r="FM249" s="72" t="str">
        <f t="shared" si="3971"/>
        <v/>
      </c>
      <c r="FN249" s="72" t="str">
        <f t="shared" si="3972"/>
        <v/>
      </c>
      <c r="FO249" s="72" t="str">
        <f t="shared" si="3973"/>
        <v/>
      </c>
      <c r="FP249" s="72" t="str">
        <f t="shared" si="3974"/>
        <v/>
      </c>
      <c r="FQ249" s="72" t="str">
        <f t="shared" si="3975"/>
        <v/>
      </c>
      <c r="FR249" s="72" t="str">
        <f t="shared" si="3976"/>
        <v/>
      </c>
      <c r="FS249" s="72" t="str">
        <f t="shared" si="3977"/>
        <v/>
      </c>
    </row>
    <row r="250" spans="1:175" ht="15">
      <c r="A250" s="81"/>
      <c r="B250" s="129" t="s">
        <v>818</v>
      </c>
      <c r="C250" s="127" t="str">
        <f t="shared" si="3978"/>
        <v>已领取公会福利</v>
      </c>
      <c r="T250" s="139" t="str">
        <f t="shared" si="3979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50" s="81" t="s">
        <v>812</v>
      </c>
      <c r="CN250" s="70" t="str">
        <f t="shared" si="3980"/>
        <v>InitUnitState('IB56',,,,,,,,,,)</v>
      </c>
      <c r="CO250" s="70" t="str">
        <f t="shared" si="3981"/>
        <v>InitUnitNormal('IB56',,,,,,,,,,)</v>
      </c>
      <c r="CP250" s="70" t="str">
        <f t="shared" si="3982"/>
        <v>InitUnitMagic('IB56',,,,,,,,,,)</v>
      </c>
      <c r="CQ250" s="70" t="str">
        <f t="shared" si="3983"/>
        <v>InitUnitAdd('IB56',,,,,,,,,,)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InitEquipData('IB56',,"",,,,,'','','','','','',"ReplaceableTextures\\commandButtons\\BTNLBUI01.blp")</v>
      </c>
      <c r="CU250" s="98" t="str">
        <f t="shared" si="3906"/>
        <v>|n</v>
      </c>
      <c r="CV250" s="71" t="str">
        <f t="shared" si="3907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50" s="61"/>
      <c r="CX250" s="61"/>
      <c r="CY250" s="61"/>
      <c r="CZ250" s="61"/>
      <c r="DA250" s="61"/>
      <c r="DB250" s="72" t="str">
        <f t="shared" si="3908"/>
        <v/>
      </c>
      <c r="DC250" s="72" t="str">
        <f t="shared" si="3909"/>
        <v/>
      </c>
      <c r="DD250" s="72" t="str">
        <f t="shared" si="3910"/>
        <v/>
      </c>
      <c r="DE250" s="72" t="str">
        <f t="shared" si="3911"/>
        <v/>
      </c>
      <c r="DF250" s="72" t="str">
        <f t="shared" si="3912"/>
        <v/>
      </c>
      <c r="DG250" s="72" t="str">
        <f t="shared" si="3913"/>
        <v/>
      </c>
      <c r="DH250" s="72" t="str">
        <f t="shared" si="3914"/>
        <v/>
      </c>
      <c r="DI250" s="72" t="str">
        <f t="shared" si="3915"/>
        <v/>
      </c>
      <c r="DJ250" s="72" t="str">
        <f t="shared" si="3916"/>
        <v/>
      </c>
      <c r="DK250" s="72" t="str">
        <f t="shared" si="3917"/>
        <v/>
      </c>
      <c r="DL250" s="72" t="str">
        <f t="shared" si="3918"/>
        <v/>
      </c>
      <c r="DM250" s="72" t="str">
        <f t="shared" si="3919"/>
        <v/>
      </c>
      <c r="DN250" s="72" t="str">
        <f t="shared" si="3920"/>
        <v/>
      </c>
      <c r="DO250" s="72" t="str">
        <f t="shared" si="3921"/>
        <v/>
      </c>
      <c r="DP250" s="72" t="str">
        <f t="shared" si="3922"/>
        <v/>
      </c>
      <c r="DQ250" s="72" t="str">
        <f t="shared" si="3923"/>
        <v/>
      </c>
      <c r="DR250" s="72" t="str">
        <f t="shared" si="3924"/>
        <v/>
      </c>
      <c r="DS250" s="72" t="str">
        <f t="shared" si="3925"/>
        <v/>
      </c>
      <c r="DT250" s="72" t="str">
        <f t="shared" si="3926"/>
        <v/>
      </c>
      <c r="DU250" s="72" t="str">
        <f t="shared" si="3927"/>
        <v/>
      </c>
      <c r="DV250" s="72" t="str">
        <f t="shared" si="3928"/>
        <v/>
      </c>
      <c r="DW250" s="72" t="str">
        <f t="shared" si="3929"/>
        <v/>
      </c>
      <c r="DX250" s="72" t="str">
        <f t="shared" si="3930"/>
        <v/>
      </c>
      <c r="DY250" s="72" t="str">
        <f t="shared" si="3931"/>
        <v/>
      </c>
      <c r="DZ250" s="72" t="str">
        <f t="shared" si="3932"/>
        <v/>
      </c>
      <c r="EA250" s="72" t="str">
        <f t="shared" si="3933"/>
        <v/>
      </c>
      <c r="EB250" s="72" t="str">
        <f t="shared" si="3934"/>
        <v/>
      </c>
      <c r="EC250" s="72" t="str">
        <f t="shared" si="3935"/>
        <v/>
      </c>
      <c r="ED250" s="72" t="str">
        <f t="shared" si="3936"/>
        <v/>
      </c>
      <c r="EE250" s="72" t="str">
        <f t="shared" si="3937"/>
        <v/>
      </c>
      <c r="EF250" s="72" t="str">
        <f t="shared" si="3938"/>
        <v/>
      </c>
      <c r="EG250" s="72" t="str">
        <f t="shared" si="3939"/>
        <v/>
      </c>
      <c r="EH250" s="72" t="str">
        <f t="shared" si="3940"/>
        <v/>
      </c>
      <c r="EI250" s="72" t="str">
        <f t="shared" si="3941"/>
        <v/>
      </c>
      <c r="EJ250" s="72" t="str">
        <f t="shared" si="3942"/>
        <v/>
      </c>
      <c r="EK250" s="72" t="str">
        <f t="shared" si="3943"/>
        <v/>
      </c>
      <c r="EL250" s="72" t="str">
        <f t="shared" si="3944"/>
        <v/>
      </c>
      <c r="EM250" s="72" t="str">
        <f t="shared" si="3945"/>
        <v/>
      </c>
      <c r="EN250" s="72" t="str">
        <f t="shared" si="3946"/>
        <v/>
      </c>
      <c r="EO250" s="72" t="str">
        <f t="shared" si="3947"/>
        <v/>
      </c>
      <c r="EP250" s="72" t="str">
        <f t="shared" si="3948"/>
        <v/>
      </c>
      <c r="EQ250" s="72" t="str">
        <f t="shared" si="3949"/>
        <v/>
      </c>
      <c r="ER250" s="72" t="str">
        <f t="shared" si="3950"/>
        <v/>
      </c>
      <c r="ES250" s="72" t="str">
        <f t="shared" si="3951"/>
        <v/>
      </c>
      <c r="ET250" s="72" t="str">
        <f t="shared" si="3952"/>
        <v/>
      </c>
      <c r="EU250" s="72" t="str">
        <f t="shared" si="3953"/>
        <v/>
      </c>
      <c r="EV250" s="72" t="str">
        <f t="shared" si="3954"/>
        <v/>
      </c>
      <c r="EW250" s="72" t="str">
        <f t="shared" si="3955"/>
        <v/>
      </c>
      <c r="EX250" s="72" t="str">
        <f t="shared" si="3956"/>
        <v/>
      </c>
      <c r="EY250" s="72" t="str">
        <f t="shared" si="3957"/>
        <v/>
      </c>
      <c r="EZ250" s="72" t="str">
        <f t="shared" si="3958"/>
        <v/>
      </c>
      <c r="FA250" s="72" t="str">
        <f t="shared" si="3959"/>
        <v/>
      </c>
      <c r="FB250" s="72" t="str">
        <f t="shared" si="3960"/>
        <v/>
      </c>
      <c r="FC250" s="72" t="str">
        <f t="shared" si="3961"/>
        <v/>
      </c>
      <c r="FD250" s="72" t="str">
        <f t="shared" si="3962"/>
        <v/>
      </c>
      <c r="FE250" s="72" t="str">
        <f t="shared" si="3963"/>
        <v/>
      </c>
      <c r="FF250" s="72" t="str">
        <f t="shared" si="3964"/>
        <v/>
      </c>
      <c r="FG250" s="72" t="str">
        <f t="shared" si="3965"/>
        <v/>
      </c>
      <c r="FH250" s="72" t="str">
        <f t="shared" si="3966"/>
        <v/>
      </c>
      <c r="FI250" s="72" t="str">
        <f t="shared" si="3967"/>
        <v/>
      </c>
      <c r="FJ250" s="72" t="str">
        <f t="shared" si="3968"/>
        <v/>
      </c>
      <c r="FK250" s="72" t="str">
        <f t="shared" si="3969"/>
        <v/>
      </c>
      <c r="FL250" s="72" t="str">
        <f t="shared" si="3970"/>
        <v/>
      </c>
      <c r="FM250" s="72" t="str">
        <f t="shared" si="3971"/>
        <v/>
      </c>
      <c r="FN250" s="72" t="str">
        <f t="shared" si="3972"/>
        <v/>
      </c>
      <c r="FO250" s="72" t="str">
        <f t="shared" si="3973"/>
        <v/>
      </c>
      <c r="FP250" s="72" t="str">
        <f t="shared" si="3974"/>
        <v/>
      </c>
      <c r="FQ250" s="72" t="str">
        <f t="shared" si="3975"/>
        <v/>
      </c>
      <c r="FR250" s="72" t="str">
        <f t="shared" si="3976"/>
        <v/>
      </c>
      <c r="FS250" s="72" t="str">
        <f t="shared" si="3977"/>
        <v/>
      </c>
    </row>
    <row r="251" spans="1:175" ht="15">
      <c r="A251" s="81"/>
      <c r="B251" s="129" t="s">
        <v>819</v>
      </c>
      <c r="C251" s="127" t="str">
        <f t="shared" si="3978"/>
        <v>已领取星耀礼包</v>
      </c>
      <c r="T251" s="139" t="str">
        <f t="shared" si="3979"/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U251" s="81" t="s">
        <v>812</v>
      </c>
      <c r="CN251" s="70" t="str">
        <f t="shared" si="3980"/>
        <v>InitUnitState('IB57',,,,,,,,,,)</v>
      </c>
      <c r="CO251" s="70" t="str">
        <f t="shared" si="3981"/>
        <v>InitUnitNormal('IB57',,,,,,,,,,)</v>
      </c>
      <c r="CP251" s="70" t="str">
        <f t="shared" si="3982"/>
        <v>InitUnitMagic('IB57',,,,,,,,,,)</v>
      </c>
      <c r="CQ251" s="70" t="str">
        <f t="shared" si="3983"/>
        <v>InitUnitAdd('IB57',,,,,,,,,,)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253&amp;CR$1&amp;")"</f>
        <v>InitEquipData('IB57',,"",,,,,'','','','','','',"ReplaceableTextures\\commandButtons\\BTNLBUI01.blp")</v>
      </c>
      <c r="CU251" s="98" t="str">
        <f t="shared" si="3906"/>
        <v>|n</v>
      </c>
      <c r="CV251" s="71" t="str">
        <f t="shared" si="3907"/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CW251" s="61"/>
      <c r="CX251" s="61"/>
      <c r="CY251" s="61"/>
      <c r="CZ251" s="61"/>
      <c r="DA251" s="61"/>
      <c r="DB251" s="72" t="str">
        <f t="shared" si="3908"/>
        <v/>
      </c>
      <c r="DC251" s="72" t="str">
        <f t="shared" si="3909"/>
        <v/>
      </c>
      <c r="DD251" s="72" t="str">
        <f t="shared" si="3910"/>
        <v/>
      </c>
      <c r="DE251" s="72" t="str">
        <f t="shared" si="3911"/>
        <v/>
      </c>
      <c r="DF251" s="72" t="str">
        <f t="shared" si="3912"/>
        <v/>
      </c>
      <c r="DG251" s="72" t="str">
        <f t="shared" si="3913"/>
        <v/>
      </c>
      <c r="DH251" s="72" t="str">
        <f t="shared" si="3914"/>
        <v/>
      </c>
      <c r="DI251" s="72" t="str">
        <f t="shared" si="3915"/>
        <v/>
      </c>
      <c r="DJ251" s="72" t="str">
        <f t="shared" si="3916"/>
        <v/>
      </c>
      <c r="DK251" s="72" t="str">
        <f t="shared" si="3917"/>
        <v/>
      </c>
      <c r="DL251" s="72" t="str">
        <f t="shared" si="3918"/>
        <v/>
      </c>
      <c r="DM251" s="72" t="str">
        <f t="shared" si="3919"/>
        <v/>
      </c>
      <c r="DN251" s="72" t="str">
        <f t="shared" si="3920"/>
        <v/>
      </c>
      <c r="DO251" s="72" t="str">
        <f t="shared" si="3921"/>
        <v/>
      </c>
      <c r="DP251" s="72" t="str">
        <f t="shared" si="3922"/>
        <v/>
      </c>
      <c r="DQ251" s="72" t="str">
        <f t="shared" si="3923"/>
        <v/>
      </c>
      <c r="DR251" s="72" t="str">
        <f t="shared" si="3924"/>
        <v/>
      </c>
      <c r="DS251" s="72" t="str">
        <f t="shared" si="3925"/>
        <v/>
      </c>
      <c r="DT251" s="72" t="str">
        <f t="shared" si="3926"/>
        <v/>
      </c>
      <c r="DU251" s="72" t="str">
        <f t="shared" si="3927"/>
        <v/>
      </c>
      <c r="DV251" s="72" t="str">
        <f t="shared" si="3928"/>
        <v/>
      </c>
      <c r="DW251" s="72" t="str">
        <f t="shared" si="3929"/>
        <v/>
      </c>
      <c r="DX251" s="72" t="str">
        <f t="shared" si="3930"/>
        <v/>
      </c>
      <c r="DY251" s="72" t="str">
        <f t="shared" si="3931"/>
        <v/>
      </c>
      <c r="DZ251" s="72" t="str">
        <f t="shared" si="3932"/>
        <v/>
      </c>
      <c r="EA251" s="72" t="str">
        <f t="shared" si="3933"/>
        <v/>
      </c>
      <c r="EB251" s="72" t="str">
        <f t="shared" si="3934"/>
        <v/>
      </c>
      <c r="EC251" s="72" t="str">
        <f t="shared" si="3935"/>
        <v/>
      </c>
      <c r="ED251" s="72" t="str">
        <f t="shared" si="3936"/>
        <v/>
      </c>
      <c r="EE251" s="72" t="str">
        <f t="shared" si="3937"/>
        <v/>
      </c>
      <c r="EF251" s="72" t="str">
        <f t="shared" si="3938"/>
        <v/>
      </c>
      <c r="EG251" s="72" t="str">
        <f t="shared" si="3939"/>
        <v/>
      </c>
      <c r="EH251" s="72" t="str">
        <f t="shared" si="3940"/>
        <v/>
      </c>
      <c r="EI251" s="72" t="str">
        <f t="shared" si="3941"/>
        <v/>
      </c>
      <c r="EJ251" s="72" t="str">
        <f t="shared" si="3942"/>
        <v/>
      </c>
      <c r="EK251" s="72" t="str">
        <f t="shared" si="3943"/>
        <v/>
      </c>
      <c r="EL251" s="72" t="str">
        <f t="shared" si="3944"/>
        <v/>
      </c>
      <c r="EM251" s="72" t="str">
        <f t="shared" si="3945"/>
        <v/>
      </c>
      <c r="EN251" s="72" t="str">
        <f t="shared" si="3946"/>
        <v/>
      </c>
      <c r="EO251" s="72" t="str">
        <f t="shared" si="3947"/>
        <v/>
      </c>
      <c r="EP251" s="72" t="str">
        <f t="shared" si="3948"/>
        <v/>
      </c>
      <c r="EQ251" s="72" t="str">
        <f t="shared" si="3949"/>
        <v/>
      </c>
      <c r="ER251" s="72" t="str">
        <f t="shared" si="3950"/>
        <v/>
      </c>
      <c r="ES251" s="72" t="str">
        <f t="shared" si="3951"/>
        <v/>
      </c>
      <c r="ET251" s="72" t="str">
        <f t="shared" si="3952"/>
        <v/>
      </c>
      <c r="EU251" s="72" t="str">
        <f t="shared" si="3953"/>
        <v/>
      </c>
      <c r="EV251" s="72" t="str">
        <f t="shared" si="3954"/>
        <v/>
      </c>
      <c r="EW251" s="72" t="str">
        <f t="shared" si="3955"/>
        <v/>
      </c>
      <c r="EX251" s="72" t="str">
        <f t="shared" si="3956"/>
        <v/>
      </c>
      <c r="EY251" s="72" t="str">
        <f t="shared" si="3957"/>
        <v/>
      </c>
      <c r="EZ251" s="72" t="str">
        <f t="shared" si="3958"/>
        <v/>
      </c>
      <c r="FA251" s="72" t="str">
        <f t="shared" si="3959"/>
        <v/>
      </c>
      <c r="FB251" s="72" t="str">
        <f t="shared" si="3960"/>
        <v/>
      </c>
      <c r="FC251" s="72" t="str">
        <f t="shared" si="3961"/>
        <v/>
      </c>
      <c r="FD251" s="72" t="str">
        <f t="shared" si="3962"/>
        <v/>
      </c>
      <c r="FE251" s="72" t="str">
        <f t="shared" si="3963"/>
        <v/>
      </c>
      <c r="FF251" s="72" t="str">
        <f t="shared" si="3964"/>
        <v/>
      </c>
      <c r="FG251" s="72" t="str">
        <f t="shared" si="3965"/>
        <v/>
      </c>
      <c r="FH251" s="72" t="str">
        <f t="shared" si="3966"/>
        <v/>
      </c>
      <c r="FI251" s="72" t="str">
        <f t="shared" si="3967"/>
        <v/>
      </c>
      <c r="FJ251" s="72" t="str">
        <f t="shared" si="3968"/>
        <v/>
      </c>
      <c r="FK251" s="72" t="str">
        <f t="shared" si="3969"/>
        <v/>
      </c>
      <c r="FL251" s="72" t="str">
        <f t="shared" si="3970"/>
        <v/>
      </c>
      <c r="FM251" s="72" t="str">
        <f t="shared" si="3971"/>
        <v/>
      </c>
      <c r="FN251" s="72" t="str">
        <f t="shared" si="3972"/>
        <v/>
      </c>
      <c r="FO251" s="72" t="str">
        <f t="shared" si="3973"/>
        <v/>
      </c>
      <c r="FP251" s="72" t="str">
        <f t="shared" si="3974"/>
        <v/>
      </c>
      <c r="FQ251" s="72" t="str">
        <f t="shared" si="3975"/>
        <v/>
      </c>
      <c r="FR251" s="72" t="str">
        <f t="shared" si="3976"/>
        <v/>
      </c>
      <c r="FS251" s="72" t="str">
        <f t="shared" si="3977"/>
        <v/>
      </c>
    </row>
    <row r="252" spans="1:175" ht="15">
      <c r="A252" s="81"/>
      <c r="B252" s="129" t="s">
        <v>820</v>
      </c>
      <c r="C252" s="127" t="str">
        <f t="shared" si="3978"/>
        <v>已领取魔芝RPG礼包</v>
      </c>
      <c r="T252" s="139" t="str">
        <f t="shared" si="3979"/>
        <v>|cff99ccff游戏中输入《|r|cff33ff00魔芝RPG|r|cff99ccff》领取本礼包！|r|n|n|r奖励：|n|cffffcc00练功房怪物数量+1|r|N|N|cff00ff00已领取该礼包</v>
      </c>
      <c r="U252" s="81" t="s">
        <v>812</v>
      </c>
      <c r="CN252" s="70" t="str">
        <f t="shared" si="3980"/>
        <v>InitUnitState('IB58',,,,,,,,,,)</v>
      </c>
      <c r="CO252" s="70" t="str">
        <f t="shared" si="3981"/>
        <v>InitUnitNormal('IB58',,,,,,,,,,)</v>
      </c>
      <c r="CP252" s="70" t="str">
        <f t="shared" si="3982"/>
        <v>InitUnitMagic('IB58',,,,,,,,,,)</v>
      </c>
      <c r="CQ252" s="70" t="str">
        <f t="shared" si="3983"/>
        <v>InitUnitAdd('IB58',,,,,,,,,,)</v>
      </c>
      <c r="CR252" s="70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276&amp;CR$1&amp;")"</f>
        <v>InitEquipData('IB58',,"",,,,,'','','','','','',"")</v>
      </c>
      <c r="CU252" s="98" t="str">
        <f t="shared" si="3906"/>
        <v>|n</v>
      </c>
      <c r="CV252" s="71" t="str">
        <f t="shared" si="3907"/>
        <v>|cff99ccff游戏中输入《|r|cff33ff00魔芝RPG|r|cff99ccff》领取本礼包！|r|n|n|r奖励：|n|cffffcc00练功房怪物数量+1|r|N|N|cff00ff00已领取该礼包</v>
      </c>
      <c r="CW252" s="61"/>
      <c r="CX252" s="61"/>
      <c r="CY252" s="61"/>
      <c r="CZ252" s="61"/>
      <c r="DA252" s="61"/>
      <c r="DB252" s="72" t="str">
        <f t="shared" ref="DB252:FM252" si="3984">IF(V252="","","|n"&amp;DB$2&amp;"+"&amp;V252&amp;DB$1)</f>
        <v/>
      </c>
      <c r="DC252" s="72" t="str">
        <f t="shared" si="3984"/>
        <v/>
      </c>
      <c r="DD252" s="72" t="str">
        <f t="shared" si="3984"/>
        <v/>
      </c>
      <c r="DE252" s="72" t="str">
        <f t="shared" si="3984"/>
        <v/>
      </c>
      <c r="DF252" s="72" t="str">
        <f t="shared" si="3984"/>
        <v/>
      </c>
      <c r="DG252" s="72" t="str">
        <f t="shared" si="3984"/>
        <v/>
      </c>
      <c r="DH252" s="72" t="str">
        <f t="shared" si="3984"/>
        <v/>
      </c>
      <c r="DI252" s="72" t="str">
        <f t="shared" si="3984"/>
        <v/>
      </c>
      <c r="DJ252" s="72" t="str">
        <f t="shared" si="3984"/>
        <v/>
      </c>
      <c r="DK252" s="72" t="str">
        <f t="shared" si="3984"/>
        <v/>
      </c>
      <c r="DL252" s="72" t="str">
        <f t="shared" si="3984"/>
        <v/>
      </c>
      <c r="DM252" s="72" t="str">
        <f t="shared" si="3984"/>
        <v/>
      </c>
      <c r="DN252" s="72" t="str">
        <f t="shared" si="3984"/>
        <v/>
      </c>
      <c r="DO252" s="72" t="str">
        <f t="shared" si="3984"/>
        <v/>
      </c>
      <c r="DP252" s="72" t="str">
        <f t="shared" si="3984"/>
        <v/>
      </c>
      <c r="DQ252" s="72" t="str">
        <f t="shared" si="3984"/>
        <v/>
      </c>
      <c r="DR252" s="72" t="str">
        <f t="shared" si="3984"/>
        <v/>
      </c>
      <c r="DS252" s="72" t="str">
        <f t="shared" si="3984"/>
        <v/>
      </c>
      <c r="DT252" s="72" t="str">
        <f t="shared" si="3984"/>
        <v/>
      </c>
      <c r="DU252" s="72" t="str">
        <f t="shared" si="3984"/>
        <v/>
      </c>
      <c r="DV252" s="72" t="str">
        <f t="shared" si="3984"/>
        <v/>
      </c>
      <c r="DW252" s="72" t="str">
        <f t="shared" si="3984"/>
        <v/>
      </c>
      <c r="DX252" s="72" t="str">
        <f t="shared" si="3984"/>
        <v/>
      </c>
      <c r="DY252" s="72" t="str">
        <f t="shared" si="3984"/>
        <v/>
      </c>
      <c r="DZ252" s="72" t="str">
        <f t="shared" si="3984"/>
        <v/>
      </c>
      <c r="EA252" s="72" t="str">
        <f t="shared" si="3984"/>
        <v/>
      </c>
      <c r="EB252" s="72" t="str">
        <f t="shared" si="3984"/>
        <v/>
      </c>
      <c r="EC252" s="72" t="str">
        <f t="shared" si="3984"/>
        <v/>
      </c>
      <c r="ED252" s="72" t="str">
        <f t="shared" si="3984"/>
        <v/>
      </c>
      <c r="EE252" s="72" t="str">
        <f t="shared" si="3984"/>
        <v/>
      </c>
      <c r="EF252" s="72" t="str">
        <f t="shared" si="3984"/>
        <v/>
      </c>
      <c r="EG252" s="72" t="str">
        <f t="shared" si="3984"/>
        <v/>
      </c>
      <c r="EH252" s="72" t="str">
        <f t="shared" si="3984"/>
        <v/>
      </c>
      <c r="EI252" s="72" t="str">
        <f t="shared" si="3984"/>
        <v/>
      </c>
      <c r="EJ252" s="72" t="str">
        <f t="shared" si="3984"/>
        <v/>
      </c>
      <c r="EK252" s="72" t="str">
        <f t="shared" si="3984"/>
        <v/>
      </c>
      <c r="EL252" s="72" t="str">
        <f t="shared" si="3984"/>
        <v/>
      </c>
      <c r="EM252" s="72" t="str">
        <f t="shared" si="3984"/>
        <v/>
      </c>
      <c r="EN252" s="72" t="str">
        <f t="shared" si="3984"/>
        <v/>
      </c>
      <c r="EO252" s="72" t="str">
        <f t="shared" si="3984"/>
        <v/>
      </c>
      <c r="EP252" s="72" t="str">
        <f t="shared" si="3984"/>
        <v/>
      </c>
      <c r="EQ252" s="72" t="str">
        <f t="shared" si="3984"/>
        <v/>
      </c>
      <c r="ER252" s="72" t="str">
        <f t="shared" si="3984"/>
        <v/>
      </c>
      <c r="ES252" s="72" t="str">
        <f t="shared" si="3984"/>
        <v/>
      </c>
      <c r="ET252" s="72" t="str">
        <f t="shared" si="3984"/>
        <v/>
      </c>
      <c r="EU252" s="72" t="str">
        <f t="shared" si="3984"/>
        <v/>
      </c>
      <c r="EV252" s="72" t="str">
        <f t="shared" si="3984"/>
        <v/>
      </c>
      <c r="EW252" s="72" t="str">
        <f t="shared" si="3984"/>
        <v/>
      </c>
      <c r="EX252" s="72" t="str">
        <f t="shared" si="3984"/>
        <v/>
      </c>
      <c r="EY252" s="72" t="str">
        <f t="shared" si="3984"/>
        <v/>
      </c>
      <c r="EZ252" s="72" t="str">
        <f t="shared" si="3984"/>
        <v/>
      </c>
      <c r="FA252" s="72" t="str">
        <f t="shared" si="3984"/>
        <v/>
      </c>
      <c r="FB252" s="72" t="str">
        <f t="shared" si="3984"/>
        <v/>
      </c>
      <c r="FC252" s="72" t="str">
        <f t="shared" si="3984"/>
        <v/>
      </c>
      <c r="FD252" s="72" t="str">
        <f t="shared" si="3984"/>
        <v/>
      </c>
      <c r="FE252" s="72" t="str">
        <f t="shared" si="3984"/>
        <v/>
      </c>
      <c r="FF252" s="72" t="str">
        <f t="shared" si="3984"/>
        <v/>
      </c>
      <c r="FG252" s="72" t="str">
        <f t="shared" si="3984"/>
        <v/>
      </c>
      <c r="FH252" s="72" t="str">
        <f t="shared" si="3984"/>
        <v/>
      </c>
      <c r="FI252" s="72" t="str">
        <f t="shared" si="3984"/>
        <v/>
      </c>
      <c r="FJ252" s="72" t="str">
        <f t="shared" si="3984"/>
        <v/>
      </c>
      <c r="FK252" s="72" t="str">
        <f t="shared" si="3984"/>
        <v/>
      </c>
      <c r="FL252" s="72" t="str">
        <f t="shared" si="3984"/>
        <v/>
      </c>
      <c r="FM252" s="72" t="str">
        <f t="shared" si="3984"/>
        <v/>
      </c>
      <c r="FN252" s="72" t="str">
        <f t="shared" ref="FN252:FS252" si="3985">IF(CH252="","","|n"&amp;FN$2&amp;"+"&amp;CH252&amp;FN$1)</f>
        <v/>
      </c>
      <c r="FO252" s="72" t="str">
        <f t="shared" si="3985"/>
        <v/>
      </c>
      <c r="FP252" s="72" t="str">
        <f t="shared" si="3985"/>
        <v/>
      </c>
      <c r="FQ252" s="72" t="str">
        <f t="shared" si="3985"/>
        <v/>
      </c>
      <c r="FR252" s="72" t="str">
        <f t="shared" si="3985"/>
        <v/>
      </c>
      <c r="FS252" s="72" t="str">
        <f t="shared" si="3985"/>
        <v/>
      </c>
    </row>
    <row r="253" spans="1:175" ht="15">
      <c r="A253" s="81"/>
      <c r="B253" s="129" t="s">
        <v>821</v>
      </c>
      <c r="C253" s="127" t="str">
        <f t="shared" si="3978"/>
        <v>已领取老铁礼包</v>
      </c>
      <c r="T253" s="139" t="str">
        <f t="shared" si="3979"/>
        <v>|N|N|cff00ff00已领取该礼包</v>
      </c>
      <c r="U253" s="81" t="s">
        <v>812</v>
      </c>
      <c r="CN253" s="70" t="str">
        <f t="shared" si="3980"/>
        <v>InitUnitState('IB59',,,,,,,,,,)</v>
      </c>
      <c r="CO253" s="70" t="str">
        <f t="shared" si="3981"/>
        <v>InitUnitNormal('IB59',,,,,,,,,,)</v>
      </c>
      <c r="CP253" s="70" t="str">
        <f t="shared" si="3982"/>
        <v>InitUnitMagic('IB59',,,,,,,,,,)</v>
      </c>
      <c r="CQ253" s="70" t="str">
        <f t="shared" si="3983"/>
        <v>InitUnitAdd('IB59',,,,,,,,,,)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277&amp;CR$1&amp;")"</f>
        <v>InitEquipData('IB59',,"",,,,,'','','','','','',"")</v>
      </c>
      <c r="CU253" s="98" t="str">
        <f t="shared" si="3906"/>
        <v>|n</v>
      </c>
      <c r="CV253" s="71" t="str">
        <f t="shared" si="3907"/>
        <v>|N|N|cff00ff00已领取该礼包</v>
      </c>
      <c r="CW253" s="61"/>
      <c r="CX253" s="61"/>
      <c r="CY253" s="61"/>
      <c r="CZ253" s="61"/>
      <c r="DA253" s="61"/>
      <c r="DB253" s="72" t="str">
        <f t="shared" ref="DB253:FM257" si="3986">IF(V253="","","|n"&amp;DB$2&amp;"+"&amp;V253&amp;DB$1)</f>
        <v/>
      </c>
      <c r="DC253" s="72" t="str">
        <f t="shared" si="3986"/>
        <v/>
      </c>
      <c r="DD253" s="72" t="str">
        <f t="shared" si="3986"/>
        <v/>
      </c>
      <c r="DE253" s="72" t="str">
        <f t="shared" si="3986"/>
        <v/>
      </c>
      <c r="DF253" s="72" t="str">
        <f t="shared" si="3986"/>
        <v/>
      </c>
      <c r="DG253" s="72" t="str">
        <f t="shared" si="3986"/>
        <v/>
      </c>
      <c r="DH253" s="72" t="str">
        <f t="shared" si="3986"/>
        <v/>
      </c>
      <c r="DI253" s="72" t="str">
        <f t="shared" si="3986"/>
        <v/>
      </c>
      <c r="DJ253" s="72" t="str">
        <f t="shared" si="3986"/>
        <v/>
      </c>
      <c r="DK253" s="72" t="str">
        <f t="shared" si="3986"/>
        <v/>
      </c>
      <c r="DL253" s="72" t="str">
        <f t="shared" si="3986"/>
        <v/>
      </c>
      <c r="DM253" s="72" t="str">
        <f t="shared" si="3986"/>
        <v/>
      </c>
      <c r="DN253" s="72" t="str">
        <f t="shared" si="3986"/>
        <v/>
      </c>
      <c r="DO253" s="72" t="str">
        <f t="shared" si="3986"/>
        <v/>
      </c>
      <c r="DP253" s="72" t="str">
        <f t="shared" si="3986"/>
        <v/>
      </c>
      <c r="DQ253" s="72" t="str">
        <f t="shared" si="3986"/>
        <v/>
      </c>
      <c r="DR253" s="72" t="str">
        <f t="shared" si="3986"/>
        <v/>
      </c>
      <c r="DS253" s="72" t="str">
        <f t="shared" si="3986"/>
        <v/>
      </c>
      <c r="DT253" s="72" t="str">
        <f t="shared" si="3986"/>
        <v/>
      </c>
      <c r="DU253" s="72" t="str">
        <f t="shared" si="3986"/>
        <v/>
      </c>
      <c r="DV253" s="72" t="str">
        <f t="shared" si="3986"/>
        <v/>
      </c>
      <c r="DW253" s="72" t="str">
        <f t="shared" si="3986"/>
        <v/>
      </c>
      <c r="DX253" s="72" t="str">
        <f t="shared" si="3986"/>
        <v/>
      </c>
      <c r="DY253" s="72" t="str">
        <f t="shared" si="3986"/>
        <v/>
      </c>
      <c r="DZ253" s="72" t="str">
        <f t="shared" si="3986"/>
        <v/>
      </c>
      <c r="EA253" s="72" t="str">
        <f t="shared" si="3986"/>
        <v/>
      </c>
      <c r="EB253" s="72" t="str">
        <f t="shared" si="3986"/>
        <v/>
      </c>
      <c r="EC253" s="72" t="str">
        <f t="shared" si="3986"/>
        <v/>
      </c>
      <c r="ED253" s="72" t="str">
        <f t="shared" si="3986"/>
        <v/>
      </c>
      <c r="EE253" s="72" t="str">
        <f t="shared" si="3986"/>
        <v/>
      </c>
      <c r="EF253" s="72" t="str">
        <f t="shared" si="3986"/>
        <v/>
      </c>
      <c r="EG253" s="72" t="str">
        <f t="shared" si="3986"/>
        <v/>
      </c>
      <c r="EH253" s="72" t="str">
        <f t="shared" si="3986"/>
        <v/>
      </c>
      <c r="EI253" s="72" t="str">
        <f t="shared" si="3986"/>
        <v/>
      </c>
      <c r="EJ253" s="72" t="str">
        <f t="shared" si="3986"/>
        <v/>
      </c>
      <c r="EK253" s="72" t="str">
        <f t="shared" si="3986"/>
        <v/>
      </c>
      <c r="EL253" s="72" t="str">
        <f t="shared" si="3986"/>
        <v/>
      </c>
      <c r="EM253" s="72" t="str">
        <f t="shared" si="3986"/>
        <v/>
      </c>
      <c r="EN253" s="72" t="str">
        <f t="shared" si="3986"/>
        <v/>
      </c>
      <c r="EO253" s="72" t="str">
        <f t="shared" si="3986"/>
        <v/>
      </c>
      <c r="EP253" s="72" t="str">
        <f t="shared" si="3986"/>
        <v/>
      </c>
      <c r="EQ253" s="72" t="str">
        <f t="shared" si="3986"/>
        <v/>
      </c>
      <c r="ER253" s="72" t="str">
        <f t="shared" si="3986"/>
        <v/>
      </c>
      <c r="ES253" s="72" t="str">
        <f t="shared" si="3986"/>
        <v/>
      </c>
      <c r="ET253" s="72" t="str">
        <f t="shared" si="3986"/>
        <v/>
      </c>
      <c r="EU253" s="72" t="str">
        <f t="shared" si="3986"/>
        <v/>
      </c>
      <c r="EV253" s="72" t="str">
        <f t="shared" si="3986"/>
        <v/>
      </c>
      <c r="EW253" s="72" t="str">
        <f t="shared" si="3986"/>
        <v/>
      </c>
      <c r="EX253" s="72" t="str">
        <f t="shared" si="3986"/>
        <v/>
      </c>
      <c r="EY253" s="72" t="str">
        <f t="shared" si="3986"/>
        <v/>
      </c>
      <c r="EZ253" s="72" t="str">
        <f t="shared" si="3986"/>
        <v/>
      </c>
      <c r="FA253" s="72" t="str">
        <f t="shared" si="3986"/>
        <v/>
      </c>
      <c r="FB253" s="72" t="str">
        <f t="shared" si="3986"/>
        <v/>
      </c>
      <c r="FC253" s="72" t="str">
        <f t="shared" si="3986"/>
        <v/>
      </c>
      <c r="FD253" s="72" t="str">
        <f t="shared" si="3986"/>
        <v/>
      </c>
      <c r="FE253" s="72" t="str">
        <f t="shared" si="3986"/>
        <v/>
      </c>
      <c r="FF253" s="72" t="str">
        <f t="shared" si="3986"/>
        <v/>
      </c>
      <c r="FG253" s="72" t="str">
        <f t="shared" si="3986"/>
        <v/>
      </c>
      <c r="FH253" s="72" t="str">
        <f t="shared" si="3986"/>
        <v/>
      </c>
      <c r="FI253" s="72" t="str">
        <f t="shared" si="3986"/>
        <v/>
      </c>
      <c r="FJ253" s="72" t="str">
        <f t="shared" si="3986"/>
        <v/>
      </c>
      <c r="FK253" s="72" t="str">
        <f t="shared" si="3986"/>
        <v/>
      </c>
      <c r="FL253" s="72" t="str">
        <f t="shared" si="3986"/>
        <v/>
      </c>
      <c r="FM253" s="72" t="str">
        <f t="shared" si="3986"/>
        <v/>
      </c>
      <c r="FN253" s="72" t="str">
        <f t="shared" ref="FN253:FS257" si="3987">IF(CH253="","","|n"&amp;FN$2&amp;"+"&amp;CH253&amp;FN$1)</f>
        <v/>
      </c>
      <c r="FO253" s="72" t="str">
        <f t="shared" si="3987"/>
        <v/>
      </c>
      <c r="FP253" s="72" t="str">
        <f t="shared" si="3987"/>
        <v/>
      </c>
      <c r="FQ253" s="72" t="str">
        <f t="shared" si="3987"/>
        <v/>
      </c>
      <c r="FR253" s="72" t="str">
        <f t="shared" si="3987"/>
        <v/>
      </c>
      <c r="FS253" s="72" t="str">
        <f t="shared" si="3987"/>
        <v/>
      </c>
    </row>
    <row r="254" spans="1:175" ht="16.5">
      <c r="A254" s="73"/>
      <c r="B254" s="130" t="s">
        <v>822</v>
      </c>
      <c r="C254" s="130" t="s">
        <v>823</v>
      </c>
      <c r="E254" s="103"/>
      <c r="F254" s="102"/>
      <c r="S254" s="110"/>
      <c r="T254" s="130" t="s">
        <v>823</v>
      </c>
      <c r="U254" s="137" t="s">
        <v>824</v>
      </c>
      <c r="V254" s="81"/>
      <c r="Z254" s="81"/>
      <c r="AG254" s="113"/>
      <c r="AL254" s="113"/>
      <c r="BC254" s="114"/>
      <c r="BD254" s="114"/>
      <c r="CU254" s="98" t="str">
        <f t="shared" ref="CU254" si="3988">CONCATENATE(DB254,DC254,DD254,DE254,DF254,DG254,DH254,DI254,DJ254,DK254,DL254,DM254,DN254,DO254,DP254,DQ254,DR254,DS254,DT254,DU254,DV254,DW254,DX254,DY254,DZ254,EA254,EB254,EC254,ED254,EE254,EF254,EG254,EH254,EI254,EJ254,EK254,EL254,EM254,EN254,EO254,EP254,EQ254,ER254,ES254,ET254,EU254,EV254,EW254,EX254,EY254,EZ254,FA254,FB254,FC254,FD254,FE254,FF254,FG254,FH254,FI254,FJ254,FK254,FL254,FM254,FN254,FO254,FP254,FQ254,FR254,FS254&amp;"|n")</f>
        <v>|n</v>
      </c>
      <c r="CV254" s="71" t="str">
        <f t="shared" ref="CV254" si="3989">T254</f>
        <v>积分兑换-永久</v>
      </c>
      <c r="CW254" s="61"/>
      <c r="CX254" s="61"/>
      <c r="CY254" s="61"/>
      <c r="CZ254" s="61"/>
      <c r="DA254" s="61"/>
      <c r="DB254" s="72" t="str">
        <f t="shared" ref="DB254" si="3990">IF(V254="","","|n"&amp;DB$2&amp;"+"&amp;V254&amp;DB$1)</f>
        <v/>
      </c>
      <c r="DC254" s="72" t="str">
        <f t="shared" ref="DC254" si="3991">IF(W254="","","|n"&amp;DC$2&amp;"+"&amp;W254&amp;DC$1)</f>
        <v/>
      </c>
      <c r="DD254" s="72" t="str">
        <f t="shared" ref="DD254" si="3992">IF(X254="","","|n"&amp;DD$2&amp;"+"&amp;X254&amp;DD$1)</f>
        <v/>
      </c>
      <c r="DE254" s="72" t="str">
        <f t="shared" ref="DE254" si="3993">IF(Y254="","","|n"&amp;DE$2&amp;"+"&amp;Y254&amp;DE$1)</f>
        <v/>
      </c>
      <c r="DF254" s="72" t="str">
        <f t="shared" ref="DF254" si="3994">IF(Z254="","","|n"&amp;DF$2&amp;"+"&amp;Z254&amp;DF$1)</f>
        <v/>
      </c>
      <c r="DG254" s="72" t="str">
        <f t="shared" ref="DG254" si="3995">IF(AA254="","","|n"&amp;DG$2&amp;"+"&amp;AA254&amp;DG$1)</f>
        <v/>
      </c>
      <c r="DH254" s="72" t="str">
        <f t="shared" ref="DH254" si="3996">IF(AB254="","","|n"&amp;DH$2&amp;"+"&amp;AB254&amp;DH$1)</f>
        <v/>
      </c>
      <c r="DI254" s="72" t="str">
        <f t="shared" ref="DI254" si="3997">IF(AC254="","","|n"&amp;DI$2&amp;"+"&amp;AC254&amp;DI$1)</f>
        <v/>
      </c>
      <c r="DJ254" s="72" t="str">
        <f t="shared" ref="DJ254" si="3998">IF(AD254="","","|n"&amp;DJ$2&amp;"+"&amp;AD254&amp;DJ$1)</f>
        <v/>
      </c>
      <c r="DK254" s="72" t="str">
        <f t="shared" ref="DK254" si="3999">IF(AE254="","","|n"&amp;DK$2&amp;"+"&amp;AE254&amp;DK$1)</f>
        <v/>
      </c>
      <c r="DL254" s="72" t="str">
        <f t="shared" ref="DL254" si="4000">IF(AF254="","","|n"&amp;DL$2&amp;"+"&amp;AF254&amp;DL$1)</f>
        <v/>
      </c>
      <c r="DM254" s="72" t="str">
        <f t="shared" ref="DM254" si="4001">IF(AG254="","","|n"&amp;DM$2&amp;"+"&amp;AG254&amp;DM$1)</f>
        <v/>
      </c>
      <c r="DN254" s="72" t="str">
        <f t="shared" ref="DN254" si="4002">IF(AH254="","","|n"&amp;DN$2&amp;"+"&amp;AH254&amp;DN$1)</f>
        <v/>
      </c>
      <c r="DO254" s="72" t="str">
        <f t="shared" ref="DO254" si="4003">IF(AI254="","","|n"&amp;DO$2&amp;"+"&amp;AI254&amp;DO$1)</f>
        <v/>
      </c>
      <c r="DP254" s="72" t="str">
        <f t="shared" ref="DP254" si="4004">IF(AJ254="","","|n"&amp;DP$2&amp;"+"&amp;AJ254&amp;DP$1)</f>
        <v/>
      </c>
      <c r="DQ254" s="72" t="str">
        <f t="shared" ref="DQ254" si="4005">IF(AK254="","","|n"&amp;DQ$2&amp;"+"&amp;AK254&amp;DQ$1)</f>
        <v/>
      </c>
      <c r="DR254" s="72" t="str">
        <f t="shared" ref="DR254" si="4006">IF(AL254="","","|n"&amp;DR$2&amp;"+"&amp;AL254&amp;DR$1)</f>
        <v/>
      </c>
      <c r="DS254" s="72" t="str">
        <f t="shared" ref="DS254" si="4007">IF(AM254="","","|n"&amp;DS$2&amp;"+"&amp;AM254&amp;DS$1)</f>
        <v/>
      </c>
      <c r="DT254" s="72" t="str">
        <f t="shared" ref="DT254" si="4008">IF(AN254="","","|n"&amp;DT$2&amp;"+"&amp;AN254&amp;DT$1)</f>
        <v/>
      </c>
      <c r="DU254" s="72" t="str">
        <f t="shared" ref="DU254" si="4009">IF(AO254="","","|n"&amp;DU$2&amp;"+"&amp;AO254&amp;DU$1)</f>
        <v/>
      </c>
      <c r="DV254" s="72" t="str">
        <f t="shared" ref="DV254" si="4010">IF(AP254="","","|n"&amp;DV$2&amp;"+"&amp;AP254&amp;DV$1)</f>
        <v/>
      </c>
      <c r="DW254" s="72" t="str">
        <f t="shared" ref="DW254" si="4011">IF(AQ254="","","|n"&amp;DW$2&amp;"+"&amp;AQ254&amp;DW$1)</f>
        <v/>
      </c>
      <c r="DX254" s="72" t="str">
        <f t="shared" ref="DX254" si="4012">IF(AR254="","","|n"&amp;DX$2&amp;"+"&amp;AR254&amp;DX$1)</f>
        <v/>
      </c>
      <c r="DY254" s="72" t="str">
        <f t="shared" ref="DY254" si="4013">IF(AS254="","","|n"&amp;DY$2&amp;"+"&amp;AS254&amp;DY$1)</f>
        <v/>
      </c>
      <c r="DZ254" s="72" t="str">
        <f t="shared" ref="DZ254" si="4014">IF(AT254="","","|n"&amp;DZ$2&amp;"+"&amp;AT254&amp;DZ$1)</f>
        <v/>
      </c>
      <c r="EA254" s="72" t="str">
        <f t="shared" ref="EA254" si="4015">IF(AU254="","","|n"&amp;EA$2&amp;"+"&amp;AU254&amp;EA$1)</f>
        <v/>
      </c>
      <c r="EB254" s="72" t="str">
        <f t="shared" ref="EB254" si="4016">IF(AV254="","","|n"&amp;EB$2&amp;"+"&amp;AV254&amp;EB$1)</f>
        <v/>
      </c>
      <c r="EC254" s="72" t="str">
        <f t="shared" ref="EC254" si="4017">IF(AW254="","","|n"&amp;EC$2&amp;"+"&amp;AW254&amp;EC$1)</f>
        <v/>
      </c>
      <c r="ED254" s="72" t="str">
        <f t="shared" ref="ED254" si="4018">IF(AX254="","","|n"&amp;ED$2&amp;"+"&amp;AX254&amp;ED$1)</f>
        <v/>
      </c>
      <c r="EE254" s="72" t="str">
        <f t="shared" ref="EE254" si="4019">IF(AY254="","","|n"&amp;EE$2&amp;"+"&amp;AY254&amp;EE$1)</f>
        <v/>
      </c>
      <c r="EF254" s="72" t="str">
        <f t="shared" ref="EF254" si="4020">IF(AZ254="","","|n"&amp;EF$2&amp;"+"&amp;AZ254&amp;EF$1)</f>
        <v/>
      </c>
      <c r="EG254" s="72" t="str">
        <f t="shared" ref="EG254" si="4021">IF(BA254="","","|n"&amp;EG$2&amp;"+"&amp;BA254&amp;EG$1)</f>
        <v/>
      </c>
      <c r="EH254" s="72" t="str">
        <f t="shared" ref="EH254" si="4022">IF(BB254="","","|n"&amp;EH$2&amp;"+"&amp;BB254&amp;EH$1)</f>
        <v/>
      </c>
      <c r="EI254" s="72" t="str">
        <f t="shared" ref="EI254" si="4023">IF(BC254="","","|n"&amp;EI$2&amp;"+"&amp;BC254&amp;EI$1)</f>
        <v/>
      </c>
      <c r="EJ254" s="72" t="str">
        <f t="shared" ref="EJ254" si="4024">IF(BD254="","","|n"&amp;EJ$2&amp;"+"&amp;BD254&amp;EJ$1)</f>
        <v/>
      </c>
      <c r="EK254" s="72" t="str">
        <f t="shared" ref="EK254" si="4025">IF(BE254="","","|n"&amp;EK$2&amp;"+"&amp;BE254&amp;EK$1)</f>
        <v/>
      </c>
      <c r="EL254" s="72" t="str">
        <f t="shared" ref="EL254" si="4026">IF(BF254="","","|n"&amp;EL$2&amp;"+"&amp;BF254&amp;EL$1)</f>
        <v/>
      </c>
      <c r="EM254" s="72" t="str">
        <f t="shared" ref="EM254" si="4027">IF(BG254="","","|n"&amp;EM$2&amp;"+"&amp;BG254&amp;EM$1)</f>
        <v/>
      </c>
      <c r="EN254" s="72" t="str">
        <f t="shared" ref="EN254" si="4028">IF(BH254="","","|n"&amp;EN$2&amp;"+"&amp;BH254&amp;EN$1)</f>
        <v/>
      </c>
      <c r="EO254" s="72" t="str">
        <f t="shared" ref="EO254" si="4029">IF(BI254="","","|n"&amp;EO$2&amp;"+"&amp;BI254&amp;EO$1)</f>
        <v/>
      </c>
      <c r="EP254" s="72" t="str">
        <f t="shared" ref="EP254" si="4030">IF(BJ254="","","|n"&amp;EP$2&amp;"+"&amp;BJ254&amp;EP$1)</f>
        <v/>
      </c>
      <c r="EQ254" s="72" t="str">
        <f t="shared" ref="EQ254" si="4031">IF(BK254="","","|n"&amp;EQ$2&amp;"+"&amp;BK254&amp;EQ$1)</f>
        <v/>
      </c>
      <c r="ER254" s="72" t="str">
        <f t="shared" ref="ER254" si="4032">IF(BL254="","","|n"&amp;ER$2&amp;"+"&amp;BL254&amp;ER$1)</f>
        <v/>
      </c>
      <c r="ES254" s="72" t="str">
        <f t="shared" ref="ES254" si="4033">IF(BM254="","","|n"&amp;ES$2&amp;"+"&amp;BM254&amp;ES$1)</f>
        <v/>
      </c>
      <c r="ET254" s="72" t="str">
        <f t="shared" ref="ET254" si="4034">IF(BN254="","","|n"&amp;ET$2&amp;"+"&amp;BN254&amp;ET$1)</f>
        <v/>
      </c>
      <c r="EU254" s="72" t="str">
        <f t="shared" ref="EU254" si="4035">IF(BO254="","","|n"&amp;EU$2&amp;"+"&amp;BO254&amp;EU$1)</f>
        <v/>
      </c>
      <c r="EV254" s="72" t="str">
        <f t="shared" ref="EV254" si="4036">IF(BP254="","","|n"&amp;EV$2&amp;"+"&amp;BP254&amp;EV$1)</f>
        <v/>
      </c>
      <c r="EW254" s="72" t="str">
        <f t="shared" ref="EW254" si="4037">IF(BQ254="","","|n"&amp;EW$2&amp;"+"&amp;BQ254&amp;EW$1)</f>
        <v/>
      </c>
      <c r="EX254" s="72" t="str">
        <f t="shared" ref="EX254" si="4038">IF(BR254="","","|n"&amp;EX$2&amp;"+"&amp;BR254&amp;EX$1)</f>
        <v/>
      </c>
      <c r="EY254" s="72" t="str">
        <f t="shared" ref="EY254" si="4039">IF(BS254="","","|n"&amp;EY$2&amp;"+"&amp;BS254&amp;EY$1)</f>
        <v/>
      </c>
      <c r="EZ254" s="72" t="str">
        <f t="shared" ref="EZ254" si="4040">IF(BT254="","","|n"&amp;EZ$2&amp;"+"&amp;BT254&amp;EZ$1)</f>
        <v/>
      </c>
      <c r="FA254" s="72" t="str">
        <f t="shared" ref="FA254" si="4041">IF(BU254="","","|n"&amp;FA$2&amp;"+"&amp;BU254&amp;FA$1)</f>
        <v/>
      </c>
      <c r="FB254" s="72" t="str">
        <f t="shared" ref="FB254" si="4042">IF(BV254="","","|n"&amp;FB$2&amp;"+"&amp;BV254&amp;FB$1)</f>
        <v/>
      </c>
      <c r="FC254" s="72" t="str">
        <f t="shared" ref="FC254" si="4043">IF(BW254="","","|n"&amp;FC$2&amp;"+"&amp;BW254&amp;FC$1)</f>
        <v/>
      </c>
      <c r="FD254" s="72" t="str">
        <f t="shared" ref="FD254" si="4044">IF(BX254="","","|n"&amp;FD$2&amp;"+"&amp;BX254&amp;FD$1)</f>
        <v/>
      </c>
      <c r="FE254" s="72" t="str">
        <f t="shared" ref="FE254" si="4045">IF(BY254="","","|n"&amp;FE$2&amp;"+"&amp;BY254&amp;FE$1)</f>
        <v/>
      </c>
      <c r="FF254" s="72" t="str">
        <f t="shared" ref="FF254" si="4046">IF(BZ254="","","|n"&amp;FF$2&amp;"+"&amp;BZ254&amp;FF$1)</f>
        <v/>
      </c>
      <c r="FG254" s="72" t="str">
        <f t="shared" ref="FG254" si="4047">IF(CA254="","","|n"&amp;FG$2&amp;"+"&amp;CA254&amp;FG$1)</f>
        <v/>
      </c>
      <c r="FH254" s="72" t="str">
        <f t="shared" ref="FH254" si="4048">IF(CB254="","","|n"&amp;FH$2&amp;"+"&amp;CB254&amp;FH$1)</f>
        <v/>
      </c>
      <c r="FI254" s="72" t="str">
        <f t="shared" ref="FI254" si="4049">IF(CC254="","","|n"&amp;FI$2&amp;"+"&amp;CC254&amp;FI$1)</f>
        <v/>
      </c>
      <c r="FJ254" s="72" t="str">
        <f t="shared" ref="FJ254" si="4050">IF(CD254="","","|n"&amp;FJ$2&amp;"+"&amp;CD254&amp;FJ$1)</f>
        <v/>
      </c>
      <c r="FK254" s="72" t="str">
        <f t="shared" ref="FK254" si="4051">IF(CE254="","","|n"&amp;FK$2&amp;"+"&amp;CE254&amp;FK$1)</f>
        <v/>
      </c>
      <c r="FL254" s="72" t="str">
        <f t="shared" ref="FL254" si="4052">IF(CF254="","","|n"&amp;FL$2&amp;"+"&amp;CF254&amp;FL$1)</f>
        <v/>
      </c>
      <c r="FM254" s="72" t="str">
        <f t="shared" ref="FM254" si="4053">IF(CG254="","","|n"&amp;FM$2&amp;"+"&amp;CG254&amp;FM$1)</f>
        <v/>
      </c>
      <c r="FN254" s="72" t="str">
        <f t="shared" ref="FN254" si="4054">IF(CH254="","","|n"&amp;FN$2&amp;"+"&amp;CH254&amp;FN$1)</f>
        <v/>
      </c>
      <c r="FO254" s="72" t="str">
        <f t="shared" ref="FO254" si="4055">IF(CI254="","","|n"&amp;FO$2&amp;"+"&amp;CI254&amp;FO$1)</f>
        <v/>
      </c>
      <c r="FP254" s="72" t="str">
        <f t="shared" ref="FP254" si="4056">IF(CJ254="","","|n"&amp;FP$2&amp;"+"&amp;CJ254&amp;FP$1)</f>
        <v/>
      </c>
      <c r="FQ254" s="72" t="str">
        <f t="shared" ref="FQ254" si="4057">IF(CK254="","","|n"&amp;FQ$2&amp;"+"&amp;CK254&amp;FQ$1)</f>
        <v/>
      </c>
      <c r="FR254" s="72" t="str">
        <f t="shared" ref="FR254" si="4058">IF(CL254="","","|n"&amp;FR$2&amp;"+"&amp;CL254&amp;FR$1)</f>
        <v/>
      </c>
      <c r="FS254" s="72" t="str">
        <f t="shared" ref="FS254" si="4059">IF(CM254="","","|n"&amp;FS$2&amp;"+"&amp;CM254&amp;FS$1)</f>
        <v/>
      </c>
    </row>
    <row r="255" spans="1:175" ht="16.5">
      <c r="A255" s="73"/>
      <c r="B255" s="131" t="s">
        <v>825</v>
      </c>
      <c r="C255" s="131" t="s">
        <v>826</v>
      </c>
      <c r="E255" s="103"/>
      <c r="F255" s="102"/>
      <c r="S255" s="110"/>
      <c r="T255" s="71" t="s">
        <v>827</v>
      </c>
      <c r="U255" s="88" t="str">
        <f t="shared" ref="U255:U259" si="4060">"ReplaceableTextures\\CommandButtons\\BTNR"&amp;RIGHT(B255,3)&amp;".blp"</f>
        <v>ReplaceableTextures\\CommandButtons\\BTNRY1C.blp</v>
      </c>
      <c r="V255" s="81"/>
      <c r="Z255" s="81"/>
      <c r="AG255" s="113"/>
      <c r="AL255" s="113"/>
      <c r="BC255" s="114"/>
      <c r="BD255" s="114"/>
      <c r="CU255" s="98" t="str">
        <f t="shared" ref="CU255:CU257" si="4061">CONCATENATE(DB255,DC255,DD255,DE255,DF255,DG255,DH255,DI255,DJ255,DK255,DL255,DM255,DN255,DO255,DP255,DQ255,DR255,DS255,DT255,DU255,DV255,DW255,DX255,DY255,DZ255,EA255,EB255,EC255,ED255,EE255,EF255,EG255,EH255,EI255,EJ255,EK255,EL255,EM255,EN255,EO255,EP255,EQ255,ER255,ES255,ET255,EU255,EV255,EW255,EX255,EY255,EZ255,FA255,FB255,FC255,FD255,FE255,FF255,FG255,FH255,FI255,FJ255,FK255,FL255,FM255,FN255,FO255,FP255,FQ255,FR255,FS255&amp;"|n")</f>
        <v>|n</v>
      </c>
      <c r="CV255" s="71" t="str">
        <f t="shared" si="3907"/>
        <v>代码生成</v>
      </c>
      <c r="CW255" s="61"/>
      <c r="CX255" s="61"/>
      <c r="CY255" s="61"/>
      <c r="CZ255" s="61"/>
      <c r="DA255" s="61"/>
      <c r="DB255" s="72" t="str">
        <f t="shared" si="3986"/>
        <v/>
      </c>
      <c r="DC255" s="72" t="str">
        <f t="shared" si="3986"/>
        <v/>
      </c>
      <c r="DD255" s="72" t="str">
        <f t="shared" si="3986"/>
        <v/>
      </c>
      <c r="DE255" s="72" t="str">
        <f t="shared" si="3986"/>
        <v/>
      </c>
      <c r="DF255" s="72" t="str">
        <f t="shared" si="3986"/>
        <v/>
      </c>
      <c r="DG255" s="72" t="str">
        <f t="shared" si="3986"/>
        <v/>
      </c>
      <c r="DH255" s="72" t="str">
        <f t="shared" si="3986"/>
        <v/>
      </c>
      <c r="DI255" s="72" t="str">
        <f t="shared" si="3986"/>
        <v/>
      </c>
      <c r="DJ255" s="72" t="str">
        <f t="shared" si="3986"/>
        <v/>
      </c>
      <c r="DK255" s="72" t="str">
        <f t="shared" si="3986"/>
        <v/>
      </c>
      <c r="DL255" s="72" t="str">
        <f t="shared" si="3986"/>
        <v/>
      </c>
      <c r="DM255" s="72" t="str">
        <f t="shared" si="3986"/>
        <v/>
      </c>
      <c r="DN255" s="72" t="str">
        <f t="shared" si="3986"/>
        <v/>
      </c>
      <c r="DO255" s="72" t="str">
        <f t="shared" si="3986"/>
        <v/>
      </c>
      <c r="DP255" s="72" t="str">
        <f t="shared" si="3986"/>
        <v/>
      </c>
      <c r="DQ255" s="72" t="str">
        <f t="shared" si="3986"/>
        <v/>
      </c>
      <c r="DR255" s="72" t="str">
        <f t="shared" si="3986"/>
        <v/>
      </c>
      <c r="DS255" s="72" t="str">
        <f t="shared" si="3986"/>
        <v/>
      </c>
      <c r="DT255" s="72" t="str">
        <f t="shared" si="3986"/>
        <v/>
      </c>
      <c r="DU255" s="72" t="str">
        <f t="shared" si="3986"/>
        <v/>
      </c>
      <c r="DV255" s="72" t="str">
        <f t="shared" si="3986"/>
        <v/>
      </c>
      <c r="DW255" s="72" t="str">
        <f t="shared" si="3986"/>
        <v/>
      </c>
      <c r="DX255" s="72" t="str">
        <f t="shared" si="3986"/>
        <v/>
      </c>
      <c r="DY255" s="72" t="str">
        <f t="shared" si="3986"/>
        <v/>
      </c>
      <c r="DZ255" s="72" t="str">
        <f t="shared" si="3986"/>
        <v/>
      </c>
      <c r="EA255" s="72" t="str">
        <f t="shared" si="3986"/>
        <v/>
      </c>
      <c r="EB255" s="72" t="str">
        <f t="shared" si="3986"/>
        <v/>
      </c>
      <c r="EC255" s="72" t="str">
        <f t="shared" si="3986"/>
        <v/>
      </c>
      <c r="ED255" s="72" t="str">
        <f t="shared" si="3986"/>
        <v/>
      </c>
      <c r="EE255" s="72" t="str">
        <f t="shared" si="3986"/>
        <v/>
      </c>
      <c r="EF255" s="72" t="str">
        <f t="shared" si="3986"/>
        <v/>
      </c>
      <c r="EG255" s="72" t="str">
        <f t="shared" si="3986"/>
        <v/>
      </c>
      <c r="EH255" s="72" t="str">
        <f t="shared" si="3986"/>
        <v/>
      </c>
      <c r="EI255" s="72" t="str">
        <f t="shared" si="3986"/>
        <v/>
      </c>
      <c r="EJ255" s="72" t="str">
        <f t="shared" si="3986"/>
        <v/>
      </c>
      <c r="EK255" s="72" t="str">
        <f t="shared" si="3986"/>
        <v/>
      </c>
      <c r="EL255" s="72" t="str">
        <f t="shared" si="3986"/>
        <v/>
      </c>
      <c r="EM255" s="72" t="str">
        <f t="shared" si="3986"/>
        <v/>
      </c>
      <c r="EN255" s="72" t="str">
        <f t="shared" si="3986"/>
        <v/>
      </c>
      <c r="EO255" s="72" t="str">
        <f t="shared" si="3986"/>
        <v/>
      </c>
      <c r="EP255" s="72" t="str">
        <f t="shared" si="3986"/>
        <v/>
      </c>
      <c r="EQ255" s="72" t="str">
        <f t="shared" si="3986"/>
        <v/>
      </c>
      <c r="ER255" s="72" t="str">
        <f t="shared" si="3986"/>
        <v/>
      </c>
      <c r="ES255" s="72" t="str">
        <f t="shared" si="3986"/>
        <v/>
      </c>
      <c r="ET255" s="72" t="str">
        <f t="shared" si="3986"/>
        <v/>
      </c>
      <c r="EU255" s="72" t="str">
        <f t="shared" si="3986"/>
        <v/>
      </c>
      <c r="EV255" s="72" t="str">
        <f t="shared" si="3986"/>
        <v/>
      </c>
      <c r="EW255" s="72" t="str">
        <f t="shared" si="3986"/>
        <v/>
      </c>
      <c r="EX255" s="72" t="str">
        <f t="shared" si="3986"/>
        <v/>
      </c>
      <c r="EY255" s="72" t="str">
        <f t="shared" si="3986"/>
        <v/>
      </c>
      <c r="EZ255" s="72" t="str">
        <f t="shared" si="3986"/>
        <v/>
      </c>
      <c r="FA255" s="72" t="str">
        <f t="shared" si="3986"/>
        <v/>
      </c>
      <c r="FB255" s="72" t="str">
        <f t="shared" si="3986"/>
        <v/>
      </c>
      <c r="FC255" s="72" t="str">
        <f t="shared" si="3986"/>
        <v/>
      </c>
      <c r="FD255" s="72" t="str">
        <f t="shared" si="3986"/>
        <v/>
      </c>
      <c r="FE255" s="72" t="str">
        <f t="shared" si="3986"/>
        <v/>
      </c>
      <c r="FF255" s="72" t="str">
        <f t="shared" si="3986"/>
        <v/>
      </c>
      <c r="FG255" s="72" t="str">
        <f t="shared" si="3986"/>
        <v/>
      </c>
      <c r="FH255" s="72" t="str">
        <f t="shared" si="3986"/>
        <v/>
      </c>
      <c r="FI255" s="72" t="str">
        <f t="shared" si="3986"/>
        <v/>
      </c>
      <c r="FJ255" s="72" t="str">
        <f t="shared" si="3986"/>
        <v/>
      </c>
      <c r="FK255" s="72" t="str">
        <f t="shared" si="3986"/>
        <v/>
      </c>
      <c r="FL255" s="72" t="str">
        <f t="shared" si="3986"/>
        <v/>
      </c>
      <c r="FM255" s="72" t="str">
        <f t="shared" si="3986"/>
        <v/>
      </c>
      <c r="FN255" s="72" t="str">
        <f t="shared" si="3987"/>
        <v/>
      </c>
      <c r="FO255" s="72" t="str">
        <f t="shared" si="3987"/>
        <v/>
      </c>
      <c r="FP255" s="72" t="str">
        <f t="shared" si="3987"/>
        <v/>
      </c>
      <c r="FQ255" s="72" t="str">
        <f t="shared" si="3987"/>
        <v/>
      </c>
      <c r="FR255" s="72" t="str">
        <f t="shared" si="3987"/>
        <v/>
      </c>
      <c r="FS255" s="72" t="str">
        <f t="shared" si="3987"/>
        <v/>
      </c>
    </row>
    <row r="256" spans="1:175" ht="17.25">
      <c r="A256" s="73"/>
      <c r="B256" s="132" t="s">
        <v>828</v>
      </c>
      <c r="C256" s="133" t="s">
        <v>829</v>
      </c>
      <c r="E256" s="103"/>
      <c r="F256" s="102"/>
      <c r="S256" s="110"/>
      <c r="T256" s="71" t="s">
        <v>827</v>
      </c>
      <c r="U256" s="88" t="str">
        <f t="shared" si="4060"/>
        <v>ReplaceableTextures\\CommandButtons\\BTNRY2C.blp</v>
      </c>
      <c r="V256" s="81"/>
      <c r="Z256" s="81"/>
      <c r="AG256" s="113"/>
      <c r="AL256" s="113"/>
      <c r="BC256" s="114"/>
      <c r="BD256" s="114"/>
      <c r="CU256" s="98" t="str">
        <f t="shared" ref="CU256" si="4062">CONCATENATE(DB256,DC256,DD256,DE256,DF256,DG256,DH256,DI256,DJ256,DK256,DL256,DM256,DN256,DO256,DP256,DQ256,DR256,DS256,DT256,DU256,DV256,DW256,DX256,DY256,DZ256,EA256,EB256,EC256,ED256,EE256,EF256,EG256,EH256,EI256,EJ256,EK256,EL256,EM256,EN256,EO256,EP256,EQ256,ER256,ES256,ET256,EU256,EV256,EW256,EX256,EY256,EZ256,FA256,FB256,FC256,FD256,FE256,FF256,FG256,FH256,FI256,FJ256,FK256,FL256,FM256,FN256,FO256,FP256,FQ256,FR256,FS256&amp;"|n")</f>
        <v>|n</v>
      </c>
      <c r="CV256" s="71" t="str">
        <f t="shared" si="3907"/>
        <v>代码生成</v>
      </c>
      <c r="CW256" s="61"/>
      <c r="CX256" s="61"/>
      <c r="CY256" s="61"/>
      <c r="CZ256" s="61"/>
      <c r="DA256" s="61"/>
      <c r="DB256" s="72" t="str">
        <f t="shared" ref="DB256" si="4063">IF(V256="","","|n"&amp;DB$2&amp;"+"&amp;V256&amp;DB$1)</f>
        <v/>
      </c>
      <c r="DC256" s="72" t="str">
        <f t="shared" ref="DC256" si="4064">IF(W256="","","|n"&amp;DC$2&amp;"+"&amp;W256&amp;DC$1)</f>
        <v/>
      </c>
      <c r="DD256" s="72" t="str">
        <f t="shared" ref="DD256" si="4065">IF(X256="","","|n"&amp;DD$2&amp;"+"&amp;X256&amp;DD$1)</f>
        <v/>
      </c>
      <c r="DE256" s="72" t="str">
        <f t="shared" ref="DE256" si="4066">IF(Y256="","","|n"&amp;DE$2&amp;"+"&amp;Y256&amp;DE$1)</f>
        <v/>
      </c>
      <c r="DF256" s="72" t="str">
        <f t="shared" ref="DF256" si="4067">IF(Z256="","","|n"&amp;DF$2&amp;"+"&amp;Z256&amp;DF$1)</f>
        <v/>
      </c>
      <c r="DG256" s="72" t="str">
        <f t="shared" ref="DG256" si="4068">IF(AA256="","","|n"&amp;DG$2&amp;"+"&amp;AA256&amp;DG$1)</f>
        <v/>
      </c>
      <c r="DH256" s="72" t="str">
        <f t="shared" ref="DH256" si="4069">IF(AB256="","","|n"&amp;DH$2&amp;"+"&amp;AB256&amp;DH$1)</f>
        <v/>
      </c>
      <c r="DI256" s="72" t="str">
        <f t="shared" ref="DI256" si="4070">IF(AC256="","","|n"&amp;DI$2&amp;"+"&amp;AC256&amp;DI$1)</f>
        <v/>
      </c>
      <c r="DJ256" s="72" t="str">
        <f t="shared" ref="DJ256" si="4071">IF(AD256="","","|n"&amp;DJ$2&amp;"+"&amp;AD256&amp;DJ$1)</f>
        <v/>
      </c>
      <c r="DK256" s="72" t="str">
        <f t="shared" ref="DK256" si="4072">IF(AE256="","","|n"&amp;DK$2&amp;"+"&amp;AE256&amp;DK$1)</f>
        <v/>
      </c>
      <c r="DL256" s="72" t="str">
        <f t="shared" ref="DL256" si="4073">IF(AF256="","","|n"&amp;DL$2&amp;"+"&amp;AF256&amp;DL$1)</f>
        <v/>
      </c>
      <c r="DM256" s="72" t="str">
        <f t="shared" ref="DM256" si="4074">IF(AG256="","","|n"&amp;DM$2&amp;"+"&amp;AG256&amp;DM$1)</f>
        <v/>
      </c>
      <c r="DN256" s="72" t="str">
        <f t="shared" ref="DN256" si="4075">IF(AH256="","","|n"&amp;DN$2&amp;"+"&amp;AH256&amp;DN$1)</f>
        <v/>
      </c>
      <c r="DO256" s="72" t="str">
        <f t="shared" ref="DO256" si="4076">IF(AI256="","","|n"&amp;DO$2&amp;"+"&amp;AI256&amp;DO$1)</f>
        <v/>
      </c>
      <c r="DP256" s="72" t="str">
        <f t="shared" ref="DP256" si="4077">IF(AJ256="","","|n"&amp;DP$2&amp;"+"&amp;AJ256&amp;DP$1)</f>
        <v/>
      </c>
      <c r="DQ256" s="72" t="str">
        <f t="shared" ref="DQ256" si="4078">IF(AK256="","","|n"&amp;DQ$2&amp;"+"&amp;AK256&amp;DQ$1)</f>
        <v/>
      </c>
      <c r="DR256" s="72" t="str">
        <f t="shared" ref="DR256" si="4079">IF(AL256="","","|n"&amp;DR$2&amp;"+"&amp;AL256&amp;DR$1)</f>
        <v/>
      </c>
      <c r="DS256" s="72" t="str">
        <f t="shared" ref="DS256" si="4080">IF(AM256="","","|n"&amp;DS$2&amp;"+"&amp;AM256&amp;DS$1)</f>
        <v/>
      </c>
      <c r="DT256" s="72" t="str">
        <f t="shared" ref="DT256" si="4081">IF(AN256="","","|n"&amp;DT$2&amp;"+"&amp;AN256&amp;DT$1)</f>
        <v/>
      </c>
      <c r="DU256" s="72" t="str">
        <f t="shared" ref="DU256" si="4082">IF(AO256="","","|n"&amp;DU$2&amp;"+"&amp;AO256&amp;DU$1)</f>
        <v/>
      </c>
      <c r="DV256" s="72" t="str">
        <f t="shared" ref="DV256" si="4083">IF(AP256="","","|n"&amp;DV$2&amp;"+"&amp;AP256&amp;DV$1)</f>
        <v/>
      </c>
      <c r="DW256" s="72" t="str">
        <f t="shared" ref="DW256" si="4084">IF(AQ256="","","|n"&amp;DW$2&amp;"+"&amp;AQ256&amp;DW$1)</f>
        <v/>
      </c>
      <c r="DX256" s="72" t="str">
        <f t="shared" ref="DX256" si="4085">IF(AR256="","","|n"&amp;DX$2&amp;"+"&amp;AR256&amp;DX$1)</f>
        <v/>
      </c>
      <c r="DY256" s="72" t="str">
        <f t="shared" ref="DY256" si="4086">IF(AS256="","","|n"&amp;DY$2&amp;"+"&amp;AS256&amp;DY$1)</f>
        <v/>
      </c>
      <c r="DZ256" s="72" t="str">
        <f t="shared" ref="DZ256" si="4087">IF(AT256="","","|n"&amp;DZ$2&amp;"+"&amp;AT256&amp;DZ$1)</f>
        <v/>
      </c>
      <c r="EA256" s="72" t="str">
        <f t="shared" ref="EA256" si="4088">IF(AU256="","","|n"&amp;EA$2&amp;"+"&amp;AU256&amp;EA$1)</f>
        <v/>
      </c>
      <c r="EB256" s="72" t="str">
        <f t="shared" ref="EB256" si="4089">IF(AV256="","","|n"&amp;EB$2&amp;"+"&amp;AV256&amp;EB$1)</f>
        <v/>
      </c>
      <c r="EC256" s="72" t="str">
        <f t="shared" ref="EC256" si="4090">IF(AW256="","","|n"&amp;EC$2&amp;"+"&amp;AW256&amp;EC$1)</f>
        <v/>
      </c>
      <c r="ED256" s="72" t="str">
        <f t="shared" ref="ED256" si="4091">IF(AX256="","","|n"&amp;ED$2&amp;"+"&amp;AX256&amp;ED$1)</f>
        <v/>
      </c>
      <c r="EE256" s="72" t="str">
        <f t="shared" ref="EE256" si="4092">IF(AY256="","","|n"&amp;EE$2&amp;"+"&amp;AY256&amp;EE$1)</f>
        <v/>
      </c>
      <c r="EF256" s="72" t="str">
        <f t="shared" ref="EF256" si="4093">IF(AZ256="","","|n"&amp;EF$2&amp;"+"&amp;AZ256&amp;EF$1)</f>
        <v/>
      </c>
      <c r="EG256" s="72" t="str">
        <f t="shared" ref="EG256" si="4094">IF(BA256="","","|n"&amp;EG$2&amp;"+"&amp;BA256&amp;EG$1)</f>
        <v/>
      </c>
      <c r="EH256" s="72" t="str">
        <f t="shared" ref="EH256" si="4095">IF(BB256="","","|n"&amp;EH$2&amp;"+"&amp;BB256&amp;EH$1)</f>
        <v/>
      </c>
      <c r="EI256" s="72" t="str">
        <f t="shared" ref="EI256" si="4096">IF(BC256="","","|n"&amp;EI$2&amp;"+"&amp;BC256&amp;EI$1)</f>
        <v/>
      </c>
      <c r="EJ256" s="72" t="str">
        <f t="shared" ref="EJ256" si="4097">IF(BD256="","","|n"&amp;EJ$2&amp;"+"&amp;BD256&amp;EJ$1)</f>
        <v/>
      </c>
      <c r="EK256" s="72" t="str">
        <f t="shared" ref="EK256" si="4098">IF(BE256="","","|n"&amp;EK$2&amp;"+"&amp;BE256&amp;EK$1)</f>
        <v/>
      </c>
      <c r="EL256" s="72" t="str">
        <f t="shared" ref="EL256" si="4099">IF(BF256="","","|n"&amp;EL$2&amp;"+"&amp;BF256&amp;EL$1)</f>
        <v/>
      </c>
      <c r="EM256" s="72" t="str">
        <f t="shared" ref="EM256" si="4100">IF(BG256="","","|n"&amp;EM$2&amp;"+"&amp;BG256&amp;EM$1)</f>
        <v/>
      </c>
      <c r="EN256" s="72" t="str">
        <f t="shared" ref="EN256" si="4101">IF(BH256="","","|n"&amp;EN$2&amp;"+"&amp;BH256&amp;EN$1)</f>
        <v/>
      </c>
      <c r="EO256" s="72" t="str">
        <f t="shared" ref="EO256" si="4102">IF(BI256="","","|n"&amp;EO$2&amp;"+"&amp;BI256&amp;EO$1)</f>
        <v/>
      </c>
      <c r="EP256" s="72" t="str">
        <f t="shared" ref="EP256" si="4103">IF(BJ256="","","|n"&amp;EP$2&amp;"+"&amp;BJ256&amp;EP$1)</f>
        <v/>
      </c>
      <c r="EQ256" s="72" t="str">
        <f t="shared" ref="EQ256" si="4104">IF(BK256="","","|n"&amp;EQ$2&amp;"+"&amp;BK256&amp;EQ$1)</f>
        <v/>
      </c>
      <c r="ER256" s="72" t="str">
        <f t="shared" ref="ER256" si="4105">IF(BL256="","","|n"&amp;ER$2&amp;"+"&amp;BL256&amp;ER$1)</f>
        <v/>
      </c>
      <c r="ES256" s="72" t="str">
        <f t="shared" ref="ES256" si="4106">IF(BM256="","","|n"&amp;ES$2&amp;"+"&amp;BM256&amp;ES$1)</f>
        <v/>
      </c>
      <c r="ET256" s="72" t="str">
        <f t="shared" ref="ET256" si="4107">IF(BN256="","","|n"&amp;ET$2&amp;"+"&amp;BN256&amp;ET$1)</f>
        <v/>
      </c>
      <c r="EU256" s="72" t="str">
        <f t="shared" ref="EU256" si="4108">IF(BO256="","","|n"&amp;EU$2&amp;"+"&amp;BO256&amp;EU$1)</f>
        <v/>
      </c>
      <c r="EV256" s="72" t="str">
        <f t="shared" ref="EV256" si="4109">IF(BP256="","","|n"&amp;EV$2&amp;"+"&amp;BP256&amp;EV$1)</f>
        <v/>
      </c>
      <c r="EW256" s="72" t="str">
        <f t="shared" ref="EW256" si="4110">IF(BQ256="","","|n"&amp;EW$2&amp;"+"&amp;BQ256&amp;EW$1)</f>
        <v/>
      </c>
      <c r="EX256" s="72" t="str">
        <f t="shared" ref="EX256" si="4111">IF(BR256="","","|n"&amp;EX$2&amp;"+"&amp;BR256&amp;EX$1)</f>
        <v/>
      </c>
      <c r="EY256" s="72" t="str">
        <f t="shared" ref="EY256" si="4112">IF(BS256="","","|n"&amp;EY$2&amp;"+"&amp;BS256&amp;EY$1)</f>
        <v/>
      </c>
      <c r="EZ256" s="72" t="str">
        <f t="shared" ref="EZ256" si="4113">IF(BT256="","","|n"&amp;EZ$2&amp;"+"&amp;BT256&amp;EZ$1)</f>
        <v/>
      </c>
      <c r="FA256" s="72" t="str">
        <f t="shared" ref="FA256" si="4114">IF(BU256="","","|n"&amp;FA$2&amp;"+"&amp;BU256&amp;FA$1)</f>
        <v/>
      </c>
      <c r="FB256" s="72" t="str">
        <f t="shared" ref="FB256" si="4115">IF(BV256="","","|n"&amp;FB$2&amp;"+"&amp;BV256&amp;FB$1)</f>
        <v/>
      </c>
      <c r="FC256" s="72" t="str">
        <f t="shared" ref="FC256" si="4116">IF(BW256="","","|n"&amp;FC$2&amp;"+"&amp;BW256&amp;FC$1)</f>
        <v/>
      </c>
      <c r="FD256" s="72" t="str">
        <f t="shared" ref="FD256" si="4117">IF(BX256="","","|n"&amp;FD$2&amp;"+"&amp;BX256&amp;FD$1)</f>
        <v/>
      </c>
      <c r="FE256" s="72" t="str">
        <f t="shared" ref="FE256" si="4118">IF(BY256="","","|n"&amp;FE$2&amp;"+"&amp;BY256&amp;FE$1)</f>
        <v/>
      </c>
      <c r="FF256" s="72" t="str">
        <f t="shared" ref="FF256" si="4119">IF(BZ256="","","|n"&amp;FF$2&amp;"+"&amp;BZ256&amp;FF$1)</f>
        <v/>
      </c>
      <c r="FG256" s="72" t="str">
        <f t="shared" ref="FG256" si="4120">IF(CA256="","","|n"&amp;FG$2&amp;"+"&amp;CA256&amp;FG$1)</f>
        <v/>
      </c>
      <c r="FH256" s="72" t="str">
        <f t="shared" ref="FH256" si="4121">IF(CB256="","","|n"&amp;FH$2&amp;"+"&amp;CB256&amp;FH$1)</f>
        <v/>
      </c>
      <c r="FI256" s="72" t="str">
        <f t="shared" ref="FI256" si="4122">IF(CC256="","","|n"&amp;FI$2&amp;"+"&amp;CC256&amp;FI$1)</f>
        <v/>
      </c>
      <c r="FJ256" s="72" t="str">
        <f t="shared" ref="FJ256" si="4123">IF(CD256="","","|n"&amp;FJ$2&amp;"+"&amp;CD256&amp;FJ$1)</f>
        <v/>
      </c>
      <c r="FK256" s="72" t="str">
        <f t="shared" ref="FK256" si="4124">IF(CE256="","","|n"&amp;FK$2&amp;"+"&amp;CE256&amp;FK$1)</f>
        <v/>
      </c>
      <c r="FL256" s="72" t="str">
        <f t="shared" ref="FL256" si="4125">IF(CF256="","","|n"&amp;FL$2&amp;"+"&amp;CF256&amp;FL$1)</f>
        <v/>
      </c>
      <c r="FM256" s="72" t="str">
        <f t="shared" ref="FM256" si="4126">IF(CG256="","","|n"&amp;FM$2&amp;"+"&amp;CG256&amp;FM$1)</f>
        <v/>
      </c>
      <c r="FN256" s="72" t="str">
        <f t="shared" ref="FN256" si="4127">IF(CH256="","","|n"&amp;FN$2&amp;"+"&amp;CH256&amp;FN$1)</f>
        <v/>
      </c>
      <c r="FO256" s="72" t="str">
        <f t="shared" ref="FO256" si="4128">IF(CI256="","","|n"&amp;FO$2&amp;"+"&amp;CI256&amp;FO$1)</f>
        <v/>
      </c>
      <c r="FP256" s="72" t="str">
        <f t="shared" ref="FP256" si="4129">IF(CJ256="","","|n"&amp;FP$2&amp;"+"&amp;CJ256&amp;FP$1)</f>
        <v/>
      </c>
      <c r="FQ256" s="72" t="str">
        <f t="shared" ref="FQ256" si="4130">IF(CK256="","","|n"&amp;FQ$2&amp;"+"&amp;CK256&amp;FQ$1)</f>
        <v/>
      </c>
      <c r="FR256" s="72" t="str">
        <f t="shared" ref="FR256" si="4131">IF(CL256="","","|n"&amp;FR$2&amp;"+"&amp;CL256&amp;FR$1)</f>
        <v/>
      </c>
      <c r="FS256" s="72" t="str">
        <f t="shared" ref="FS256" si="4132">IF(CM256="","","|n"&amp;FS$2&amp;"+"&amp;CM256&amp;FS$1)</f>
        <v/>
      </c>
    </row>
    <row r="257" spans="1:175" ht="16.5">
      <c r="A257" s="73"/>
      <c r="B257" s="132" t="s">
        <v>830</v>
      </c>
      <c r="C257" s="132" t="s">
        <v>831</v>
      </c>
      <c r="E257" s="103"/>
      <c r="F257" s="102"/>
      <c r="S257" s="110"/>
      <c r="T257" s="71" t="s">
        <v>827</v>
      </c>
      <c r="U257" s="88" t="str">
        <f t="shared" si="4060"/>
        <v>ReplaceableTextures\\CommandButtons\\BTNRY3C.blp</v>
      </c>
      <c r="V257" s="81"/>
      <c r="Z257" s="81"/>
      <c r="AG257" s="113"/>
      <c r="AL257" s="113"/>
      <c r="BC257" s="114"/>
      <c r="BD257" s="114"/>
      <c r="CU257" s="98" t="str">
        <f t="shared" si="4061"/>
        <v>|n</v>
      </c>
      <c r="CV257" s="71" t="str">
        <f t="shared" si="3907"/>
        <v>代码生成</v>
      </c>
      <c r="CW257" s="61"/>
      <c r="CX257" s="61"/>
      <c r="CY257" s="61"/>
      <c r="CZ257" s="61"/>
      <c r="DA257" s="61"/>
      <c r="DB257" s="72" t="str">
        <f t="shared" si="3986"/>
        <v/>
      </c>
      <c r="DC257" s="72" t="str">
        <f t="shared" si="3986"/>
        <v/>
      </c>
      <c r="DD257" s="72" t="str">
        <f t="shared" si="3986"/>
        <v/>
      </c>
      <c r="DE257" s="72" t="str">
        <f t="shared" si="3986"/>
        <v/>
      </c>
      <c r="DF257" s="72" t="str">
        <f t="shared" si="3986"/>
        <v/>
      </c>
      <c r="DG257" s="72" t="str">
        <f t="shared" si="3986"/>
        <v/>
      </c>
      <c r="DH257" s="72" t="str">
        <f t="shared" si="3986"/>
        <v/>
      </c>
      <c r="DI257" s="72" t="str">
        <f t="shared" si="3986"/>
        <v/>
      </c>
      <c r="DJ257" s="72" t="str">
        <f t="shared" si="3986"/>
        <v/>
      </c>
      <c r="DK257" s="72" t="str">
        <f t="shared" si="3986"/>
        <v/>
      </c>
      <c r="DL257" s="72" t="str">
        <f t="shared" si="3986"/>
        <v/>
      </c>
      <c r="DM257" s="72" t="str">
        <f t="shared" si="3986"/>
        <v/>
      </c>
      <c r="DN257" s="72" t="str">
        <f t="shared" si="3986"/>
        <v/>
      </c>
      <c r="DO257" s="72" t="str">
        <f t="shared" si="3986"/>
        <v/>
      </c>
      <c r="DP257" s="72" t="str">
        <f t="shared" si="3986"/>
        <v/>
      </c>
      <c r="DQ257" s="72" t="str">
        <f t="shared" si="3986"/>
        <v/>
      </c>
      <c r="DR257" s="72" t="str">
        <f t="shared" si="3986"/>
        <v/>
      </c>
      <c r="DS257" s="72" t="str">
        <f t="shared" si="3986"/>
        <v/>
      </c>
      <c r="DT257" s="72" t="str">
        <f t="shared" si="3986"/>
        <v/>
      </c>
      <c r="DU257" s="72" t="str">
        <f t="shared" si="3986"/>
        <v/>
      </c>
      <c r="DV257" s="72" t="str">
        <f t="shared" si="3986"/>
        <v/>
      </c>
      <c r="DW257" s="72" t="str">
        <f t="shared" si="3986"/>
        <v/>
      </c>
      <c r="DX257" s="72" t="str">
        <f t="shared" si="3986"/>
        <v/>
      </c>
      <c r="DY257" s="72" t="str">
        <f t="shared" si="3986"/>
        <v/>
      </c>
      <c r="DZ257" s="72" t="str">
        <f t="shared" si="3986"/>
        <v/>
      </c>
      <c r="EA257" s="72" t="str">
        <f t="shared" si="3986"/>
        <v/>
      </c>
      <c r="EB257" s="72" t="str">
        <f t="shared" si="3986"/>
        <v/>
      </c>
      <c r="EC257" s="72" t="str">
        <f t="shared" si="3986"/>
        <v/>
      </c>
      <c r="ED257" s="72" t="str">
        <f t="shared" si="3986"/>
        <v/>
      </c>
      <c r="EE257" s="72" t="str">
        <f t="shared" si="3986"/>
        <v/>
      </c>
      <c r="EF257" s="72" t="str">
        <f t="shared" si="3986"/>
        <v/>
      </c>
      <c r="EG257" s="72" t="str">
        <f t="shared" si="3986"/>
        <v/>
      </c>
      <c r="EH257" s="72" t="str">
        <f t="shared" si="3986"/>
        <v/>
      </c>
      <c r="EI257" s="72" t="str">
        <f t="shared" si="3986"/>
        <v/>
      </c>
      <c r="EJ257" s="72" t="str">
        <f t="shared" si="3986"/>
        <v/>
      </c>
      <c r="EK257" s="72" t="str">
        <f t="shared" si="3986"/>
        <v/>
      </c>
      <c r="EL257" s="72" t="str">
        <f t="shared" si="3986"/>
        <v/>
      </c>
      <c r="EM257" s="72" t="str">
        <f t="shared" si="3986"/>
        <v/>
      </c>
      <c r="EN257" s="72" t="str">
        <f t="shared" si="3986"/>
        <v/>
      </c>
      <c r="EO257" s="72" t="str">
        <f t="shared" si="3986"/>
        <v/>
      </c>
      <c r="EP257" s="72" t="str">
        <f t="shared" si="3986"/>
        <v/>
      </c>
      <c r="EQ257" s="72" t="str">
        <f t="shared" si="3986"/>
        <v/>
      </c>
      <c r="ER257" s="72" t="str">
        <f t="shared" si="3986"/>
        <v/>
      </c>
      <c r="ES257" s="72" t="str">
        <f t="shared" si="3986"/>
        <v/>
      </c>
      <c r="ET257" s="72" t="str">
        <f t="shared" si="3986"/>
        <v/>
      </c>
      <c r="EU257" s="72" t="str">
        <f t="shared" si="3986"/>
        <v/>
      </c>
      <c r="EV257" s="72" t="str">
        <f t="shared" si="3986"/>
        <v/>
      </c>
      <c r="EW257" s="72" t="str">
        <f t="shared" si="3986"/>
        <v/>
      </c>
      <c r="EX257" s="72" t="str">
        <f t="shared" si="3986"/>
        <v/>
      </c>
      <c r="EY257" s="72" t="str">
        <f t="shared" si="3986"/>
        <v/>
      </c>
      <c r="EZ257" s="72" t="str">
        <f t="shared" si="3986"/>
        <v/>
      </c>
      <c r="FA257" s="72" t="str">
        <f t="shared" si="3986"/>
        <v/>
      </c>
      <c r="FB257" s="72" t="str">
        <f t="shared" si="3986"/>
        <v/>
      </c>
      <c r="FC257" s="72" t="str">
        <f t="shared" si="3986"/>
        <v/>
      </c>
      <c r="FD257" s="72" t="str">
        <f t="shared" si="3986"/>
        <v/>
      </c>
      <c r="FE257" s="72" t="str">
        <f t="shared" si="3986"/>
        <v/>
      </c>
      <c r="FF257" s="72" t="str">
        <f t="shared" si="3986"/>
        <v/>
      </c>
      <c r="FG257" s="72" t="str">
        <f t="shared" si="3986"/>
        <v/>
      </c>
      <c r="FH257" s="72" t="str">
        <f t="shared" si="3986"/>
        <v/>
      </c>
      <c r="FI257" s="72" t="str">
        <f t="shared" si="3986"/>
        <v/>
      </c>
      <c r="FJ257" s="72" t="str">
        <f t="shared" si="3986"/>
        <v/>
      </c>
      <c r="FK257" s="72" t="str">
        <f t="shared" si="3986"/>
        <v/>
      </c>
      <c r="FL257" s="72" t="str">
        <f t="shared" si="3986"/>
        <v/>
      </c>
      <c r="FM257" s="72" t="str">
        <f t="shared" si="3986"/>
        <v/>
      </c>
      <c r="FN257" s="72" t="str">
        <f t="shared" si="3987"/>
        <v/>
      </c>
      <c r="FO257" s="72" t="str">
        <f t="shared" si="3987"/>
        <v/>
      </c>
      <c r="FP257" s="72" t="str">
        <f t="shared" si="3987"/>
        <v/>
      </c>
      <c r="FQ257" s="72" t="str">
        <f t="shared" si="3987"/>
        <v/>
      </c>
      <c r="FR257" s="72" t="str">
        <f t="shared" si="3987"/>
        <v/>
      </c>
      <c r="FS257" s="72" t="str">
        <f t="shared" si="3987"/>
        <v/>
      </c>
    </row>
    <row r="258" spans="1:175" ht="16.5">
      <c r="A258" s="73"/>
      <c r="B258" s="132" t="s">
        <v>832</v>
      </c>
      <c r="C258" s="132" t="s">
        <v>833</v>
      </c>
      <c r="E258" s="103"/>
      <c r="F258" s="102"/>
      <c r="S258" s="110"/>
      <c r="T258" s="71" t="s">
        <v>827</v>
      </c>
      <c r="U258" s="88" t="str">
        <f t="shared" si="4060"/>
        <v>ReplaceableTextures\\CommandButtons\\BTNRY4C.blp</v>
      </c>
      <c r="V258" s="81"/>
      <c r="Z258" s="81"/>
      <c r="AG258" s="113"/>
      <c r="AL258" s="113"/>
      <c r="BC258" s="114"/>
      <c r="BD258" s="114"/>
      <c r="CU258" s="98" t="str">
        <f t="shared" ref="CU258:CU260" si="4133">CONCATENATE(DB258,DC258,DD258,DE258,DF258,DG258,DH258,DI258,DJ258,DK258,DL258,DM258,DN258,DO258,DP258,DQ258,DR258,DS258,DT258,DU258,DV258,DW258,DX258,DY258,DZ258,EA258,EB258,EC258,ED258,EE258,EF258,EG258,EH258,EI258,EJ258,EK258,EL258,EM258,EN258,EO258,EP258,EQ258,ER258,ES258,ET258,EU258,EV258,EW258,EX258,EY258,EZ258,FA258,FB258,FC258,FD258,FE258,FF258,FG258,FH258,FI258,FJ258,FK258,FL258,FM258,FN258,FO258,FP258,FQ258,FR258,FS258&amp;"|n")</f>
        <v>|n</v>
      </c>
      <c r="CV258" s="71" t="str">
        <f t="shared" si="3907"/>
        <v>代码生成</v>
      </c>
      <c r="CW258" s="61"/>
      <c r="CX258" s="61"/>
      <c r="CY258" s="61"/>
      <c r="CZ258" s="61"/>
      <c r="DA258" s="61"/>
      <c r="DB258" s="72" t="str">
        <f t="shared" ref="DB258:DB260" si="4134">IF(V258="","","|n"&amp;DB$2&amp;"+"&amp;V258&amp;DB$1)</f>
        <v/>
      </c>
      <c r="DC258" s="72" t="str">
        <f t="shared" ref="DC258:DC260" si="4135">IF(W258="","","|n"&amp;DC$2&amp;"+"&amp;W258&amp;DC$1)</f>
        <v/>
      </c>
      <c r="DD258" s="72" t="str">
        <f t="shared" ref="DD258:DD260" si="4136">IF(X258="","","|n"&amp;DD$2&amp;"+"&amp;X258&amp;DD$1)</f>
        <v/>
      </c>
      <c r="DE258" s="72" t="str">
        <f t="shared" ref="DE258:DE260" si="4137">IF(Y258="","","|n"&amp;DE$2&amp;"+"&amp;Y258&amp;DE$1)</f>
        <v/>
      </c>
      <c r="DF258" s="72" t="str">
        <f t="shared" ref="DF258:DF260" si="4138">IF(Z258="","","|n"&amp;DF$2&amp;"+"&amp;Z258&amp;DF$1)</f>
        <v/>
      </c>
      <c r="DG258" s="72" t="str">
        <f t="shared" ref="DG258:DG260" si="4139">IF(AA258="","","|n"&amp;DG$2&amp;"+"&amp;AA258&amp;DG$1)</f>
        <v/>
      </c>
      <c r="DH258" s="72" t="str">
        <f t="shared" ref="DH258:DH260" si="4140">IF(AB258="","","|n"&amp;DH$2&amp;"+"&amp;AB258&amp;DH$1)</f>
        <v/>
      </c>
      <c r="DI258" s="72" t="str">
        <f t="shared" ref="DI258:DI260" si="4141">IF(AC258="","","|n"&amp;DI$2&amp;"+"&amp;AC258&amp;DI$1)</f>
        <v/>
      </c>
      <c r="DJ258" s="72" t="str">
        <f t="shared" ref="DJ258:DJ260" si="4142">IF(AD258="","","|n"&amp;DJ$2&amp;"+"&amp;AD258&amp;DJ$1)</f>
        <v/>
      </c>
      <c r="DK258" s="72" t="str">
        <f t="shared" ref="DK258:DK260" si="4143">IF(AE258="","","|n"&amp;DK$2&amp;"+"&amp;AE258&amp;DK$1)</f>
        <v/>
      </c>
      <c r="DL258" s="72" t="str">
        <f t="shared" ref="DL258:DL260" si="4144">IF(AF258="","","|n"&amp;DL$2&amp;"+"&amp;AF258&amp;DL$1)</f>
        <v/>
      </c>
      <c r="DM258" s="72" t="str">
        <f t="shared" ref="DM258:DM260" si="4145">IF(AG258="","","|n"&amp;DM$2&amp;"+"&amp;AG258&amp;DM$1)</f>
        <v/>
      </c>
      <c r="DN258" s="72" t="str">
        <f t="shared" ref="DN258:DN260" si="4146">IF(AH258="","","|n"&amp;DN$2&amp;"+"&amp;AH258&amp;DN$1)</f>
        <v/>
      </c>
      <c r="DO258" s="72" t="str">
        <f t="shared" ref="DO258:DO260" si="4147">IF(AI258="","","|n"&amp;DO$2&amp;"+"&amp;AI258&amp;DO$1)</f>
        <v/>
      </c>
      <c r="DP258" s="72" t="str">
        <f t="shared" ref="DP258:DP260" si="4148">IF(AJ258="","","|n"&amp;DP$2&amp;"+"&amp;AJ258&amp;DP$1)</f>
        <v/>
      </c>
      <c r="DQ258" s="72" t="str">
        <f t="shared" ref="DQ258:DQ260" si="4149">IF(AK258="","","|n"&amp;DQ$2&amp;"+"&amp;AK258&amp;DQ$1)</f>
        <v/>
      </c>
      <c r="DR258" s="72" t="str">
        <f t="shared" ref="DR258:DR260" si="4150">IF(AL258="","","|n"&amp;DR$2&amp;"+"&amp;AL258&amp;DR$1)</f>
        <v/>
      </c>
      <c r="DS258" s="72" t="str">
        <f t="shared" ref="DS258:DS260" si="4151">IF(AM258="","","|n"&amp;DS$2&amp;"+"&amp;AM258&amp;DS$1)</f>
        <v/>
      </c>
      <c r="DT258" s="72" t="str">
        <f t="shared" ref="DT258:DT260" si="4152">IF(AN258="","","|n"&amp;DT$2&amp;"+"&amp;AN258&amp;DT$1)</f>
        <v/>
      </c>
      <c r="DU258" s="72" t="str">
        <f t="shared" ref="DU258:DU260" si="4153">IF(AO258="","","|n"&amp;DU$2&amp;"+"&amp;AO258&amp;DU$1)</f>
        <v/>
      </c>
      <c r="DV258" s="72" t="str">
        <f t="shared" ref="DV258:DV260" si="4154">IF(AP258="","","|n"&amp;DV$2&amp;"+"&amp;AP258&amp;DV$1)</f>
        <v/>
      </c>
      <c r="DW258" s="72" t="str">
        <f t="shared" ref="DW258:DW260" si="4155">IF(AQ258="","","|n"&amp;DW$2&amp;"+"&amp;AQ258&amp;DW$1)</f>
        <v/>
      </c>
      <c r="DX258" s="72" t="str">
        <f t="shared" ref="DX258:DX260" si="4156">IF(AR258="","","|n"&amp;DX$2&amp;"+"&amp;AR258&amp;DX$1)</f>
        <v/>
      </c>
      <c r="DY258" s="72" t="str">
        <f t="shared" ref="DY258:DY260" si="4157">IF(AS258="","","|n"&amp;DY$2&amp;"+"&amp;AS258&amp;DY$1)</f>
        <v/>
      </c>
      <c r="DZ258" s="72" t="str">
        <f t="shared" ref="DZ258:DZ260" si="4158">IF(AT258="","","|n"&amp;DZ$2&amp;"+"&amp;AT258&amp;DZ$1)</f>
        <v/>
      </c>
      <c r="EA258" s="72" t="str">
        <f t="shared" ref="EA258:EA260" si="4159">IF(AU258="","","|n"&amp;EA$2&amp;"+"&amp;AU258&amp;EA$1)</f>
        <v/>
      </c>
      <c r="EB258" s="72" t="str">
        <f t="shared" ref="EB258:EB260" si="4160">IF(AV258="","","|n"&amp;EB$2&amp;"+"&amp;AV258&amp;EB$1)</f>
        <v/>
      </c>
      <c r="EC258" s="72" t="str">
        <f t="shared" ref="EC258:EC260" si="4161">IF(AW258="","","|n"&amp;EC$2&amp;"+"&amp;AW258&amp;EC$1)</f>
        <v/>
      </c>
      <c r="ED258" s="72" t="str">
        <f t="shared" ref="ED258:ED260" si="4162">IF(AX258="","","|n"&amp;ED$2&amp;"+"&amp;AX258&amp;ED$1)</f>
        <v/>
      </c>
      <c r="EE258" s="72" t="str">
        <f t="shared" ref="EE258:EE260" si="4163">IF(AY258="","","|n"&amp;EE$2&amp;"+"&amp;AY258&amp;EE$1)</f>
        <v/>
      </c>
      <c r="EF258" s="72" t="str">
        <f t="shared" ref="EF258:EF260" si="4164">IF(AZ258="","","|n"&amp;EF$2&amp;"+"&amp;AZ258&amp;EF$1)</f>
        <v/>
      </c>
      <c r="EG258" s="72" t="str">
        <f t="shared" ref="EG258:EG260" si="4165">IF(BA258="","","|n"&amp;EG$2&amp;"+"&amp;BA258&amp;EG$1)</f>
        <v/>
      </c>
      <c r="EH258" s="72" t="str">
        <f t="shared" ref="EH258:EH260" si="4166">IF(BB258="","","|n"&amp;EH$2&amp;"+"&amp;BB258&amp;EH$1)</f>
        <v/>
      </c>
      <c r="EI258" s="72" t="str">
        <f t="shared" ref="EI258:EI260" si="4167">IF(BC258="","","|n"&amp;EI$2&amp;"+"&amp;BC258&amp;EI$1)</f>
        <v/>
      </c>
      <c r="EJ258" s="72" t="str">
        <f t="shared" ref="EJ258:EJ260" si="4168">IF(BD258="","","|n"&amp;EJ$2&amp;"+"&amp;BD258&amp;EJ$1)</f>
        <v/>
      </c>
      <c r="EK258" s="72" t="str">
        <f t="shared" ref="EK258:EK260" si="4169">IF(BE258="","","|n"&amp;EK$2&amp;"+"&amp;BE258&amp;EK$1)</f>
        <v/>
      </c>
      <c r="EL258" s="72" t="str">
        <f t="shared" ref="EL258:EL260" si="4170">IF(BF258="","","|n"&amp;EL$2&amp;"+"&amp;BF258&amp;EL$1)</f>
        <v/>
      </c>
      <c r="EM258" s="72" t="str">
        <f t="shared" ref="EM258:EM260" si="4171">IF(BG258="","","|n"&amp;EM$2&amp;"+"&amp;BG258&amp;EM$1)</f>
        <v/>
      </c>
      <c r="EN258" s="72" t="str">
        <f t="shared" ref="EN258:EN260" si="4172">IF(BH258="","","|n"&amp;EN$2&amp;"+"&amp;BH258&amp;EN$1)</f>
        <v/>
      </c>
      <c r="EO258" s="72" t="str">
        <f t="shared" ref="EO258:EO260" si="4173">IF(BI258="","","|n"&amp;EO$2&amp;"+"&amp;BI258&amp;EO$1)</f>
        <v/>
      </c>
      <c r="EP258" s="72" t="str">
        <f t="shared" ref="EP258:EP260" si="4174">IF(BJ258="","","|n"&amp;EP$2&amp;"+"&amp;BJ258&amp;EP$1)</f>
        <v/>
      </c>
      <c r="EQ258" s="72" t="str">
        <f t="shared" ref="EQ258:EQ260" si="4175">IF(BK258="","","|n"&amp;EQ$2&amp;"+"&amp;BK258&amp;EQ$1)</f>
        <v/>
      </c>
      <c r="ER258" s="72" t="str">
        <f t="shared" ref="ER258:ER260" si="4176">IF(BL258="","","|n"&amp;ER$2&amp;"+"&amp;BL258&amp;ER$1)</f>
        <v/>
      </c>
      <c r="ES258" s="72" t="str">
        <f t="shared" ref="ES258:ES260" si="4177">IF(BM258="","","|n"&amp;ES$2&amp;"+"&amp;BM258&amp;ES$1)</f>
        <v/>
      </c>
      <c r="ET258" s="72" t="str">
        <f t="shared" ref="ET258:ET260" si="4178">IF(BN258="","","|n"&amp;ET$2&amp;"+"&amp;BN258&amp;ET$1)</f>
        <v/>
      </c>
      <c r="EU258" s="72" t="str">
        <f t="shared" ref="EU258:EU260" si="4179">IF(BO258="","","|n"&amp;EU$2&amp;"+"&amp;BO258&amp;EU$1)</f>
        <v/>
      </c>
      <c r="EV258" s="72" t="str">
        <f t="shared" ref="EV258:EV260" si="4180">IF(BP258="","","|n"&amp;EV$2&amp;"+"&amp;BP258&amp;EV$1)</f>
        <v/>
      </c>
      <c r="EW258" s="72" t="str">
        <f t="shared" ref="EW258:EW260" si="4181">IF(BQ258="","","|n"&amp;EW$2&amp;"+"&amp;BQ258&amp;EW$1)</f>
        <v/>
      </c>
      <c r="EX258" s="72" t="str">
        <f t="shared" ref="EX258:EX260" si="4182">IF(BR258="","","|n"&amp;EX$2&amp;"+"&amp;BR258&amp;EX$1)</f>
        <v/>
      </c>
      <c r="EY258" s="72" t="str">
        <f t="shared" ref="EY258:EY260" si="4183">IF(BS258="","","|n"&amp;EY$2&amp;"+"&amp;BS258&amp;EY$1)</f>
        <v/>
      </c>
      <c r="EZ258" s="72" t="str">
        <f t="shared" ref="EZ258:EZ260" si="4184">IF(BT258="","","|n"&amp;EZ$2&amp;"+"&amp;BT258&amp;EZ$1)</f>
        <v/>
      </c>
      <c r="FA258" s="72" t="str">
        <f t="shared" ref="FA258:FA260" si="4185">IF(BU258="","","|n"&amp;FA$2&amp;"+"&amp;BU258&amp;FA$1)</f>
        <v/>
      </c>
      <c r="FB258" s="72" t="str">
        <f t="shared" ref="FB258:FB260" si="4186">IF(BV258="","","|n"&amp;FB$2&amp;"+"&amp;BV258&amp;FB$1)</f>
        <v/>
      </c>
      <c r="FC258" s="72" t="str">
        <f t="shared" ref="FC258:FC260" si="4187">IF(BW258="","","|n"&amp;FC$2&amp;"+"&amp;BW258&amp;FC$1)</f>
        <v/>
      </c>
      <c r="FD258" s="72" t="str">
        <f t="shared" ref="FD258:FD260" si="4188">IF(BX258="","","|n"&amp;FD$2&amp;"+"&amp;BX258&amp;FD$1)</f>
        <v/>
      </c>
      <c r="FE258" s="72" t="str">
        <f t="shared" ref="FE258:FE260" si="4189">IF(BY258="","","|n"&amp;FE$2&amp;"+"&amp;BY258&amp;FE$1)</f>
        <v/>
      </c>
      <c r="FF258" s="72" t="str">
        <f t="shared" ref="FF258:FF260" si="4190">IF(BZ258="","","|n"&amp;FF$2&amp;"+"&amp;BZ258&amp;FF$1)</f>
        <v/>
      </c>
      <c r="FG258" s="72" t="str">
        <f t="shared" ref="FG258:FG260" si="4191">IF(CA258="","","|n"&amp;FG$2&amp;"+"&amp;CA258&amp;FG$1)</f>
        <v/>
      </c>
      <c r="FH258" s="72" t="str">
        <f t="shared" ref="FH258:FH260" si="4192">IF(CB258="","","|n"&amp;FH$2&amp;"+"&amp;CB258&amp;FH$1)</f>
        <v/>
      </c>
      <c r="FI258" s="72" t="str">
        <f t="shared" ref="FI258:FI260" si="4193">IF(CC258="","","|n"&amp;FI$2&amp;"+"&amp;CC258&amp;FI$1)</f>
        <v/>
      </c>
      <c r="FJ258" s="72" t="str">
        <f t="shared" ref="FJ258:FJ260" si="4194">IF(CD258="","","|n"&amp;FJ$2&amp;"+"&amp;CD258&amp;FJ$1)</f>
        <v/>
      </c>
      <c r="FK258" s="72" t="str">
        <f t="shared" ref="FK258:FK260" si="4195">IF(CE258="","","|n"&amp;FK$2&amp;"+"&amp;CE258&amp;FK$1)</f>
        <v/>
      </c>
      <c r="FL258" s="72" t="str">
        <f t="shared" ref="FL258:FL260" si="4196">IF(CF258="","","|n"&amp;FL$2&amp;"+"&amp;CF258&amp;FL$1)</f>
        <v/>
      </c>
      <c r="FM258" s="72" t="str">
        <f t="shared" ref="FM258:FM260" si="4197">IF(CG258="","","|n"&amp;FM$2&amp;"+"&amp;CG258&amp;FM$1)</f>
        <v/>
      </c>
      <c r="FN258" s="72" t="str">
        <f t="shared" ref="FN258:FN260" si="4198">IF(CH258="","","|n"&amp;FN$2&amp;"+"&amp;CH258&amp;FN$1)</f>
        <v/>
      </c>
      <c r="FO258" s="72" t="str">
        <f t="shared" ref="FO258:FO260" si="4199">IF(CI258="","","|n"&amp;FO$2&amp;"+"&amp;CI258&amp;FO$1)</f>
        <v/>
      </c>
      <c r="FP258" s="72" t="str">
        <f t="shared" ref="FP258:FP260" si="4200">IF(CJ258="","","|n"&amp;FP$2&amp;"+"&amp;CJ258&amp;FP$1)</f>
        <v/>
      </c>
      <c r="FQ258" s="72" t="str">
        <f t="shared" ref="FQ258:FQ260" si="4201">IF(CK258="","","|n"&amp;FQ$2&amp;"+"&amp;CK258&amp;FQ$1)</f>
        <v/>
      </c>
      <c r="FR258" s="72" t="str">
        <f t="shared" ref="FR258:FR260" si="4202">IF(CL258="","","|n"&amp;FR$2&amp;"+"&amp;CL258&amp;FR$1)</f>
        <v/>
      </c>
      <c r="FS258" s="72" t="str">
        <f t="shared" ref="FS258:FS260" si="4203">IF(CM258="","","|n"&amp;FS$2&amp;"+"&amp;CM258&amp;FS$1)</f>
        <v/>
      </c>
    </row>
    <row r="259" spans="1:175" ht="16.5">
      <c r="A259" s="73"/>
      <c r="B259" s="132" t="s">
        <v>1039</v>
      </c>
      <c r="C259" s="183" t="s">
        <v>1041</v>
      </c>
      <c r="E259" s="103"/>
      <c r="F259" s="102"/>
      <c r="S259" s="110"/>
      <c r="T259" s="71" t="s">
        <v>827</v>
      </c>
      <c r="U259" s="88" t="str">
        <f t="shared" si="4060"/>
        <v>ReplaceableTextures\\CommandButtons\\BTNRY2E.blp</v>
      </c>
      <c r="V259" s="81"/>
      <c r="Z259" s="81"/>
      <c r="AG259" s="113"/>
      <c r="AL259" s="113"/>
      <c r="BC259" s="114"/>
      <c r="BD259" s="114"/>
      <c r="CU259" s="98" t="str">
        <f t="shared" ref="CU259" si="4204">CONCATENATE(DB259,DC259,DD259,DE259,DF259,DG259,DH259,DI259,DJ259,DK259,DL259,DM259,DN259,DO259,DP259,DQ259,DR259,DS259,DT259,DU259,DV259,DW259,DX259,DY259,DZ259,EA259,EB259,EC259,ED259,EE259,EF259,EG259,EH259,EI259,EJ259,EK259,EL259,EM259,EN259,EO259,EP259,EQ259,ER259,ES259,ET259,EU259,EV259,EW259,EX259,EY259,EZ259,FA259,FB259,FC259,FD259,FE259,FF259,FG259,FH259,FI259,FJ259,FK259,FL259,FM259,FN259,FO259,FP259,FQ259,FR259,FS259&amp;"|n")</f>
        <v>|n</v>
      </c>
      <c r="CV259" s="71" t="str">
        <f t="shared" si="3907"/>
        <v>代码生成</v>
      </c>
      <c r="CW259" s="61"/>
      <c r="CX259" s="61"/>
      <c r="CY259" s="61"/>
      <c r="CZ259" s="61"/>
      <c r="DA259" s="61"/>
      <c r="DB259" s="72" t="str">
        <f t="shared" ref="DB259" si="4205">IF(V259="","","|n"&amp;DB$2&amp;"+"&amp;V259&amp;DB$1)</f>
        <v/>
      </c>
      <c r="DC259" s="72" t="str">
        <f t="shared" ref="DC259" si="4206">IF(W259="","","|n"&amp;DC$2&amp;"+"&amp;W259&amp;DC$1)</f>
        <v/>
      </c>
      <c r="DD259" s="72" t="str">
        <f t="shared" ref="DD259" si="4207">IF(X259="","","|n"&amp;DD$2&amp;"+"&amp;X259&amp;DD$1)</f>
        <v/>
      </c>
      <c r="DE259" s="72" t="str">
        <f t="shared" ref="DE259" si="4208">IF(Y259="","","|n"&amp;DE$2&amp;"+"&amp;Y259&amp;DE$1)</f>
        <v/>
      </c>
      <c r="DF259" s="72" t="str">
        <f t="shared" ref="DF259" si="4209">IF(Z259="","","|n"&amp;DF$2&amp;"+"&amp;Z259&amp;DF$1)</f>
        <v/>
      </c>
      <c r="DG259" s="72" t="str">
        <f t="shared" ref="DG259" si="4210">IF(AA259="","","|n"&amp;DG$2&amp;"+"&amp;AA259&amp;DG$1)</f>
        <v/>
      </c>
      <c r="DH259" s="72" t="str">
        <f t="shared" ref="DH259" si="4211">IF(AB259="","","|n"&amp;DH$2&amp;"+"&amp;AB259&amp;DH$1)</f>
        <v/>
      </c>
      <c r="DI259" s="72" t="str">
        <f t="shared" ref="DI259" si="4212">IF(AC259="","","|n"&amp;DI$2&amp;"+"&amp;AC259&amp;DI$1)</f>
        <v/>
      </c>
      <c r="DJ259" s="72" t="str">
        <f t="shared" ref="DJ259" si="4213">IF(AD259="","","|n"&amp;DJ$2&amp;"+"&amp;AD259&amp;DJ$1)</f>
        <v/>
      </c>
      <c r="DK259" s="72" t="str">
        <f t="shared" ref="DK259" si="4214">IF(AE259="","","|n"&amp;DK$2&amp;"+"&amp;AE259&amp;DK$1)</f>
        <v/>
      </c>
      <c r="DL259" s="72" t="str">
        <f t="shared" ref="DL259" si="4215">IF(AF259="","","|n"&amp;DL$2&amp;"+"&amp;AF259&amp;DL$1)</f>
        <v/>
      </c>
      <c r="DM259" s="72" t="str">
        <f t="shared" ref="DM259" si="4216">IF(AG259="","","|n"&amp;DM$2&amp;"+"&amp;AG259&amp;DM$1)</f>
        <v/>
      </c>
      <c r="DN259" s="72" t="str">
        <f t="shared" ref="DN259" si="4217">IF(AH259="","","|n"&amp;DN$2&amp;"+"&amp;AH259&amp;DN$1)</f>
        <v/>
      </c>
      <c r="DO259" s="72" t="str">
        <f t="shared" ref="DO259" si="4218">IF(AI259="","","|n"&amp;DO$2&amp;"+"&amp;AI259&amp;DO$1)</f>
        <v/>
      </c>
      <c r="DP259" s="72" t="str">
        <f t="shared" ref="DP259" si="4219">IF(AJ259="","","|n"&amp;DP$2&amp;"+"&amp;AJ259&amp;DP$1)</f>
        <v/>
      </c>
      <c r="DQ259" s="72" t="str">
        <f t="shared" ref="DQ259" si="4220">IF(AK259="","","|n"&amp;DQ$2&amp;"+"&amp;AK259&amp;DQ$1)</f>
        <v/>
      </c>
      <c r="DR259" s="72" t="str">
        <f t="shared" ref="DR259" si="4221">IF(AL259="","","|n"&amp;DR$2&amp;"+"&amp;AL259&amp;DR$1)</f>
        <v/>
      </c>
      <c r="DS259" s="72" t="str">
        <f t="shared" ref="DS259" si="4222">IF(AM259="","","|n"&amp;DS$2&amp;"+"&amp;AM259&amp;DS$1)</f>
        <v/>
      </c>
      <c r="DT259" s="72" t="str">
        <f t="shared" ref="DT259" si="4223">IF(AN259="","","|n"&amp;DT$2&amp;"+"&amp;AN259&amp;DT$1)</f>
        <v/>
      </c>
      <c r="DU259" s="72" t="str">
        <f t="shared" ref="DU259" si="4224">IF(AO259="","","|n"&amp;DU$2&amp;"+"&amp;AO259&amp;DU$1)</f>
        <v/>
      </c>
      <c r="DV259" s="72" t="str">
        <f t="shared" ref="DV259" si="4225">IF(AP259="","","|n"&amp;DV$2&amp;"+"&amp;AP259&amp;DV$1)</f>
        <v/>
      </c>
      <c r="DW259" s="72" t="str">
        <f t="shared" ref="DW259" si="4226">IF(AQ259="","","|n"&amp;DW$2&amp;"+"&amp;AQ259&amp;DW$1)</f>
        <v/>
      </c>
      <c r="DX259" s="72" t="str">
        <f t="shared" ref="DX259" si="4227">IF(AR259="","","|n"&amp;DX$2&amp;"+"&amp;AR259&amp;DX$1)</f>
        <v/>
      </c>
      <c r="DY259" s="72" t="str">
        <f t="shared" ref="DY259" si="4228">IF(AS259="","","|n"&amp;DY$2&amp;"+"&amp;AS259&amp;DY$1)</f>
        <v/>
      </c>
      <c r="DZ259" s="72" t="str">
        <f t="shared" ref="DZ259" si="4229">IF(AT259="","","|n"&amp;DZ$2&amp;"+"&amp;AT259&amp;DZ$1)</f>
        <v/>
      </c>
      <c r="EA259" s="72" t="str">
        <f t="shared" ref="EA259" si="4230">IF(AU259="","","|n"&amp;EA$2&amp;"+"&amp;AU259&amp;EA$1)</f>
        <v/>
      </c>
      <c r="EB259" s="72" t="str">
        <f t="shared" ref="EB259" si="4231">IF(AV259="","","|n"&amp;EB$2&amp;"+"&amp;AV259&amp;EB$1)</f>
        <v/>
      </c>
      <c r="EC259" s="72" t="str">
        <f t="shared" ref="EC259" si="4232">IF(AW259="","","|n"&amp;EC$2&amp;"+"&amp;AW259&amp;EC$1)</f>
        <v/>
      </c>
      <c r="ED259" s="72" t="str">
        <f t="shared" ref="ED259" si="4233">IF(AX259="","","|n"&amp;ED$2&amp;"+"&amp;AX259&amp;ED$1)</f>
        <v/>
      </c>
      <c r="EE259" s="72" t="str">
        <f t="shared" ref="EE259" si="4234">IF(AY259="","","|n"&amp;EE$2&amp;"+"&amp;AY259&amp;EE$1)</f>
        <v/>
      </c>
      <c r="EF259" s="72" t="str">
        <f t="shared" ref="EF259" si="4235">IF(AZ259="","","|n"&amp;EF$2&amp;"+"&amp;AZ259&amp;EF$1)</f>
        <v/>
      </c>
      <c r="EG259" s="72" t="str">
        <f t="shared" ref="EG259" si="4236">IF(BA259="","","|n"&amp;EG$2&amp;"+"&amp;BA259&amp;EG$1)</f>
        <v/>
      </c>
      <c r="EH259" s="72" t="str">
        <f t="shared" ref="EH259" si="4237">IF(BB259="","","|n"&amp;EH$2&amp;"+"&amp;BB259&amp;EH$1)</f>
        <v/>
      </c>
      <c r="EI259" s="72" t="str">
        <f t="shared" ref="EI259" si="4238">IF(BC259="","","|n"&amp;EI$2&amp;"+"&amp;BC259&amp;EI$1)</f>
        <v/>
      </c>
      <c r="EJ259" s="72" t="str">
        <f t="shared" ref="EJ259" si="4239">IF(BD259="","","|n"&amp;EJ$2&amp;"+"&amp;BD259&amp;EJ$1)</f>
        <v/>
      </c>
      <c r="EK259" s="72" t="str">
        <f t="shared" ref="EK259" si="4240">IF(BE259="","","|n"&amp;EK$2&amp;"+"&amp;BE259&amp;EK$1)</f>
        <v/>
      </c>
      <c r="EL259" s="72" t="str">
        <f t="shared" ref="EL259" si="4241">IF(BF259="","","|n"&amp;EL$2&amp;"+"&amp;BF259&amp;EL$1)</f>
        <v/>
      </c>
      <c r="EM259" s="72" t="str">
        <f t="shared" ref="EM259" si="4242">IF(BG259="","","|n"&amp;EM$2&amp;"+"&amp;BG259&amp;EM$1)</f>
        <v/>
      </c>
      <c r="EN259" s="72" t="str">
        <f t="shared" ref="EN259" si="4243">IF(BH259="","","|n"&amp;EN$2&amp;"+"&amp;BH259&amp;EN$1)</f>
        <v/>
      </c>
      <c r="EO259" s="72" t="str">
        <f t="shared" ref="EO259" si="4244">IF(BI259="","","|n"&amp;EO$2&amp;"+"&amp;BI259&amp;EO$1)</f>
        <v/>
      </c>
      <c r="EP259" s="72" t="str">
        <f t="shared" ref="EP259" si="4245">IF(BJ259="","","|n"&amp;EP$2&amp;"+"&amp;BJ259&amp;EP$1)</f>
        <v/>
      </c>
      <c r="EQ259" s="72" t="str">
        <f t="shared" ref="EQ259" si="4246">IF(BK259="","","|n"&amp;EQ$2&amp;"+"&amp;BK259&amp;EQ$1)</f>
        <v/>
      </c>
      <c r="ER259" s="72" t="str">
        <f t="shared" ref="ER259" si="4247">IF(BL259="","","|n"&amp;ER$2&amp;"+"&amp;BL259&amp;ER$1)</f>
        <v/>
      </c>
      <c r="ES259" s="72" t="str">
        <f t="shared" ref="ES259" si="4248">IF(BM259="","","|n"&amp;ES$2&amp;"+"&amp;BM259&amp;ES$1)</f>
        <v/>
      </c>
      <c r="ET259" s="72" t="str">
        <f t="shared" ref="ET259" si="4249">IF(BN259="","","|n"&amp;ET$2&amp;"+"&amp;BN259&amp;ET$1)</f>
        <v/>
      </c>
      <c r="EU259" s="72" t="str">
        <f t="shared" ref="EU259" si="4250">IF(BO259="","","|n"&amp;EU$2&amp;"+"&amp;BO259&amp;EU$1)</f>
        <v/>
      </c>
      <c r="EV259" s="72" t="str">
        <f t="shared" ref="EV259" si="4251">IF(BP259="","","|n"&amp;EV$2&amp;"+"&amp;BP259&amp;EV$1)</f>
        <v/>
      </c>
      <c r="EW259" s="72" t="str">
        <f t="shared" ref="EW259" si="4252">IF(BQ259="","","|n"&amp;EW$2&amp;"+"&amp;BQ259&amp;EW$1)</f>
        <v/>
      </c>
      <c r="EX259" s="72" t="str">
        <f t="shared" ref="EX259" si="4253">IF(BR259="","","|n"&amp;EX$2&amp;"+"&amp;BR259&amp;EX$1)</f>
        <v/>
      </c>
      <c r="EY259" s="72" t="str">
        <f t="shared" ref="EY259" si="4254">IF(BS259="","","|n"&amp;EY$2&amp;"+"&amp;BS259&amp;EY$1)</f>
        <v/>
      </c>
      <c r="EZ259" s="72" t="str">
        <f t="shared" ref="EZ259" si="4255">IF(BT259="","","|n"&amp;EZ$2&amp;"+"&amp;BT259&amp;EZ$1)</f>
        <v/>
      </c>
      <c r="FA259" s="72" t="str">
        <f t="shared" ref="FA259" si="4256">IF(BU259="","","|n"&amp;FA$2&amp;"+"&amp;BU259&amp;FA$1)</f>
        <v/>
      </c>
      <c r="FB259" s="72" t="str">
        <f t="shared" ref="FB259" si="4257">IF(BV259="","","|n"&amp;FB$2&amp;"+"&amp;BV259&amp;FB$1)</f>
        <v/>
      </c>
      <c r="FC259" s="72" t="str">
        <f t="shared" ref="FC259" si="4258">IF(BW259="","","|n"&amp;FC$2&amp;"+"&amp;BW259&amp;FC$1)</f>
        <v/>
      </c>
      <c r="FD259" s="72" t="str">
        <f t="shared" ref="FD259" si="4259">IF(BX259="","","|n"&amp;FD$2&amp;"+"&amp;BX259&amp;FD$1)</f>
        <v/>
      </c>
      <c r="FE259" s="72" t="str">
        <f t="shared" ref="FE259" si="4260">IF(BY259="","","|n"&amp;FE$2&amp;"+"&amp;BY259&amp;FE$1)</f>
        <v/>
      </c>
      <c r="FF259" s="72" t="str">
        <f t="shared" ref="FF259" si="4261">IF(BZ259="","","|n"&amp;FF$2&amp;"+"&amp;BZ259&amp;FF$1)</f>
        <v/>
      </c>
      <c r="FG259" s="72" t="str">
        <f t="shared" ref="FG259" si="4262">IF(CA259="","","|n"&amp;FG$2&amp;"+"&amp;CA259&amp;FG$1)</f>
        <v/>
      </c>
      <c r="FH259" s="72" t="str">
        <f t="shared" ref="FH259" si="4263">IF(CB259="","","|n"&amp;FH$2&amp;"+"&amp;CB259&amp;FH$1)</f>
        <v/>
      </c>
      <c r="FI259" s="72" t="str">
        <f t="shared" ref="FI259" si="4264">IF(CC259="","","|n"&amp;FI$2&amp;"+"&amp;CC259&amp;FI$1)</f>
        <v/>
      </c>
      <c r="FJ259" s="72" t="str">
        <f t="shared" ref="FJ259" si="4265">IF(CD259="","","|n"&amp;FJ$2&amp;"+"&amp;CD259&amp;FJ$1)</f>
        <v/>
      </c>
      <c r="FK259" s="72" t="str">
        <f t="shared" ref="FK259" si="4266">IF(CE259="","","|n"&amp;FK$2&amp;"+"&amp;CE259&amp;FK$1)</f>
        <v/>
      </c>
      <c r="FL259" s="72" t="str">
        <f t="shared" ref="FL259" si="4267">IF(CF259="","","|n"&amp;FL$2&amp;"+"&amp;CF259&amp;FL$1)</f>
        <v/>
      </c>
      <c r="FM259" s="72" t="str">
        <f t="shared" ref="FM259" si="4268">IF(CG259="","","|n"&amp;FM$2&amp;"+"&amp;CG259&amp;FM$1)</f>
        <v/>
      </c>
      <c r="FN259" s="72" t="str">
        <f t="shared" ref="FN259" si="4269">IF(CH259="","","|n"&amp;FN$2&amp;"+"&amp;CH259&amp;FN$1)</f>
        <v/>
      </c>
      <c r="FO259" s="72" t="str">
        <f t="shared" ref="FO259" si="4270">IF(CI259="","","|n"&amp;FO$2&amp;"+"&amp;CI259&amp;FO$1)</f>
        <v/>
      </c>
      <c r="FP259" s="72" t="str">
        <f t="shared" ref="FP259" si="4271">IF(CJ259="","","|n"&amp;FP$2&amp;"+"&amp;CJ259&amp;FP$1)</f>
        <v/>
      </c>
      <c r="FQ259" s="72" t="str">
        <f t="shared" ref="FQ259" si="4272">IF(CK259="","","|n"&amp;FQ$2&amp;"+"&amp;CK259&amp;FQ$1)</f>
        <v/>
      </c>
      <c r="FR259" s="72" t="str">
        <f t="shared" ref="FR259" si="4273">IF(CL259="","","|n"&amp;FR$2&amp;"+"&amp;CL259&amp;FR$1)</f>
        <v/>
      </c>
      <c r="FS259" s="72" t="str">
        <f t="shared" ref="FS259" si="4274">IF(CM259="","","|n"&amp;FS$2&amp;"+"&amp;CM259&amp;FS$1)</f>
        <v/>
      </c>
    </row>
    <row r="260" spans="1:175" ht="16.5">
      <c r="A260" s="73"/>
      <c r="B260" s="132" t="s">
        <v>1040</v>
      </c>
      <c r="C260" s="183" t="s">
        <v>1042</v>
      </c>
      <c r="E260" s="103"/>
      <c r="F260" s="102"/>
      <c r="S260" s="110"/>
      <c r="T260" s="71" t="s">
        <v>827</v>
      </c>
      <c r="U260" s="88" t="str">
        <f t="shared" ref="U260" si="4275">"ReplaceableTextures\\CommandButtons\\BTNR"&amp;RIGHT(B260,3)&amp;".blp"</f>
        <v>ReplaceableTextures\\CommandButtons\\BTNRY2F.blp</v>
      </c>
      <c r="V260" s="81"/>
      <c r="Z260" s="81"/>
      <c r="AG260" s="113"/>
      <c r="AL260" s="113"/>
      <c r="BC260" s="114"/>
      <c r="BD260" s="114"/>
      <c r="CU260" s="98" t="str">
        <f t="shared" si="4133"/>
        <v>|n</v>
      </c>
      <c r="CV260" s="71" t="str">
        <f t="shared" ref="CV260" si="4276">T260</f>
        <v>代码生成</v>
      </c>
      <c r="CW260" s="61"/>
      <c r="CX260" s="61"/>
      <c r="CY260" s="61"/>
      <c r="CZ260" s="61"/>
      <c r="DA260" s="61"/>
      <c r="DB260" s="72" t="str">
        <f t="shared" si="4134"/>
        <v/>
      </c>
      <c r="DC260" s="72" t="str">
        <f t="shared" si="4135"/>
        <v/>
      </c>
      <c r="DD260" s="72" t="str">
        <f t="shared" si="4136"/>
        <v/>
      </c>
      <c r="DE260" s="72" t="str">
        <f t="shared" si="4137"/>
        <v/>
      </c>
      <c r="DF260" s="72" t="str">
        <f t="shared" si="4138"/>
        <v/>
      </c>
      <c r="DG260" s="72" t="str">
        <f t="shared" si="4139"/>
        <v/>
      </c>
      <c r="DH260" s="72" t="str">
        <f t="shared" si="4140"/>
        <v/>
      </c>
      <c r="DI260" s="72" t="str">
        <f t="shared" si="4141"/>
        <v/>
      </c>
      <c r="DJ260" s="72" t="str">
        <f t="shared" si="4142"/>
        <v/>
      </c>
      <c r="DK260" s="72" t="str">
        <f t="shared" si="4143"/>
        <v/>
      </c>
      <c r="DL260" s="72" t="str">
        <f t="shared" si="4144"/>
        <v/>
      </c>
      <c r="DM260" s="72" t="str">
        <f t="shared" si="4145"/>
        <v/>
      </c>
      <c r="DN260" s="72" t="str">
        <f t="shared" si="4146"/>
        <v/>
      </c>
      <c r="DO260" s="72" t="str">
        <f t="shared" si="4147"/>
        <v/>
      </c>
      <c r="DP260" s="72" t="str">
        <f t="shared" si="4148"/>
        <v/>
      </c>
      <c r="DQ260" s="72" t="str">
        <f t="shared" si="4149"/>
        <v/>
      </c>
      <c r="DR260" s="72" t="str">
        <f t="shared" si="4150"/>
        <v/>
      </c>
      <c r="DS260" s="72" t="str">
        <f t="shared" si="4151"/>
        <v/>
      </c>
      <c r="DT260" s="72" t="str">
        <f t="shared" si="4152"/>
        <v/>
      </c>
      <c r="DU260" s="72" t="str">
        <f t="shared" si="4153"/>
        <v/>
      </c>
      <c r="DV260" s="72" t="str">
        <f t="shared" si="4154"/>
        <v/>
      </c>
      <c r="DW260" s="72" t="str">
        <f t="shared" si="4155"/>
        <v/>
      </c>
      <c r="DX260" s="72" t="str">
        <f t="shared" si="4156"/>
        <v/>
      </c>
      <c r="DY260" s="72" t="str">
        <f t="shared" si="4157"/>
        <v/>
      </c>
      <c r="DZ260" s="72" t="str">
        <f t="shared" si="4158"/>
        <v/>
      </c>
      <c r="EA260" s="72" t="str">
        <f t="shared" si="4159"/>
        <v/>
      </c>
      <c r="EB260" s="72" t="str">
        <f t="shared" si="4160"/>
        <v/>
      </c>
      <c r="EC260" s="72" t="str">
        <f t="shared" si="4161"/>
        <v/>
      </c>
      <c r="ED260" s="72" t="str">
        <f t="shared" si="4162"/>
        <v/>
      </c>
      <c r="EE260" s="72" t="str">
        <f t="shared" si="4163"/>
        <v/>
      </c>
      <c r="EF260" s="72" t="str">
        <f t="shared" si="4164"/>
        <v/>
      </c>
      <c r="EG260" s="72" t="str">
        <f t="shared" si="4165"/>
        <v/>
      </c>
      <c r="EH260" s="72" t="str">
        <f t="shared" si="4166"/>
        <v/>
      </c>
      <c r="EI260" s="72" t="str">
        <f t="shared" si="4167"/>
        <v/>
      </c>
      <c r="EJ260" s="72" t="str">
        <f t="shared" si="4168"/>
        <v/>
      </c>
      <c r="EK260" s="72" t="str">
        <f t="shared" si="4169"/>
        <v/>
      </c>
      <c r="EL260" s="72" t="str">
        <f t="shared" si="4170"/>
        <v/>
      </c>
      <c r="EM260" s="72" t="str">
        <f t="shared" si="4171"/>
        <v/>
      </c>
      <c r="EN260" s="72" t="str">
        <f t="shared" si="4172"/>
        <v/>
      </c>
      <c r="EO260" s="72" t="str">
        <f t="shared" si="4173"/>
        <v/>
      </c>
      <c r="EP260" s="72" t="str">
        <f t="shared" si="4174"/>
        <v/>
      </c>
      <c r="EQ260" s="72" t="str">
        <f t="shared" si="4175"/>
        <v/>
      </c>
      <c r="ER260" s="72" t="str">
        <f t="shared" si="4176"/>
        <v/>
      </c>
      <c r="ES260" s="72" t="str">
        <f t="shared" si="4177"/>
        <v/>
      </c>
      <c r="ET260" s="72" t="str">
        <f t="shared" si="4178"/>
        <v/>
      </c>
      <c r="EU260" s="72" t="str">
        <f t="shared" si="4179"/>
        <v/>
      </c>
      <c r="EV260" s="72" t="str">
        <f t="shared" si="4180"/>
        <v/>
      </c>
      <c r="EW260" s="72" t="str">
        <f t="shared" si="4181"/>
        <v/>
      </c>
      <c r="EX260" s="72" t="str">
        <f t="shared" si="4182"/>
        <v/>
      </c>
      <c r="EY260" s="72" t="str">
        <f t="shared" si="4183"/>
        <v/>
      </c>
      <c r="EZ260" s="72" t="str">
        <f t="shared" si="4184"/>
        <v/>
      </c>
      <c r="FA260" s="72" t="str">
        <f t="shared" si="4185"/>
        <v/>
      </c>
      <c r="FB260" s="72" t="str">
        <f t="shared" si="4186"/>
        <v/>
      </c>
      <c r="FC260" s="72" t="str">
        <f t="shared" si="4187"/>
        <v/>
      </c>
      <c r="FD260" s="72" t="str">
        <f t="shared" si="4188"/>
        <v/>
      </c>
      <c r="FE260" s="72" t="str">
        <f t="shared" si="4189"/>
        <v/>
      </c>
      <c r="FF260" s="72" t="str">
        <f t="shared" si="4190"/>
        <v/>
      </c>
      <c r="FG260" s="72" t="str">
        <f t="shared" si="4191"/>
        <v/>
      </c>
      <c r="FH260" s="72" t="str">
        <f t="shared" si="4192"/>
        <v/>
      </c>
      <c r="FI260" s="72" t="str">
        <f t="shared" si="4193"/>
        <v/>
      </c>
      <c r="FJ260" s="72" t="str">
        <f t="shared" si="4194"/>
        <v/>
      </c>
      <c r="FK260" s="72" t="str">
        <f t="shared" si="4195"/>
        <v/>
      </c>
      <c r="FL260" s="72" t="str">
        <f t="shared" si="4196"/>
        <v/>
      </c>
      <c r="FM260" s="72" t="str">
        <f t="shared" si="4197"/>
        <v/>
      </c>
      <c r="FN260" s="72" t="str">
        <f t="shared" si="4198"/>
        <v/>
      </c>
      <c r="FO260" s="72" t="str">
        <f t="shared" si="4199"/>
        <v/>
      </c>
      <c r="FP260" s="72" t="str">
        <f t="shared" si="4200"/>
        <v/>
      </c>
      <c r="FQ260" s="72" t="str">
        <f t="shared" si="4201"/>
        <v/>
      </c>
      <c r="FR260" s="72" t="str">
        <f t="shared" si="4202"/>
        <v/>
      </c>
      <c r="FS260" s="72" t="str">
        <f t="shared" si="4203"/>
        <v/>
      </c>
    </row>
    <row r="261" spans="1:175" ht="16.5">
      <c r="A261" s="134"/>
      <c r="B261" s="82" t="s">
        <v>834</v>
      </c>
      <c r="C261" s="71" t="s">
        <v>835</v>
      </c>
      <c r="T261" s="141"/>
      <c r="U261" s="88"/>
      <c r="CN261" s="70" t="str">
        <f t="shared" ref="CN261:CN287" si="4277">"InitUnitState('"&amp;B261&amp;"',"&amp;V261&amp;","&amp;W261&amp;","&amp;X261&amp;","&amp;Y261&amp;","&amp;Z261&amp;","&amp;AA261&amp;","&amp;AB261&amp;","&amp;AC261&amp;","&amp;AD261&amp;","&amp;AE261&amp;")"</f>
        <v>InitUnitState('IF01',,,,,,,,,,)</v>
      </c>
      <c r="CO261" s="70" t="str">
        <f t="shared" ref="CO261:CO287" si="4278">"InitUnitNormal('"&amp;B261&amp;"',"&amp;AF261&amp;","&amp;AG261&amp;","&amp;AH261&amp;","&amp;AI261&amp;","&amp;AJ261&amp;","&amp;AK261&amp;","&amp;AL261&amp;","&amp;AM261&amp;","&amp;AN261&amp;","&amp;AO261&amp;")"</f>
        <v>InitUnitNormal('IF01',,,,,,,,,,)</v>
      </c>
      <c r="CP261" s="70" t="str">
        <f t="shared" ref="CP261:CP287" si="4279">"InitUnitMagic('"&amp;B261&amp;"',"&amp;AP261&amp;","&amp;AQ261&amp;","&amp;AR261&amp;","&amp;AS261&amp;","&amp;AT261&amp;","&amp;AU261&amp;","&amp;AV261&amp;","&amp;AW261&amp;","&amp;BI261&amp;","&amp;BJ261&amp;")"</f>
        <v>InitUnitMagic('IF01',,,,,,,,,,)</v>
      </c>
      <c r="CQ261" s="70" t="str">
        <f t="shared" ref="CQ261:CQ287" si="4280">"InitUnitAdd('"&amp;B261&amp;"',"&amp;BK261&amp;","&amp;BL261&amp;","&amp;BM261&amp;","&amp;BN261&amp;","&amp;BO261&amp;","&amp;BP261&amp;","&amp;BQ261&amp;","&amp;BR261&amp;","&amp;BS261&amp;","&amp;BT261&amp;")"</f>
        <v>InitUnitAdd('IF01',,,,,,,,,,)</v>
      </c>
      <c r="CR261" s="70" t="str">
        <f t="shared" ref="CR261:CR303" si="4281"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262&amp;CR$1&amp;")"</f>
        <v>InitEquipData('IF01',,"",,,,,'','','','','','',"")</v>
      </c>
      <c r="CU261" s="98" t="str">
        <f t="shared" ref="CU261:CU283" si="4282">CONCATENATE(DB261,DC261,DD261,DE261,DF261,DG261,DH261,DI261,DJ261,DK261,DL261,DM261,DN261,DO261,DP261,DQ261,DR261,DS261,DT261,DU261,DV261,DW261,DX261,DY261,DZ261,EA261,EB261,EC261,ED261,EE261,EF261,EG261,EH261,EI261,EJ261,EK261,EL261,EM261,EN261,EO261,EP261&amp;"|n")</f>
        <v>|n</v>
      </c>
      <c r="CW261" s="61"/>
      <c r="CX261" s="61"/>
      <c r="CY261" s="61"/>
      <c r="CZ261" s="61"/>
      <c r="DA261" s="61"/>
      <c r="DB261" s="72" t="str">
        <f t="shared" ref="DB261:DB283" si="4283">IF(V261="","","|n"&amp;DB$2&amp;"+"&amp;V261&amp;DB$1)</f>
        <v/>
      </c>
      <c r="DC261" s="72" t="str">
        <f t="shared" ref="DC261:DC283" si="4284">IF(W261="","","|n"&amp;DC$2&amp;"+"&amp;W261&amp;DC$1)</f>
        <v/>
      </c>
      <c r="DD261" s="72" t="str">
        <f t="shared" ref="DD261:DD283" si="4285">IF(X261="","","|n"&amp;DD$2&amp;"+"&amp;X261&amp;DD$1)</f>
        <v/>
      </c>
      <c r="DE261" s="72" t="str">
        <f t="shared" ref="DE261:DE283" si="4286">IF(Y261="","","|n"&amp;DE$2&amp;"+"&amp;Y261&amp;DE$1)</f>
        <v/>
      </c>
      <c r="DF261" s="72" t="str">
        <f t="shared" ref="DF261:DF283" si="4287">IF(Z261="","","|n"&amp;DF$2&amp;"+"&amp;Z261&amp;DF$1)</f>
        <v/>
      </c>
      <c r="DG261" s="72" t="str">
        <f t="shared" ref="DG261:DG283" si="4288">IF(AA261="","","|n"&amp;DG$2&amp;"+"&amp;AA261&amp;DG$1)</f>
        <v/>
      </c>
      <c r="DH261" s="72" t="str">
        <f t="shared" ref="DH261:DH283" si="4289">IF(AB261="","","|n"&amp;DH$2&amp;"+"&amp;AB261&amp;DH$1)</f>
        <v/>
      </c>
      <c r="DI261" s="72" t="str">
        <f t="shared" ref="DI261:DI283" si="4290">IF(AC261="","","|n"&amp;DI$2&amp;"+"&amp;AC261&amp;DI$1)</f>
        <v/>
      </c>
      <c r="DJ261" s="72" t="str">
        <f t="shared" ref="DJ261:DJ283" si="4291">IF(AD261="","","|n"&amp;DJ$2&amp;"+"&amp;AD261&amp;DJ$1)</f>
        <v/>
      </c>
      <c r="DK261" s="72" t="str">
        <f t="shared" ref="DK261:DK283" si="4292">IF(AE261="","","|n"&amp;DK$2&amp;"+"&amp;AE261&amp;DK$1)</f>
        <v/>
      </c>
      <c r="DL261" s="72" t="str">
        <f t="shared" ref="DL261:DL283" si="4293">IF(AF261="","","|n"&amp;DL$2&amp;"+"&amp;AF261&amp;DL$1)</f>
        <v/>
      </c>
      <c r="DM261" s="72" t="str">
        <f t="shared" ref="DM261:DM283" si="4294">IF(AG261="","","|n"&amp;DM$2&amp;"+"&amp;AG261&amp;DM$1)</f>
        <v/>
      </c>
      <c r="DN261" s="72" t="str">
        <f t="shared" ref="DN261:DN283" si="4295">IF(AH261="","","|n"&amp;DN$2&amp;"+"&amp;AH261&amp;DN$1)</f>
        <v/>
      </c>
      <c r="DO261" s="72" t="str">
        <f t="shared" ref="DO261:DO283" si="4296">IF(AI261="","","|n"&amp;DO$2&amp;"+"&amp;AI261&amp;DO$1)</f>
        <v/>
      </c>
      <c r="DP261" s="72" t="str">
        <f t="shared" ref="DP261:DP283" si="4297">IF(AJ261="","","|n"&amp;DP$2&amp;"+"&amp;AJ261&amp;DP$1)</f>
        <v/>
      </c>
      <c r="DQ261" s="72" t="str">
        <f t="shared" ref="DQ261:DQ283" si="4298">IF(AK261="","","|n"&amp;DQ$2&amp;"+"&amp;AK261&amp;DQ$1)</f>
        <v/>
      </c>
      <c r="DR261" s="72" t="str">
        <f t="shared" ref="DR261:DR283" si="4299">IF(AL261="","","|n"&amp;DR$2&amp;"+"&amp;AL261&amp;DR$1)</f>
        <v/>
      </c>
      <c r="DS261" s="72" t="str">
        <f t="shared" ref="DS261:DS283" si="4300">IF(AM261="","","|n"&amp;DS$2&amp;"+"&amp;AM261&amp;DS$1)</f>
        <v/>
      </c>
      <c r="DT261" s="72" t="str">
        <f t="shared" ref="DT261:DT283" si="4301">IF(AN261="","","|n"&amp;DT$2&amp;"+"&amp;AN261&amp;DT$1)</f>
        <v/>
      </c>
      <c r="DU261" s="72" t="str">
        <f t="shared" ref="DU261:DU283" si="4302">IF(AO261="","","|n"&amp;DU$2&amp;"+"&amp;AO261&amp;DU$1)</f>
        <v/>
      </c>
      <c r="DV261" s="72" t="str">
        <f t="shared" ref="DV261:DV283" si="4303">IF(AP261="","","|n"&amp;DV$2&amp;"+"&amp;AP261&amp;DV$1)</f>
        <v/>
      </c>
      <c r="DW261" s="72" t="str">
        <f t="shared" ref="DW261:DW283" si="4304">IF(AQ261="","","|n"&amp;DW$2&amp;"+"&amp;AQ261&amp;DW$1)</f>
        <v/>
      </c>
      <c r="DX261" s="72" t="str">
        <f t="shared" ref="DX261:DX283" si="4305">IF(AR261="","","|n"&amp;DX$2&amp;"+"&amp;AR261&amp;DX$1)</f>
        <v/>
      </c>
      <c r="DY261" s="72" t="str">
        <f t="shared" ref="DY261:DY283" si="4306">IF(AS261="","","|n"&amp;DY$2&amp;"+"&amp;AS261&amp;DY$1)</f>
        <v/>
      </c>
      <c r="DZ261" s="72" t="str">
        <f t="shared" ref="DZ261:DZ283" si="4307">IF(AT261="","","|n"&amp;DZ$2&amp;"+"&amp;AT261&amp;DZ$1)</f>
        <v/>
      </c>
      <c r="EA261" s="72" t="str">
        <f t="shared" ref="EA261:EA283" si="4308">IF(AU261="","","|n"&amp;EA$2&amp;"+"&amp;AU261&amp;EA$1)</f>
        <v/>
      </c>
      <c r="EB261" s="72" t="str">
        <f t="shared" ref="EB261:EB283" si="4309">IF(AV261="","","|n"&amp;EB$2&amp;"+"&amp;AV261&amp;EB$1)</f>
        <v/>
      </c>
      <c r="EC261" s="72" t="str">
        <f t="shared" ref="EC261:EC283" si="4310">IF(AW261="","","|n"&amp;EC$2&amp;"+"&amp;AW261&amp;EC$1)</f>
        <v/>
      </c>
      <c r="ED261" s="72" t="str">
        <f t="shared" ref="ED261:ED283" si="4311">IF(AX261="","","|n"&amp;ED$2&amp;"+"&amp;AX261&amp;ED$1)</f>
        <v/>
      </c>
      <c r="EE261" s="72" t="str">
        <f t="shared" ref="EE261:EE283" si="4312">IF(AY261="","","|n"&amp;EE$2&amp;"+"&amp;AY261&amp;EE$1)</f>
        <v/>
      </c>
      <c r="EF261" s="72" t="str">
        <f t="shared" ref="EF261:EF283" si="4313">IF(AZ261="","","|n"&amp;EF$2&amp;"+"&amp;AZ261&amp;EF$1)</f>
        <v/>
      </c>
      <c r="EG261" s="72" t="str">
        <f t="shared" ref="EG261:EG283" si="4314">IF(BA261="","","|n"&amp;EG$2&amp;"+"&amp;BA261&amp;EG$1)</f>
        <v/>
      </c>
      <c r="EH261" s="72" t="str">
        <f t="shared" ref="EH261:EH283" si="4315">IF(BB261="","","|n"&amp;EH$2&amp;"+"&amp;BB261&amp;EH$1)</f>
        <v/>
      </c>
      <c r="EI261" s="72" t="str">
        <f t="shared" ref="EI261:EI283" si="4316">IF(BC261="","","|n"&amp;EI$2&amp;"+"&amp;BC261&amp;EI$1)</f>
        <v/>
      </c>
      <c r="EJ261" s="72" t="str">
        <f t="shared" ref="EJ261:EJ283" si="4317">IF(BD261="","","|n"&amp;EJ$2&amp;"+"&amp;BD261&amp;EJ$1)</f>
        <v/>
      </c>
      <c r="EK261" s="72" t="str">
        <f t="shared" ref="EK261:EK283" si="4318">IF(BE261="","","|n"&amp;EK$2&amp;"+"&amp;BE261&amp;EK$1)</f>
        <v/>
      </c>
      <c r="EL261" s="72" t="str">
        <f t="shared" ref="EL261:EL283" si="4319">IF(BF261="","","|n"&amp;EL$2&amp;"+"&amp;BF261&amp;EL$1)</f>
        <v/>
      </c>
      <c r="EM261" s="72" t="str">
        <f t="shared" ref="EM261:EM283" si="4320">IF(BG261="","","|n"&amp;EM$2&amp;"+"&amp;BG261&amp;EM$1)</f>
        <v/>
      </c>
      <c r="EN261" s="72" t="str">
        <f t="shared" ref="EN261:EN283" si="4321">IF(BH261="","","|n"&amp;EN$2&amp;"+"&amp;BH261&amp;EN$1)</f>
        <v/>
      </c>
      <c r="EO261" s="72" t="str">
        <f t="shared" ref="EO261:EO283" si="4322">IF(BI261="","","|n"&amp;EO$2&amp;"+"&amp;BI261&amp;EO$1)</f>
        <v/>
      </c>
      <c r="EP261" s="72" t="str">
        <f t="shared" ref="EP261:EP283" si="4323">IF(BJ261="","","|n"&amp;EP$2&amp;"+"&amp;BJ261&amp;EP$1)</f>
        <v/>
      </c>
      <c r="EQ261" s="72" t="str">
        <f t="shared" ref="EQ261:EQ283" si="4324">IF(BK261="","","|n"&amp;EQ$2&amp;"+"&amp;BK261&amp;EQ$1)</f>
        <v/>
      </c>
      <c r="ER261" s="72" t="str">
        <f t="shared" ref="ER261:ER283" si="4325">IF(BL261="","","|n"&amp;ER$2&amp;"+"&amp;BL261&amp;ER$1)</f>
        <v/>
      </c>
      <c r="ES261" s="72" t="str">
        <f t="shared" ref="ES261:ES283" si="4326">IF(BM261="","","|n"&amp;ES$2&amp;"+"&amp;BM261&amp;ES$1)</f>
        <v/>
      </c>
      <c r="ET261" s="72" t="str">
        <f t="shared" ref="ET261:ET283" si="4327">IF(BN261="","","|n"&amp;ET$2&amp;"+"&amp;BN261&amp;ET$1)</f>
        <v/>
      </c>
      <c r="EU261" s="72" t="str">
        <f t="shared" ref="EU261:EU283" si="4328">IF(BO261="","","|n"&amp;EU$2&amp;"+"&amp;BO261&amp;EU$1)</f>
        <v/>
      </c>
      <c r="EV261" s="72" t="str">
        <f t="shared" ref="EV261:EV283" si="4329">IF(BP261="","","|n"&amp;EV$2&amp;"+"&amp;BP261&amp;EV$1)</f>
        <v/>
      </c>
      <c r="EW261" s="72" t="str">
        <f t="shared" ref="EW261:EW283" si="4330">IF(BQ261="","","|n"&amp;EW$2&amp;"+"&amp;BQ261&amp;EW$1)</f>
        <v/>
      </c>
      <c r="EX261" s="72" t="str">
        <f t="shared" ref="EX261:EX283" si="4331">IF(BR261="","","|n"&amp;EX$2&amp;"+"&amp;BR261&amp;EX$1)</f>
        <v/>
      </c>
      <c r="EY261" s="72" t="str">
        <f t="shared" ref="EY261:EY283" si="4332">IF(BS261="","","|n"&amp;EY$2&amp;"+"&amp;BS261&amp;EY$1)</f>
        <v/>
      </c>
      <c r="EZ261" s="72" t="str">
        <f t="shared" ref="EZ261:EZ283" si="4333">IF(BT261="","","|n"&amp;EZ$2&amp;"+"&amp;BT261&amp;EZ$1)</f>
        <v/>
      </c>
      <c r="FA261" s="72" t="str">
        <f t="shared" ref="FA261:FA283" si="4334">IF(BU261="","","|n"&amp;FA$2&amp;"+"&amp;BU261&amp;FA$1)</f>
        <v/>
      </c>
      <c r="FB261" s="72" t="str">
        <f t="shared" ref="FB261:FB283" si="4335">IF(BV261="","","|n"&amp;FB$2&amp;"+"&amp;BV261&amp;FB$1)</f>
        <v/>
      </c>
      <c r="FC261" s="72" t="str">
        <f t="shared" ref="FC261:FC283" si="4336">IF(BW261="","","|n"&amp;FC$2&amp;"+"&amp;BW261&amp;FC$1)</f>
        <v/>
      </c>
      <c r="FD261" s="72" t="str">
        <f t="shared" ref="FD261:FD283" si="4337">IF(BX261="","","|n"&amp;FD$2&amp;"+"&amp;BX261&amp;FD$1)</f>
        <v/>
      </c>
      <c r="FE261" s="72" t="str">
        <f t="shared" ref="FE261:FE283" si="4338">IF(BY261="","","|n"&amp;FE$2&amp;"+"&amp;BY261&amp;FE$1)</f>
        <v/>
      </c>
      <c r="FF261" s="72" t="str">
        <f t="shared" ref="FF261:FF283" si="4339">IF(BZ261="","","|n"&amp;FF$2&amp;"+"&amp;BZ261&amp;FF$1)</f>
        <v/>
      </c>
      <c r="FG261" s="72" t="str">
        <f t="shared" ref="FG261:FG283" si="4340">IF(CA261="","","|n"&amp;FG$2&amp;"+"&amp;CA261&amp;FG$1)</f>
        <v/>
      </c>
      <c r="FH261" s="72" t="str">
        <f t="shared" ref="FH261:FH283" si="4341">IF(CB261="","","|n"&amp;FH$2&amp;"+"&amp;CB261&amp;FH$1)</f>
        <v/>
      </c>
      <c r="FI261" s="72" t="str">
        <f t="shared" ref="FI261:FI283" si="4342">IF(CC261="","","|n"&amp;FI$2&amp;"+"&amp;CC261&amp;FI$1)</f>
        <v/>
      </c>
      <c r="FJ261" s="72" t="str">
        <f t="shared" ref="FJ261:FJ283" si="4343">IF(CD261="","","|n"&amp;FJ$2&amp;"+"&amp;CD261&amp;FJ$1)</f>
        <v/>
      </c>
      <c r="FK261" s="72" t="str">
        <f t="shared" ref="FK261:FK283" si="4344">IF(CE261="","","|n"&amp;FK$2&amp;"+"&amp;CE261&amp;FK$1)</f>
        <v/>
      </c>
      <c r="FL261" s="72" t="str">
        <f t="shared" ref="FL261:FL283" si="4345">IF(CF261="","","|n"&amp;FL$2&amp;"+"&amp;CF261&amp;FL$1)</f>
        <v/>
      </c>
      <c r="FM261" s="72" t="str">
        <f t="shared" ref="FM261:FM283" si="4346">IF(CG261="","","|n"&amp;FM$2&amp;"+"&amp;CG261&amp;FM$1)</f>
        <v/>
      </c>
      <c r="FN261" s="72" t="str">
        <f t="shared" ref="FN261:FN283" si="4347">IF(CH261="","","|n"&amp;FN$2&amp;"+"&amp;CH261&amp;FN$1)</f>
        <v/>
      </c>
      <c r="FO261" s="72" t="str">
        <f t="shared" ref="FO261:FO283" si="4348">IF(CI261="","","|n"&amp;FO$2&amp;"+"&amp;CI261&amp;FO$1)</f>
        <v/>
      </c>
      <c r="FP261" s="72" t="str">
        <f t="shared" ref="FP261:FP283" si="4349">IF(CJ261="","","|n"&amp;FP$2&amp;"+"&amp;CJ261&amp;FP$1)</f>
        <v/>
      </c>
      <c r="FQ261" s="72" t="str">
        <f t="shared" ref="FQ261:FQ283" si="4350">IF(CK261="","","|n"&amp;FQ$2&amp;"+"&amp;CK261&amp;FQ$1)</f>
        <v/>
      </c>
      <c r="FR261" s="72" t="str">
        <f t="shared" ref="FR261:FR283" si="4351">IF(CL261="","","|n"&amp;FR$2&amp;"+"&amp;CL261&amp;FR$1)</f>
        <v/>
      </c>
      <c r="FS261" s="72" t="str">
        <f t="shared" ref="FS261:FS283" si="4352">IF(CM261="","","|n"&amp;FS$2&amp;"+"&amp;CM261&amp;FS$1)</f>
        <v/>
      </c>
    </row>
    <row r="262" spans="1:175" ht="16.5">
      <c r="A262" s="134"/>
      <c r="B262" s="82" t="s">
        <v>836</v>
      </c>
      <c r="C262" s="71" t="s">
        <v>835</v>
      </c>
      <c r="T262" s="141"/>
      <c r="U262" s="88"/>
      <c r="CN262" s="70" t="str">
        <f t="shared" si="4277"/>
        <v>InitUnitState('IF02',,,,,,,,,,)</v>
      </c>
      <c r="CO262" s="70" t="str">
        <f t="shared" si="4278"/>
        <v>InitUnitNormal('IF02',,,,,,,,,,)</v>
      </c>
      <c r="CP262" s="70" t="str">
        <f t="shared" si="4279"/>
        <v>InitUnitMagic('IF02',,,,,,,,,,)</v>
      </c>
      <c r="CQ262" s="70" t="str">
        <f t="shared" si="4280"/>
        <v>InitUnitAdd('IF02',,,,,,,,,,)</v>
      </c>
      <c r="CR262" s="70" t="str">
        <f t="shared" si="4281"/>
        <v>InitEquipData('IF02',,"",,,,,'','','','','','',"")</v>
      </c>
      <c r="CU262" s="98" t="str">
        <f t="shared" si="4282"/>
        <v>|n</v>
      </c>
      <c r="CW262" s="61"/>
      <c r="CX262" s="61"/>
      <c r="CY262" s="61"/>
      <c r="CZ262" s="61"/>
      <c r="DA262" s="61"/>
      <c r="DB262" s="72" t="str">
        <f t="shared" si="4283"/>
        <v/>
      </c>
      <c r="DC262" s="72" t="str">
        <f t="shared" si="4284"/>
        <v/>
      </c>
      <c r="DD262" s="72" t="str">
        <f t="shared" si="4285"/>
        <v/>
      </c>
      <c r="DE262" s="72" t="str">
        <f t="shared" si="4286"/>
        <v/>
      </c>
      <c r="DF262" s="72" t="str">
        <f t="shared" si="4287"/>
        <v/>
      </c>
      <c r="DG262" s="72" t="str">
        <f t="shared" si="4288"/>
        <v/>
      </c>
      <c r="DH262" s="72" t="str">
        <f t="shared" si="4289"/>
        <v/>
      </c>
      <c r="DI262" s="72" t="str">
        <f t="shared" si="4290"/>
        <v/>
      </c>
      <c r="DJ262" s="72" t="str">
        <f t="shared" si="4291"/>
        <v/>
      </c>
      <c r="DK262" s="72" t="str">
        <f t="shared" si="4292"/>
        <v/>
      </c>
      <c r="DL262" s="72" t="str">
        <f t="shared" si="4293"/>
        <v/>
      </c>
      <c r="DM262" s="72" t="str">
        <f t="shared" si="4294"/>
        <v/>
      </c>
      <c r="DN262" s="72" t="str">
        <f t="shared" si="4295"/>
        <v/>
      </c>
      <c r="DO262" s="72" t="str">
        <f t="shared" si="4296"/>
        <v/>
      </c>
      <c r="DP262" s="72" t="str">
        <f t="shared" si="4297"/>
        <v/>
      </c>
      <c r="DQ262" s="72" t="str">
        <f t="shared" si="4298"/>
        <v/>
      </c>
      <c r="DR262" s="72" t="str">
        <f t="shared" si="4299"/>
        <v/>
      </c>
      <c r="DS262" s="72" t="str">
        <f t="shared" si="4300"/>
        <v/>
      </c>
      <c r="DT262" s="72" t="str">
        <f t="shared" si="4301"/>
        <v/>
      </c>
      <c r="DU262" s="72" t="str">
        <f t="shared" si="4302"/>
        <v/>
      </c>
      <c r="DV262" s="72" t="str">
        <f t="shared" si="4303"/>
        <v/>
      </c>
      <c r="DW262" s="72" t="str">
        <f t="shared" si="4304"/>
        <v/>
      </c>
      <c r="DX262" s="72" t="str">
        <f t="shared" si="4305"/>
        <v/>
      </c>
      <c r="DY262" s="72" t="str">
        <f t="shared" si="4306"/>
        <v/>
      </c>
      <c r="DZ262" s="72" t="str">
        <f t="shared" si="4307"/>
        <v/>
      </c>
      <c r="EA262" s="72" t="str">
        <f t="shared" si="4308"/>
        <v/>
      </c>
      <c r="EB262" s="72" t="str">
        <f t="shared" si="4309"/>
        <v/>
      </c>
      <c r="EC262" s="72" t="str">
        <f t="shared" si="4310"/>
        <v/>
      </c>
      <c r="ED262" s="72" t="str">
        <f t="shared" si="4311"/>
        <v/>
      </c>
      <c r="EE262" s="72" t="str">
        <f t="shared" si="4312"/>
        <v/>
      </c>
      <c r="EF262" s="72" t="str">
        <f t="shared" si="4313"/>
        <v/>
      </c>
      <c r="EG262" s="72" t="str">
        <f t="shared" si="4314"/>
        <v/>
      </c>
      <c r="EH262" s="72" t="str">
        <f t="shared" si="4315"/>
        <v/>
      </c>
      <c r="EI262" s="72" t="str">
        <f t="shared" si="4316"/>
        <v/>
      </c>
      <c r="EJ262" s="72" t="str">
        <f t="shared" si="4317"/>
        <v/>
      </c>
      <c r="EK262" s="72" t="str">
        <f t="shared" si="4318"/>
        <v/>
      </c>
      <c r="EL262" s="72" t="str">
        <f t="shared" si="4319"/>
        <v/>
      </c>
      <c r="EM262" s="72" t="str">
        <f t="shared" si="4320"/>
        <v/>
      </c>
      <c r="EN262" s="72" t="str">
        <f t="shared" si="4321"/>
        <v/>
      </c>
      <c r="EO262" s="72" t="str">
        <f t="shared" si="4322"/>
        <v/>
      </c>
      <c r="EP262" s="72" t="str">
        <f t="shared" si="4323"/>
        <v/>
      </c>
      <c r="EQ262" s="72" t="str">
        <f t="shared" si="4324"/>
        <v/>
      </c>
      <c r="ER262" s="72" t="str">
        <f t="shared" si="4325"/>
        <v/>
      </c>
      <c r="ES262" s="72" t="str">
        <f t="shared" si="4326"/>
        <v/>
      </c>
      <c r="ET262" s="72" t="str">
        <f t="shared" si="4327"/>
        <v/>
      </c>
      <c r="EU262" s="72" t="str">
        <f t="shared" si="4328"/>
        <v/>
      </c>
      <c r="EV262" s="72" t="str">
        <f t="shared" si="4329"/>
        <v/>
      </c>
      <c r="EW262" s="72" t="str">
        <f t="shared" si="4330"/>
        <v/>
      </c>
      <c r="EX262" s="72" t="str">
        <f t="shared" si="4331"/>
        <v/>
      </c>
      <c r="EY262" s="72" t="str">
        <f t="shared" si="4332"/>
        <v/>
      </c>
      <c r="EZ262" s="72" t="str">
        <f t="shared" si="4333"/>
        <v/>
      </c>
      <c r="FA262" s="72" t="str">
        <f t="shared" si="4334"/>
        <v/>
      </c>
      <c r="FB262" s="72" t="str">
        <f t="shared" si="4335"/>
        <v/>
      </c>
      <c r="FC262" s="72" t="str">
        <f t="shared" si="4336"/>
        <v/>
      </c>
      <c r="FD262" s="72" t="str">
        <f t="shared" si="4337"/>
        <v/>
      </c>
      <c r="FE262" s="72" t="str">
        <f t="shared" si="4338"/>
        <v/>
      </c>
      <c r="FF262" s="72" t="str">
        <f t="shared" si="4339"/>
        <v/>
      </c>
      <c r="FG262" s="72" t="str">
        <f t="shared" si="4340"/>
        <v/>
      </c>
      <c r="FH262" s="72" t="str">
        <f t="shared" si="4341"/>
        <v/>
      </c>
      <c r="FI262" s="72" t="str">
        <f t="shared" si="4342"/>
        <v/>
      </c>
      <c r="FJ262" s="72" t="str">
        <f t="shared" si="4343"/>
        <v/>
      </c>
      <c r="FK262" s="72" t="str">
        <f t="shared" si="4344"/>
        <v/>
      </c>
      <c r="FL262" s="72" t="str">
        <f t="shared" si="4345"/>
        <v/>
      </c>
      <c r="FM262" s="72" t="str">
        <f t="shared" si="4346"/>
        <v/>
      </c>
      <c r="FN262" s="72" t="str">
        <f t="shared" si="4347"/>
        <v/>
      </c>
      <c r="FO262" s="72" t="str">
        <f t="shared" si="4348"/>
        <v/>
      </c>
      <c r="FP262" s="72" t="str">
        <f t="shared" si="4349"/>
        <v/>
      </c>
      <c r="FQ262" s="72" t="str">
        <f t="shared" si="4350"/>
        <v/>
      </c>
      <c r="FR262" s="72" t="str">
        <f t="shared" si="4351"/>
        <v/>
      </c>
      <c r="FS262" s="72" t="str">
        <f t="shared" si="4352"/>
        <v/>
      </c>
    </row>
    <row r="263" spans="1:175" ht="16.5">
      <c r="A263" s="135"/>
      <c r="B263" s="82" t="s">
        <v>837</v>
      </c>
      <c r="C263" s="71" t="s">
        <v>835</v>
      </c>
      <c r="T263" s="142"/>
      <c r="U263" s="88"/>
      <c r="CN263" s="70" t="str">
        <f t="shared" si="4277"/>
        <v>InitUnitState('IF03',,,,,,,,,,)</v>
      </c>
      <c r="CO263" s="70" t="str">
        <f t="shared" si="4278"/>
        <v>InitUnitNormal('IF03',,,,,,,,,,)</v>
      </c>
      <c r="CP263" s="70" t="str">
        <f t="shared" si="4279"/>
        <v>InitUnitMagic('IF03',,,,,,,,,,)</v>
      </c>
      <c r="CQ263" s="70" t="str">
        <f t="shared" si="4280"/>
        <v>InitUnitAdd('IF03',,,,,,,,,,)</v>
      </c>
      <c r="CR263" s="70" t="str">
        <f t="shared" si="4281"/>
        <v>InitEquipData('IF03',,"",,,,,'','','','','','',"")</v>
      </c>
      <c r="CU263" s="98" t="str">
        <f t="shared" si="4282"/>
        <v>|n</v>
      </c>
      <c r="CW263" s="61"/>
      <c r="CX263" s="61"/>
      <c r="CY263" s="61"/>
      <c r="CZ263" s="61"/>
      <c r="DA263" s="61"/>
      <c r="DB263" s="72" t="str">
        <f t="shared" si="4283"/>
        <v/>
      </c>
      <c r="DC263" s="72" t="str">
        <f t="shared" si="4284"/>
        <v/>
      </c>
      <c r="DD263" s="72" t="str">
        <f t="shared" si="4285"/>
        <v/>
      </c>
      <c r="DE263" s="72" t="str">
        <f t="shared" si="4286"/>
        <v/>
      </c>
      <c r="DF263" s="72" t="str">
        <f t="shared" si="4287"/>
        <v/>
      </c>
      <c r="DG263" s="72" t="str">
        <f t="shared" si="4288"/>
        <v/>
      </c>
      <c r="DH263" s="72" t="str">
        <f t="shared" si="4289"/>
        <v/>
      </c>
      <c r="DI263" s="72" t="str">
        <f t="shared" si="4290"/>
        <v/>
      </c>
      <c r="DJ263" s="72" t="str">
        <f t="shared" si="4291"/>
        <v/>
      </c>
      <c r="DK263" s="72" t="str">
        <f t="shared" si="4292"/>
        <v/>
      </c>
      <c r="DL263" s="72" t="str">
        <f t="shared" si="4293"/>
        <v/>
      </c>
      <c r="DM263" s="72" t="str">
        <f t="shared" si="4294"/>
        <v/>
      </c>
      <c r="DN263" s="72" t="str">
        <f t="shared" si="4295"/>
        <v/>
      </c>
      <c r="DO263" s="72" t="str">
        <f t="shared" si="4296"/>
        <v/>
      </c>
      <c r="DP263" s="72" t="str">
        <f t="shared" si="4297"/>
        <v/>
      </c>
      <c r="DQ263" s="72" t="str">
        <f t="shared" si="4298"/>
        <v/>
      </c>
      <c r="DR263" s="72" t="str">
        <f t="shared" si="4299"/>
        <v/>
      </c>
      <c r="DS263" s="72" t="str">
        <f t="shared" si="4300"/>
        <v/>
      </c>
      <c r="DT263" s="72" t="str">
        <f t="shared" si="4301"/>
        <v/>
      </c>
      <c r="DU263" s="72" t="str">
        <f t="shared" si="4302"/>
        <v/>
      </c>
      <c r="DV263" s="72" t="str">
        <f t="shared" si="4303"/>
        <v/>
      </c>
      <c r="DW263" s="72" t="str">
        <f t="shared" si="4304"/>
        <v/>
      </c>
      <c r="DX263" s="72" t="str">
        <f t="shared" si="4305"/>
        <v/>
      </c>
      <c r="DY263" s="72" t="str">
        <f t="shared" si="4306"/>
        <v/>
      </c>
      <c r="DZ263" s="72" t="str">
        <f t="shared" si="4307"/>
        <v/>
      </c>
      <c r="EA263" s="72" t="str">
        <f t="shared" si="4308"/>
        <v/>
      </c>
      <c r="EB263" s="72" t="str">
        <f t="shared" si="4309"/>
        <v/>
      </c>
      <c r="EC263" s="72" t="str">
        <f t="shared" si="4310"/>
        <v/>
      </c>
      <c r="ED263" s="72" t="str">
        <f t="shared" si="4311"/>
        <v/>
      </c>
      <c r="EE263" s="72" t="str">
        <f t="shared" si="4312"/>
        <v/>
      </c>
      <c r="EF263" s="72" t="str">
        <f t="shared" si="4313"/>
        <v/>
      </c>
      <c r="EG263" s="72" t="str">
        <f t="shared" si="4314"/>
        <v/>
      </c>
      <c r="EH263" s="72" t="str">
        <f t="shared" si="4315"/>
        <v/>
      </c>
      <c r="EI263" s="72" t="str">
        <f t="shared" si="4316"/>
        <v/>
      </c>
      <c r="EJ263" s="72" t="str">
        <f t="shared" si="4317"/>
        <v/>
      </c>
      <c r="EK263" s="72" t="str">
        <f t="shared" si="4318"/>
        <v/>
      </c>
      <c r="EL263" s="72" t="str">
        <f t="shared" si="4319"/>
        <v/>
      </c>
      <c r="EM263" s="72" t="str">
        <f t="shared" si="4320"/>
        <v/>
      </c>
      <c r="EN263" s="72" t="str">
        <f t="shared" si="4321"/>
        <v/>
      </c>
      <c r="EO263" s="72" t="str">
        <f t="shared" si="4322"/>
        <v/>
      </c>
      <c r="EP263" s="72" t="str">
        <f t="shared" si="4323"/>
        <v/>
      </c>
      <c r="EQ263" s="72" t="str">
        <f t="shared" si="4324"/>
        <v/>
      </c>
      <c r="ER263" s="72" t="str">
        <f t="shared" si="4325"/>
        <v/>
      </c>
      <c r="ES263" s="72" t="str">
        <f t="shared" si="4326"/>
        <v/>
      </c>
      <c r="ET263" s="72" t="str">
        <f t="shared" si="4327"/>
        <v/>
      </c>
      <c r="EU263" s="72" t="str">
        <f t="shared" si="4328"/>
        <v/>
      </c>
      <c r="EV263" s="72" t="str">
        <f t="shared" si="4329"/>
        <v/>
      </c>
      <c r="EW263" s="72" t="str">
        <f t="shared" si="4330"/>
        <v/>
      </c>
      <c r="EX263" s="72" t="str">
        <f t="shared" si="4331"/>
        <v/>
      </c>
      <c r="EY263" s="72" t="str">
        <f t="shared" si="4332"/>
        <v/>
      </c>
      <c r="EZ263" s="72" t="str">
        <f t="shared" si="4333"/>
        <v/>
      </c>
      <c r="FA263" s="72" t="str">
        <f t="shared" si="4334"/>
        <v/>
      </c>
      <c r="FB263" s="72" t="str">
        <f t="shared" si="4335"/>
        <v/>
      </c>
      <c r="FC263" s="72" t="str">
        <f t="shared" si="4336"/>
        <v/>
      </c>
      <c r="FD263" s="72" t="str">
        <f t="shared" si="4337"/>
        <v/>
      </c>
      <c r="FE263" s="72" t="str">
        <f t="shared" si="4338"/>
        <v/>
      </c>
      <c r="FF263" s="72" t="str">
        <f t="shared" si="4339"/>
        <v/>
      </c>
      <c r="FG263" s="72" t="str">
        <f t="shared" si="4340"/>
        <v/>
      </c>
      <c r="FH263" s="72" t="str">
        <f t="shared" si="4341"/>
        <v/>
      </c>
      <c r="FI263" s="72" t="str">
        <f t="shared" si="4342"/>
        <v/>
      </c>
      <c r="FJ263" s="72" t="str">
        <f t="shared" si="4343"/>
        <v/>
      </c>
      <c r="FK263" s="72" t="str">
        <f t="shared" si="4344"/>
        <v/>
      </c>
      <c r="FL263" s="72" t="str">
        <f t="shared" si="4345"/>
        <v/>
      </c>
      <c r="FM263" s="72" t="str">
        <f t="shared" si="4346"/>
        <v/>
      </c>
      <c r="FN263" s="72" t="str">
        <f t="shared" si="4347"/>
        <v/>
      </c>
      <c r="FO263" s="72" t="str">
        <f t="shared" si="4348"/>
        <v/>
      </c>
      <c r="FP263" s="72" t="str">
        <f t="shared" si="4349"/>
        <v/>
      </c>
      <c r="FQ263" s="72" t="str">
        <f t="shared" si="4350"/>
        <v/>
      </c>
      <c r="FR263" s="72" t="str">
        <f t="shared" si="4351"/>
        <v/>
      </c>
      <c r="FS263" s="72" t="str">
        <f t="shared" si="4352"/>
        <v/>
      </c>
    </row>
    <row r="264" spans="1:175" ht="16.5">
      <c r="A264" s="135"/>
      <c r="B264" s="82" t="s">
        <v>838</v>
      </c>
      <c r="C264" s="71" t="s">
        <v>835</v>
      </c>
      <c r="T264" s="142"/>
      <c r="U264" s="88"/>
      <c r="CN264" s="70" t="str">
        <f t="shared" si="4277"/>
        <v>InitUnitState('IF04',,,,,,,,,,)</v>
      </c>
      <c r="CO264" s="70" t="str">
        <f t="shared" si="4278"/>
        <v>InitUnitNormal('IF04',,,,,,,,,,)</v>
      </c>
      <c r="CP264" s="70" t="str">
        <f t="shared" si="4279"/>
        <v>InitUnitMagic('IF04',,,,,,,,,,)</v>
      </c>
      <c r="CQ264" s="70" t="str">
        <f t="shared" si="4280"/>
        <v>InitUnitAdd('IF04',,,,,,,,,,)</v>
      </c>
      <c r="CR264" s="70" t="str">
        <f t="shared" si="4281"/>
        <v>InitEquipData('IF04',,"",,,,,'','','','','','',"")</v>
      </c>
      <c r="CU264" s="98" t="str">
        <f t="shared" si="4282"/>
        <v>|n</v>
      </c>
      <c r="CW264" s="61"/>
      <c r="CX264" s="61"/>
      <c r="CY264" s="61"/>
      <c r="CZ264" s="61"/>
      <c r="DA264" s="61"/>
      <c r="DB264" s="72" t="str">
        <f t="shared" si="4283"/>
        <v/>
      </c>
      <c r="DC264" s="72" t="str">
        <f t="shared" si="4284"/>
        <v/>
      </c>
      <c r="DD264" s="72" t="str">
        <f t="shared" si="4285"/>
        <v/>
      </c>
      <c r="DE264" s="72" t="str">
        <f t="shared" si="4286"/>
        <v/>
      </c>
      <c r="DF264" s="72" t="str">
        <f t="shared" si="4287"/>
        <v/>
      </c>
      <c r="DG264" s="72" t="str">
        <f t="shared" si="4288"/>
        <v/>
      </c>
      <c r="DH264" s="72" t="str">
        <f t="shared" si="4289"/>
        <v/>
      </c>
      <c r="DI264" s="72" t="str">
        <f t="shared" si="4290"/>
        <v/>
      </c>
      <c r="DJ264" s="72" t="str">
        <f t="shared" si="4291"/>
        <v/>
      </c>
      <c r="DK264" s="72" t="str">
        <f t="shared" si="4292"/>
        <v/>
      </c>
      <c r="DL264" s="72" t="str">
        <f t="shared" si="4293"/>
        <v/>
      </c>
      <c r="DM264" s="72" t="str">
        <f t="shared" si="4294"/>
        <v/>
      </c>
      <c r="DN264" s="72" t="str">
        <f t="shared" si="4295"/>
        <v/>
      </c>
      <c r="DO264" s="72" t="str">
        <f t="shared" si="4296"/>
        <v/>
      </c>
      <c r="DP264" s="72" t="str">
        <f t="shared" si="4297"/>
        <v/>
      </c>
      <c r="DQ264" s="72" t="str">
        <f t="shared" si="4298"/>
        <v/>
      </c>
      <c r="DR264" s="72" t="str">
        <f t="shared" si="4299"/>
        <v/>
      </c>
      <c r="DS264" s="72" t="str">
        <f t="shared" si="4300"/>
        <v/>
      </c>
      <c r="DT264" s="72" t="str">
        <f t="shared" si="4301"/>
        <v/>
      </c>
      <c r="DU264" s="72" t="str">
        <f t="shared" si="4302"/>
        <v/>
      </c>
      <c r="DV264" s="72" t="str">
        <f t="shared" si="4303"/>
        <v/>
      </c>
      <c r="DW264" s="72" t="str">
        <f t="shared" si="4304"/>
        <v/>
      </c>
      <c r="DX264" s="72" t="str">
        <f t="shared" si="4305"/>
        <v/>
      </c>
      <c r="DY264" s="72" t="str">
        <f t="shared" si="4306"/>
        <v/>
      </c>
      <c r="DZ264" s="72" t="str">
        <f t="shared" si="4307"/>
        <v/>
      </c>
      <c r="EA264" s="72" t="str">
        <f t="shared" si="4308"/>
        <v/>
      </c>
      <c r="EB264" s="72" t="str">
        <f t="shared" si="4309"/>
        <v/>
      </c>
      <c r="EC264" s="72" t="str">
        <f t="shared" si="4310"/>
        <v/>
      </c>
      <c r="ED264" s="72" t="str">
        <f t="shared" si="4311"/>
        <v/>
      </c>
      <c r="EE264" s="72" t="str">
        <f t="shared" si="4312"/>
        <v/>
      </c>
      <c r="EF264" s="72" t="str">
        <f t="shared" si="4313"/>
        <v/>
      </c>
      <c r="EG264" s="72" t="str">
        <f t="shared" si="4314"/>
        <v/>
      </c>
      <c r="EH264" s="72" t="str">
        <f t="shared" si="4315"/>
        <v/>
      </c>
      <c r="EI264" s="72" t="str">
        <f t="shared" si="4316"/>
        <v/>
      </c>
      <c r="EJ264" s="72" t="str">
        <f t="shared" si="4317"/>
        <v/>
      </c>
      <c r="EK264" s="72" t="str">
        <f t="shared" si="4318"/>
        <v/>
      </c>
      <c r="EL264" s="72" t="str">
        <f t="shared" si="4319"/>
        <v/>
      </c>
      <c r="EM264" s="72" t="str">
        <f t="shared" si="4320"/>
        <v/>
      </c>
      <c r="EN264" s="72" t="str">
        <f t="shared" si="4321"/>
        <v/>
      </c>
      <c r="EO264" s="72" t="str">
        <f t="shared" si="4322"/>
        <v/>
      </c>
      <c r="EP264" s="72" t="str">
        <f t="shared" si="4323"/>
        <v/>
      </c>
      <c r="EQ264" s="72" t="str">
        <f t="shared" si="4324"/>
        <v/>
      </c>
      <c r="ER264" s="72" t="str">
        <f t="shared" si="4325"/>
        <v/>
      </c>
      <c r="ES264" s="72" t="str">
        <f t="shared" si="4326"/>
        <v/>
      </c>
      <c r="ET264" s="72" t="str">
        <f t="shared" si="4327"/>
        <v/>
      </c>
      <c r="EU264" s="72" t="str">
        <f t="shared" si="4328"/>
        <v/>
      </c>
      <c r="EV264" s="72" t="str">
        <f t="shared" si="4329"/>
        <v/>
      </c>
      <c r="EW264" s="72" t="str">
        <f t="shared" si="4330"/>
        <v/>
      </c>
      <c r="EX264" s="72" t="str">
        <f t="shared" si="4331"/>
        <v/>
      </c>
      <c r="EY264" s="72" t="str">
        <f t="shared" si="4332"/>
        <v/>
      </c>
      <c r="EZ264" s="72" t="str">
        <f t="shared" si="4333"/>
        <v/>
      </c>
      <c r="FA264" s="72" t="str">
        <f t="shared" si="4334"/>
        <v/>
      </c>
      <c r="FB264" s="72" t="str">
        <f t="shared" si="4335"/>
        <v/>
      </c>
      <c r="FC264" s="72" t="str">
        <f t="shared" si="4336"/>
        <v/>
      </c>
      <c r="FD264" s="72" t="str">
        <f t="shared" si="4337"/>
        <v/>
      </c>
      <c r="FE264" s="72" t="str">
        <f t="shared" si="4338"/>
        <v/>
      </c>
      <c r="FF264" s="72" t="str">
        <f t="shared" si="4339"/>
        <v/>
      </c>
      <c r="FG264" s="72" t="str">
        <f t="shared" si="4340"/>
        <v/>
      </c>
      <c r="FH264" s="72" t="str">
        <f t="shared" si="4341"/>
        <v/>
      </c>
      <c r="FI264" s="72" t="str">
        <f t="shared" si="4342"/>
        <v/>
      </c>
      <c r="FJ264" s="72" t="str">
        <f t="shared" si="4343"/>
        <v/>
      </c>
      <c r="FK264" s="72" t="str">
        <f t="shared" si="4344"/>
        <v/>
      </c>
      <c r="FL264" s="72" t="str">
        <f t="shared" si="4345"/>
        <v/>
      </c>
      <c r="FM264" s="72" t="str">
        <f t="shared" si="4346"/>
        <v/>
      </c>
      <c r="FN264" s="72" t="str">
        <f t="shared" si="4347"/>
        <v/>
      </c>
      <c r="FO264" s="72" t="str">
        <f t="shared" si="4348"/>
        <v/>
      </c>
      <c r="FP264" s="72" t="str">
        <f t="shared" si="4349"/>
        <v/>
      </c>
      <c r="FQ264" s="72" t="str">
        <f t="shared" si="4350"/>
        <v/>
      </c>
      <c r="FR264" s="72" t="str">
        <f t="shared" si="4351"/>
        <v/>
      </c>
      <c r="FS264" s="72" t="str">
        <f t="shared" si="4352"/>
        <v/>
      </c>
    </row>
    <row r="265" spans="1:175" ht="16.5">
      <c r="A265" s="135"/>
      <c r="B265" s="82" t="s">
        <v>839</v>
      </c>
      <c r="C265" s="71" t="s">
        <v>835</v>
      </c>
      <c r="T265" s="142"/>
      <c r="U265" s="88"/>
      <c r="CN265" s="70" t="str">
        <f t="shared" si="4277"/>
        <v>InitUnitState('IF05',,,,,,,,,,)</v>
      </c>
      <c r="CO265" s="70" t="str">
        <f t="shared" si="4278"/>
        <v>InitUnitNormal('IF05',,,,,,,,,,)</v>
      </c>
      <c r="CP265" s="70" t="str">
        <f t="shared" si="4279"/>
        <v>InitUnitMagic('IF05',,,,,,,,,,)</v>
      </c>
      <c r="CQ265" s="70" t="str">
        <f t="shared" si="4280"/>
        <v>InitUnitAdd('IF05',,,,,,,,,,)</v>
      </c>
      <c r="CR265" s="70" t="str">
        <f t="shared" si="4281"/>
        <v>InitEquipData('IF05',,"",,,,,'','','','','','',"")</v>
      </c>
      <c r="CU265" s="98" t="str">
        <f t="shared" si="4282"/>
        <v>|n</v>
      </c>
      <c r="CW265" s="61"/>
      <c r="CX265" s="61"/>
      <c r="CY265" s="61"/>
      <c r="CZ265" s="61"/>
      <c r="DA265" s="61"/>
      <c r="DB265" s="72" t="str">
        <f t="shared" si="4283"/>
        <v/>
      </c>
      <c r="DC265" s="72" t="str">
        <f t="shared" si="4284"/>
        <v/>
      </c>
      <c r="DD265" s="72" t="str">
        <f t="shared" si="4285"/>
        <v/>
      </c>
      <c r="DE265" s="72" t="str">
        <f t="shared" si="4286"/>
        <v/>
      </c>
      <c r="DF265" s="72" t="str">
        <f t="shared" si="4287"/>
        <v/>
      </c>
      <c r="DG265" s="72" t="str">
        <f t="shared" si="4288"/>
        <v/>
      </c>
      <c r="DH265" s="72" t="str">
        <f t="shared" si="4289"/>
        <v/>
      </c>
      <c r="DI265" s="72" t="str">
        <f t="shared" si="4290"/>
        <v/>
      </c>
      <c r="DJ265" s="72" t="str">
        <f t="shared" si="4291"/>
        <v/>
      </c>
      <c r="DK265" s="72" t="str">
        <f t="shared" si="4292"/>
        <v/>
      </c>
      <c r="DL265" s="72" t="str">
        <f t="shared" si="4293"/>
        <v/>
      </c>
      <c r="DM265" s="72" t="str">
        <f t="shared" si="4294"/>
        <v/>
      </c>
      <c r="DN265" s="72" t="str">
        <f t="shared" si="4295"/>
        <v/>
      </c>
      <c r="DO265" s="72" t="str">
        <f t="shared" si="4296"/>
        <v/>
      </c>
      <c r="DP265" s="72" t="str">
        <f t="shared" si="4297"/>
        <v/>
      </c>
      <c r="DQ265" s="72" t="str">
        <f t="shared" si="4298"/>
        <v/>
      </c>
      <c r="DR265" s="72" t="str">
        <f t="shared" si="4299"/>
        <v/>
      </c>
      <c r="DS265" s="72" t="str">
        <f t="shared" si="4300"/>
        <v/>
      </c>
      <c r="DT265" s="72" t="str">
        <f t="shared" si="4301"/>
        <v/>
      </c>
      <c r="DU265" s="72" t="str">
        <f t="shared" si="4302"/>
        <v/>
      </c>
      <c r="DV265" s="72" t="str">
        <f t="shared" si="4303"/>
        <v/>
      </c>
      <c r="DW265" s="72" t="str">
        <f t="shared" si="4304"/>
        <v/>
      </c>
      <c r="DX265" s="72" t="str">
        <f t="shared" si="4305"/>
        <v/>
      </c>
      <c r="DY265" s="72" t="str">
        <f t="shared" si="4306"/>
        <v/>
      </c>
      <c r="DZ265" s="72" t="str">
        <f t="shared" si="4307"/>
        <v/>
      </c>
      <c r="EA265" s="72" t="str">
        <f t="shared" si="4308"/>
        <v/>
      </c>
      <c r="EB265" s="72" t="str">
        <f t="shared" si="4309"/>
        <v/>
      </c>
      <c r="EC265" s="72" t="str">
        <f t="shared" si="4310"/>
        <v/>
      </c>
      <c r="ED265" s="72" t="str">
        <f t="shared" si="4311"/>
        <v/>
      </c>
      <c r="EE265" s="72" t="str">
        <f t="shared" si="4312"/>
        <v/>
      </c>
      <c r="EF265" s="72" t="str">
        <f t="shared" si="4313"/>
        <v/>
      </c>
      <c r="EG265" s="72" t="str">
        <f t="shared" si="4314"/>
        <v/>
      </c>
      <c r="EH265" s="72" t="str">
        <f t="shared" si="4315"/>
        <v/>
      </c>
      <c r="EI265" s="72" t="str">
        <f t="shared" si="4316"/>
        <v/>
      </c>
      <c r="EJ265" s="72" t="str">
        <f t="shared" si="4317"/>
        <v/>
      </c>
      <c r="EK265" s="72" t="str">
        <f t="shared" si="4318"/>
        <v/>
      </c>
      <c r="EL265" s="72" t="str">
        <f t="shared" si="4319"/>
        <v/>
      </c>
      <c r="EM265" s="72" t="str">
        <f t="shared" si="4320"/>
        <v/>
      </c>
      <c r="EN265" s="72" t="str">
        <f t="shared" si="4321"/>
        <v/>
      </c>
      <c r="EO265" s="72" t="str">
        <f t="shared" si="4322"/>
        <v/>
      </c>
      <c r="EP265" s="72" t="str">
        <f t="shared" si="4323"/>
        <v/>
      </c>
      <c r="EQ265" s="72" t="str">
        <f t="shared" si="4324"/>
        <v/>
      </c>
      <c r="ER265" s="72" t="str">
        <f t="shared" si="4325"/>
        <v/>
      </c>
      <c r="ES265" s="72" t="str">
        <f t="shared" si="4326"/>
        <v/>
      </c>
      <c r="ET265" s="72" t="str">
        <f t="shared" si="4327"/>
        <v/>
      </c>
      <c r="EU265" s="72" t="str">
        <f t="shared" si="4328"/>
        <v/>
      </c>
      <c r="EV265" s="72" t="str">
        <f t="shared" si="4329"/>
        <v/>
      </c>
      <c r="EW265" s="72" t="str">
        <f t="shared" si="4330"/>
        <v/>
      </c>
      <c r="EX265" s="72" t="str">
        <f t="shared" si="4331"/>
        <v/>
      </c>
      <c r="EY265" s="72" t="str">
        <f t="shared" si="4332"/>
        <v/>
      </c>
      <c r="EZ265" s="72" t="str">
        <f t="shared" si="4333"/>
        <v/>
      </c>
      <c r="FA265" s="72" t="str">
        <f t="shared" si="4334"/>
        <v/>
      </c>
      <c r="FB265" s="72" t="str">
        <f t="shared" si="4335"/>
        <v/>
      </c>
      <c r="FC265" s="72" t="str">
        <f t="shared" si="4336"/>
        <v/>
      </c>
      <c r="FD265" s="72" t="str">
        <f t="shared" si="4337"/>
        <v/>
      </c>
      <c r="FE265" s="72" t="str">
        <f t="shared" si="4338"/>
        <v/>
      </c>
      <c r="FF265" s="72" t="str">
        <f t="shared" si="4339"/>
        <v/>
      </c>
      <c r="FG265" s="72" t="str">
        <f t="shared" si="4340"/>
        <v/>
      </c>
      <c r="FH265" s="72" t="str">
        <f t="shared" si="4341"/>
        <v/>
      </c>
      <c r="FI265" s="72" t="str">
        <f t="shared" si="4342"/>
        <v/>
      </c>
      <c r="FJ265" s="72" t="str">
        <f t="shared" si="4343"/>
        <v/>
      </c>
      <c r="FK265" s="72" t="str">
        <f t="shared" si="4344"/>
        <v/>
      </c>
      <c r="FL265" s="72" t="str">
        <f t="shared" si="4345"/>
        <v/>
      </c>
      <c r="FM265" s="72" t="str">
        <f t="shared" si="4346"/>
        <v/>
      </c>
      <c r="FN265" s="72" t="str">
        <f t="shared" si="4347"/>
        <v/>
      </c>
      <c r="FO265" s="72" t="str">
        <f t="shared" si="4348"/>
        <v/>
      </c>
      <c r="FP265" s="72" t="str">
        <f t="shared" si="4349"/>
        <v/>
      </c>
      <c r="FQ265" s="72" t="str">
        <f t="shared" si="4350"/>
        <v/>
      </c>
      <c r="FR265" s="72" t="str">
        <f t="shared" si="4351"/>
        <v/>
      </c>
      <c r="FS265" s="72" t="str">
        <f t="shared" si="4352"/>
        <v/>
      </c>
    </row>
    <row r="266" spans="1:175" ht="16.5">
      <c r="A266" s="135"/>
      <c r="B266" s="82" t="s">
        <v>840</v>
      </c>
      <c r="C266" s="71" t="s">
        <v>835</v>
      </c>
      <c r="T266" s="142"/>
      <c r="U266" s="88"/>
      <c r="CN266" s="70" t="str">
        <f t="shared" si="4277"/>
        <v>InitUnitState('IF06',,,,,,,,,,)</v>
      </c>
      <c r="CO266" s="70" t="str">
        <f t="shared" si="4278"/>
        <v>InitUnitNormal('IF06',,,,,,,,,,)</v>
      </c>
      <c r="CP266" s="70" t="str">
        <f t="shared" si="4279"/>
        <v>InitUnitMagic('IF06',,,,,,,,,,)</v>
      </c>
      <c r="CQ266" s="70" t="str">
        <f t="shared" si="4280"/>
        <v>InitUnitAdd('IF06',,,,,,,,,,)</v>
      </c>
      <c r="CR266" s="70" t="str">
        <f t="shared" si="4281"/>
        <v>InitEquipData('IF06',,"",,,,,'','','','','','',"")</v>
      </c>
      <c r="CU266" s="98" t="str">
        <f t="shared" si="4282"/>
        <v>|n</v>
      </c>
      <c r="CW266" s="61"/>
      <c r="CX266" s="61"/>
      <c r="CY266" s="61"/>
      <c r="CZ266" s="61"/>
      <c r="DA266" s="61"/>
      <c r="DB266" s="72" t="str">
        <f t="shared" si="4283"/>
        <v/>
      </c>
      <c r="DC266" s="72" t="str">
        <f t="shared" si="4284"/>
        <v/>
      </c>
      <c r="DD266" s="72" t="str">
        <f t="shared" si="4285"/>
        <v/>
      </c>
      <c r="DE266" s="72" t="str">
        <f t="shared" si="4286"/>
        <v/>
      </c>
      <c r="DF266" s="72" t="str">
        <f t="shared" si="4287"/>
        <v/>
      </c>
      <c r="DG266" s="72" t="str">
        <f t="shared" si="4288"/>
        <v/>
      </c>
      <c r="DH266" s="72" t="str">
        <f t="shared" si="4289"/>
        <v/>
      </c>
      <c r="DI266" s="72" t="str">
        <f t="shared" si="4290"/>
        <v/>
      </c>
      <c r="DJ266" s="72" t="str">
        <f t="shared" si="4291"/>
        <v/>
      </c>
      <c r="DK266" s="72" t="str">
        <f t="shared" si="4292"/>
        <v/>
      </c>
      <c r="DL266" s="72" t="str">
        <f t="shared" si="4293"/>
        <v/>
      </c>
      <c r="DM266" s="72" t="str">
        <f t="shared" si="4294"/>
        <v/>
      </c>
      <c r="DN266" s="72" t="str">
        <f t="shared" si="4295"/>
        <v/>
      </c>
      <c r="DO266" s="72" t="str">
        <f t="shared" si="4296"/>
        <v/>
      </c>
      <c r="DP266" s="72" t="str">
        <f t="shared" si="4297"/>
        <v/>
      </c>
      <c r="DQ266" s="72" t="str">
        <f t="shared" si="4298"/>
        <v/>
      </c>
      <c r="DR266" s="72" t="str">
        <f t="shared" si="4299"/>
        <v/>
      </c>
      <c r="DS266" s="72" t="str">
        <f t="shared" si="4300"/>
        <v/>
      </c>
      <c r="DT266" s="72" t="str">
        <f t="shared" si="4301"/>
        <v/>
      </c>
      <c r="DU266" s="72" t="str">
        <f t="shared" si="4302"/>
        <v/>
      </c>
      <c r="DV266" s="72" t="str">
        <f t="shared" si="4303"/>
        <v/>
      </c>
      <c r="DW266" s="72" t="str">
        <f t="shared" si="4304"/>
        <v/>
      </c>
      <c r="DX266" s="72" t="str">
        <f t="shared" si="4305"/>
        <v/>
      </c>
      <c r="DY266" s="72" t="str">
        <f t="shared" si="4306"/>
        <v/>
      </c>
      <c r="DZ266" s="72" t="str">
        <f t="shared" si="4307"/>
        <v/>
      </c>
      <c r="EA266" s="72" t="str">
        <f t="shared" si="4308"/>
        <v/>
      </c>
      <c r="EB266" s="72" t="str">
        <f t="shared" si="4309"/>
        <v/>
      </c>
      <c r="EC266" s="72" t="str">
        <f t="shared" si="4310"/>
        <v/>
      </c>
      <c r="ED266" s="72" t="str">
        <f t="shared" si="4311"/>
        <v/>
      </c>
      <c r="EE266" s="72" t="str">
        <f t="shared" si="4312"/>
        <v/>
      </c>
      <c r="EF266" s="72" t="str">
        <f t="shared" si="4313"/>
        <v/>
      </c>
      <c r="EG266" s="72" t="str">
        <f t="shared" si="4314"/>
        <v/>
      </c>
      <c r="EH266" s="72" t="str">
        <f t="shared" si="4315"/>
        <v/>
      </c>
      <c r="EI266" s="72" t="str">
        <f t="shared" si="4316"/>
        <v/>
      </c>
      <c r="EJ266" s="72" t="str">
        <f t="shared" si="4317"/>
        <v/>
      </c>
      <c r="EK266" s="72" t="str">
        <f t="shared" si="4318"/>
        <v/>
      </c>
      <c r="EL266" s="72" t="str">
        <f t="shared" si="4319"/>
        <v/>
      </c>
      <c r="EM266" s="72" t="str">
        <f t="shared" si="4320"/>
        <v/>
      </c>
      <c r="EN266" s="72" t="str">
        <f t="shared" si="4321"/>
        <v/>
      </c>
      <c r="EO266" s="72" t="str">
        <f t="shared" si="4322"/>
        <v/>
      </c>
      <c r="EP266" s="72" t="str">
        <f t="shared" si="4323"/>
        <v/>
      </c>
      <c r="EQ266" s="72" t="str">
        <f t="shared" si="4324"/>
        <v/>
      </c>
      <c r="ER266" s="72" t="str">
        <f t="shared" si="4325"/>
        <v/>
      </c>
      <c r="ES266" s="72" t="str">
        <f t="shared" si="4326"/>
        <v/>
      </c>
      <c r="ET266" s="72" t="str">
        <f t="shared" si="4327"/>
        <v/>
      </c>
      <c r="EU266" s="72" t="str">
        <f t="shared" si="4328"/>
        <v/>
      </c>
      <c r="EV266" s="72" t="str">
        <f t="shared" si="4329"/>
        <v/>
      </c>
      <c r="EW266" s="72" t="str">
        <f t="shared" si="4330"/>
        <v/>
      </c>
      <c r="EX266" s="72" t="str">
        <f t="shared" si="4331"/>
        <v/>
      </c>
      <c r="EY266" s="72" t="str">
        <f t="shared" si="4332"/>
        <v/>
      </c>
      <c r="EZ266" s="72" t="str">
        <f t="shared" si="4333"/>
        <v/>
      </c>
      <c r="FA266" s="72" t="str">
        <f t="shared" si="4334"/>
        <v/>
      </c>
      <c r="FB266" s="72" t="str">
        <f t="shared" si="4335"/>
        <v/>
      </c>
      <c r="FC266" s="72" t="str">
        <f t="shared" si="4336"/>
        <v/>
      </c>
      <c r="FD266" s="72" t="str">
        <f t="shared" si="4337"/>
        <v/>
      </c>
      <c r="FE266" s="72" t="str">
        <f t="shared" si="4338"/>
        <v/>
      </c>
      <c r="FF266" s="72" t="str">
        <f t="shared" si="4339"/>
        <v/>
      </c>
      <c r="FG266" s="72" t="str">
        <f t="shared" si="4340"/>
        <v/>
      </c>
      <c r="FH266" s="72" t="str">
        <f t="shared" si="4341"/>
        <v/>
      </c>
      <c r="FI266" s="72" t="str">
        <f t="shared" si="4342"/>
        <v/>
      </c>
      <c r="FJ266" s="72" t="str">
        <f t="shared" si="4343"/>
        <v/>
      </c>
      <c r="FK266" s="72" t="str">
        <f t="shared" si="4344"/>
        <v/>
      </c>
      <c r="FL266" s="72" t="str">
        <f t="shared" si="4345"/>
        <v/>
      </c>
      <c r="FM266" s="72" t="str">
        <f t="shared" si="4346"/>
        <v/>
      </c>
      <c r="FN266" s="72" t="str">
        <f t="shared" si="4347"/>
        <v/>
      </c>
      <c r="FO266" s="72" t="str">
        <f t="shared" si="4348"/>
        <v/>
      </c>
      <c r="FP266" s="72" t="str">
        <f t="shared" si="4349"/>
        <v/>
      </c>
      <c r="FQ266" s="72" t="str">
        <f t="shared" si="4350"/>
        <v/>
      </c>
      <c r="FR266" s="72" t="str">
        <f t="shared" si="4351"/>
        <v/>
      </c>
      <c r="FS266" s="72" t="str">
        <f t="shared" si="4352"/>
        <v/>
      </c>
    </row>
    <row r="267" spans="1:175" ht="16.5">
      <c r="A267" s="135"/>
      <c r="B267" s="82" t="s">
        <v>841</v>
      </c>
      <c r="C267" s="71" t="s">
        <v>835</v>
      </c>
      <c r="T267" s="142"/>
      <c r="U267" s="88"/>
      <c r="CN267" s="70" t="str">
        <f t="shared" si="4277"/>
        <v>InitUnitState('IF07',,,,,,,,,,)</v>
      </c>
      <c r="CO267" s="70" t="str">
        <f t="shared" si="4278"/>
        <v>InitUnitNormal('IF07',,,,,,,,,,)</v>
      </c>
      <c r="CP267" s="70" t="str">
        <f t="shared" si="4279"/>
        <v>InitUnitMagic('IF07',,,,,,,,,,)</v>
      </c>
      <c r="CQ267" s="70" t="str">
        <f t="shared" si="4280"/>
        <v>InitUnitAdd('IF07',,,,,,,,,,)</v>
      </c>
      <c r="CR267" s="70" t="str">
        <f t="shared" si="4281"/>
        <v>InitEquipData('IF07',,"",,,,,'','','','','','',"")</v>
      </c>
      <c r="CU267" s="98" t="str">
        <f t="shared" si="4282"/>
        <v>|n</v>
      </c>
      <c r="CW267" s="61"/>
      <c r="CX267" s="61"/>
      <c r="CY267" s="61"/>
      <c r="CZ267" s="61"/>
      <c r="DA267" s="61"/>
      <c r="DB267" s="72" t="str">
        <f t="shared" si="4283"/>
        <v/>
      </c>
      <c r="DC267" s="72" t="str">
        <f t="shared" si="4284"/>
        <v/>
      </c>
      <c r="DD267" s="72" t="str">
        <f t="shared" si="4285"/>
        <v/>
      </c>
      <c r="DE267" s="72" t="str">
        <f t="shared" si="4286"/>
        <v/>
      </c>
      <c r="DF267" s="72" t="str">
        <f t="shared" si="4287"/>
        <v/>
      </c>
      <c r="DG267" s="72" t="str">
        <f t="shared" si="4288"/>
        <v/>
      </c>
      <c r="DH267" s="72" t="str">
        <f t="shared" si="4289"/>
        <v/>
      </c>
      <c r="DI267" s="72" t="str">
        <f t="shared" si="4290"/>
        <v/>
      </c>
      <c r="DJ267" s="72" t="str">
        <f t="shared" si="4291"/>
        <v/>
      </c>
      <c r="DK267" s="72" t="str">
        <f t="shared" si="4292"/>
        <v/>
      </c>
      <c r="DL267" s="72" t="str">
        <f t="shared" si="4293"/>
        <v/>
      </c>
      <c r="DM267" s="72" t="str">
        <f t="shared" si="4294"/>
        <v/>
      </c>
      <c r="DN267" s="72" t="str">
        <f t="shared" si="4295"/>
        <v/>
      </c>
      <c r="DO267" s="72" t="str">
        <f t="shared" si="4296"/>
        <v/>
      </c>
      <c r="DP267" s="72" t="str">
        <f t="shared" si="4297"/>
        <v/>
      </c>
      <c r="DQ267" s="72" t="str">
        <f t="shared" si="4298"/>
        <v/>
      </c>
      <c r="DR267" s="72" t="str">
        <f t="shared" si="4299"/>
        <v/>
      </c>
      <c r="DS267" s="72" t="str">
        <f t="shared" si="4300"/>
        <v/>
      </c>
      <c r="DT267" s="72" t="str">
        <f t="shared" si="4301"/>
        <v/>
      </c>
      <c r="DU267" s="72" t="str">
        <f t="shared" si="4302"/>
        <v/>
      </c>
      <c r="DV267" s="72" t="str">
        <f t="shared" si="4303"/>
        <v/>
      </c>
      <c r="DW267" s="72" t="str">
        <f t="shared" si="4304"/>
        <v/>
      </c>
      <c r="DX267" s="72" t="str">
        <f t="shared" si="4305"/>
        <v/>
      </c>
      <c r="DY267" s="72" t="str">
        <f t="shared" si="4306"/>
        <v/>
      </c>
      <c r="DZ267" s="72" t="str">
        <f t="shared" si="4307"/>
        <v/>
      </c>
      <c r="EA267" s="72" t="str">
        <f t="shared" si="4308"/>
        <v/>
      </c>
      <c r="EB267" s="72" t="str">
        <f t="shared" si="4309"/>
        <v/>
      </c>
      <c r="EC267" s="72" t="str">
        <f t="shared" si="4310"/>
        <v/>
      </c>
      <c r="ED267" s="72" t="str">
        <f t="shared" si="4311"/>
        <v/>
      </c>
      <c r="EE267" s="72" t="str">
        <f t="shared" si="4312"/>
        <v/>
      </c>
      <c r="EF267" s="72" t="str">
        <f t="shared" si="4313"/>
        <v/>
      </c>
      <c r="EG267" s="72" t="str">
        <f t="shared" si="4314"/>
        <v/>
      </c>
      <c r="EH267" s="72" t="str">
        <f t="shared" si="4315"/>
        <v/>
      </c>
      <c r="EI267" s="72" t="str">
        <f t="shared" si="4316"/>
        <v/>
      </c>
      <c r="EJ267" s="72" t="str">
        <f t="shared" si="4317"/>
        <v/>
      </c>
      <c r="EK267" s="72" t="str">
        <f t="shared" si="4318"/>
        <v/>
      </c>
      <c r="EL267" s="72" t="str">
        <f t="shared" si="4319"/>
        <v/>
      </c>
      <c r="EM267" s="72" t="str">
        <f t="shared" si="4320"/>
        <v/>
      </c>
      <c r="EN267" s="72" t="str">
        <f t="shared" si="4321"/>
        <v/>
      </c>
      <c r="EO267" s="72" t="str">
        <f t="shared" si="4322"/>
        <v/>
      </c>
      <c r="EP267" s="72" t="str">
        <f t="shared" si="4323"/>
        <v/>
      </c>
      <c r="EQ267" s="72" t="str">
        <f t="shared" si="4324"/>
        <v/>
      </c>
      <c r="ER267" s="72" t="str">
        <f t="shared" si="4325"/>
        <v/>
      </c>
      <c r="ES267" s="72" t="str">
        <f t="shared" si="4326"/>
        <v/>
      </c>
      <c r="ET267" s="72" t="str">
        <f t="shared" si="4327"/>
        <v/>
      </c>
      <c r="EU267" s="72" t="str">
        <f t="shared" si="4328"/>
        <v/>
      </c>
      <c r="EV267" s="72" t="str">
        <f t="shared" si="4329"/>
        <v/>
      </c>
      <c r="EW267" s="72" t="str">
        <f t="shared" si="4330"/>
        <v/>
      </c>
      <c r="EX267" s="72" t="str">
        <f t="shared" si="4331"/>
        <v/>
      </c>
      <c r="EY267" s="72" t="str">
        <f t="shared" si="4332"/>
        <v/>
      </c>
      <c r="EZ267" s="72" t="str">
        <f t="shared" si="4333"/>
        <v/>
      </c>
      <c r="FA267" s="72" t="str">
        <f t="shared" si="4334"/>
        <v/>
      </c>
      <c r="FB267" s="72" t="str">
        <f t="shared" si="4335"/>
        <v/>
      </c>
      <c r="FC267" s="72" t="str">
        <f t="shared" si="4336"/>
        <v/>
      </c>
      <c r="FD267" s="72" t="str">
        <f t="shared" si="4337"/>
        <v/>
      </c>
      <c r="FE267" s="72" t="str">
        <f t="shared" si="4338"/>
        <v/>
      </c>
      <c r="FF267" s="72" t="str">
        <f t="shared" si="4339"/>
        <v/>
      </c>
      <c r="FG267" s="72" t="str">
        <f t="shared" si="4340"/>
        <v/>
      </c>
      <c r="FH267" s="72" t="str">
        <f t="shared" si="4341"/>
        <v/>
      </c>
      <c r="FI267" s="72" t="str">
        <f t="shared" si="4342"/>
        <v/>
      </c>
      <c r="FJ267" s="72" t="str">
        <f t="shared" si="4343"/>
        <v/>
      </c>
      <c r="FK267" s="72" t="str">
        <f t="shared" si="4344"/>
        <v/>
      </c>
      <c r="FL267" s="72" t="str">
        <f t="shared" si="4345"/>
        <v/>
      </c>
      <c r="FM267" s="72" t="str">
        <f t="shared" si="4346"/>
        <v/>
      </c>
      <c r="FN267" s="72" t="str">
        <f t="shared" si="4347"/>
        <v/>
      </c>
      <c r="FO267" s="72" t="str">
        <f t="shared" si="4348"/>
        <v/>
      </c>
      <c r="FP267" s="72" t="str">
        <f t="shared" si="4349"/>
        <v/>
      </c>
      <c r="FQ267" s="72" t="str">
        <f t="shared" si="4350"/>
        <v/>
      </c>
      <c r="FR267" s="72" t="str">
        <f t="shared" si="4351"/>
        <v/>
      </c>
      <c r="FS267" s="72" t="str">
        <f t="shared" si="4352"/>
        <v/>
      </c>
    </row>
    <row r="268" spans="1:175" ht="16.5">
      <c r="A268" s="135"/>
      <c r="B268" s="82" t="s">
        <v>842</v>
      </c>
      <c r="C268" s="71" t="s">
        <v>835</v>
      </c>
      <c r="T268" s="142"/>
      <c r="U268" s="88"/>
      <c r="CN268" s="70" t="str">
        <f t="shared" si="4277"/>
        <v>InitUnitState('IF08',,,,,,,,,,)</v>
      </c>
      <c r="CO268" s="70" t="str">
        <f t="shared" si="4278"/>
        <v>InitUnitNormal('IF08',,,,,,,,,,)</v>
      </c>
      <c r="CP268" s="70" t="str">
        <f t="shared" si="4279"/>
        <v>InitUnitMagic('IF08',,,,,,,,,,)</v>
      </c>
      <c r="CQ268" s="70" t="str">
        <f t="shared" si="4280"/>
        <v>InitUnitAdd('IF08',,,,,,,,,,)</v>
      </c>
      <c r="CR268" s="70" t="str">
        <f t="shared" si="4281"/>
        <v>InitEquipData('IF08',,"",,,,,'','','','','','',"")</v>
      </c>
      <c r="CU268" s="98" t="str">
        <f t="shared" si="4282"/>
        <v>|n</v>
      </c>
      <c r="CW268" s="61"/>
      <c r="CX268" s="61"/>
      <c r="CY268" s="61"/>
      <c r="CZ268" s="61"/>
      <c r="DA268" s="61"/>
      <c r="DB268" s="72" t="str">
        <f t="shared" si="4283"/>
        <v/>
      </c>
      <c r="DC268" s="72" t="str">
        <f t="shared" si="4284"/>
        <v/>
      </c>
      <c r="DD268" s="72" t="str">
        <f t="shared" si="4285"/>
        <v/>
      </c>
      <c r="DE268" s="72" t="str">
        <f t="shared" si="4286"/>
        <v/>
      </c>
      <c r="DF268" s="72" t="str">
        <f t="shared" si="4287"/>
        <v/>
      </c>
      <c r="DG268" s="72" t="str">
        <f t="shared" si="4288"/>
        <v/>
      </c>
      <c r="DH268" s="72" t="str">
        <f t="shared" si="4289"/>
        <v/>
      </c>
      <c r="DI268" s="72" t="str">
        <f t="shared" si="4290"/>
        <v/>
      </c>
      <c r="DJ268" s="72" t="str">
        <f t="shared" si="4291"/>
        <v/>
      </c>
      <c r="DK268" s="72" t="str">
        <f t="shared" si="4292"/>
        <v/>
      </c>
      <c r="DL268" s="72" t="str">
        <f t="shared" si="4293"/>
        <v/>
      </c>
      <c r="DM268" s="72" t="str">
        <f t="shared" si="4294"/>
        <v/>
      </c>
      <c r="DN268" s="72" t="str">
        <f t="shared" si="4295"/>
        <v/>
      </c>
      <c r="DO268" s="72" t="str">
        <f t="shared" si="4296"/>
        <v/>
      </c>
      <c r="DP268" s="72" t="str">
        <f t="shared" si="4297"/>
        <v/>
      </c>
      <c r="DQ268" s="72" t="str">
        <f t="shared" si="4298"/>
        <v/>
      </c>
      <c r="DR268" s="72" t="str">
        <f t="shared" si="4299"/>
        <v/>
      </c>
      <c r="DS268" s="72" t="str">
        <f t="shared" si="4300"/>
        <v/>
      </c>
      <c r="DT268" s="72" t="str">
        <f t="shared" si="4301"/>
        <v/>
      </c>
      <c r="DU268" s="72" t="str">
        <f t="shared" si="4302"/>
        <v/>
      </c>
      <c r="DV268" s="72" t="str">
        <f t="shared" si="4303"/>
        <v/>
      </c>
      <c r="DW268" s="72" t="str">
        <f t="shared" si="4304"/>
        <v/>
      </c>
      <c r="DX268" s="72" t="str">
        <f t="shared" si="4305"/>
        <v/>
      </c>
      <c r="DY268" s="72" t="str">
        <f t="shared" si="4306"/>
        <v/>
      </c>
      <c r="DZ268" s="72" t="str">
        <f t="shared" si="4307"/>
        <v/>
      </c>
      <c r="EA268" s="72" t="str">
        <f t="shared" si="4308"/>
        <v/>
      </c>
      <c r="EB268" s="72" t="str">
        <f t="shared" si="4309"/>
        <v/>
      </c>
      <c r="EC268" s="72" t="str">
        <f t="shared" si="4310"/>
        <v/>
      </c>
      <c r="ED268" s="72" t="str">
        <f t="shared" si="4311"/>
        <v/>
      </c>
      <c r="EE268" s="72" t="str">
        <f t="shared" si="4312"/>
        <v/>
      </c>
      <c r="EF268" s="72" t="str">
        <f t="shared" si="4313"/>
        <v/>
      </c>
      <c r="EG268" s="72" t="str">
        <f t="shared" si="4314"/>
        <v/>
      </c>
      <c r="EH268" s="72" t="str">
        <f t="shared" si="4315"/>
        <v/>
      </c>
      <c r="EI268" s="72" t="str">
        <f t="shared" si="4316"/>
        <v/>
      </c>
      <c r="EJ268" s="72" t="str">
        <f t="shared" si="4317"/>
        <v/>
      </c>
      <c r="EK268" s="72" t="str">
        <f t="shared" si="4318"/>
        <v/>
      </c>
      <c r="EL268" s="72" t="str">
        <f t="shared" si="4319"/>
        <v/>
      </c>
      <c r="EM268" s="72" t="str">
        <f t="shared" si="4320"/>
        <v/>
      </c>
      <c r="EN268" s="72" t="str">
        <f t="shared" si="4321"/>
        <v/>
      </c>
      <c r="EO268" s="72" t="str">
        <f t="shared" si="4322"/>
        <v/>
      </c>
      <c r="EP268" s="72" t="str">
        <f t="shared" si="4323"/>
        <v/>
      </c>
      <c r="EQ268" s="72" t="str">
        <f t="shared" si="4324"/>
        <v/>
      </c>
      <c r="ER268" s="72" t="str">
        <f t="shared" si="4325"/>
        <v/>
      </c>
      <c r="ES268" s="72" t="str">
        <f t="shared" si="4326"/>
        <v/>
      </c>
      <c r="ET268" s="72" t="str">
        <f t="shared" si="4327"/>
        <v/>
      </c>
      <c r="EU268" s="72" t="str">
        <f t="shared" si="4328"/>
        <v/>
      </c>
      <c r="EV268" s="72" t="str">
        <f t="shared" si="4329"/>
        <v/>
      </c>
      <c r="EW268" s="72" t="str">
        <f t="shared" si="4330"/>
        <v/>
      </c>
      <c r="EX268" s="72" t="str">
        <f t="shared" si="4331"/>
        <v/>
      </c>
      <c r="EY268" s="72" t="str">
        <f t="shared" si="4332"/>
        <v/>
      </c>
      <c r="EZ268" s="72" t="str">
        <f t="shared" si="4333"/>
        <v/>
      </c>
      <c r="FA268" s="72" t="str">
        <f t="shared" si="4334"/>
        <v/>
      </c>
      <c r="FB268" s="72" t="str">
        <f t="shared" si="4335"/>
        <v/>
      </c>
      <c r="FC268" s="72" t="str">
        <f t="shared" si="4336"/>
        <v/>
      </c>
      <c r="FD268" s="72" t="str">
        <f t="shared" si="4337"/>
        <v/>
      </c>
      <c r="FE268" s="72" t="str">
        <f t="shared" si="4338"/>
        <v/>
      </c>
      <c r="FF268" s="72" t="str">
        <f t="shared" si="4339"/>
        <v/>
      </c>
      <c r="FG268" s="72" t="str">
        <f t="shared" si="4340"/>
        <v/>
      </c>
      <c r="FH268" s="72" t="str">
        <f t="shared" si="4341"/>
        <v/>
      </c>
      <c r="FI268" s="72" t="str">
        <f t="shared" si="4342"/>
        <v/>
      </c>
      <c r="FJ268" s="72" t="str">
        <f t="shared" si="4343"/>
        <v/>
      </c>
      <c r="FK268" s="72" t="str">
        <f t="shared" si="4344"/>
        <v/>
      </c>
      <c r="FL268" s="72" t="str">
        <f t="shared" si="4345"/>
        <v/>
      </c>
      <c r="FM268" s="72" t="str">
        <f t="shared" si="4346"/>
        <v/>
      </c>
      <c r="FN268" s="72" t="str">
        <f t="shared" si="4347"/>
        <v/>
      </c>
      <c r="FO268" s="72" t="str">
        <f t="shared" si="4348"/>
        <v/>
      </c>
      <c r="FP268" s="72" t="str">
        <f t="shared" si="4349"/>
        <v/>
      </c>
      <c r="FQ268" s="72" t="str">
        <f t="shared" si="4350"/>
        <v/>
      </c>
      <c r="FR268" s="72" t="str">
        <f t="shared" si="4351"/>
        <v/>
      </c>
      <c r="FS268" s="72" t="str">
        <f t="shared" si="4352"/>
        <v/>
      </c>
    </row>
    <row r="269" spans="1:175" ht="16.5">
      <c r="A269" s="135"/>
      <c r="B269" s="82" t="s">
        <v>843</v>
      </c>
      <c r="C269" s="71" t="s">
        <v>835</v>
      </c>
      <c r="T269" s="142"/>
      <c r="U269" s="88"/>
      <c r="CN269" s="70" t="str">
        <f t="shared" si="4277"/>
        <v>InitUnitState('IF09',,,,,,,,,,)</v>
      </c>
      <c r="CO269" s="70" t="str">
        <f t="shared" si="4278"/>
        <v>InitUnitNormal('IF09',,,,,,,,,,)</v>
      </c>
      <c r="CP269" s="70" t="str">
        <f t="shared" si="4279"/>
        <v>InitUnitMagic('IF09',,,,,,,,,,)</v>
      </c>
      <c r="CQ269" s="70" t="str">
        <f t="shared" si="4280"/>
        <v>InitUnitAdd('IF09',,,,,,,,,,)</v>
      </c>
      <c r="CR269" s="70" t="str">
        <f t="shared" si="4281"/>
        <v>InitEquipData('IF09',,"",,,,,'','','','','','',"")</v>
      </c>
      <c r="CU269" s="98" t="str">
        <f t="shared" si="4282"/>
        <v>|n</v>
      </c>
      <c r="CW269" s="61"/>
      <c r="CX269" s="61"/>
      <c r="CY269" s="61"/>
      <c r="CZ269" s="61"/>
      <c r="DA269" s="61"/>
      <c r="DB269" s="72" t="str">
        <f t="shared" si="4283"/>
        <v/>
      </c>
      <c r="DC269" s="72" t="str">
        <f t="shared" si="4284"/>
        <v/>
      </c>
      <c r="DD269" s="72" t="str">
        <f t="shared" si="4285"/>
        <v/>
      </c>
      <c r="DE269" s="72" t="str">
        <f t="shared" si="4286"/>
        <v/>
      </c>
      <c r="DF269" s="72" t="str">
        <f t="shared" si="4287"/>
        <v/>
      </c>
      <c r="DG269" s="72" t="str">
        <f t="shared" si="4288"/>
        <v/>
      </c>
      <c r="DH269" s="72" t="str">
        <f t="shared" si="4289"/>
        <v/>
      </c>
      <c r="DI269" s="72" t="str">
        <f t="shared" si="4290"/>
        <v/>
      </c>
      <c r="DJ269" s="72" t="str">
        <f t="shared" si="4291"/>
        <v/>
      </c>
      <c r="DK269" s="72" t="str">
        <f t="shared" si="4292"/>
        <v/>
      </c>
      <c r="DL269" s="72" t="str">
        <f t="shared" si="4293"/>
        <v/>
      </c>
      <c r="DM269" s="72" t="str">
        <f t="shared" si="4294"/>
        <v/>
      </c>
      <c r="DN269" s="72" t="str">
        <f t="shared" si="4295"/>
        <v/>
      </c>
      <c r="DO269" s="72" t="str">
        <f t="shared" si="4296"/>
        <v/>
      </c>
      <c r="DP269" s="72" t="str">
        <f t="shared" si="4297"/>
        <v/>
      </c>
      <c r="DQ269" s="72" t="str">
        <f t="shared" si="4298"/>
        <v/>
      </c>
      <c r="DR269" s="72" t="str">
        <f t="shared" si="4299"/>
        <v/>
      </c>
      <c r="DS269" s="72" t="str">
        <f t="shared" si="4300"/>
        <v/>
      </c>
      <c r="DT269" s="72" t="str">
        <f t="shared" si="4301"/>
        <v/>
      </c>
      <c r="DU269" s="72" t="str">
        <f t="shared" si="4302"/>
        <v/>
      </c>
      <c r="DV269" s="72" t="str">
        <f t="shared" si="4303"/>
        <v/>
      </c>
      <c r="DW269" s="72" t="str">
        <f t="shared" si="4304"/>
        <v/>
      </c>
      <c r="DX269" s="72" t="str">
        <f t="shared" si="4305"/>
        <v/>
      </c>
      <c r="DY269" s="72" t="str">
        <f t="shared" si="4306"/>
        <v/>
      </c>
      <c r="DZ269" s="72" t="str">
        <f t="shared" si="4307"/>
        <v/>
      </c>
      <c r="EA269" s="72" t="str">
        <f t="shared" si="4308"/>
        <v/>
      </c>
      <c r="EB269" s="72" t="str">
        <f t="shared" si="4309"/>
        <v/>
      </c>
      <c r="EC269" s="72" t="str">
        <f t="shared" si="4310"/>
        <v/>
      </c>
      <c r="ED269" s="72" t="str">
        <f t="shared" si="4311"/>
        <v/>
      </c>
      <c r="EE269" s="72" t="str">
        <f t="shared" si="4312"/>
        <v/>
      </c>
      <c r="EF269" s="72" t="str">
        <f t="shared" si="4313"/>
        <v/>
      </c>
      <c r="EG269" s="72" t="str">
        <f t="shared" si="4314"/>
        <v/>
      </c>
      <c r="EH269" s="72" t="str">
        <f t="shared" si="4315"/>
        <v/>
      </c>
      <c r="EI269" s="72" t="str">
        <f t="shared" si="4316"/>
        <v/>
      </c>
      <c r="EJ269" s="72" t="str">
        <f t="shared" si="4317"/>
        <v/>
      </c>
      <c r="EK269" s="72" t="str">
        <f t="shared" si="4318"/>
        <v/>
      </c>
      <c r="EL269" s="72" t="str">
        <f t="shared" si="4319"/>
        <v/>
      </c>
      <c r="EM269" s="72" t="str">
        <f t="shared" si="4320"/>
        <v/>
      </c>
      <c r="EN269" s="72" t="str">
        <f t="shared" si="4321"/>
        <v/>
      </c>
      <c r="EO269" s="72" t="str">
        <f t="shared" si="4322"/>
        <v/>
      </c>
      <c r="EP269" s="72" t="str">
        <f t="shared" si="4323"/>
        <v/>
      </c>
      <c r="EQ269" s="72" t="str">
        <f t="shared" si="4324"/>
        <v/>
      </c>
      <c r="ER269" s="72" t="str">
        <f t="shared" si="4325"/>
        <v/>
      </c>
      <c r="ES269" s="72" t="str">
        <f t="shared" si="4326"/>
        <v/>
      </c>
      <c r="ET269" s="72" t="str">
        <f t="shared" si="4327"/>
        <v/>
      </c>
      <c r="EU269" s="72" t="str">
        <f t="shared" si="4328"/>
        <v/>
      </c>
      <c r="EV269" s="72" t="str">
        <f t="shared" si="4329"/>
        <v/>
      </c>
      <c r="EW269" s="72" t="str">
        <f t="shared" si="4330"/>
        <v/>
      </c>
      <c r="EX269" s="72" t="str">
        <f t="shared" si="4331"/>
        <v/>
      </c>
      <c r="EY269" s="72" t="str">
        <f t="shared" si="4332"/>
        <v/>
      </c>
      <c r="EZ269" s="72" t="str">
        <f t="shared" si="4333"/>
        <v/>
      </c>
      <c r="FA269" s="72" t="str">
        <f t="shared" si="4334"/>
        <v/>
      </c>
      <c r="FB269" s="72" t="str">
        <f t="shared" si="4335"/>
        <v/>
      </c>
      <c r="FC269" s="72" t="str">
        <f t="shared" si="4336"/>
        <v/>
      </c>
      <c r="FD269" s="72" t="str">
        <f t="shared" si="4337"/>
        <v/>
      </c>
      <c r="FE269" s="72" t="str">
        <f t="shared" si="4338"/>
        <v/>
      </c>
      <c r="FF269" s="72" t="str">
        <f t="shared" si="4339"/>
        <v/>
      </c>
      <c r="FG269" s="72" t="str">
        <f t="shared" si="4340"/>
        <v/>
      </c>
      <c r="FH269" s="72" t="str">
        <f t="shared" si="4341"/>
        <v/>
      </c>
      <c r="FI269" s="72" t="str">
        <f t="shared" si="4342"/>
        <v/>
      </c>
      <c r="FJ269" s="72" t="str">
        <f t="shared" si="4343"/>
        <v/>
      </c>
      <c r="FK269" s="72" t="str">
        <f t="shared" si="4344"/>
        <v/>
      </c>
      <c r="FL269" s="72" t="str">
        <f t="shared" si="4345"/>
        <v/>
      </c>
      <c r="FM269" s="72" t="str">
        <f t="shared" si="4346"/>
        <v/>
      </c>
      <c r="FN269" s="72" t="str">
        <f t="shared" si="4347"/>
        <v/>
      </c>
      <c r="FO269" s="72" t="str">
        <f t="shared" si="4348"/>
        <v/>
      </c>
      <c r="FP269" s="72" t="str">
        <f t="shared" si="4349"/>
        <v/>
      </c>
      <c r="FQ269" s="72" t="str">
        <f t="shared" si="4350"/>
        <v/>
      </c>
      <c r="FR269" s="72" t="str">
        <f t="shared" si="4351"/>
        <v/>
      </c>
      <c r="FS269" s="72" t="str">
        <f t="shared" si="4352"/>
        <v/>
      </c>
    </row>
    <row r="270" spans="1:175" ht="16.5">
      <c r="A270" s="135"/>
      <c r="B270" s="82" t="s">
        <v>844</v>
      </c>
      <c r="C270" s="71" t="s">
        <v>835</v>
      </c>
      <c r="T270" s="142"/>
      <c r="U270" s="88"/>
      <c r="CN270" s="70" t="str">
        <f t="shared" si="4277"/>
        <v>InitUnitState('IF10',,,,,,,,,,)</v>
      </c>
      <c r="CO270" s="70" t="str">
        <f t="shared" si="4278"/>
        <v>InitUnitNormal('IF10',,,,,,,,,,)</v>
      </c>
      <c r="CP270" s="70" t="str">
        <f t="shared" si="4279"/>
        <v>InitUnitMagic('IF10',,,,,,,,,,)</v>
      </c>
      <c r="CQ270" s="70" t="str">
        <f t="shared" si="4280"/>
        <v>InitUnitAdd('IF10',,,,,,,,,,)</v>
      </c>
      <c r="CR270" s="70" t="str">
        <f t="shared" si="4281"/>
        <v>InitEquipData('IF10',,"",,,,,'','','','','','',"")</v>
      </c>
      <c r="CU270" s="98" t="str">
        <f t="shared" si="4282"/>
        <v>|n</v>
      </c>
      <c r="CW270" s="61"/>
      <c r="CX270" s="61"/>
      <c r="CY270" s="61"/>
      <c r="CZ270" s="61"/>
      <c r="DA270" s="61"/>
      <c r="DB270" s="72" t="str">
        <f t="shared" si="4283"/>
        <v/>
      </c>
      <c r="DC270" s="72" t="str">
        <f t="shared" si="4284"/>
        <v/>
      </c>
      <c r="DD270" s="72" t="str">
        <f t="shared" si="4285"/>
        <v/>
      </c>
      <c r="DE270" s="72" t="str">
        <f t="shared" si="4286"/>
        <v/>
      </c>
      <c r="DF270" s="72" t="str">
        <f t="shared" si="4287"/>
        <v/>
      </c>
      <c r="DG270" s="72" t="str">
        <f t="shared" si="4288"/>
        <v/>
      </c>
      <c r="DH270" s="72" t="str">
        <f t="shared" si="4289"/>
        <v/>
      </c>
      <c r="DI270" s="72" t="str">
        <f t="shared" si="4290"/>
        <v/>
      </c>
      <c r="DJ270" s="72" t="str">
        <f t="shared" si="4291"/>
        <v/>
      </c>
      <c r="DK270" s="72" t="str">
        <f t="shared" si="4292"/>
        <v/>
      </c>
      <c r="DL270" s="72" t="str">
        <f t="shared" si="4293"/>
        <v/>
      </c>
      <c r="DM270" s="72" t="str">
        <f t="shared" si="4294"/>
        <v/>
      </c>
      <c r="DN270" s="72" t="str">
        <f t="shared" si="4295"/>
        <v/>
      </c>
      <c r="DO270" s="72" t="str">
        <f t="shared" si="4296"/>
        <v/>
      </c>
      <c r="DP270" s="72" t="str">
        <f t="shared" si="4297"/>
        <v/>
      </c>
      <c r="DQ270" s="72" t="str">
        <f t="shared" si="4298"/>
        <v/>
      </c>
      <c r="DR270" s="72" t="str">
        <f t="shared" si="4299"/>
        <v/>
      </c>
      <c r="DS270" s="72" t="str">
        <f t="shared" si="4300"/>
        <v/>
      </c>
      <c r="DT270" s="72" t="str">
        <f t="shared" si="4301"/>
        <v/>
      </c>
      <c r="DU270" s="72" t="str">
        <f t="shared" si="4302"/>
        <v/>
      </c>
      <c r="DV270" s="72" t="str">
        <f t="shared" si="4303"/>
        <v/>
      </c>
      <c r="DW270" s="72" t="str">
        <f t="shared" si="4304"/>
        <v/>
      </c>
      <c r="DX270" s="72" t="str">
        <f t="shared" si="4305"/>
        <v/>
      </c>
      <c r="DY270" s="72" t="str">
        <f t="shared" si="4306"/>
        <v/>
      </c>
      <c r="DZ270" s="72" t="str">
        <f t="shared" si="4307"/>
        <v/>
      </c>
      <c r="EA270" s="72" t="str">
        <f t="shared" si="4308"/>
        <v/>
      </c>
      <c r="EB270" s="72" t="str">
        <f t="shared" si="4309"/>
        <v/>
      </c>
      <c r="EC270" s="72" t="str">
        <f t="shared" si="4310"/>
        <v/>
      </c>
      <c r="ED270" s="72" t="str">
        <f t="shared" si="4311"/>
        <v/>
      </c>
      <c r="EE270" s="72" t="str">
        <f t="shared" si="4312"/>
        <v/>
      </c>
      <c r="EF270" s="72" t="str">
        <f t="shared" si="4313"/>
        <v/>
      </c>
      <c r="EG270" s="72" t="str">
        <f t="shared" si="4314"/>
        <v/>
      </c>
      <c r="EH270" s="72" t="str">
        <f t="shared" si="4315"/>
        <v/>
      </c>
      <c r="EI270" s="72" t="str">
        <f t="shared" si="4316"/>
        <v/>
      </c>
      <c r="EJ270" s="72" t="str">
        <f t="shared" si="4317"/>
        <v/>
      </c>
      <c r="EK270" s="72" t="str">
        <f t="shared" si="4318"/>
        <v/>
      </c>
      <c r="EL270" s="72" t="str">
        <f t="shared" si="4319"/>
        <v/>
      </c>
      <c r="EM270" s="72" t="str">
        <f t="shared" si="4320"/>
        <v/>
      </c>
      <c r="EN270" s="72" t="str">
        <f t="shared" si="4321"/>
        <v/>
      </c>
      <c r="EO270" s="72" t="str">
        <f t="shared" si="4322"/>
        <v/>
      </c>
      <c r="EP270" s="72" t="str">
        <f t="shared" si="4323"/>
        <v/>
      </c>
      <c r="EQ270" s="72" t="str">
        <f t="shared" si="4324"/>
        <v/>
      </c>
      <c r="ER270" s="72" t="str">
        <f t="shared" si="4325"/>
        <v/>
      </c>
      <c r="ES270" s="72" t="str">
        <f t="shared" si="4326"/>
        <v/>
      </c>
      <c r="ET270" s="72" t="str">
        <f t="shared" si="4327"/>
        <v/>
      </c>
      <c r="EU270" s="72" t="str">
        <f t="shared" si="4328"/>
        <v/>
      </c>
      <c r="EV270" s="72" t="str">
        <f t="shared" si="4329"/>
        <v/>
      </c>
      <c r="EW270" s="72" t="str">
        <f t="shared" si="4330"/>
        <v/>
      </c>
      <c r="EX270" s="72" t="str">
        <f t="shared" si="4331"/>
        <v/>
      </c>
      <c r="EY270" s="72" t="str">
        <f t="shared" si="4332"/>
        <v/>
      </c>
      <c r="EZ270" s="72" t="str">
        <f t="shared" si="4333"/>
        <v/>
      </c>
      <c r="FA270" s="72" t="str">
        <f t="shared" si="4334"/>
        <v/>
      </c>
      <c r="FB270" s="72" t="str">
        <f t="shared" si="4335"/>
        <v/>
      </c>
      <c r="FC270" s="72" t="str">
        <f t="shared" si="4336"/>
        <v/>
      </c>
      <c r="FD270" s="72" t="str">
        <f t="shared" si="4337"/>
        <v/>
      </c>
      <c r="FE270" s="72" t="str">
        <f t="shared" si="4338"/>
        <v/>
      </c>
      <c r="FF270" s="72" t="str">
        <f t="shared" si="4339"/>
        <v/>
      </c>
      <c r="FG270" s="72" t="str">
        <f t="shared" si="4340"/>
        <v/>
      </c>
      <c r="FH270" s="72" t="str">
        <f t="shared" si="4341"/>
        <v/>
      </c>
      <c r="FI270" s="72" t="str">
        <f t="shared" si="4342"/>
        <v/>
      </c>
      <c r="FJ270" s="72" t="str">
        <f t="shared" si="4343"/>
        <v/>
      </c>
      <c r="FK270" s="72" t="str">
        <f t="shared" si="4344"/>
        <v/>
      </c>
      <c r="FL270" s="72" t="str">
        <f t="shared" si="4345"/>
        <v/>
      </c>
      <c r="FM270" s="72" t="str">
        <f t="shared" si="4346"/>
        <v/>
      </c>
      <c r="FN270" s="72" t="str">
        <f t="shared" si="4347"/>
        <v/>
      </c>
      <c r="FO270" s="72" t="str">
        <f t="shared" si="4348"/>
        <v/>
      </c>
      <c r="FP270" s="72" t="str">
        <f t="shared" si="4349"/>
        <v/>
      </c>
      <c r="FQ270" s="72" t="str">
        <f t="shared" si="4350"/>
        <v/>
      </c>
      <c r="FR270" s="72" t="str">
        <f t="shared" si="4351"/>
        <v/>
      </c>
      <c r="FS270" s="72" t="str">
        <f t="shared" si="4352"/>
        <v/>
      </c>
    </row>
    <row r="271" spans="1:175" ht="16.5">
      <c r="A271" s="135"/>
      <c r="B271" s="82" t="s">
        <v>845</v>
      </c>
      <c r="C271" s="71" t="s">
        <v>835</v>
      </c>
      <c r="T271" s="142"/>
      <c r="U271" s="88"/>
      <c r="CN271" s="70" t="str">
        <f t="shared" si="4277"/>
        <v>InitUnitState('IF11',,,,,,,,,,)</v>
      </c>
      <c r="CO271" s="70" t="str">
        <f t="shared" si="4278"/>
        <v>InitUnitNormal('IF11',,,,,,,,,,)</v>
      </c>
      <c r="CP271" s="70" t="str">
        <f t="shared" si="4279"/>
        <v>InitUnitMagic('IF11',,,,,,,,,,)</v>
      </c>
      <c r="CQ271" s="70" t="str">
        <f t="shared" si="4280"/>
        <v>InitUnitAdd('IF11',,,,,,,,,,)</v>
      </c>
      <c r="CR271" s="70" t="str">
        <f t="shared" si="4281"/>
        <v>InitEquipData('IF11',,"",,,,,'','','','','','',"")</v>
      </c>
      <c r="CU271" s="98" t="str">
        <f t="shared" si="4282"/>
        <v>|n</v>
      </c>
      <c r="CW271" s="61"/>
      <c r="CX271" s="61"/>
      <c r="CY271" s="61"/>
      <c r="CZ271" s="61"/>
      <c r="DA271" s="61"/>
      <c r="DB271" s="72" t="str">
        <f t="shared" si="4283"/>
        <v/>
      </c>
      <c r="DC271" s="72" t="str">
        <f t="shared" si="4284"/>
        <v/>
      </c>
      <c r="DD271" s="72" t="str">
        <f t="shared" si="4285"/>
        <v/>
      </c>
      <c r="DE271" s="72" t="str">
        <f t="shared" si="4286"/>
        <v/>
      </c>
      <c r="DF271" s="72" t="str">
        <f t="shared" si="4287"/>
        <v/>
      </c>
      <c r="DG271" s="72" t="str">
        <f t="shared" si="4288"/>
        <v/>
      </c>
      <c r="DH271" s="72" t="str">
        <f t="shared" si="4289"/>
        <v/>
      </c>
      <c r="DI271" s="72" t="str">
        <f t="shared" si="4290"/>
        <v/>
      </c>
      <c r="DJ271" s="72" t="str">
        <f t="shared" si="4291"/>
        <v/>
      </c>
      <c r="DK271" s="72" t="str">
        <f t="shared" si="4292"/>
        <v/>
      </c>
      <c r="DL271" s="72" t="str">
        <f t="shared" si="4293"/>
        <v/>
      </c>
      <c r="DM271" s="72" t="str">
        <f t="shared" si="4294"/>
        <v/>
      </c>
      <c r="DN271" s="72" t="str">
        <f t="shared" si="4295"/>
        <v/>
      </c>
      <c r="DO271" s="72" t="str">
        <f t="shared" si="4296"/>
        <v/>
      </c>
      <c r="DP271" s="72" t="str">
        <f t="shared" si="4297"/>
        <v/>
      </c>
      <c r="DQ271" s="72" t="str">
        <f t="shared" si="4298"/>
        <v/>
      </c>
      <c r="DR271" s="72" t="str">
        <f t="shared" si="4299"/>
        <v/>
      </c>
      <c r="DS271" s="72" t="str">
        <f t="shared" si="4300"/>
        <v/>
      </c>
      <c r="DT271" s="72" t="str">
        <f t="shared" si="4301"/>
        <v/>
      </c>
      <c r="DU271" s="72" t="str">
        <f t="shared" si="4302"/>
        <v/>
      </c>
      <c r="DV271" s="72" t="str">
        <f t="shared" si="4303"/>
        <v/>
      </c>
      <c r="DW271" s="72" t="str">
        <f t="shared" si="4304"/>
        <v/>
      </c>
      <c r="DX271" s="72" t="str">
        <f t="shared" si="4305"/>
        <v/>
      </c>
      <c r="DY271" s="72" t="str">
        <f t="shared" si="4306"/>
        <v/>
      </c>
      <c r="DZ271" s="72" t="str">
        <f t="shared" si="4307"/>
        <v/>
      </c>
      <c r="EA271" s="72" t="str">
        <f t="shared" si="4308"/>
        <v/>
      </c>
      <c r="EB271" s="72" t="str">
        <f t="shared" si="4309"/>
        <v/>
      </c>
      <c r="EC271" s="72" t="str">
        <f t="shared" si="4310"/>
        <v/>
      </c>
      <c r="ED271" s="72" t="str">
        <f t="shared" si="4311"/>
        <v/>
      </c>
      <c r="EE271" s="72" t="str">
        <f t="shared" si="4312"/>
        <v/>
      </c>
      <c r="EF271" s="72" t="str">
        <f t="shared" si="4313"/>
        <v/>
      </c>
      <c r="EG271" s="72" t="str">
        <f t="shared" si="4314"/>
        <v/>
      </c>
      <c r="EH271" s="72" t="str">
        <f t="shared" si="4315"/>
        <v/>
      </c>
      <c r="EI271" s="72" t="str">
        <f t="shared" si="4316"/>
        <v/>
      </c>
      <c r="EJ271" s="72" t="str">
        <f t="shared" si="4317"/>
        <v/>
      </c>
      <c r="EK271" s="72" t="str">
        <f t="shared" si="4318"/>
        <v/>
      </c>
      <c r="EL271" s="72" t="str">
        <f t="shared" si="4319"/>
        <v/>
      </c>
      <c r="EM271" s="72" t="str">
        <f t="shared" si="4320"/>
        <v/>
      </c>
      <c r="EN271" s="72" t="str">
        <f t="shared" si="4321"/>
        <v/>
      </c>
      <c r="EO271" s="72" t="str">
        <f t="shared" si="4322"/>
        <v/>
      </c>
      <c r="EP271" s="72" t="str">
        <f t="shared" si="4323"/>
        <v/>
      </c>
      <c r="EQ271" s="72" t="str">
        <f t="shared" si="4324"/>
        <v/>
      </c>
      <c r="ER271" s="72" t="str">
        <f t="shared" si="4325"/>
        <v/>
      </c>
      <c r="ES271" s="72" t="str">
        <f t="shared" si="4326"/>
        <v/>
      </c>
      <c r="ET271" s="72" t="str">
        <f t="shared" si="4327"/>
        <v/>
      </c>
      <c r="EU271" s="72" t="str">
        <f t="shared" si="4328"/>
        <v/>
      </c>
      <c r="EV271" s="72" t="str">
        <f t="shared" si="4329"/>
        <v/>
      </c>
      <c r="EW271" s="72" t="str">
        <f t="shared" si="4330"/>
        <v/>
      </c>
      <c r="EX271" s="72" t="str">
        <f t="shared" si="4331"/>
        <v/>
      </c>
      <c r="EY271" s="72" t="str">
        <f t="shared" si="4332"/>
        <v/>
      </c>
      <c r="EZ271" s="72" t="str">
        <f t="shared" si="4333"/>
        <v/>
      </c>
      <c r="FA271" s="72" t="str">
        <f t="shared" si="4334"/>
        <v/>
      </c>
      <c r="FB271" s="72" t="str">
        <f t="shared" si="4335"/>
        <v/>
      </c>
      <c r="FC271" s="72" t="str">
        <f t="shared" si="4336"/>
        <v/>
      </c>
      <c r="FD271" s="72" t="str">
        <f t="shared" si="4337"/>
        <v/>
      </c>
      <c r="FE271" s="72" t="str">
        <f t="shared" si="4338"/>
        <v/>
      </c>
      <c r="FF271" s="72" t="str">
        <f t="shared" si="4339"/>
        <v/>
      </c>
      <c r="FG271" s="72" t="str">
        <f t="shared" si="4340"/>
        <v/>
      </c>
      <c r="FH271" s="72" t="str">
        <f t="shared" si="4341"/>
        <v/>
      </c>
      <c r="FI271" s="72" t="str">
        <f t="shared" si="4342"/>
        <v/>
      </c>
      <c r="FJ271" s="72" t="str">
        <f t="shared" si="4343"/>
        <v/>
      </c>
      <c r="FK271" s="72" t="str">
        <f t="shared" si="4344"/>
        <v/>
      </c>
      <c r="FL271" s="72" t="str">
        <f t="shared" si="4345"/>
        <v/>
      </c>
      <c r="FM271" s="72" t="str">
        <f t="shared" si="4346"/>
        <v/>
      </c>
      <c r="FN271" s="72" t="str">
        <f t="shared" si="4347"/>
        <v/>
      </c>
      <c r="FO271" s="72" t="str">
        <f t="shared" si="4348"/>
        <v/>
      </c>
      <c r="FP271" s="72" t="str">
        <f t="shared" si="4349"/>
        <v/>
      </c>
      <c r="FQ271" s="72" t="str">
        <f t="shared" si="4350"/>
        <v/>
      </c>
      <c r="FR271" s="72" t="str">
        <f t="shared" si="4351"/>
        <v/>
      </c>
      <c r="FS271" s="72" t="str">
        <f t="shared" si="4352"/>
        <v/>
      </c>
    </row>
    <row r="272" spans="1:175" ht="16.5">
      <c r="A272" s="134"/>
      <c r="B272" s="82" t="s">
        <v>846</v>
      </c>
      <c r="C272" s="71" t="s">
        <v>835</v>
      </c>
      <c r="T272" s="148"/>
      <c r="U272" s="88"/>
      <c r="CN272" s="70" t="str">
        <f t="shared" si="4277"/>
        <v>InitUnitState('IF12',,,,,,,,,,)</v>
      </c>
      <c r="CO272" s="70" t="str">
        <f t="shared" si="4278"/>
        <v>InitUnitNormal('IF12',,,,,,,,,,)</v>
      </c>
      <c r="CP272" s="70" t="str">
        <f t="shared" si="4279"/>
        <v>InitUnitMagic('IF12',,,,,,,,,,)</v>
      </c>
      <c r="CQ272" s="70" t="str">
        <f t="shared" si="4280"/>
        <v>InitUnitAdd('IF12',,,,,,,,,,)</v>
      </c>
      <c r="CR272" s="70" t="str">
        <f t="shared" si="4281"/>
        <v>InitEquipData('IF12',,"",,,,,'','','','','','',"")</v>
      </c>
      <c r="CU272" s="98" t="str">
        <f t="shared" si="4282"/>
        <v>|n</v>
      </c>
      <c r="CW272" s="61"/>
      <c r="CX272" s="61"/>
      <c r="CY272" s="61"/>
      <c r="CZ272" s="61"/>
      <c r="DA272" s="61"/>
      <c r="DB272" s="72" t="str">
        <f t="shared" si="4283"/>
        <v/>
      </c>
      <c r="DC272" s="72" t="str">
        <f t="shared" si="4284"/>
        <v/>
      </c>
      <c r="DD272" s="72" t="str">
        <f t="shared" si="4285"/>
        <v/>
      </c>
      <c r="DE272" s="72" t="str">
        <f t="shared" si="4286"/>
        <v/>
      </c>
      <c r="DF272" s="72" t="str">
        <f t="shared" si="4287"/>
        <v/>
      </c>
      <c r="DG272" s="72" t="str">
        <f t="shared" si="4288"/>
        <v/>
      </c>
      <c r="DH272" s="72" t="str">
        <f t="shared" si="4289"/>
        <v/>
      </c>
      <c r="DI272" s="72" t="str">
        <f t="shared" si="4290"/>
        <v/>
      </c>
      <c r="DJ272" s="72" t="str">
        <f t="shared" si="4291"/>
        <v/>
      </c>
      <c r="DK272" s="72" t="str">
        <f t="shared" si="4292"/>
        <v/>
      </c>
      <c r="DL272" s="72" t="str">
        <f t="shared" si="4293"/>
        <v/>
      </c>
      <c r="DM272" s="72" t="str">
        <f t="shared" si="4294"/>
        <v/>
      </c>
      <c r="DN272" s="72" t="str">
        <f t="shared" si="4295"/>
        <v/>
      </c>
      <c r="DO272" s="72" t="str">
        <f t="shared" si="4296"/>
        <v/>
      </c>
      <c r="DP272" s="72" t="str">
        <f t="shared" si="4297"/>
        <v/>
      </c>
      <c r="DQ272" s="72" t="str">
        <f t="shared" si="4298"/>
        <v/>
      </c>
      <c r="DR272" s="72" t="str">
        <f t="shared" si="4299"/>
        <v/>
      </c>
      <c r="DS272" s="72" t="str">
        <f t="shared" si="4300"/>
        <v/>
      </c>
      <c r="DT272" s="72" t="str">
        <f t="shared" si="4301"/>
        <v/>
      </c>
      <c r="DU272" s="72" t="str">
        <f t="shared" si="4302"/>
        <v/>
      </c>
      <c r="DV272" s="72" t="str">
        <f t="shared" si="4303"/>
        <v/>
      </c>
      <c r="DW272" s="72" t="str">
        <f t="shared" si="4304"/>
        <v/>
      </c>
      <c r="DX272" s="72" t="str">
        <f t="shared" si="4305"/>
        <v/>
      </c>
      <c r="DY272" s="72" t="str">
        <f t="shared" si="4306"/>
        <v/>
      </c>
      <c r="DZ272" s="72" t="str">
        <f t="shared" si="4307"/>
        <v/>
      </c>
      <c r="EA272" s="72" t="str">
        <f t="shared" si="4308"/>
        <v/>
      </c>
      <c r="EB272" s="72" t="str">
        <f t="shared" si="4309"/>
        <v/>
      </c>
      <c r="EC272" s="72" t="str">
        <f t="shared" si="4310"/>
        <v/>
      </c>
      <c r="ED272" s="72" t="str">
        <f t="shared" si="4311"/>
        <v/>
      </c>
      <c r="EE272" s="72" t="str">
        <f t="shared" si="4312"/>
        <v/>
      </c>
      <c r="EF272" s="72" t="str">
        <f t="shared" si="4313"/>
        <v/>
      </c>
      <c r="EG272" s="72" t="str">
        <f t="shared" si="4314"/>
        <v/>
      </c>
      <c r="EH272" s="72" t="str">
        <f t="shared" si="4315"/>
        <v/>
      </c>
      <c r="EI272" s="72" t="str">
        <f t="shared" si="4316"/>
        <v/>
      </c>
      <c r="EJ272" s="72" t="str">
        <f t="shared" si="4317"/>
        <v/>
      </c>
      <c r="EK272" s="72" t="str">
        <f t="shared" si="4318"/>
        <v/>
      </c>
      <c r="EL272" s="72" t="str">
        <f t="shared" si="4319"/>
        <v/>
      </c>
      <c r="EM272" s="72" t="str">
        <f t="shared" si="4320"/>
        <v/>
      </c>
      <c r="EN272" s="72" t="str">
        <f t="shared" si="4321"/>
        <v/>
      </c>
      <c r="EO272" s="72" t="str">
        <f t="shared" si="4322"/>
        <v/>
      </c>
      <c r="EP272" s="72" t="str">
        <f t="shared" si="4323"/>
        <v/>
      </c>
      <c r="EQ272" s="72" t="str">
        <f t="shared" si="4324"/>
        <v/>
      </c>
      <c r="ER272" s="72" t="str">
        <f t="shared" si="4325"/>
        <v/>
      </c>
      <c r="ES272" s="72" t="str">
        <f t="shared" si="4326"/>
        <v/>
      </c>
      <c r="ET272" s="72" t="str">
        <f t="shared" si="4327"/>
        <v/>
      </c>
      <c r="EU272" s="72" t="str">
        <f t="shared" si="4328"/>
        <v/>
      </c>
      <c r="EV272" s="72" t="str">
        <f t="shared" si="4329"/>
        <v/>
      </c>
      <c r="EW272" s="72" t="str">
        <f t="shared" si="4330"/>
        <v/>
      </c>
      <c r="EX272" s="72" t="str">
        <f t="shared" si="4331"/>
        <v/>
      </c>
      <c r="EY272" s="72" t="str">
        <f t="shared" si="4332"/>
        <v/>
      </c>
      <c r="EZ272" s="72" t="str">
        <f t="shared" si="4333"/>
        <v/>
      </c>
      <c r="FA272" s="72" t="str">
        <f t="shared" si="4334"/>
        <v/>
      </c>
      <c r="FB272" s="72" t="str">
        <f t="shared" si="4335"/>
        <v/>
      </c>
      <c r="FC272" s="72" t="str">
        <f t="shared" si="4336"/>
        <v/>
      </c>
      <c r="FD272" s="72" t="str">
        <f t="shared" si="4337"/>
        <v/>
      </c>
      <c r="FE272" s="72" t="str">
        <f t="shared" si="4338"/>
        <v/>
      </c>
      <c r="FF272" s="72" t="str">
        <f t="shared" si="4339"/>
        <v/>
      </c>
      <c r="FG272" s="72" t="str">
        <f t="shared" si="4340"/>
        <v/>
      </c>
      <c r="FH272" s="72" t="str">
        <f t="shared" si="4341"/>
        <v/>
      </c>
      <c r="FI272" s="72" t="str">
        <f t="shared" si="4342"/>
        <v/>
      </c>
      <c r="FJ272" s="72" t="str">
        <f t="shared" si="4343"/>
        <v/>
      </c>
      <c r="FK272" s="72" t="str">
        <f t="shared" si="4344"/>
        <v/>
      </c>
      <c r="FL272" s="72" t="str">
        <f t="shared" si="4345"/>
        <v/>
      </c>
      <c r="FM272" s="72" t="str">
        <f t="shared" si="4346"/>
        <v/>
      </c>
      <c r="FN272" s="72" t="str">
        <f t="shared" si="4347"/>
        <v/>
      </c>
      <c r="FO272" s="72" t="str">
        <f t="shared" si="4348"/>
        <v/>
      </c>
      <c r="FP272" s="72" t="str">
        <f t="shared" si="4349"/>
        <v/>
      </c>
      <c r="FQ272" s="72" t="str">
        <f t="shared" si="4350"/>
        <v/>
      </c>
      <c r="FR272" s="72" t="str">
        <f t="shared" si="4351"/>
        <v/>
      </c>
      <c r="FS272" s="72" t="str">
        <f t="shared" si="4352"/>
        <v/>
      </c>
    </row>
    <row r="273" spans="1:175" ht="16.5">
      <c r="A273" s="134"/>
      <c r="B273" s="82" t="s">
        <v>847</v>
      </c>
      <c r="C273" s="71" t="s">
        <v>835</v>
      </c>
      <c r="T273" s="148"/>
      <c r="U273" s="88"/>
      <c r="CN273" s="70" t="str">
        <f t="shared" si="4277"/>
        <v>InitUnitState('IF13',,,,,,,,,,)</v>
      </c>
      <c r="CO273" s="70" t="str">
        <f t="shared" si="4278"/>
        <v>InitUnitNormal('IF13',,,,,,,,,,)</v>
      </c>
      <c r="CP273" s="70" t="str">
        <f t="shared" si="4279"/>
        <v>InitUnitMagic('IF13',,,,,,,,,,)</v>
      </c>
      <c r="CQ273" s="70" t="str">
        <f t="shared" si="4280"/>
        <v>InitUnitAdd('IF13',,,,,,,,,,)</v>
      </c>
      <c r="CR273" s="70" t="str">
        <f t="shared" si="4281"/>
        <v>InitEquipData('IF13',,"",,,,,'','','','','','',"")</v>
      </c>
      <c r="CU273" s="98" t="str">
        <f t="shared" si="4282"/>
        <v>|n</v>
      </c>
      <c r="CW273" s="61"/>
      <c r="CX273" s="61"/>
      <c r="CY273" s="61"/>
      <c r="CZ273" s="61"/>
      <c r="DA273" s="61"/>
      <c r="DB273" s="72" t="str">
        <f t="shared" si="4283"/>
        <v/>
      </c>
      <c r="DC273" s="72" t="str">
        <f t="shared" si="4284"/>
        <v/>
      </c>
      <c r="DD273" s="72" t="str">
        <f t="shared" si="4285"/>
        <v/>
      </c>
      <c r="DE273" s="72" t="str">
        <f t="shared" si="4286"/>
        <v/>
      </c>
      <c r="DF273" s="72" t="str">
        <f t="shared" si="4287"/>
        <v/>
      </c>
      <c r="DG273" s="72" t="str">
        <f t="shared" si="4288"/>
        <v/>
      </c>
      <c r="DH273" s="72" t="str">
        <f t="shared" si="4289"/>
        <v/>
      </c>
      <c r="DI273" s="72" t="str">
        <f t="shared" si="4290"/>
        <v/>
      </c>
      <c r="DJ273" s="72" t="str">
        <f t="shared" si="4291"/>
        <v/>
      </c>
      <c r="DK273" s="72" t="str">
        <f t="shared" si="4292"/>
        <v/>
      </c>
      <c r="DL273" s="72" t="str">
        <f t="shared" si="4293"/>
        <v/>
      </c>
      <c r="DM273" s="72" t="str">
        <f t="shared" si="4294"/>
        <v/>
      </c>
      <c r="DN273" s="72" t="str">
        <f t="shared" si="4295"/>
        <v/>
      </c>
      <c r="DO273" s="72" t="str">
        <f t="shared" si="4296"/>
        <v/>
      </c>
      <c r="DP273" s="72" t="str">
        <f t="shared" si="4297"/>
        <v/>
      </c>
      <c r="DQ273" s="72" t="str">
        <f t="shared" si="4298"/>
        <v/>
      </c>
      <c r="DR273" s="72" t="str">
        <f t="shared" si="4299"/>
        <v/>
      </c>
      <c r="DS273" s="72" t="str">
        <f t="shared" si="4300"/>
        <v/>
      </c>
      <c r="DT273" s="72" t="str">
        <f t="shared" si="4301"/>
        <v/>
      </c>
      <c r="DU273" s="72" t="str">
        <f t="shared" si="4302"/>
        <v/>
      </c>
      <c r="DV273" s="72" t="str">
        <f t="shared" si="4303"/>
        <v/>
      </c>
      <c r="DW273" s="72" t="str">
        <f t="shared" si="4304"/>
        <v/>
      </c>
      <c r="DX273" s="72" t="str">
        <f t="shared" si="4305"/>
        <v/>
      </c>
      <c r="DY273" s="72" t="str">
        <f t="shared" si="4306"/>
        <v/>
      </c>
      <c r="DZ273" s="72" t="str">
        <f t="shared" si="4307"/>
        <v/>
      </c>
      <c r="EA273" s="72" t="str">
        <f t="shared" si="4308"/>
        <v/>
      </c>
      <c r="EB273" s="72" t="str">
        <f t="shared" si="4309"/>
        <v/>
      </c>
      <c r="EC273" s="72" t="str">
        <f t="shared" si="4310"/>
        <v/>
      </c>
      <c r="ED273" s="72" t="str">
        <f t="shared" si="4311"/>
        <v/>
      </c>
      <c r="EE273" s="72" t="str">
        <f t="shared" si="4312"/>
        <v/>
      </c>
      <c r="EF273" s="72" t="str">
        <f t="shared" si="4313"/>
        <v/>
      </c>
      <c r="EG273" s="72" t="str">
        <f t="shared" si="4314"/>
        <v/>
      </c>
      <c r="EH273" s="72" t="str">
        <f t="shared" si="4315"/>
        <v/>
      </c>
      <c r="EI273" s="72" t="str">
        <f t="shared" si="4316"/>
        <v/>
      </c>
      <c r="EJ273" s="72" t="str">
        <f t="shared" si="4317"/>
        <v/>
      </c>
      <c r="EK273" s="72" t="str">
        <f t="shared" si="4318"/>
        <v/>
      </c>
      <c r="EL273" s="72" t="str">
        <f t="shared" si="4319"/>
        <v/>
      </c>
      <c r="EM273" s="72" t="str">
        <f t="shared" si="4320"/>
        <v/>
      </c>
      <c r="EN273" s="72" t="str">
        <f t="shared" si="4321"/>
        <v/>
      </c>
      <c r="EO273" s="72" t="str">
        <f t="shared" si="4322"/>
        <v/>
      </c>
      <c r="EP273" s="72" t="str">
        <f t="shared" si="4323"/>
        <v/>
      </c>
      <c r="EQ273" s="72" t="str">
        <f t="shared" si="4324"/>
        <v/>
      </c>
      <c r="ER273" s="72" t="str">
        <f t="shared" si="4325"/>
        <v/>
      </c>
      <c r="ES273" s="72" t="str">
        <f t="shared" si="4326"/>
        <v/>
      </c>
      <c r="ET273" s="72" t="str">
        <f t="shared" si="4327"/>
        <v/>
      </c>
      <c r="EU273" s="72" t="str">
        <f t="shared" si="4328"/>
        <v/>
      </c>
      <c r="EV273" s="72" t="str">
        <f t="shared" si="4329"/>
        <v/>
      </c>
      <c r="EW273" s="72" t="str">
        <f t="shared" si="4330"/>
        <v/>
      </c>
      <c r="EX273" s="72" t="str">
        <f t="shared" si="4331"/>
        <v/>
      </c>
      <c r="EY273" s="72" t="str">
        <f t="shared" si="4332"/>
        <v/>
      </c>
      <c r="EZ273" s="72" t="str">
        <f t="shared" si="4333"/>
        <v/>
      </c>
      <c r="FA273" s="72" t="str">
        <f t="shared" si="4334"/>
        <v/>
      </c>
      <c r="FB273" s="72" t="str">
        <f t="shared" si="4335"/>
        <v/>
      </c>
      <c r="FC273" s="72" t="str">
        <f t="shared" si="4336"/>
        <v/>
      </c>
      <c r="FD273" s="72" t="str">
        <f t="shared" si="4337"/>
        <v/>
      </c>
      <c r="FE273" s="72" t="str">
        <f t="shared" si="4338"/>
        <v/>
      </c>
      <c r="FF273" s="72" t="str">
        <f t="shared" si="4339"/>
        <v/>
      </c>
      <c r="FG273" s="72" t="str">
        <f t="shared" si="4340"/>
        <v/>
      </c>
      <c r="FH273" s="72" t="str">
        <f t="shared" si="4341"/>
        <v/>
      </c>
      <c r="FI273" s="72" t="str">
        <f t="shared" si="4342"/>
        <v/>
      </c>
      <c r="FJ273" s="72" t="str">
        <f t="shared" si="4343"/>
        <v/>
      </c>
      <c r="FK273" s="72" t="str">
        <f t="shared" si="4344"/>
        <v/>
      </c>
      <c r="FL273" s="72" t="str">
        <f t="shared" si="4345"/>
        <v/>
      </c>
      <c r="FM273" s="72" t="str">
        <f t="shared" si="4346"/>
        <v/>
      </c>
      <c r="FN273" s="72" t="str">
        <f t="shared" si="4347"/>
        <v/>
      </c>
      <c r="FO273" s="72" t="str">
        <f t="shared" si="4348"/>
        <v/>
      </c>
      <c r="FP273" s="72" t="str">
        <f t="shared" si="4349"/>
        <v/>
      </c>
      <c r="FQ273" s="72" t="str">
        <f t="shared" si="4350"/>
        <v/>
      </c>
      <c r="FR273" s="72" t="str">
        <f t="shared" si="4351"/>
        <v/>
      </c>
      <c r="FS273" s="72" t="str">
        <f t="shared" si="4352"/>
        <v/>
      </c>
    </row>
    <row r="274" spans="1:175" ht="16.5">
      <c r="A274" s="134"/>
      <c r="B274" s="82" t="s">
        <v>848</v>
      </c>
      <c r="C274" s="71" t="s">
        <v>835</v>
      </c>
      <c r="T274" s="148"/>
      <c r="U274" s="88"/>
      <c r="CN274" s="70" t="str">
        <f t="shared" si="4277"/>
        <v>InitUnitState('IF14',,,,,,,,,,)</v>
      </c>
      <c r="CO274" s="70" t="str">
        <f t="shared" si="4278"/>
        <v>InitUnitNormal('IF14',,,,,,,,,,)</v>
      </c>
      <c r="CP274" s="70" t="str">
        <f t="shared" si="4279"/>
        <v>InitUnitMagic('IF14',,,,,,,,,,)</v>
      </c>
      <c r="CQ274" s="70" t="str">
        <f t="shared" si="4280"/>
        <v>InitUnitAdd('IF14',,,,,,,,,,)</v>
      </c>
      <c r="CR274" s="70" t="str">
        <f t="shared" si="4281"/>
        <v>InitEquipData('IF14',,"",,,,,'','','','','','',"")</v>
      </c>
      <c r="CU274" s="98" t="str">
        <f t="shared" si="4282"/>
        <v>|n</v>
      </c>
      <c r="CW274" s="61"/>
      <c r="CX274" s="61"/>
      <c r="CY274" s="61"/>
      <c r="CZ274" s="61"/>
      <c r="DA274" s="61"/>
      <c r="DB274" s="72" t="str">
        <f t="shared" si="4283"/>
        <v/>
      </c>
      <c r="DC274" s="72" t="str">
        <f t="shared" si="4284"/>
        <v/>
      </c>
      <c r="DD274" s="72" t="str">
        <f t="shared" si="4285"/>
        <v/>
      </c>
      <c r="DE274" s="72" t="str">
        <f t="shared" si="4286"/>
        <v/>
      </c>
      <c r="DF274" s="72" t="str">
        <f t="shared" si="4287"/>
        <v/>
      </c>
      <c r="DG274" s="72" t="str">
        <f t="shared" si="4288"/>
        <v/>
      </c>
      <c r="DH274" s="72" t="str">
        <f t="shared" si="4289"/>
        <v/>
      </c>
      <c r="DI274" s="72" t="str">
        <f t="shared" si="4290"/>
        <v/>
      </c>
      <c r="DJ274" s="72" t="str">
        <f t="shared" si="4291"/>
        <v/>
      </c>
      <c r="DK274" s="72" t="str">
        <f t="shared" si="4292"/>
        <v/>
      </c>
      <c r="DL274" s="72" t="str">
        <f t="shared" si="4293"/>
        <v/>
      </c>
      <c r="DM274" s="72" t="str">
        <f t="shared" si="4294"/>
        <v/>
      </c>
      <c r="DN274" s="72" t="str">
        <f t="shared" si="4295"/>
        <v/>
      </c>
      <c r="DO274" s="72" t="str">
        <f t="shared" si="4296"/>
        <v/>
      </c>
      <c r="DP274" s="72" t="str">
        <f t="shared" si="4297"/>
        <v/>
      </c>
      <c r="DQ274" s="72" t="str">
        <f t="shared" si="4298"/>
        <v/>
      </c>
      <c r="DR274" s="72" t="str">
        <f t="shared" si="4299"/>
        <v/>
      </c>
      <c r="DS274" s="72" t="str">
        <f t="shared" si="4300"/>
        <v/>
      </c>
      <c r="DT274" s="72" t="str">
        <f t="shared" si="4301"/>
        <v/>
      </c>
      <c r="DU274" s="72" t="str">
        <f t="shared" si="4302"/>
        <v/>
      </c>
      <c r="DV274" s="72" t="str">
        <f t="shared" si="4303"/>
        <v/>
      </c>
      <c r="DW274" s="72" t="str">
        <f t="shared" si="4304"/>
        <v/>
      </c>
      <c r="DX274" s="72" t="str">
        <f t="shared" si="4305"/>
        <v/>
      </c>
      <c r="DY274" s="72" t="str">
        <f t="shared" si="4306"/>
        <v/>
      </c>
      <c r="DZ274" s="72" t="str">
        <f t="shared" si="4307"/>
        <v/>
      </c>
      <c r="EA274" s="72" t="str">
        <f t="shared" si="4308"/>
        <v/>
      </c>
      <c r="EB274" s="72" t="str">
        <f t="shared" si="4309"/>
        <v/>
      </c>
      <c r="EC274" s="72" t="str">
        <f t="shared" si="4310"/>
        <v/>
      </c>
      <c r="ED274" s="72" t="str">
        <f t="shared" si="4311"/>
        <v/>
      </c>
      <c r="EE274" s="72" t="str">
        <f t="shared" si="4312"/>
        <v/>
      </c>
      <c r="EF274" s="72" t="str">
        <f t="shared" si="4313"/>
        <v/>
      </c>
      <c r="EG274" s="72" t="str">
        <f t="shared" si="4314"/>
        <v/>
      </c>
      <c r="EH274" s="72" t="str">
        <f t="shared" si="4315"/>
        <v/>
      </c>
      <c r="EI274" s="72" t="str">
        <f t="shared" si="4316"/>
        <v/>
      </c>
      <c r="EJ274" s="72" t="str">
        <f t="shared" si="4317"/>
        <v/>
      </c>
      <c r="EK274" s="72" t="str">
        <f t="shared" si="4318"/>
        <v/>
      </c>
      <c r="EL274" s="72" t="str">
        <f t="shared" si="4319"/>
        <v/>
      </c>
      <c r="EM274" s="72" t="str">
        <f t="shared" si="4320"/>
        <v/>
      </c>
      <c r="EN274" s="72" t="str">
        <f t="shared" si="4321"/>
        <v/>
      </c>
      <c r="EO274" s="72" t="str">
        <f t="shared" si="4322"/>
        <v/>
      </c>
      <c r="EP274" s="72" t="str">
        <f t="shared" si="4323"/>
        <v/>
      </c>
      <c r="EQ274" s="72" t="str">
        <f t="shared" si="4324"/>
        <v/>
      </c>
      <c r="ER274" s="72" t="str">
        <f t="shared" si="4325"/>
        <v/>
      </c>
      <c r="ES274" s="72" t="str">
        <f t="shared" si="4326"/>
        <v/>
      </c>
      <c r="ET274" s="72" t="str">
        <f t="shared" si="4327"/>
        <v/>
      </c>
      <c r="EU274" s="72" t="str">
        <f t="shared" si="4328"/>
        <v/>
      </c>
      <c r="EV274" s="72" t="str">
        <f t="shared" si="4329"/>
        <v/>
      </c>
      <c r="EW274" s="72" t="str">
        <f t="shared" si="4330"/>
        <v/>
      </c>
      <c r="EX274" s="72" t="str">
        <f t="shared" si="4331"/>
        <v/>
      </c>
      <c r="EY274" s="72" t="str">
        <f t="shared" si="4332"/>
        <v/>
      </c>
      <c r="EZ274" s="72" t="str">
        <f t="shared" si="4333"/>
        <v/>
      </c>
      <c r="FA274" s="72" t="str">
        <f t="shared" si="4334"/>
        <v/>
      </c>
      <c r="FB274" s="72" t="str">
        <f t="shared" si="4335"/>
        <v/>
      </c>
      <c r="FC274" s="72" t="str">
        <f t="shared" si="4336"/>
        <v/>
      </c>
      <c r="FD274" s="72" t="str">
        <f t="shared" si="4337"/>
        <v/>
      </c>
      <c r="FE274" s="72" t="str">
        <f t="shared" si="4338"/>
        <v/>
      </c>
      <c r="FF274" s="72" t="str">
        <f t="shared" si="4339"/>
        <v/>
      </c>
      <c r="FG274" s="72" t="str">
        <f t="shared" si="4340"/>
        <v/>
      </c>
      <c r="FH274" s="72" t="str">
        <f t="shared" si="4341"/>
        <v/>
      </c>
      <c r="FI274" s="72" t="str">
        <f t="shared" si="4342"/>
        <v/>
      </c>
      <c r="FJ274" s="72" t="str">
        <f t="shared" si="4343"/>
        <v/>
      </c>
      <c r="FK274" s="72" t="str">
        <f t="shared" si="4344"/>
        <v/>
      </c>
      <c r="FL274" s="72" t="str">
        <f t="shared" si="4345"/>
        <v/>
      </c>
      <c r="FM274" s="72" t="str">
        <f t="shared" si="4346"/>
        <v/>
      </c>
      <c r="FN274" s="72" t="str">
        <f t="shared" si="4347"/>
        <v/>
      </c>
      <c r="FO274" s="72" t="str">
        <f t="shared" si="4348"/>
        <v/>
      </c>
      <c r="FP274" s="72" t="str">
        <f t="shared" si="4349"/>
        <v/>
      </c>
      <c r="FQ274" s="72" t="str">
        <f t="shared" si="4350"/>
        <v/>
      </c>
      <c r="FR274" s="72" t="str">
        <f t="shared" si="4351"/>
        <v/>
      </c>
      <c r="FS274" s="72" t="str">
        <f t="shared" si="4352"/>
        <v/>
      </c>
    </row>
    <row r="275" spans="1:175" ht="16.5">
      <c r="A275" s="134"/>
      <c r="B275" s="82" t="s">
        <v>849</v>
      </c>
      <c r="C275" s="71" t="s">
        <v>835</v>
      </c>
      <c r="T275" s="148"/>
      <c r="U275" s="88"/>
      <c r="CN275" s="70" t="str">
        <f t="shared" si="4277"/>
        <v>InitUnitState('IF15',,,,,,,,,,)</v>
      </c>
      <c r="CO275" s="70" t="str">
        <f t="shared" si="4278"/>
        <v>InitUnitNormal('IF15',,,,,,,,,,)</v>
      </c>
      <c r="CP275" s="70" t="str">
        <f t="shared" si="4279"/>
        <v>InitUnitMagic('IF15',,,,,,,,,,)</v>
      </c>
      <c r="CQ275" s="70" t="str">
        <f t="shared" si="4280"/>
        <v>InitUnitAdd('IF15',,,,,,,,,,)</v>
      </c>
      <c r="CR275" s="70" t="str">
        <f t="shared" si="4281"/>
        <v>InitEquipData('IF15',,"",,,,,'','','','','','',"")</v>
      </c>
      <c r="CU275" s="98" t="str">
        <f t="shared" si="4282"/>
        <v>|n</v>
      </c>
      <c r="CW275" s="61"/>
      <c r="CX275" s="61"/>
      <c r="CY275" s="61"/>
      <c r="CZ275" s="61"/>
      <c r="DA275" s="61"/>
      <c r="DB275" s="72" t="str">
        <f t="shared" si="4283"/>
        <v/>
      </c>
      <c r="DC275" s="72" t="str">
        <f t="shared" si="4284"/>
        <v/>
      </c>
      <c r="DD275" s="72" t="str">
        <f t="shared" si="4285"/>
        <v/>
      </c>
      <c r="DE275" s="72" t="str">
        <f t="shared" si="4286"/>
        <v/>
      </c>
      <c r="DF275" s="72" t="str">
        <f t="shared" si="4287"/>
        <v/>
      </c>
      <c r="DG275" s="72" t="str">
        <f t="shared" si="4288"/>
        <v/>
      </c>
      <c r="DH275" s="72" t="str">
        <f t="shared" si="4289"/>
        <v/>
      </c>
      <c r="DI275" s="72" t="str">
        <f t="shared" si="4290"/>
        <v/>
      </c>
      <c r="DJ275" s="72" t="str">
        <f t="shared" si="4291"/>
        <v/>
      </c>
      <c r="DK275" s="72" t="str">
        <f t="shared" si="4292"/>
        <v/>
      </c>
      <c r="DL275" s="72" t="str">
        <f t="shared" si="4293"/>
        <v/>
      </c>
      <c r="DM275" s="72" t="str">
        <f t="shared" si="4294"/>
        <v/>
      </c>
      <c r="DN275" s="72" t="str">
        <f t="shared" si="4295"/>
        <v/>
      </c>
      <c r="DO275" s="72" t="str">
        <f t="shared" si="4296"/>
        <v/>
      </c>
      <c r="DP275" s="72" t="str">
        <f t="shared" si="4297"/>
        <v/>
      </c>
      <c r="DQ275" s="72" t="str">
        <f t="shared" si="4298"/>
        <v/>
      </c>
      <c r="DR275" s="72" t="str">
        <f t="shared" si="4299"/>
        <v/>
      </c>
      <c r="DS275" s="72" t="str">
        <f t="shared" si="4300"/>
        <v/>
      </c>
      <c r="DT275" s="72" t="str">
        <f t="shared" si="4301"/>
        <v/>
      </c>
      <c r="DU275" s="72" t="str">
        <f t="shared" si="4302"/>
        <v/>
      </c>
      <c r="DV275" s="72" t="str">
        <f t="shared" si="4303"/>
        <v/>
      </c>
      <c r="DW275" s="72" t="str">
        <f t="shared" si="4304"/>
        <v/>
      </c>
      <c r="DX275" s="72" t="str">
        <f t="shared" si="4305"/>
        <v/>
      </c>
      <c r="DY275" s="72" t="str">
        <f t="shared" si="4306"/>
        <v/>
      </c>
      <c r="DZ275" s="72" t="str">
        <f t="shared" si="4307"/>
        <v/>
      </c>
      <c r="EA275" s="72" t="str">
        <f t="shared" si="4308"/>
        <v/>
      </c>
      <c r="EB275" s="72" t="str">
        <f t="shared" si="4309"/>
        <v/>
      </c>
      <c r="EC275" s="72" t="str">
        <f t="shared" si="4310"/>
        <v/>
      </c>
      <c r="ED275" s="72" t="str">
        <f t="shared" si="4311"/>
        <v/>
      </c>
      <c r="EE275" s="72" t="str">
        <f t="shared" si="4312"/>
        <v/>
      </c>
      <c r="EF275" s="72" t="str">
        <f t="shared" si="4313"/>
        <v/>
      </c>
      <c r="EG275" s="72" t="str">
        <f t="shared" si="4314"/>
        <v/>
      </c>
      <c r="EH275" s="72" t="str">
        <f t="shared" si="4315"/>
        <v/>
      </c>
      <c r="EI275" s="72" t="str">
        <f t="shared" si="4316"/>
        <v/>
      </c>
      <c r="EJ275" s="72" t="str">
        <f t="shared" si="4317"/>
        <v/>
      </c>
      <c r="EK275" s="72" t="str">
        <f t="shared" si="4318"/>
        <v/>
      </c>
      <c r="EL275" s="72" t="str">
        <f t="shared" si="4319"/>
        <v/>
      </c>
      <c r="EM275" s="72" t="str">
        <f t="shared" si="4320"/>
        <v/>
      </c>
      <c r="EN275" s="72" t="str">
        <f t="shared" si="4321"/>
        <v/>
      </c>
      <c r="EO275" s="72" t="str">
        <f t="shared" si="4322"/>
        <v/>
      </c>
      <c r="EP275" s="72" t="str">
        <f t="shared" si="4323"/>
        <v/>
      </c>
      <c r="EQ275" s="72" t="str">
        <f t="shared" si="4324"/>
        <v/>
      </c>
      <c r="ER275" s="72" t="str">
        <f t="shared" si="4325"/>
        <v/>
      </c>
      <c r="ES275" s="72" t="str">
        <f t="shared" si="4326"/>
        <v/>
      </c>
      <c r="ET275" s="72" t="str">
        <f t="shared" si="4327"/>
        <v/>
      </c>
      <c r="EU275" s="72" t="str">
        <f t="shared" si="4328"/>
        <v/>
      </c>
      <c r="EV275" s="72" t="str">
        <f t="shared" si="4329"/>
        <v/>
      </c>
      <c r="EW275" s="72" t="str">
        <f t="shared" si="4330"/>
        <v/>
      </c>
      <c r="EX275" s="72" t="str">
        <f t="shared" si="4331"/>
        <v/>
      </c>
      <c r="EY275" s="72" t="str">
        <f t="shared" si="4332"/>
        <v/>
      </c>
      <c r="EZ275" s="72" t="str">
        <f t="shared" si="4333"/>
        <v/>
      </c>
      <c r="FA275" s="72" t="str">
        <f t="shared" si="4334"/>
        <v/>
      </c>
      <c r="FB275" s="72" t="str">
        <f t="shared" si="4335"/>
        <v/>
      </c>
      <c r="FC275" s="72" t="str">
        <f t="shared" si="4336"/>
        <v/>
      </c>
      <c r="FD275" s="72" t="str">
        <f t="shared" si="4337"/>
        <v/>
      </c>
      <c r="FE275" s="72" t="str">
        <f t="shared" si="4338"/>
        <v/>
      </c>
      <c r="FF275" s="72" t="str">
        <f t="shared" si="4339"/>
        <v/>
      </c>
      <c r="FG275" s="72" t="str">
        <f t="shared" si="4340"/>
        <v/>
      </c>
      <c r="FH275" s="72" t="str">
        <f t="shared" si="4341"/>
        <v/>
      </c>
      <c r="FI275" s="72" t="str">
        <f t="shared" si="4342"/>
        <v/>
      </c>
      <c r="FJ275" s="72" t="str">
        <f t="shared" si="4343"/>
        <v/>
      </c>
      <c r="FK275" s="72" t="str">
        <f t="shared" si="4344"/>
        <v/>
      </c>
      <c r="FL275" s="72" t="str">
        <f t="shared" si="4345"/>
        <v/>
      </c>
      <c r="FM275" s="72" t="str">
        <f t="shared" si="4346"/>
        <v/>
      </c>
      <c r="FN275" s="72" t="str">
        <f t="shared" si="4347"/>
        <v/>
      </c>
      <c r="FO275" s="72" t="str">
        <f t="shared" si="4348"/>
        <v/>
      </c>
      <c r="FP275" s="72" t="str">
        <f t="shared" si="4349"/>
        <v/>
      </c>
      <c r="FQ275" s="72" t="str">
        <f t="shared" si="4350"/>
        <v/>
      </c>
      <c r="FR275" s="72" t="str">
        <f t="shared" si="4351"/>
        <v/>
      </c>
      <c r="FS275" s="72" t="str">
        <f t="shared" si="4352"/>
        <v/>
      </c>
    </row>
    <row r="276" spans="1:175" ht="16.5">
      <c r="A276" s="134"/>
      <c r="B276" s="82" t="s">
        <v>850</v>
      </c>
      <c r="C276" s="71" t="s">
        <v>835</v>
      </c>
      <c r="T276" s="148"/>
      <c r="U276" s="88"/>
      <c r="CN276" s="70" t="str">
        <f t="shared" si="4277"/>
        <v>InitUnitState('IF16',,,,,,,,,,)</v>
      </c>
      <c r="CO276" s="70" t="str">
        <f t="shared" si="4278"/>
        <v>InitUnitNormal('IF16',,,,,,,,,,)</v>
      </c>
      <c r="CP276" s="70" t="str">
        <f t="shared" si="4279"/>
        <v>InitUnitMagic('IF16',,,,,,,,,,)</v>
      </c>
      <c r="CQ276" s="70" t="str">
        <f t="shared" si="4280"/>
        <v>InitUnitAdd('IF16',,,,,,,,,,)</v>
      </c>
      <c r="CR276" s="70" t="str">
        <f t="shared" si="4281"/>
        <v>InitEquipData('IF16',,"",,,,,'','','','','','',"")</v>
      </c>
      <c r="CU276" s="98" t="str">
        <f t="shared" si="4282"/>
        <v>|n</v>
      </c>
      <c r="CW276" s="61"/>
      <c r="CX276" s="61"/>
      <c r="CY276" s="61"/>
      <c r="CZ276" s="61"/>
      <c r="DA276" s="61"/>
      <c r="DB276" s="72" t="str">
        <f t="shared" si="4283"/>
        <v/>
      </c>
      <c r="DC276" s="72" t="str">
        <f t="shared" si="4284"/>
        <v/>
      </c>
      <c r="DD276" s="72" t="str">
        <f t="shared" si="4285"/>
        <v/>
      </c>
      <c r="DE276" s="72" t="str">
        <f t="shared" si="4286"/>
        <v/>
      </c>
      <c r="DF276" s="72" t="str">
        <f t="shared" si="4287"/>
        <v/>
      </c>
      <c r="DG276" s="72" t="str">
        <f t="shared" si="4288"/>
        <v/>
      </c>
      <c r="DH276" s="72" t="str">
        <f t="shared" si="4289"/>
        <v/>
      </c>
      <c r="DI276" s="72" t="str">
        <f t="shared" si="4290"/>
        <v/>
      </c>
      <c r="DJ276" s="72" t="str">
        <f t="shared" si="4291"/>
        <v/>
      </c>
      <c r="DK276" s="72" t="str">
        <f t="shared" si="4292"/>
        <v/>
      </c>
      <c r="DL276" s="72" t="str">
        <f t="shared" si="4293"/>
        <v/>
      </c>
      <c r="DM276" s="72" t="str">
        <f t="shared" si="4294"/>
        <v/>
      </c>
      <c r="DN276" s="72" t="str">
        <f t="shared" si="4295"/>
        <v/>
      </c>
      <c r="DO276" s="72" t="str">
        <f t="shared" si="4296"/>
        <v/>
      </c>
      <c r="DP276" s="72" t="str">
        <f t="shared" si="4297"/>
        <v/>
      </c>
      <c r="DQ276" s="72" t="str">
        <f t="shared" si="4298"/>
        <v/>
      </c>
      <c r="DR276" s="72" t="str">
        <f t="shared" si="4299"/>
        <v/>
      </c>
      <c r="DS276" s="72" t="str">
        <f t="shared" si="4300"/>
        <v/>
      </c>
      <c r="DT276" s="72" t="str">
        <f t="shared" si="4301"/>
        <v/>
      </c>
      <c r="DU276" s="72" t="str">
        <f t="shared" si="4302"/>
        <v/>
      </c>
      <c r="DV276" s="72" t="str">
        <f t="shared" si="4303"/>
        <v/>
      </c>
      <c r="DW276" s="72" t="str">
        <f t="shared" si="4304"/>
        <v/>
      </c>
      <c r="DX276" s="72" t="str">
        <f t="shared" si="4305"/>
        <v/>
      </c>
      <c r="DY276" s="72" t="str">
        <f t="shared" si="4306"/>
        <v/>
      </c>
      <c r="DZ276" s="72" t="str">
        <f t="shared" si="4307"/>
        <v/>
      </c>
      <c r="EA276" s="72" t="str">
        <f t="shared" si="4308"/>
        <v/>
      </c>
      <c r="EB276" s="72" t="str">
        <f t="shared" si="4309"/>
        <v/>
      </c>
      <c r="EC276" s="72" t="str">
        <f t="shared" si="4310"/>
        <v/>
      </c>
      <c r="ED276" s="72" t="str">
        <f t="shared" si="4311"/>
        <v/>
      </c>
      <c r="EE276" s="72" t="str">
        <f t="shared" si="4312"/>
        <v/>
      </c>
      <c r="EF276" s="72" t="str">
        <f t="shared" si="4313"/>
        <v/>
      </c>
      <c r="EG276" s="72" t="str">
        <f t="shared" si="4314"/>
        <v/>
      </c>
      <c r="EH276" s="72" t="str">
        <f t="shared" si="4315"/>
        <v/>
      </c>
      <c r="EI276" s="72" t="str">
        <f t="shared" si="4316"/>
        <v/>
      </c>
      <c r="EJ276" s="72" t="str">
        <f t="shared" si="4317"/>
        <v/>
      </c>
      <c r="EK276" s="72" t="str">
        <f t="shared" si="4318"/>
        <v/>
      </c>
      <c r="EL276" s="72" t="str">
        <f t="shared" si="4319"/>
        <v/>
      </c>
      <c r="EM276" s="72" t="str">
        <f t="shared" si="4320"/>
        <v/>
      </c>
      <c r="EN276" s="72" t="str">
        <f t="shared" si="4321"/>
        <v/>
      </c>
      <c r="EO276" s="72" t="str">
        <f t="shared" si="4322"/>
        <v/>
      </c>
      <c r="EP276" s="72" t="str">
        <f t="shared" si="4323"/>
        <v/>
      </c>
      <c r="EQ276" s="72" t="str">
        <f t="shared" si="4324"/>
        <v/>
      </c>
      <c r="ER276" s="72" t="str">
        <f t="shared" si="4325"/>
        <v/>
      </c>
      <c r="ES276" s="72" t="str">
        <f t="shared" si="4326"/>
        <v/>
      </c>
      <c r="ET276" s="72" t="str">
        <f t="shared" si="4327"/>
        <v/>
      </c>
      <c r="EU276" s="72" t="str">
        <f t="shared" si="4328"/>
        <v/>
      </c>
      <c r="EV276" s="72" t="str">
        <f t="shared" si="4329"/>
        <v/>
      </c>
      <c r="EW276" s="72" t="str">
        <f t="shared" si="4330"/>
        <v/>
      </c>
      <c r="EX276" s="72" t="str">
        <f t="shared" si="4331"/>
        <v/>
      </c>
      <c r="EY276" s="72" t="str">
        <f t="shared" si="4332"/>
        <v/>
      </c>
      <c r="EZ276" s="72" t="str">
        <f t="shared" si="4333"/>
        <v/>
      </c>
      <c r="FA276" s="72" t="str">
        <f t="shared" si="4334"/>
        <v/>
      </c>
      <c r="FB276" s="72" t="str">
        <f t="shared" si="4335"/>
        <v/>
      </c>
      <c r="FC276" s="72" t="str">
        <f t="shared" si="4336"/>
        <v/>
      </c>
      <c r="FD276" s="72" t="str">
        <f t="shared" si="4337"/>
        <v/>
      </c>
      <c r="FE276" s="72" t="str">
        <f t="shared" si="4338"/>
        <v/>
      </c>
      <c r="FF276" s="72" t="str">
        <f t="shared" si="4339"/>
        <v/>
      </c>
      <c r="FG276" s="72" t="str">
        <f t="shared" si="4340"/>
        <v/>
      </c>
      <c r="FH276" s="72" t="str">
        <f t="shared" si="4341"/>
        <v/>
      </c>
      <c r="FI276" s="72" t="str">
        <f t="shared" si="4342"/>
        <v/>
      </c>
      <c r="FJ276" s="72" t="str">
        <f t="shared" si="4343"/>
        <v/>
      </c>
      <c r="FK276" s="72" t="str">
        <f t="shared" si="4344"/>
        <v/>
      </c>
      <c r="FL276" s="72" t="str">
        <f t="shared" si="4345"/>
        <v/>
      </c>
      <c r="FM276" s="72" t="str">
        <f t="shared" si="4346"/>
        <v/>
      </c>
      <c r="FN276" s="72" t="str">
        <f t="shared" si="4347"/>
        <v/>
      </c>
      <c r="FO276" s="72" t="str">
        <f t="shared" si="4348"/>
        <v/>
      </c>
      <c r="FP276" s="72" t="str">
        <f t="shared" si="4349"/>
        <v/>
      </c>
      <c r="FQ276" s="72" t="str">
        <f t="shared" si="4350"/>
        <v/>
      </c>
      <c r="FR276" s="72" t="str">
        <f t="shared" si="4351"/>
        <v/>
      </c>
      <c r="FS276" s="72" t="str">
        <f t="shared" si="4352"/>
        <v/>
      </c>
    </row>
    <row r="277" spans="1:175" ht="16.5">
      <c r="A277" s="134"/>
      <c r="B277" s="82" t="s">
        <v>851</v>
      </c>
      <c r="C277" s="71" t="s">
        <v>835</v>
      </c>
      <c r="T277" s="148"/>
      <c r="U277" s="88"/>
      <c r="CN277" s="70" t="str">
        <f t="shared" si="4277"/>
        <v>InitUnitState('IF17',,,,,,,,,,)</v>
      </c>
      <c r="CO277" s="70" t="str">
        <f t="shared" si="4278"/>
        <v>InitUnitNormal('IF17',,,,,,,,,,)</v>
      </c>
      <c r="CP277" s="70" t="str">
        <f t="shared" si="4279"/>
        <v>InitUnitMagic('IF17',,,,,,,,,,)</v>
      </c>
      <c r="CQ277" s="70" t="str">
        <f t="shared" si="4280"/>
        <v>InitUnitAdd('IF17',,,,,,,,,,)</v>
      </c>
      <c r="CR277" s="70" t="str">
        <f t="shared" si="4281"/>
        <v>InitEquipData('IF17',,"",,,,,'','','','','','',"")</v>
      </c>
      <c r="CU277" s="98" t="str">
        <f t="shared" si="4282"/>
        <v>|n</v>
      </c>
      <c r="CW277" s="61"/>
      <c r="CX277" s="61"/>
      <c r="CY277" s="61"/>
      <c r="CZ277" s="61"/>
      <c r="DA277" s="61"/>
      <c r="DB277" s="72" t="str">
        <f t="shared" si="4283"/>
        <v/>
      </c>
      <c r="DC277" s="72" t="str">
        <f t="shared" si="4284"/>
        <v/>
      </c>
      <c r="DD277" s="72" t="str">
        <f t="shared" si="4285"/>
        <v/>
      </c>
      <c r="DE277" s="72" t="str">
        <f t="shared" si="4286"/>
        <v/>
      </c>
      <c r="DF277" s="72" t="str">
        <f t="shared" si="4287"/>
        <v/>
      </c>
      <c r="DG277" s="72" t="str">
        <f t="shared" si="4288"/>
        <v/>
      </c>
      <c r="DH277" s="72" t="str">
        <f t="shared" si="4289"/>
        <v/>
      </c>
      <c r="DI277" s="72" t="str">
        <f t="shared" si="4290"/>
        <v/>
      </c>
      <c r="DJ277" s="72" t="str">
        <f t="shared" si="4291"/>
        <v/>
      </c>
      <c r="DK277" s="72" t="str">
        <f t="shared" si="4292"/>
        <v/>
      </c>
      <c r="DL277" s="72" t="str">
        <f t="shared" si="4293"/>
        <v/>
      </c>
      <c r="DM277" s="72" t="str">
        <f t="shared" si="4294"/>
        <v/>
      </c>
      <c r="DN277" s="72" t="str">
        <f t="shared" si="4295"/>
        <v/>
      </c>
      <c r="DO277" s="72" t="str">
        <f t="shared" si="4296"/>
        <v/>
      </c>
      <c r="DP277" s="72" t="str">
        <f t="shared" si="4297"/>
        <v/>
      </c>
      <c r="DQ277" s="72" t="str">
        <f t="shared" si="4298"/>
        <v/>
      </c>
      <c r="DR277" s="72" t="str">
        <f t="shared" si="4299"/>
        <v/>
      </c>
      <c r="DS277" s="72" t="str">
        <f t="shared" si="4300"/>
        <v/>
      </c>
      <c r="DT277" s="72" t="str">
        <f t="shared" si="4301"/>
        <v/>
      </c>
      <c r="DU277" s="72" t="str">
        <f t="shared" si="4302"/>
        <v/>
      </c>
      <c r="DV277" s="72" t="str">
        <f t="shared" si="4303"/>
        <v/>
      </c>
      <c r="DW277" s="72" t="str">
        <f t="shared" si="4304"/>
        <v/>
      </c>
      <c r="DX277" s="72" t="str">
        <f t="shared" si="4305"/>
        <v/>
      </c>
      <c r="DY277" s="72" t="str">
        <f t="shared" si="4306"/>
        <v/>
      </c>
      <c r="DZ277" s="72" t="str">
        <f t="shared" si="4307"/>
        <v/>
      </c>
      <c r="EA277" s="72" t="str">
        <f t="shared" si="4308"/>
        <v/>
      </c>
      <c r="EB277" s="72" t="str">
        <f t="shared" si="4309"/>
        <v/>
      </c>
      <c r="EC277" s="72" t="str">
        <f t="shared" si="4310"/>
        <v/>
      </c>
      <c r="ED277" s="72" t="str">
        <f t="shared" si="4311"/>
        <v/>
      </c>
      <c r="EE277" s="72" t="str">
        <f t="shared" si="4312"/>
        <v/>
      </c>
      <c r="EF277" s="72" t="str">
        <f t="shared" si="4313"/>
        <v/>
      </c>
      <c r="EG277" s="72" t="str">
        <f t="shared" si="4314"/>
        <v/>
      </c>
      <c r="EH277" s="72" t="str">
        <f t="shared" si="4315"/>
        <v/>
      </c>
      <c r="EI277" s="72" t="str">
        <f t="shared" si="4316"/>
        <v/>
      </c>
      <c r="EJ277" s="72" t="str">
        <f t="shared" si="4317"/>
        <v/>
      </c>
      <c r="EK277" s="72" t="str">
        <f t="shared" si="4318"/>
        <v/>
      </c>
      <c r="EL277" s="72" t="str">
        <f t="shared" si="4319"/>
        <v/>
      </c>
      <c r="EM277" s="72" t="str">
        <f t="shared" si="4320"/>
        <v/>
      </c>
      <c r="EN277" s="72" t="str">
        <f t="shared" si="4321"/>
        <v/>
      </c>
      <c r="EO277" s="72" t="str">
        <f t="shared" si="4322"/>
        <v/>
      </c>
      <c r="EP277" s="72" t="str">
        <f t="shared" si="4323"/>
        <v/>
      </c>
      <c r="EQ277" s="72" t="str">
        <f t="shared" si="4324"/>
        <v/>
      </c>
      <c r="ER277" s="72" t="str">
        <f t="shared" si="4325"/>
        <v/>
      </c>
      <c r="ES277" s="72" t="str">
        <f t="shared" si="4326"/>
        <v/>
      </c>
      <c r="ET277" s="72" t="str">
        <f t="shared" si="4327"/>
        <v/>
      </c>
      <c r="EU277" s="72" t="str">
        <f t="shared" si="4328"/>
        <v/>
      </c>
      <c r="EV277" s="72" t="str">
        <f t="shared" si="4329"/>
        <v/>
      </c>
      <c r="EW277" s="72" t="str">
        <f t="shared" si="4330"/>
        <v/>
      </c>
      <c r="EX277" s="72" t="str">
        <f t="shared" si="4331"/>
        <v/>
      </c>
      <c r="EY277" s="72" t="str">
        <f t="shared" si="4332"/>
        <v/>
      </c>
      <c r="EZ277" s="72" t="str">
        <f t="shared" si="4333"/>
        <v/>
      </c>
      <c r="FA277" s="72" t="str">
        <f t="shared" si="4334"/>
        <v/>
      </c>
      <c r="FB277" s="72" t="str">
        <f t="shared" si="4335"/>
        <v/>
      </c>
      <c r="FC277" s="72" t="str">
        <f t="shared" si="4336"/>
        <v/>
      </c>
      <c r="FD277" s="72" t="str">
        <f t="shared" si="4337"/>
        <v/>
      </c>
      <c r="FE277" s="72" t="str">
        <f t="shared" si="4338"/>
        <v/>
      </c>
      <c r="FF277" s="72" t="str">
        <f t="shared" si="4339"/>
        <v/>
      </c>
      <c r="FG277" s="72" t="str">
        <f t="shared" si="4340"/>
        <v/>
      </c>
      <c r="FH277" s="72" t="str">
        <f t="shared" si="4341"/>
        <v/>
      </c>
      <c r="FI277" s="72" t="str">
        <f t="shared" si="4342"/>
        <v/>
      </c>
      <c r="FJ277" s="72" t="str">
        <f t="shared" si="4343"/>
        <v/>
      </c>
      <c r="FK277" s="72" t="str">
        <f t="shared" si="4344"/>
        <v/>
      </c>
      <c r="FL277" s="72" t="str">
        <f t="shared" si="4345"/>
        <v/>
      </c>
      <c r="FM277" s="72" t="str">
        <f t="shared" si="4346"/>
        <v/>
      </c>
      <c r="FN277" s="72" t="str">
        <f t="shared" si="4347"/>
        <v/>
      </c>
      <c r="FO277" s="72" t="str">
        <f t="shared" si="4348"/>
        <v/>
      </c>
      <c r="FP277" s="72" t="str">
        <f t="shared" si="4349"/>
        <v/>
      </c>
      <c r="FQ277" s="72" t="str">
        <f t="shared" si="4350"/>
        <v/>
      </c>
      <c r="FR277" s="72" t="str">
        <f t="shared" si="4351"/>
        <v/>
      </c>
      <c r="FS277" s="72" t="str">
        <f t="shared" si="4352"/>
        <v/>
      </c>
    </row>
    <row r="278" spans="1:175" ht="16.5">
      <c r="A278" s="134"/>
      <c r="B278" s="82" t="s">
        <v>852</v>
      </c>
      <c r="C278" s="71" t="s">
        <v>835</v>
      </c>
      <c r="T278" s="149"/>
      <c r="U278" s="88"/>
      <c r="CN278" s="70" t="str">
        <f t="shared" si="4277"/>
        <v>InitUnitState('IF18',,,,,,,,,,)</v>
      </c>
      <c r="CO278" s="70" t="str">
        <f t="shared" si="4278"/>
        <v>InitUnitNormal('IF18',,,,,,,,,,)</v>
      </c>
      <c r="CP278" s="70" t="str">
        <f t="shared" si="4279"/>
        <v>InitUnitMagic('IF18',,,,,,,,,,)</v>
      </c>
      <c r="CQ278" s="70" t="str">
        <f t="shared" si="4280"/>
        <v>InitUnitAdd('IF18',,,,,,,,,,)</v>
      </c>
      <c r="CR278" s="70" t="str">
        <f t="shared" si="4281"/>
        <v>InitEquipData('IF18',,"",,,,,'','','','','','',"")</v>
      </c>
      <c r="CU278" s="98" t="str">
        <f t="shared" si="4282"/>
        <v>|n</v>
      </c>
      <c r="CW278" s="61"/>
      <c r="CX278" s="61"/>
      <c r="CY278" s="61"/>
      <c r="CZ278" s="61"/>
      <c r="DA278" s="61"/>
      <c r="DB278" s="72" t="str">
        <f t="shared" si="4283"/>
        <v/>
      </c>
      <c r="DC278" s="72" t="str">
        <f t="shared" si="4284"/>
        <v/>
      </c>
      <c r="DD278" s="72" t="str">
        <f t="shared" si="4285"/>
        <v/>
      </c>
      <c r="DE278" s="72" t="str">
        <f t="shared" si="4286"/>
        <v/>
      </c>
      <c r="DF278" s="72" t="str">
        <f t="shared" si="4287"/>
        <v/>
      </c>
      <c r="DG278" s="72" t="str">
        <f t="shared" si="4288"/>
        <v/>
      </c>
      <c r="DH278" s="72" t="str">
        <f t="shared" si="4289"/>
        <v/>
      </c>
      <c r="DI278" s="72" t="str">
        <f t="shared" si="4290"/>
        <v/>
      </c>
      <c r="DJ278" s="72" t="str">
        <f t="shared" si="4291"/>
        <v/>
      </c>
      <c r="DK278" s="72" t="str">
        <f t="shared" si="4292"/>
        <v/>
      </c>
      <c r="DL278" s="72" t="str">
        <f t="shared" si="4293"/>
        <v/>
      </c>
      <c r="DM278" s="72" t="str">
        <f t="shared" si="4294"/>
        <v/>
      </c>
      <c r="DN278" s="72" t="str">
        <f t="shared" si="4295"/>
        <v/>
      </c>
      <c r="DO278" s="72" t="str">
        <f t="shared" si="4296"/>
        <v/>
      </c>
      <c r="DP278" s="72" t="str">
        <f t="shared" si="4297"/>
        <v/>
      </c>
      <c r="DQ278" s="72" t="str">
        <f t="shared" si="4298"/>
        <v/>
      </c>
      <c r="DR278" s="72" t="str">
        <f t="shared" si="4299"/>
        <v/>
      </c>
      <c r="DS278" s="72" t="str">
        <f t="shared" si="4300"/>
        <v/>
      </c>
      <c r="DT278" s="72" t="str">
        <f t="shared" si="4301"/>
        <v/>
      </c>
      <c r="DU278" s="72" t="str">
        <f t="shared" si="4302"/>
        <v/>
      </c>
      <c r="DV278" s="72" t="str">
        <f t="shared" si="4303"/>
        <v/>
      </c>
      <c r="DW278" s="72" t="str">
        <f t="shared" si="4304"/>
        <v/>
      </c>
      <c r="DX278" s="72" t="str">
        <f t="shared" si="4305"/>
        <v/>
      </c>
      <c r="DY278" s="72" t="str">
        <f t="shared" si="4306"/>
        <v/>
      </c>
      <c r="DZ278" s="72" t="str">
        <f t="shared" si="4307"/>
        <v/>
      </c>
      <c r="EA278" s="72" t="str">
        <f t="shared" si="4308"/>
        <v/>
      </c>
      <c r="EB278" s="72" t="str">
        <f t="shared" si="4309"/>
        <v/>
      </c>
      <c r="EC278" s="72" t="str">
        <f t="shared" si="4310"/>
        <v/>
      </c>
      <c r="ED278" s="72" t="str">
        <f t="shared" si="4311"/>
        <v/>
      </c>
      <c r="EE278" s="72" t="str">
        <f t="shared" si="4312"/>
        <v/>
      </c>
      <c r="EF278" s="72" t="str">
        <f t="shared" si="4313"/>
        <v/>
      </c>
      <c r="EG278" s="72" t="str">
        <f t="shared" si="4314"/>
        <v/>
      </c>
      <c r="EH278" s="72" t="str">
        <f t="shared" si="4315"/>
        <v/>
      </c>
      <c r="EI278" s="72" t="str">
        <f t="shared" si="4316"/>
        <v/>
      </c>
      <c r="EJ278" s="72" t="str">
        <f t="shared" si="4317"/>
        <v/>
      </c>
      <c r="EK278" s="72" t="str">
        <f t="shared" si="4318"/>
        <v/>
      </c>
      <c r="EL278" s="72" t="str">
        <f t="shared" si="4319"/>
        <v/>
      </c>
      <c r="EM278" s="72" t="str">
        <f t="shared" si="4320"/>
        <v/>
      </c>
      <c r="EN278" s="72" t="str">
        <f t="shared" si="4321"/>
        <v/>
      </c>
      <c r="EO278" s="72" t="str">
        <f t="shared" si="4322"/>
        <v/>
      </c>
      <c r="EP278" s="72" t="str">
        <f t="shared" si="4323"/>
        <v/>
      </c>
      <c r="EQ278" s="72" t="str">
        <f t="shared" si="4324"/>
        <v/>
      </c>
      <c r="ER278" s="72" t="str">
        <f t="shared" si="4325"/>
        <v/>
      </c>
      <c r="ES278" s="72" t="str">
        <f t="shared" si="4326"/>
        <v/>
      </c>
      <c r="ET278" s="72" t="str">
        <f t="shared" si="4327"/>
        <v/>
      </c>
      <c r="EU278" s="72" t="str">
        <f t="shared" si="4328"/>
        <v/>
      </c>
      <c r="EV278" s="72" t="str">
        <f t="shared" si="4329"/>
        <v/>
      </c>
      <c r="EW278" s="72" t="str">
        <f t="shared" si="4330"/>
        <v/>
      </c>
      <c r="EX278" s="72" t="str">
        <f t="shared" si="4331"/>
        <v/>
      </c>
      <c r="EY278" s="72" t="str">
        <f t="shared" si="4332"/>
        <v/>
      </c>
      <c r="EZ278" s="72" t="str">
        <f t="shared" si="4333"/>
        <v/>
      </c>
      <c r="FA278" s="72" t="str">
        <f t="shared" si="4334"/>
        <v/>
      </c>
      <c r="FB278" s="72" t="str">
        <f t="shared" si="4335"/>
        <v/>
      </c>
      <c r="FC278" s="72" t="str">
        <f t="shared" si="4336"/>
        <v/>
      </c>
      <c r="FD278" s="72" t="str">
        <f t="shared" si="4337"/>
        <v/>
      </c>
      <c r="FE278" s="72" t="str">
        <f t="shared" si="4338"/>
        <v/>
      </c>
      <c r="FF278" s="72" t="str">
        <f t="shared" si="4339"/>
        <v/>
      </c>
      <c r="FG278" s="72" t="str">
        <f t="shared" si="4340"/>
        <v/>
      </c>
      <c r="FH278" s="72" t="str">
        <f t="shared" si="4341"/>
        <v/>
      </c>
      <c r="FI278" s="72" t="str">
        <f t="shared" si="4342"/>
        <v/>
      </c>
      <c r="FJ278" s="72" t="str">
        <f t="shared" si="4343"/>
        <v/>
      </c>
      <c r="FK278" s="72" t="str">
        <f t="shared" si="4344"/>
        <v/>
      </c>
      <c r="FL278" s="72" t="str">
        <f t="shared" si="4345"/>
        <v/>
      </c>
      <c r="FM278" s="72" t="str">
        <f t="shared" si="4346"/>
        <v/>
      </c>
      <c r="FN278" s="72" t="str">
        <f t="shared" si="4347"/>
        <v/>
      </c>
      <c r="FO278" s="72" t="str">
        <f t="shared" si="4348"/>
        <v/>
      </c>
      <c r="FP278" s="72" t="str">
        <f t="shared" si="4349"/>
        <v/>
      </c>
      <c r="FQ278" s="72" t="str">
        <f t="shared" si="4350"/>
        <v/>
      </c>
      <c r="FR278" s="72" t="str">
        <f t="shared" si="4351"/>
        <v/>
      </c>
      <c r="FS278" s="72" t="str">
        <f t="shared" si="4352"/>
        <v/>
      </c>
    </row>
    <row r="279" spans="1:175" ht="16.5">
      <c r="A279" s="134"/>
      <c r="B279" s="82" t="s">
        <v>853</v>
      </c>
      <c r="C279" s="71" t="s">
        <v>835</v>
      </c>
      <c r="T279" s="149"/>
      <c r="U279" s="88"/>
      <c r="CN279" s="70" t="str">
        <f t="shared" si="4277"/>
        <v>InitUnitState('IF19',,,,,,,,,,)</v>
      </c>
      <c r="CO279" s="70" t="str">
        <f t="shared" si="4278"/>
        <v>InitUnitNormal('IF19',,,,,,,,,,)</v>
      </c>
      <c r="CP279" s="70" t="str">
        <f t="shared" si="4279"/>
        <v>InitUnitMagic('IF19',,,,,,,,,,)</v>
      </c>
      <c r="CQ279" s="70" t="str">
        <f t="shared" si="4280"/>
        <v>InitUnitAdd('IF19',,,,,,,,,,)</v>
      </c>
      <c r="CR279" s="70" t="str">
        <f t="shared" si="4281"/>
        <v>InitEquipData('IF19',,"",,,,,'','','','','','',"")</v>
      </c>
      <c r="CU279" s="98" t="str">
        <f t="shared" si="4282"/>
        <v>|n</v>
      </c>
      <c r="CW279" s="61"/>
      <c r="CX279" s="61"/>
      <c r="CY279" s="61"/>
      <c r="CZ279" s="61"/>
      <c r="DA279" s="61"/>
      <c r="DB279" s="72" t="str">
        <f t="shared" si="4283"/>
        <v/>
      </c>
      <c r="DC279" s="72" t="str">
        <f t="shared" si="4284"/>
        <v/>
      </c>
      <c r="DD279" s="72" t="str">
        <f t="shared" si="4285"/>
        <v/>
      </c>
      <c r="DE279" s="72" t="str">
        <f t="shared" si="4286"/>
        <v/>
      </c>
      <c r="DF279" s="72" t="str">
        <f t="shared" si="4287"/>
        <v/>
      </c>
      <c r="DG279" s="72" t="str">
        <f t="shared" si="4288"/>
        <v/>
      </c>
      <c r="DH279" s="72" t="str">
        <f t="shared" si="4289"/>
        <v/>
      </c>
      <c r="DI279" s="72" t="str">
        <f t="shared" si="4290"/>
        <v/>
      </c>
      <c r="DJ279" s="72" t="str">
        <f t="shared" si="4291"/>
        <v/>
      </c>
      <c r="DK279" s="72" t="str">
        <f t="shared" si="4292"/>
        <v/>
      </c>
      <c r="DL279" s="72" t="str">
        <f t="shared" si="4293"/>
        <v/>
      </c>
      <c r="DM279" s="72" t="str">
        <f t="shared" si="4294"/>
        <v/>
      </c>
      <c r="DN279" s="72" t="str">
        <f t="shared" si="4295"/>
        <v/>
      </c>
      <c r="DO279" s="72" t="str">
        <f t="shared" si="4296"/>
        <v/>
      </c>
      <c r="DP279" s="72" t="str">
        <f t="shared" si="4297"/>
        <v/>
      </c>
      <c r="DQ279" s="72" t="str">
        <f t="shared" si="4298"/>
        <v/>
      </c>
      <c r="DR279" s="72" t="str">
        <f t="shared" si="4299"/>
        <v/>
      </c>
      <c r="DS279" s="72" t="str">
        <f t="shared" si="4300"/>
        <v/>
      </c>
      <c r="DT279" s="72" t="str">
        <f t="shared" si="4301"/>
        <v/>
      </c>
      <c r="DU279" s="72" t="str">
        <f t="shared" si="4302"/>
        <v/>
      </c>
      <c r="DV279" s="72" t="str">
        <f t="shared" si="4303"/>
        <v/>
      </c>
      <c r="DW279" s="72" t="str">
        <f t="shared" si="4304"/>
        <v/>
      </c>
      <c r="DX279" s="72" t="str">
        <f t="shared" si="4305"/>
        <v/>
      </c>
      <c r="DY279" s="72" t="str">
        <f t="shared" si="4306"/>
        <v/>
      </c>
      <c r="DZ279" s="72" t="str">
        <f t="shared" si="4307"/>
        <v/>
      </c>
      <c r="EA279" s="72" t="str">
        <f t="shared" si="4308"/>
        <v/>
      </c>
      <c r="EB279" s="72" t="str">
        <f t="shared" si="4309"/>
        <v/>
      </c>
      <c r="EC279" s="72" t="str">
        <f t="shared" si="4310"/>
        <v/>
      </c>
      <c r="ED279" s="72" t="str">
        <f t="shared" si="4311"/>
        <v/>
      </c>
      <c r="EE279" s="72" t="str">
        <f t="shared" si="4312"/>
        <v/>
      </c>
      <c r="EF279" s="72" t="str">
        <f t="shared" si="4313"/>
        <v/>
      </c>
      <c r="EG279" s="72" t="str">
        <f t="shared" si="4314"/>
        <v/>
      </c>
      <c r="EH279" s="72" t="str">
        <f t="shared" si="4315"/>
        <v/>
      </c>
      <c r="EI279" s="72" t="str">
        <f t="shared" si="4316"/>
        <v/>
      </c>
      <c r="EJ279" s="72" t="str">
        <f t="shared" si="4317"/>
        <v/>
      </c>
      <c r="EK279" s="72" t="str">
        <f t="shared" si="4318"/>
        <v/>
      </c>
      <c r="EL279" s="72" t="str">
        <f t="shared" si="4319"/>
        <v/>
      </c>
      <c r="EM279" s="72" t="str">
        <f t="shared" si="4320"/>
        <v/>
      </c>
      <c r="EN279" s="72" t="str">
        <f t="shared" si="4321"/>
        <v/>
      </c>
      <c r="EO279" s="72" t="str">
        <f t="shared" si="4322"/>
        <v/>
      </c>
      <c r="EP279" s="72" t="str">
        <f t="shared" si="4323"/>
        <v/>
      </c>
      <c r="EQ279" s="72" t="str">
        <f t="shared" si="4324"/>
        <v/>
      </c>
      <c r="ER279" s="72" t="str">
        <f t="shared" si="4325"/>
        <v/>
      </c>
      <c r="ES279" s="72" t="str">
        <f t="shared" si="4326"/>
        <v/>
      </c>
      <c r="ET279" s="72" t="str">
        <f t="shared" si="4327"/>
        <v/>
      </c>
      <c r="EU279" s="72" t="str">
        <f t="shared" si="4328"/>
        <v/>
      </c>
      <c r="EV279" s="72" t="str">
        <f t="shared" si="4329"/>
        <v/>
      </c>
      <c r="EW279" s="72" t="str">
        <f t="shared" si="4330"/>
        <v/>
      </c>
      <c r="EX279" s="72" t="str">
        <f t="shared" si="4331"/>
        <v/>
      </c>
      <c r="EY279" s="72" t="str">
        <f t="shared" si="4332"/>
        <v/>
      </c>
      <c r="EZ279" s="72" t="str">
        <f t="shared" si="4333"/>
        <v/>
      </c>
      <c r="FA279" s="72" t="str">
        <f t="shared" si="4334"/>
        <v/>
      </c>
      <c r="FB279" s="72" t="str">
        <f t="shared" si="4335"/>
        <v/>
      </c>
      <c r="FC279" s="72" t="str">
        <f t="shared" si="4336"/>
        <v/>
      </c>
      <c r="FD279" s="72" t="str">
        <f t="shared" si="4337"/>
        <v/>
      </c>
      <c r="FE279" s="72" t="str">
        <f t="shared" si="4338"/>
        <v/>
      </c>
      <c r="FF279" s="72" t="str">
        <f t="shared" si="4339"/>
        <v/>
      </c>
      <c r="FG279" s="72" t="str">
        <f t="shared" si="4340"/>
        <v/>
      </c>
      <c r="FH279" s="72" t="str">
        <f t="shared" si="4341"/>
        <v/>
      </c>
      <c r="FI279" s="72" t="str">
        <f t="shared" si="4342"/>
        <v/>
      </c>
      <c r="FJ279" s="72" t="str">
        <f t="shared" si="4343"/>
        <v/>
      </c>
      <c r="FK279" s="72" t="str">
        <f t="shared" si="4344"/>
        <v/>
      </c>
      <c r="FL279" s="72" t="str">
        <f t="shared" si="4345"/>
        <v/>
      </c>
      <c r="FM279" s="72" t="str">
        <f t="shared" si="4346"/>
        <v/>
      </c>
      <c r="FN279" s="72" t="str">
        <f t="shared" si="4347"/>
        <v/>
      </c>
      <c r="FO279" s="72" t="str">
        <f t="shared" si="4348"/>
        <v/>
      </c>
      <c r="FP279" s="72" t="str">
        <f t="shared" si="4349"/>
        <v/>
      </c>
      <c r="FQ279" s="72" t="str">
        <f t="shared" si="4350"/>
        <v/>
      </c>
      <c r="FR279" s="72" t="str">
        <f t="shared" si="4351"/>
        <v/>
      </c>
      <c r="FS279" s="72" t="str">
        <f t="shared" si="4352"/>
        <v/>
      </c>
    </row>
    <row r="280" spans="1:175" ht="16.5">
      <c r="A280" s="134"/>
      <c r="B280" s="82" t="s">
        <v>854</v>
      </c>
      <c r="C280" s="71" t="s">
        <v>835</v>
      </c>
      <c r="T280" s="149"/>
      <c r="U280" s="88"/>
      <c r="CN280" s="70" t="str">
        <f t="shared" si="4277"/>
        <v>InitUnitState('IF20',,,,,,,,,,)</v>
      </c>
      <c r="CO280" s="70" t="str">
        <f t="shared" si="4278"/>
        <v>InitUnitNormal('IF20',,,,,,,,,,)</v>
      </c>
      <c r="CP280" s="70" t="str">
        <f t="shared" si="4279"/>
        <v>InitUnitMagic('IF20',,,,,,,,,,)</v>
      </c>
      <c r="CQ280" s="70" t="str">
        <f t="shared" si="4280"/>
        <v>InitUnitAdd('IF20',,,,,,,,,,)</v>
      </c>
      <c r="CR280" s="70" t="str">
        <f t="shared" si="4281"/>
        <v>InitEquipData('IF20',,"",,,,,'','','','','','',"")</v>
      </c>
      <c r="CU280" s="98" t="str">
        <f t="shared" si="4282"/>
        <v>|n</v>
      </c>
      <c r="CW280" s="61"/>
      <c r="CX280" s="61"/>
      <c r="CY280" s="61"/>
      <c r="CZ280" s="61"/>
      <c r="DA280" s="61"/>
      <c r="DB280" s="72" t="str">
        <f t="shared" si="4283"/>
        <v/>
      </c>
      <c r="DC280" s="72" t="str">
        <f t="shared" si="4284"/>
        <v/>
      </c>
      <c r="DD280" s="72" t="str">
        <f t="shared" si="4285"/>
        <v/>
      </c>
      <c r="DE280" s="72" t="str">
        <f t="shared" si="4286"/>
        <v/>
      </c>
      <c r="DF280" s="72" t="str">
        <f t="shared" si="4287"/>
        <v/>
      </c>
      <c r="DG280" s="72" t="str">
        <f t="shared" si="4288"/>
        <v/>
      </c>
      <c r="DH280" s="72" t="str">
        <f t="shared" si="4289"/>
        <v/>
      </c>
      <c r="DI280" s="72" t="str">
        <f t="shared" si="4290"/>
        <v/>
      </c>
      <c r="DJ280" s="72" t="str">
        <f t="shared" si="4291"/>
        <v/>
      </c>
      <c r="DK280" s="72" t="str">
        <f t="shared" si="4292"/>
        <v/>
      </c>
      <c r="DL280" s="72" t="str">
        <f t="shared" si="4293"/>
        <v/>
      </c>
      <c r="DM280" s="72" t="str">
        <f t="shared" si="4294"/>
        <v/>
      </c>
      <c r="DN280" s="72" t="str">
        <f t="shared" si="4295"/>
        <v/>
      </c>
      <c r="DO280" s="72" t="str">
        <f t="shared" si="4296"/>
        <v/>
      </c>
      <c r="DP280" s="72" t="str">
        <f t="shared" si="4297"/>
        <v/>
      </c>
      <c r="DQ280" s="72" t="str">
        <f t="shared" si="4298"/>
        <v/>
      </c>
      <c r="DR280" s="72" t="str">
        <f t="shared" si="4299"/>
        <v/>
      </c>
      <c r="DS280" s="72" t="str">
        <f t="shared" si="4300"/>
        <v/>
      </c>
      <c r="DT280" s="72" t="str">
        <f t="shared" si="4301"/>
        <v/>
      </c>
      <c r="DU280" s="72" t="str">
        <f t="shared" si="4302"/>
        <v/>
      </c>
      <c r="DV280" s="72" t="str">
        <f t="shared" si="4303"/>
        <v/>
      </c>
      <c r="DW280" s="72" t="str">
        <f t="shared" si="4304"/>
        <v/>
      </c>
      <c r="DX280" s="72" t="str">
        <f t="shared" si="4305"/>
        <v/>
      </c>
      <c r="DY280" s="72" t="str">
        <f t="shared" si="4306"/>
        <v/>
      </c>
      <c r="DZ280" s="72" t="str">
        <f t="shared" si="4307"/>
        <v/>
      </c>
      <c r="EA280" s="72" t="str">
        <f t="shared" si="4308"/>
        <v/>
      </c>
      <c r="EB280" s="72" t="str">
        <f t="shared" si="4309"/>
        <v/>
      </c>
      <c r="EC280" s="72" t="str">
        <f t="shared" si="4310"/>
        <v/>
      </c>
      <c r="ED280" s="72" t="str">
        <f t="shared" si="4311"/>
        <v/>
      </c>
      <c r="EE280" s="72" t="str">
        <f t="shared" si="4312"/>
        <v/>
      </c>
      <c r="EF280" s="72" t="str">
        <f t="shared" si="4313"/>
        <v/>
      </c>
      <c r="EG280" s="72" t="str">
        <f t="shared" si="4314"/>
        <v/>
      </c>
      <c r="EH280" s="72" t="str">
        <f t="shared" si="4315"/>
        <v/>
      </c>
      <c r="EI280" s="72" t="str">
        <f t="shared" si="4316"/>
        <v/>
      </c>
      <c r="EJ280" s="72" t="str">
        <f t="shared" si="4317"/>
        <v/>
      </c>
      <c r="EK280" s="72" t="str">
        <f t="shared" si="4318"/>
        <v/>
      </c>
      <c r="EL280" s="72" t="str">
        <f t="shared" si="4319"/>
        <v/>
      </c>
      <c r="EM280" s="72" t="str">
        <f t="shared" si="4320"/>
        <v/>
      </c>
      <c r="EN280" s="72" t="str">
        <f t="shared" si="4321"/>
        <v/>
      </c>
      <c r="EO280" s="72" t="str">
        <f t="shared" si="4322"/>
        <v/>
      </c>
      <c r="EP280" s="72" t="str">
        <f t="shared" si="4323"/>
        <v/>
      </c>
      <c r="EQ280" s="72" t="str">
        <f t="shared" si="4324"/>
        <v/>
      </c>
      <c r="ER280" s="72" t="str">
        <f t="shared" si="4325"/>
        <v/>
      </c>
      <c r="ES280" s="72" t="str">
        <f t="shared" si="4326"/>
        <v/>
      </c>
      <c r="ET280" s="72" t="str">
        <f t="shared" si="4327"/>
        <v/>
      </c>
      <c r="EU280" s="72" t="str">
        <f t="shared" si="4328"/>
        <v/>
      </c>
      <c r="EV280" s="72" t="str">
        <f t="shared" si="4329"/>
        <v/>
      </c>
      <c r="EW280" s="72" t="str">
        <f t="shared" si="4330"/>
        <v/>
      </c>
      <c r="EX280" s="72" t="str">
        <f t="shared" si="4331"/>
        <v/>
      </c>
      <c r="EY280" s="72" t="str">
        <f t="shared" si="4332"/>
        <v/>
      </c>
      <c r="EZ280" s="72" t="str">
        <f t="shared" si="4333"/>
        <v/>
      </c>
      <c r="FA280" s="72" t="str">
        <f t="shared" si="4334"/>
        <v/>
      </c>
      <c r="FB280" s="72" t="str">
        <f t="shared" si="4335"/>
        <v/>
      </c>
      <c r="FC280" s="72" t="str">
        <f t="shared" si="4336"/>
        <v/>
      </c>
      <c r="FD280" s="72" t="str">
        <f t="shared" si="4337"/>
        <v/>
      </c>
      <c r="FE280" s="72" t="str">
        <f t="shared" si="4338"/>
        <v/>
      </c>
      <c r="FF280" s="72" t="str">
        <f t="shared" si="4339"/>
        <v/>
      </c>
      <c r="FG280" s="72" t="str">
        <f t="shared" si="4340"/>
        <v/>
      </c>
      <c r="FH280" s="72" t="str">
        <f t="shared" si="4341"/>
        <v/>
      </c>
      <c r="FI280" s="72" t="str">
        <f t="shared" si="4342"/>
        <v/>
      </c>
      <c r="FJ280" s="72" t="str">
        <f t="shared" si="4343"/>
        <v/>
      </c>
      <c r="FK280" s="72" t="str">
        <f t="shared" si="4344"/>
        <v/>
      </c>
      <c r="FL280" s="72" t="str">
        <f t="shared" si="4345"/>
        <v/>
      </c>
      <c r="FM280" s="72" t="str">
        <f t="shared" si="4346"/>
        <v/>
      </c>
      <c r="FN280" s="72" t="str">
        <f t="shared" si="4347"/>
        <v/>
      </c>
      <c r="FO280" s="72" t="str">
        <f t="shared" si="4348"/>
        <v/>
      </c>
      <c r="FP280" s="72" t="str">
        <f t="shared" si="4349"/>
        <v/>
      </c>
      <c r="FQ280" s="72" t="str">
        <f t="shared" si="4350"/>
        <v/>
      </c>
      <c r="FR280" s="72" t="str">
        <f t="shared" si="4351"/>
        <v/>
      </c>
      <c r="FS280" s="72" t="str">
        <f t="shared" si="4352"/>
        <v/>
      </c>
    </row>
    <row r="281" spans="1:175">
      <c r="A281" s="82"/>
      <c r="B281" s="82" t="s">
        <v>855</v>
      </c>
      <c r="C281" s="71" t="s">
        <v>835</v>
      </c>
      <c r="T281" s="150"/>
      <c r="U281" s="88"/>
      <c r="CN281" s="70" t="str">
        <f t="shared" si="4277"/>
        <v>InitUnitState('IF21',,,,,,,,,,)</v>
      </c>
      <c r="CO281" s="70" t="str">
        <f t="shared" si="4278"/>
        <v>InitUnitNormal('IF21',,,,,,,,,,)</v>
      </c>
      <c r="CP281" s="70" t="str">
        <f t="shared" si="4279"/>
        <v>InitUnitMagic('IF21',,,,,,,,,,)</v>
      </c>
      <c r="CQ281" s="70" t="str">
        <f t="shared" si="4280"/>
        <v>InitUnitAdd('IF21',,,,,,,,,,)</v>
      </c>
      <c r="CR281" s="70" t="str">
        <f t="shared" si="4281"/>
        <v>InitEquipData('IF21',,"",,,,,'','','','','','',"")</v>
      </c>
      <c r="CU281" s="98" t="str">
        <f t="shared" si="4282"/>
        <v>|n</v>
      </c>
      <c r="CW281" s="61"/>
      <c r="CX281" s="61"/>
      <c r="CY281" s="61"/>
      <c r="CZ281" s="61"/>
      <c r="DA281" s="61"/>
      <c r="DB281" s="72" t="str">
        <f t="shared" si="4283"/>
        <v/>
      </c>
      <c r="DC281" s="72" t="str">
        <f t="shared" si="4284"/>
        <v/>
      </c>
      <c r="DD281" s="72" t="str">
        <f t="shared" si="4285"/>
        <v/>
      </c>
      <c r="DE281" s="72" t="str">
        <f t="shared" si="4286"/>
        <v/>
      </c>
      <c r="DF281" s="72" t="str">
        <f t="shared" si="4287"/>
        <v/>
      </c>
      <c r="DG281" s="72" t="str">
        <f t="shared" si="4288"/>
        <v/>
      </c>
      <c r="DH281" s="72" t="str">
        <f t="shared" si="4289"/>
        <v/>
      </c>
      <c r="DI281" s="72" t="str">
        <f t="shared" si="4290"/>
        <v/>
      </c>
      <c r="DJ281" s="72" t="str">
        <f t="shared" si="4291"/>
        <v/>
      </c>
      <c r="DK281" s="72" t="str">
        <f t="shared" si="4292"/>
        <v/>
      </c>
      <c r="DL281" s="72" t="str">
        <f t="shared" si="4293"/>
        <v/>
      </c>
      <c r="DM281" s="72" t="str">
        <f t="shared" si="4294"/>
        <v/>
      </c>
      <c r="DN281" s="72" t="str">
        <f t="shared" si="4295"/>
        <v/>
      </c>
      <c r="DO281" s="72" t="str">
        <f t="shared" si="4296"/>
        <v/>
      </c>
      <c r="DP281" s="72" t="str">
        <f t="shared" si="4297"/>
        <v/>
      </c>
      <c r="DQ281" s="72" t="str">
        <f t="shared" si="4298"/>
        <v/>
      </c>
      <c r="DR281" s="72" t="str">
        <f t="shared" si="4299"/>
        <v/>
      </c>
      <c r="DS281" s="72" t="str">
        <f t="shared" si="4300"/>
        <v/>
      </c>
      <c r="DT281" s="72" t="str">
        <f t="shared" si="4301"/>
        <v/>
      </c>
      <c r="DU281" s="72" t="str">
        <f t="shared" si="4302"/>
        <v/>
      </c>
      <c r="DV281" s="72" t="str">
        <f t="shared" si="4303"/>
        <v/>
      </c>
      <c r="DW281" s="72" t="str">
        <f t="shared" si="4304"/>
        <v/>
      </c>
      <c r="DX281" s="72" t="str">
        <f t="shared" si="4305"/>
        <v/>
      </c>
      <c r="DY281" s="72" t="str">
        <f t="shared" si="4306"/>
        <v/>
      </c>
      <c r="DZ281" s="72" t="str">
        <f t="shared" si="4307"/>
        <v/>
      </c>
      <c r="EA281" s="72" t="str">
        <f t="shared" si="4308"/>
        <v/>
      </c>
      <c r="EB281" s="72" t="str">
        <f t="shared" si="4309"/>
        <v/>
      </c>
      <c r="EC281" s="72" t="str">
        <f t="shared" si="4310"/>
        <v/>
      </c>
      <c r="ED281" s="72" t="str">
        <f t="shared" si="4311"/>
        <v/>
      </c>
      <c r="EE281" s="72" t="str">
        <f t="shared" si="4312"/>
        <v/>
      </c>
      <c r="EF281" s="72" t="str">
        <f t="shared" si="4313"/>
        <v/>
      </c>
      <c r="EG281" s="72" t="str">
        <f t="shared" si="4314"/>
        <v/>
      </c>
      <c r="EH281" s="72" t="str">
        <f t="shared" si="4315"/>
        <v/>
      </c>
      <c r="EI281" s="72" t="str">
        <f t="shared" si="4316"/>
        <v/>
      </c>
      <c r="EJ281" s="72" t="str">
        <f t="shared" si="4317"/>
        <v/>
      </c>
      <c r="EK281" s="72" t="str">
        <f t="shared" si="4318"/>
        <v/>
      </c>
      <c r="EL281" s="72" t="str">
        <f t="shared" si="4319"/>
        <v/>
      </c>
      <c r="EM281" s="72" t="str">
        <f t="shared" si="4320"/>
        <v/>
      </c>
      <c r="EN281" s="72" t="str">
        <f t="shared" si="4321"/>
        <v/>
      </c>
      <c r="EO281" s="72" t="str">
        <f t="shared" si="4322"/>
        <v/>
      </c>
      <c r="EP281" s="72" t="str">
        <f t="shared" si="4323"/>
        <v/>
      </c>
      <c r="EQ281" s="72" t="str">
        <f t="shared" si="4324"/>
        <v/>
      </c>
      <c r="ER281" s="72" t="str">
        <f t="shared" si="4325"/>
        <v/>
      </c>
      <c r="ES281" s="72" t="str">
        <f t="shared" si="4326"/>
        <v/>
      </c>
      <c r="ET281" s="72" t="str">
        <f t="shared" si="4327"/>
        <v/>
      </c>
      <c r="EU281" s="72" t="str">
        <f t="shared" si="4328"/>
        <v/>
      </c>
      <c r="EV281" s="72" t="str">
        <f t="shared" si="4329"/>
        <v/>
      </c>
      <c r="EW281" s="72" t="str">
        <f t="shared" si="4330"/>
        <v/>
      </c>
      <c r="EX281" s="72" t="str">
        <f t="shared" si="4331"/>
        <v/>
      </c>
      <c r="EY281" s="72" t="str">
        <f t="shared" si="4332"/>
        <v/>
      </c>
      <c r="EZ281" s="72" t="str">
        <f t="shared" si="4333"/>
        <v/>
      </c>
      <c r="FA281" s="72" t="str">
        <f t="shared" si="4334"/>
        <v/>
      </c>
      <c r="FB281" s="72" t="str">
        <f t="shared" si="4335"/>
        <v/>
      </c>
      <c r="FC281" s="72" t="str">
        <f t="shared" si="4336"/>
        <v/>
      </c>
      <c r="FD281" s="72" t="str">
        <f t="shared" si="4337"/>
        <v/>
      </c>
      <c r="FE281" s="72" t="str">
        <f t="shared" si="4338"/>
        <v/>
      </c>
      <c r="FF281" s="72" t="str">
        <f t="shared" si="4339"/>
        <v/>
      </c>
      <c r="FG281" s="72" t="str">
        <f t="shared" si="4340"/>
        <v/>
      </c>
      <c r="FH281" s="72" t="str">
        <f t="shared" si="4341"/>
        <v/>
      </c>
      <c r="FI281" s="72" t="str">
        <f t="shared" si="4342"/>
        <v/>
      </c>
      <c r="FJ281" s="72" t="str">
        <f t="shared" si="4343"/>
        <v/>
      </c>
      <c r="FK281" s="72" t="str">
        <f t="shared" si="4344"/>
        <v/>
      </c>
      <c r="FL281" s="72" t="str">
        <f t="shared" si="4345"/>
        <v/>
      </c>
      <c r="FM281" s="72" t="str">
        <f t="shared" si="4346"/>
        <v/>
      </c>
      <c r="FN281" s="72" t="str">
        <f t="shared" si="4347"/>
        <v/>
      </c>
      <c r="FO281" s="72" t="str">
        <f t="shared" si="4348"/>
        <v/>
      </c>
      <c r="FP281" s="72" t="str">
        <f t="shared" si="4349"/>
        <v/>
      </c>
      <c r="FQ281" s="72" t="str">
        <f t="shared" si="4350"/>
        <v/>
      </c>
      <c r="FR281" s="72" t="str">
        <f t="shared" si="4351"/>
        <v/>
      </c>
      <c r="FS281" s="72" t="str">
        <f t="shared" si="4352"/>
        <v/>
      </c>
    </row>
    <row r="282" spans="1:175">
      <c r="A282" s="82"/>
      <c r="B282" s="82" t="s">
        <v>856</v>
      </c>
      <c r="C282" s="71" t="s">
        <v>835</v>
      </c>
      <c r="T282" s="150"/>
      <c r="U282" s="88"/>
      <c r="CN282" s="70" t="str">
        <f t="shared" si="4277"/>
        <v>InitUnitState('IF22',,,,,,,,,,)</v>
      </c>
      <c r="CO282" s="70" t="str">
        <f t="shared" si="4278"/>
        <v>InitUnitNormal('IF22',,,,,,,,,,)</v>
      </c>
      <c r="CP282" s="70" t="str">
        <f t="shared" si="4279"/>
        <v>InitUnitMagic('IF22',,,,,,,,,,)</v>
      </c>
      <c r="CQ282" s="70" t="str">
        <f t="shared" si="4280"/>
        <v>InitUnitAdd('IF22',,,,,,,,,,)</v>
      </c>
      <c r="CR282" s="70" t="str">
        <f t="shared" si="4281"/>
        <v>InitEquipData('IF22',,"",,,,,'','','','','','',"")</v>
      </c>
      <c r="CU282" s="98" t="str">
        <f t="shared" si="4282"/>
        <v>|n</v>
      </c>
      <c r="CW282" s="61"/>
      <c r="CX282" s="61"/>
      <c r="CY282" s="61"/>
      <c r="CZ282" s="61"/>
      <c r="DA282" s="61"/>
      <c r="DB282" s="72" t="str">
        <f t="shared" si="4283"/>
        <v/>
      </c>
      <c r="DC282" s="72" t="str">
        <f t="shared" si="4284"/>
        <v/>
      </c>
      <c r="DD282" s="72" t="str">
        <f t="shared" si="4285"/>
        <v/>
      </c>
      <c r="DE282" s="72" t="str">
        <f t="shared" si="4286"/>
        <v/>
      </c>
      <c r="DF282" s="72" t="str">
        <f t="shared" si="4287"/>
        <v/>
      </c>
      <c r="DG282" s="72" t="str">
        <f t="shared" si="4288"/>
        <v/>
      </c>
      <c r="DH282" s="72" t="str">
        <f t="shared" si="4289"/>
        <v/>
      </c>
      <c r="DI282" s="72" t="str">
        <f t="shared" si="4290"/>
        <v/>
      </c>
      <c r="DJ282" s="72" t="str">
        <f t="shared" si="4291"/>
        <v/>
      </c>
      <c r="DK282" s="72" t="str">
        <f t="shared" si="4292"/>
        <v/>
      </c>
      <c r="DL282" s="72" t="str">
        <f t="shared" si="4293"/>
        <v/>
      </c>
      <c r="DM282" s="72" t="str">
        <f t="shared" si="4294"/>
        <v/>
      </c>
      <c r="DN282" s="72" t="str">
        <f t="shared" si="4295"/>
        <v/>
      </c>
      <c r="DO282" s="72" t="str">
        <f t="shared" si="4296"/>
        <v/>
      </c>
      <c r="DP282" s="72" t="str">
        <f t="shared" si="4297"/>
        <v/>
      </c>
      <c r="DQ282" s="72" t="str">
        <f t="shared" si="4298"/>
        <v/>
      </c>
      <c r="DR282" s="72" t="str">
        <f t="shared" si="4299"/>
        <v/>
      </c>
      <c r="DS282" s="72" t="str">
        <f t="shared" si="4300"/>
        <v/>
      </c>
      <c r="DT282" s="72" t="str">
        <f t="shared" si="4301"/>
        <v/>
      </c>
      <c r="DU282" s="72" t="str">
        <f t="shared" si="4302"/>
        <v/>
      </c>
      <c r="DV282" s="72" t="str">
        <f t="shared" si="4303"/>
        <v/>
      </c>
      <c r="DW282" s="72" t="str">
        <f t="shared" si="4304"/>
        <v/>
      </c>
      <c r="DX282" s="72" t="str">
        <f t="shared" si="4305"/>
        <v/>
      </c>
      <c r="DY282" s="72" t="str">
        <f t="shared" si="4306"/>
        <v/>
      </c>
      <c r="DZ282" s="72" t="str">
        <f t="shared" si="4307"/>
        <v/>
      </c>
      <c r="EA282" s="72" t="str">
        <f t="shared" si="4308"/>
        <v/>
      </c>
      <c r="EB282" s="72" t="str">
        <f t="shared" si="4309"/>
        <v/>
      </c>
      <c r="EC282" s="72" t="str">
        <f t="shared" si="4310"/>
        <v/>
      </c>
      <c r="ED282" s="72" t="str">
        <f t="shared" si="4311"/>
        <v/>
      </c>
      <c r="EE282" s="72" t="str">
        <f t="shared" si="4312"/>
        <v/>
      </c>
      <c r="EF282" s="72" t="str">
        <f t="shared" si="4313"/>
        <v/>
      </c>
      <c r="EG282" s="72" t="str">
        <f t="shared" si="4314"/>
        <v/>
      </c>
      <c r="EH282" s="72" t="str">
        <f t="shared" si="4315"/>
        <v/>
      </c>
      <c r="EI282" s="72" t="str">
        <f t="shared" si="4316"/>
        <v/>
      </c>
      <c r="EJ282" s="72" t="str">
        <f t="shared" si="4317"/>
        <v/>
      </c>
      <c r="EK282" s="72" t="str">
        <f t="shared" si="4318"/>
        <v/>
      </c>
      <c r="EL282" s="72" t="str">
        <f t="shared" si="4319"/>
        <v/>
      </c>
      <c r="EM282" s="72" t="str">
        <f t="shared" si="4320"/>
        <v/>
      </c>
      <c r="EN282" s="72" t="str">
        <f t="shared" si="4321"/>
        <v/>
      </c>
      <c r="EO282" s="72" t="str">
        <f t="shared" si="4322"/>
        <v/>
      </c>
      <c r="EP282" s="72" t="str">
        <f t="shared" si="4323"/>
        <v/>
      </c>
      <c r="EQ282" s="72" t="str">
        <f t="shared" si="4324"/>
        <v/>
      </c>
      <c r="ER282" s="72" t="str">
        <f t="shared" si="4325"/>
        <v/>
      </c>
      <c r="ES282" s="72" t="str">
        <f t="shared" si="4326"/>
        <v/>
      </c>
      <c r="ET282" s="72" t="str">
        <f t="shared" si="4327"/>
        <v/>
      </c>
      <c r="EU282" s="72" t="str">
        <f t="shared" si="4328"/>
        <v/>
      </c>
      <c r="EV282" s="72" t="str">
        <f t="shared" si="4329"/>
        <v/>
      </c>
      <c r="EW282" s="72" t="str">
        <f t="shared" si="4330"/>
        <v/>
      </c>
      <c r="EX282" s="72" t="str">
        <f t="shared" si="4331"/>
        <v/>
      </c>
      <c r="EY282" s="72" t="str">
        <f t="shared" si="4332"/>
        <v/>
      </c>
      <c r="EZ282" s="72" t="str">
        <f t="shared" si="4333"/>
        <v/>
      </c>
      <c r="FA282" s="72" t="str">
        <f t="shared" si="4334"/>
        <v/>
      </c>
      <c r="FB282" s="72" t="str">
        <f t="shared" si="4335"/>
        <v/>
      </c>
      <c r="FC282" s="72" t="str">
        <f t="shared" si="4336"/>
        <v/>
      </c>
      <c r="FD282" s="72" t="str">
        <f t="shared" si="4337"/>
        <v/>
      </c>
      <c r="FE282" s="72" t="str">
        <f t="shared" si="4338"/>
        <v/>
      </c>
      <c r="FF282" s="72" t="str">
        <f t="shared" si="4339"/>
        <v/>
      </c>
      <c r="FG282" s="72" t="str">
        <f t="shared" si="4340"/>
        <v/>
      </c>
      <c r="FH282" s="72" t="str">
        <f t="shared" si="4341"/>
        <v/>
      </c>
      <c r="FI282" s="72" t="str">
        <f t="shared" si="4342"/>
        <v/>
      </c>
      <c r="FJ282" s="72" t="str">
        <f t="shared" si="4343"/>
        <v/>
      </c>
      <c r="FK282" s="72" t="str">
        <f t="shared" si="4344"/>
        <v/>
      </c>
      <c r="FL282" s="72" t="str">
        <f t="shared" si="4345"/>
        <v/>
      </c>
      <c r="FM282" s="72" t="str">
        <f t="shared" si="4346"/>
        <v/>
      </c>
      <c r="FN282" s="72" t="str">
        <f t="shared" si="4347"/>
        <v/>
      </c>
      <c r="FO282" s="72" t="str">
        <f t="shared" si="4348"/>
        <v/>
      </c>
      <c r="FP282" s="72" t="str">
        <f t="shared" si="4349"/>
        <v/>
      </c>
      <c r="FQ282" s="72" t="str">
        <f t="shared" si="4350"/>
        <v/>
      </c>
      <c r="FR282" s="72" t="str">
        <f t="shared" si="4351"/>
        <v/>
      </c>
      <c r="FS282" s="72" t="str">
        <f t="shared" si="4352"/>
        <v/>
      </c>
    </row>
    <row r="283" spans="1:175">
      <c r="A283" s="82"/>
      <c r="B283" s="82" t="s">
        <v>857</v>
      </c>
      <c r="C283" s="71" t="s">
        <v>835</v>
      </c>
      <c r="T283" s="150"/>
      <c r="U283" s="88"/>
      <c r="CN283" s="70" t="str">
        <f t="shared" si="4277"/>
        <v>InitUnitState('IF23',,,,,,,,,,)</v>
      </c>
      <c r="CO283" s="70" t="str">
        <f t="shared" si="4278"/>
        <v>InitUnitNormal('IF23',,,,,,,,,,)</v>
      </c>
      <c r="CP283" s="70" t="str">
        <f t="shared" si="4279"/>
        <v>InitUnitMagic('IF23',,,,,,,,,,)</v>
      </c>
      <c r="CQ283" s="70" t="str">
        <f t="shared" si="4280"/>
        <v>InitUnitAdd('IF23',,,,,,,,,,)</v>
      </c>
      <c r="CR283" s="70" t="str">
        <f t="shared" si="4281"/>
        <v>InitEquipData('IF23',,"",,,,,'','','','','','',"")</v>
      </c>
      <c r="CU283" s="98" t="str">
        <f t="shared" si="4282"/>
        <v>|n</v>
      </c>
      <c r="CW283" s="61"/>
      <c r="CX283" s="61"/>
      <c r="CY283" s="61"/>
      <c r="CZ283" s="61"/>
      <c r="DA283" s="61"/>
      <c r="DB283" s="72" t="str">
        <f t="shared" si="4283"/>
        <v/>
      </c>
      <c r="DC283" s="72" t="str">
        <f t="shared" si="4284"/>
        <v/>
      </c>
      <c r="DD283" s="72" t="str">
        <f t="shared" si="4285"/>
        <v/>
      </c>
      <c r="DE283" s="72" t="str">
        <f t="shared" si="4286"/>
        <v/>
      </c>
      <c r="DF283" s="72" t="str">
        <f t="shared" si="4287"/>
        <v/>
      </c>
      <c r="DG283" s="72" t="str">
        <f t="shared" si="4288"/>
        <v/>
      </c>
      <c r="DH283" s="72" t="str">
        <f t="shared" si="4289"/>
        <v/>
      </c>
      <c r="DI283" s="72" t="str">
        <f t="shared" si="4290"/>
        <v/>
      </c>
      <c r="DJ283" s="72" t="str">
        <f t="shared" si="4291"/>
        <v/>
      </c>
      <c r="DK283" s="72" t="str">
        <f t="shared" si="4292"/>
        <v/>
      </c>
      <c r="DL283" s="72" t="str">
        <f t="shared" si="4293"/>
        <v/>
      </c>
      <c r="DM283" s="72" t="str">
        <f t="shared" si="4294"/>
        <v/>
      </c>
      <c r="DN283" s="72" t="str">
        <f t="shared" si="4295"/>
        <v/>
      </c>
      <c r="DO283" s="72" t="str">
        <f t="shared" si="4296"/>
        <v/>
      </c>
      <c r="DP283" s="72" t="str">
        <f t="shared" si="4297"/>
        <v/>
      </c>
      <c r="DQ283" s="72" t="str">
        <f t="shared" si="4298"/>
        <v/>
      </c>
      <c r="DR283" s="72" t="str">
        <f t="shared" si="4299"/>
        <v/>
      </c>
      <c r="DS283" s="72" t="str">
        <f t="shared" si="4300"/>
        <v/>
      </c>
      <c r="DT283" s="72" t="str">
        <f t="shared" si="4301"/>
        <v/>
      </c>
      <c r="DU283" s="72" t="str">
        <f t="shared" si="4302"/>
        <v/>
      </c>
      <c r="DV283" s="72" t="str">
        <f t="shared" si="4303"/>
        <v/>
      </c>
      <c r="DW283" s="72" t="str">
        <f t="shared" si="4304"/>
        <v/>
      </c>
      <c r="DX283" s="72" t="str">
        <f t="shared" si="4305"/>
        <v/>
      </c>
      <c r="DY283" s="72" t="str">
        <f t="shared" si="4306"/>
        <v/>
      </c>
      <c r="DZ283" s="72" t="str">
        <f t="shared" si="4307"/>
        <v/>
      </c>
      <c r="EA283" s="72" t="str">
        <f t="shared" si="4308"/>
        <v/>
      </c>
      <c r="EB283" s="72" t="str">
        <f t="shared" si="4309"/>
        <v/>
      </c>
      <c r="EC283" s="72" t="str">
        <f t="shared" si="4310"/>
        <v/>
      </c>
      <c r="ED283" s="72" t="str">
        <f t="shared" si="4311"/>
        <v/>
      </c>
      <c r="EE283" s="72" t="str">
        <f t="shared" si="4312"/>
        <v/>
      </c>
      <c r="EF283" s="72" t="str">
        <f t="shared" si="4313"/>
        <v/>
      </c>
      <c r="EG283" s="72" t="str">
        <f t="shared" si="4314"/>
        <v/>
      </c>
      <c r="EH283" s="72" t="str">
        <f t="shared" si="4315"/>
        <v/>
      </c>
      <c r="EI283" s="72" t="str">
        <f t="shared" si="4316"/>
        <v/>
      </c>
      <c r="EJ283" s="72" t="str">
        <f t="shared" si="4317"/>
        <v/>
      </c>
      <c r="EK283" s="72" t="str">
        <f t="shared" si="4318"/>
        <v/>
      </c>
      <c r="EL283" s="72" t="str">
        <f t="shared" si="4319"/>
        <v/>
      </c>
      <c r="EM283" s="72" t="str">
        <f t="shared" si="4320"/>
        <v/>
      </c>
      <c r="EN283" s="72" t="str">
        <f t="shared" si="4321"/>
        <v/>
      </c>
      <c r="EO283" s="72" t="str">
        <f t="shared" si="4322"/>
        <v/>
      </c>
      <c r="EP283" s="72" t="str">
        <f t="shared" si="4323"/>
        <v/>
      </c>
      <c r="EQ283" s="72" t="str">
        <f t="shared" si="4324"/>
        <v/>
      </c>
      <c r="ER283" s="72" t="str">
        <f t="shared" si="4325"/>
        <v/>
      </c>
      <c r="ES283" s="72" t="str">
        <f t="shared" si="4326"/>
        <v/>
      </c>
      <c r="ET283" s="72" t="str">
        <f t="shared" si="4327"/>
        <v/>
      </c>
      <c r="EU283" s="72" t="str">
        <f t="shared" si="4328"/>
        <v/>
      </c>
      <c r="EV283" s="72" t="str">
        <f t="shared" si="4329"/>
        <v/>
      </c>
      <c r="EW283" s="72" t="str">
        <f t="shared" si="4330"/>
        <v/>
      </c>
      <c r="EX283" s="72" t="str">
        <f t="shared" si="4331"/>
        <v/>
      </c>
      <c r="EY283" s="72" t="str">
        <f t="shared" si="4332"/>
        <v/>
      </c>
      <c r="EZ283" s="72" t="str">
        <f t="shared" si="4333"/>
        <v/>
      </c>
      <c r="FA283" s="72" t="str">
        <f t="shared" si="4334"/>
        <v/>
      </c>
      <c r="FB283" s="72" t="str">
        <f t="shared" si="4335"/>
        <v/>
      </c>
      <c r="FC283" s="72" t="str">
        <f t="shared" si="4336"/>
        <v/>
      </c>
      <c r="FD283" s="72" t="str">
        <f t="shared" si="4337"/>
        <v/>
      </c>
      <c r="FE283" s="72" t="str">
        <f t="shared" si="4338"/>
        <v/>
      </c>
      <c r="FF283" s="72" t="str">
        <f t="shared" si="4339"/>
        <v/>
      </c>
      <c r="FG283" s="72" t="str">
        <f t="shared" si="4340"/>
        <v/>
      </c>
      <c r="FH283" s="72" t="str">
        <f t="shared" si="4341"/>
        <v/>
      </c>
      <c r="FI283" s="72" t="str">
        <f t="shared" si="4342"/>
        <v/>
      </c>
      <c r="FJ283" s="72" t="str">
        <f t="shared" si="4343"/>
        <v/>
      </c>
      <c r="FK283" s="72" t="str">
        <f t="shared" si="4344"/>
        <v/>
      </c>
      <c r="FL283" s="72" t="str">
        <f t="shared" si="4345"/>
        <v/>
      </c>
      <c r="FM283" s="72" t="str">
        <f t="shared" si="4346"/>
        <v/>
      </c>
      <c r="FN283" s="72" t="str">
        <f t="shared" si="4347"/>
        <v/>
      </c>
      <c r="FO283" s="72" t="str">
        <f t="shared" si="4348"/>
        <v/>
      </c>
      <c r="FP283" s="72" t="str">
        <f t="shared" si="4349"/>
        <v/>
      </c>
      <c r="FQ283" s="72" t="str">
        <f t="shared" si="4350"/>
        <v/>
      </c>
      <c r="FR283" s="72" t="str">
        <f t="shared" si="4351"/>
        <v/>
      </c>
      <c r="FS283" s="72" t="str">
        <f t="shared" si="4352"/>
        <v/>
      </c>
    </row>
    <row r="284" spans="1:175">
      <c r="A284" s="82"/>
      <c r="B284" s="82" t="s">
        <v>858</v>
      </c>
      <c r="C284" s="71" t="s">
        <v>835</v>
      </c>
      <c r="T284" s="150"/>
      <c r="U284" s="88"/>
      <c r="CN284" s="70" t="str">
        <f t="shared" si="4277"/>
        <v>InitUnitState('IF24',,,,,,,,,,)</v>
      </c>
      <c r="CO284" s="70" t="str">
        <f t="shared" si="4278"/>
        <v>InitUnitNormal('IF24',,,,,,,,,,)</v>
      </c>
      <c r="CP284" s="70" t="str">
        <f t="shared" si="4279"/>
        <v>InitUnitMagic('IF24',,,,,,,,,,)</v>
      </c>
      <c r="CQ284" s="70" t="str">
        <f t="shared" si="4280"/>
        <v>InitUnitAdd('IF24',,,,,,,,,,)</v>
      </c>
      <c r="CR284" s="70" t="str">
        <f t="shared" si="4281"/>
        <v>InitEquipData('IF24',,"",,,,,'','','','','','',"")</v>
      </c>
      <c r="CU284" s="98" t="str">
        <f t="shared" ref="CU284:CU331" si="4353">CONCATENATE(DB284,DC284,DD284,DE284,DF284,DG284,DH284,DI284,DJ284,DK284,DL284,DM284,DN284,DO284,DP284,DQ284,DR284,DS284,DT284,DU284,DV284,DW284,DX284,DY284,DZ284,EA284,EB284,EC284,ED284,EE284,EF284,EG284,EH284,EI284,EJ284,EK284,EL284,EM284,EN284,EO284,EP284&amp;"|n")</f>
        <v>|n</v>
      </c>
      <c r="CW284" s="61"/>
      <c r="CX284" s="61"/>
      <c r="CY284" s="61"/>
      <c r="CZ284" s="61"/>
      <c r="DA284" s="61"/>
      <c r="DB284" s="72" t="str">
        <f t="shared" ref="DB284:DB331" si="4354">IF(V284="","","|n"&amp;DB$2&amp;"+"&amp;V284&amp;DB$1)</f>
        <v/>
      </c>
      <c r="DC284" s="72" t="str">
        <f t="shared" ref="DC284:DC331" si="4355">IF(W284="","","|n"&amp;DC$2&amp;"+"&amp;W284&amp;DC$1)</f>
        <v/>
      </c>
      <c r="DD284" s="72" t="str">
        <f t="shared" ref="DD284:DD331" si="4356">IF(X284="","","|n"&amp;DD$2&amp;"+"&amp;X284&amp;DD$1)</f>
        <v/>
      </c>
      <c r="DE284" s="72" t="str">
        <f t="shared" ref="DE284:DE331" si="4357">IF(Y284="","","|n"&amp;DE$2&amp;"+"&amp;Y284&amp;DE$1)</f>
        <v/>
      </c>
      <c r="DF284" s="72" t="str">
        <f t="shared" ref="DF284:DF331" si="4358">IF(Z284="","","|n"&amp;DF$2&amp;"+"&amp;Z284&amp;DF$1)</f>
        <v/>
      </c>
      <c r="DG284" s="72" t="str">
        <f t="shared" ref="DG284:DG331" si="4359">IF(AA284="","","|n"&amp;DG$2&amp;"+"&amp;AA284&amp;DG$1)</f>
        <v/>
      </c>
      <c r="DH284" s="72" t="str">
        <f t="shared" ref="DH284:DH331" si="4360">IF(AB284="","","|n"&amp;DH$2&amp;"+"&amp;AB284&amp;DH$1)</f>
        <v/>
      </c>
      <c r="DI284" s="72" t="str">
        <f t="shared" ref="DI284:DI331" si="4361">IF(AC284="","","|n"&amp;DI$2&amp;"+"&amp;AC284&amp;DI$1)</f>
        <v/>
      </c>
      <c r="DJ284" s="72" t="str">
        <f t="shared" ref="DJ284:DJ331" si="4362">IF(AD284="","","|n"&amp;DJ$2&amp;"+"&amp;AD284&amp;DJ$1)</f>
        <v/>
      </c>
      <c r="DK284" s="72" t="str">
        <f t="shared" ref="DK284:DK331" si="4363">IF(AE284="","","|n"&amp;DK$2&amp;"+"&amp;AE284&amp;DK$1)</f>
        <v/>
      </c>
      <c r="DL284" s="72" t="str">
        <f t="shared" ref="DL284:DL331" si="4364">IF(AF284="","","|n"&amp;DL$2&amp;"+"&amp;AF284&amp;DL$1)</f>
        <v/>
      </c>
      <c r="DM284" s="72" t="str">
        <f t="shared" ref="DM284:DM331" si="4365">IF(AG284="","","|n"&amp;DM$2&amp;"+"&amp;AG284&amp;DM$1)</f>
        <v/>
      </c>
      <c r="DN284" s="72" t="str">
        <f t="shared" ref="DN284:DN331" si="4366">IF(AH284="","","|n"&amp;DN$2&amp;"+"&amp;AH284&amp;DN$1)</f>
        <v/>
      </c>
      <c r="DO284" s="72" t="str">
        <f t="shared" ref="DO284:DO331" si="4367">IF(AI284="","","|n"&amp;DO$2&amp;"+"&amp;AI284&amp;DO$1)</f>
        <v/>
      </c>
      <c r="DP284" s="72" t="str">
        <f t="shared" ref="DP284:DP331" si="4368">IF(AJ284="","","|n"&amp;DP$2&amp;"+"&amp;AJ284&amp;DP$1)</f>
        <v/>
      </c>
      <c r="DQ284" s="72" t="str">
        <f t="shared" ref="DQ284:DQ331" si="4369">IF(AK284="","","|n"&amp;DQ$2&amp;"+"&amp;AK284&amp;DQ$1)</f>
        <v/>
      </c>
      <c r="DR284" s="72" t="str">
        <f t="shared" ref="DR284:DR331" si="4370">IF(AL284="","","|n"&amp;DR$2&amp;"+"&amp;AL284&amp;DR$1)</f>
        <v/>
      </c>
      <c r="DS284" s="72" t="str">
        <f t="shared" ref="DS284:DS331" si="4371">IF(AM284="","","|n"&amp;DS$2&amp;"+"&amp;AM284&amp;DS$1)</f>
        <v/>
      </c>
      <c r="DT284" s="72" t="str">
        <f t="shared" ref="DT284:DT331" si="4372">IF(AN284="","","|n"&amp;DT$2&amp;"+"&amp;AN284&amp;DT$1)</f>
        <v/>
      </c>
      <c r="DU284" s="72" t="str">
        <f t="shared" ref="DU284:DU331" si="4373">IF(AO284="","","|n"&amp;DU$2&amp;"+"&amp;AO284&amp;DU$1)</f>
        <v/>
      </c>
      <c r="DV284" s="72" t="str">
        <f t="shared" ref="DV284:DV331" si="4374">IF(AP284="","","|n"&amp;DV$2&amp;"+"&amp;AP284&amp;DV$1)</f>
        <v/>
      </c>
      <c r="DW284" s="72" t="str">
        <f t="shared" ref="DW284:DW331" si="4375">IF(AQ284="","","|n"&amp;DW$2&amp;"+"&amp;AQ284&amp;DW$1)</f>
        <v/>
      </c>
      <c r="DX284" s="72" t="str">
        <f t="shared" ref="DX284:DX331" si="4376">IF(AR284="","","|n"&amp;DX$2&amp;"+"&amp;AR284&amp;DX$1)</f>
        <v/>
      </c>
      <c r="DY284" s="72" t="str">
        <f t="shared" ref="DY284:DY331" si="4377">IF(AS284="","","|n"&amp;DY$2&amp;"+"&amp;AS284&amp;DY$1)</f>
        <v/>
      </c>
      <c r="DZ284" s="72" t="str">
        <f t="shared" ref="DZ284:DZ331" si="4378">IF(AT284="","","|n"&amp;DZ$2&amp;"+"&amp;AT284&amp;DZ$1)</f>
        <v/>
      </c>
      <c r="EA284" s="72" t="str">
        <f t="shared" ref="EA284:EA331" si="4379">IF(AU284="","","|n"&amp;EA$2&amp;"+"&amp;AU284&amp;EA$1)</f>
        <v/>
      </c>
      <c r="EB284" s="72" t="str">
        <f t="shared" ref="EB284:EB331" si="4380">IF(AV284="","","|n"&amp;EB$2&amp;"+"&amp;AV284&amp;EB$1)</f>
        <v/>
      </c>
      <c r="EC284" s="72" t="str">
        <f t="shared" ref="EC284:EC331" si="4381">IF(AW284="","","|n"&amp;EC$2&amp;"+"&amp;AW284&amp;EC$1)</f>
        <v/>
      </c>
      <c r="ED284" s="72" t="str">
        <f t="shared" ref="ED284:ED331" si="4382">IF(AX284="","","|n"&amp;ED$2&amp;"+"&amp;AX284&amp;ED$1)</f>
        <v/>
      </c>
      <c r="EE284" s="72" t="str">
        <f t="shared" ref="EE284:EE331" si="4383">IF(AY284="","","|n"&amp;EE$2&amp;"+"&amp;AY284&amp;EE$1)</f>
        <v/>
      </c>
      <c r="EF284" s="72" t="str">
        <f t="shared" ref="EF284:EF331" si="4384">IF(AZ284="","","|n"&amp;EF$2&amp;"+"&amp;AZ284&amp;EF$1)</f>
        <v/>
      </c>
      <c r="EG284" s="72" t="str">
        <f t="shared" ref="EG284:EG331" si="4385">IF(BA284="","","|n"&amp;EG$2&amp;"+"&amp;BA284&amp;EG$1)</f>
        <v/>
      </c>
      <c r="EH284" s="72" t="str">
        <f t="shared" ref="EH284:EH331" si="4386">IF(BB284="","","|n"&amp;EH$2&amp;"+"&amp;BB284&amp;EH$1)</f>
        <v/>
      </c>
      <c r="EI284" s="72" t="str">
        <f t="shared" ref="EI284:EI331" si="4387">IF(BC284="","","|n"&amp;EI$2&amp;"+"&amp;BC284&amp;EI$1)</f>
        <v/>
      </c>
      <c r="EJ284" s="72" t="str">
        <f t="shared" ref="EJ284:EJ331" si="4388">IF(BD284="","","|n"&amp;EJ$2&amp;"+"&amp;BD284&amp;EJ$1)</f>
        <v/>
      </c>
      <c r="EK284" s="72" t="str">
        <f t="shared" ref="EK284:EK331" si="4389">IF(BE284="","","|n"&amp;EK$2&amp;"+"&amp;BE284&amp;EK$1)</f>
        <v/>
      </c>
      <c r="EL284" s="72" t="str">
        <f t="shared" ref="EL284:EL331" si="4390">IF(BF284="","","|n"&amp;EL$2&amp;"+"&amp;BF284&amp;EL$1)</f>
        <v/>
      </c>
      <c r="EM284" s="72" t="str">
        <f t="shared" ref="EM284:EM331" si="4391">IF(BG284="","","|n"&amp;EM$2&amp;"+"&amp;BG284&amp;EM$1)</f>
        <v/>
      </c>
      <c r="EN284" s="72" t="str">
        <f t="shared" ref="EN284:EN331" si="4392">IF(BH284="","","|n"&amp;EN$2&amp;"+"&amp;BH284&amp;EN$1)</f>
        <v/>
      </c>
      <c r="EO284" s="72" t="str">
        <f t="shared" ref="EO284:EO331" si="4393">IF(BI284="","","|n"&amp;EO$2&amp;"+"&amp;BI284&amp;EO$1)</f>
        <v/>
      </c>
      <c r="EP284" s="72" t="str">
        <f t="shared" ref="EP284:EP331" si="4394">IF(BJ284="","","|n"&amp;EP$2&amp;"+"&amp;BJ284&amp;EP$1)</f>
        <v/>
      </c>
      <c r="EQ284" s="72" t="str">
        <f t="shared" ref="EQ284:EQ331" si="4395">IF(BK284="","","|n"&amp;EQ$2&amp;"+"&amp;BK284&amp;EQ$1)</f>
        <v/>
      </c>
      <c r="ER284" s="72" t="str">
        <f t="shared" ref="ER284:ER331" si="4396">IF(BL284="","","|n"&amp;ER$2&amp;"+"&amp;BL284&amp;ER$1)</f>
        <v/>
      </c>
      <c r="ES284" s="72" t="str">
        <f t="shared" ref="ES284:ES331" si="4397">IF(BM284="","","|n"&amp;ES$2&amp;"+"&amp;BM284&amp;ES$1)</f>
        <v/>
      </c>
      <c r="ET284" s="72" t="str">
        <f t="shared" ref="ET284:ET331" si="4398">IF(BN284="","","|n"&amp;ET$2&amp;"+"&amp;BN284&amp;ET$1)</f>
        <v/>
      </c>
      <c r="EU284" s="72" t="str">
        <f t="shared" ref="EU284:EU331" si="4399">IF(BO284="","","|n"&amp;EU$2&amp;"+"&amp;BO284&amp;EU$1)</f>
        <v/>
      </c>
      <c r="EV284" s="72" t="str">
        <f t="shared" ref="EV284:EV331" si="4400">IF(BP284="","","|n"&amp;EV$2&amp;"+"&amp;BP284&amp;EV$1)</f>
        <v/>
      </c>
      <c r="EW284" s="72" t="str">
        <f t="shared" ref="EW284:EW331" si="4401">IF(BQ284="","","|n"&amp;EW$2&amp;"+"&amp;BQ284&amp;EW$1)</f>
        <v/>
      </c>
      <c r="EX284" s="72" t="str">
        <f t="shared" ref="EX284:EX331" si="4402">IF(BR284="","","|n"&amp;EX$2&amp;"+"&amp;BR284&amp;EX$1)</f>
        <v/>
      </c>
      <c r="EY284" s="72" t="str">
        <f t="shared" ref="EY284:EY331" si="4403">IF(BS284="","","|n"&amp;EY$2&amp;"+"&amp;BS284&amp;EY$1)</f>
        <v/>
      </c>
      <c r="EZ284" s="72" t="str">
        <f t="shared" ref="EZ284:EZ331" si="4404">IF(BT284="","","|n"&amp;EZ$2&amp;"+"&amp;BT284&amp;EZ$1)</f>
        <v/>
      </c>
      <c r="FA284" s="72" t="str">
        <f t="shared" ref="FA284:FA331" si="4405">IF(BU284="","","|n"&amp;FA$2&amp;"+"&amp;BU284&amp;FA$1)</f>
        <v/>
      </c>
      <c r="FB284" s="72" t="str">
        <f t="shared" ref="FB284:FB331" si="4406">IF(BV284="","","|n"&amp;FB$2&amp;"+"&amp;BV284&amp;FB$1)</f>
        <v/>
      </c>
      <c r="FC284" s="72" t="str">
        <f t="shared" ref="FC284:FC331" si="4407">IF(BW284="","","|n"&amp;FC$2&amp;"+"&amp;BW284&amp;FC$1)</f>
        <v/>
      </c>
      <c r="FD284" s="72" t="str">
        <f t="shared" ref="FD284:FD331" si="4408">IF(BX284="","","|n"&amp;FD$2&amp;"+"&amp;BX284&amp;FD$1)</f>
        <v/>
      </c>
      <c r="FE284" s="72" t="str">
        <f t="shared" ref="FE284:FE331" si="4409">IF(BY284="","","|n"&amp;FE$2&amp;"+"&amp;BY284&amp;FE$1)</f>
        <v/>
      </c>
      <c r="FF284" s="72" t="str">
        <f t="shared" ref="FF284:FF331" si="4410">IF(BZ284="","","|n"&amp;FF$2&amp;"+"&amp;BZ284&amp;FF$1)</f>
        <v/>
      </c>
      <c r="FG284" s="72" t="str">
        <f t="shared" ref="FG284:FG331" si="4411">IF(CA284="","","|n"&amp;FG$2&amp;"+"&amp;CA284&amp;FG$1)</f>
        <v/>
      </c>
      <c r="FH284" s="72" t="str">
        <f t="shared" ref="FH284:FH331" si="4412">IF(CB284="","","|n"&amp;FH$2&amp;"+"&amp;CB284&amp;FH$1)</f>
        <v/>
      </c>
      <c r="FI284" s="72" t="str">
        <f t="shared" ref="FI284:FI331" si="4413">IF(CC284="","","|n"&amp;FI$2&amp;"+"&amp;CC284&amp;FI$1)</f>
        <v/>
      </c>
      <c r="FJ284" s="72" t="str">
        <f t="shared" ref="FJ284:FJ331" si="4414">IF(CD284="","","|n"&amp;FJ$2&amp;"+"&amp;CD284&amp;FJ$1)</f>
        <v/>
      </c>
      <c r="FK284" s="72" t="str">
        <f t="shared" ref="FK284:FK331" si="4415">IF(CE284="","","|n"&amp;FK$2&amp;"+"&amp;CE284&amp;FK$1)</f>
        <v/>
      </c>
      <c r="FL284" s="72" t="str">
        <f t="shared" ref="FL284:FL331" si="4416">IF(CF284="","","|n"&amp;FL$2&amp;"+"&amp;CF284&amp;FL$1)</f>
        <v/>
      </c>
      <c r="FM284" s="72" t="str">
        <f t="shared" ref="FM284:FM331" si="4417">IF(CG284="","","|n"&amp;FM$2&amp;"+"&amp;CG284&amp;FM$1)</f>
        <v/>
      </c>
      <c r="FN284" s="72" t="str">
        <f t="shared" ref="FN284:FN331" si="4418">IF(CH284="","","|n"&amp;FN$2&amp;"+"&amp;CH284&amp;FN$1)</f>
        <v/>
      </c>
      <c r="FO284" s="72" t="str">
        <f t="shared" ref="FO284:FO331" si="4419">IF(CI284="","","|n"&amp;FO$2&amp;"+"&amp;CI284&amp;FO$1)</f>
        <v/>
      </c>
      <c r="FP284" s="72" t="str">
        <f t="shared" ref="FP284:FP331" si="4420">IF(CJ284="","","|n"&amp;FP$2&amp;"+"&amp;CJ284&amp;FP$1)</f>
        <v/>
      </c>
      <c r="FQ284" s="72" t="str">
        <f t="shared" ref="FQ284:FQ331" si="4421">IF(CK284="","","|n"&amp;FQ$2&amp;"+"&amp;CK284&amp;FQ$1)</f>
        <v/>
      </c>
      <c r="FR284" s="72" t="str">
        <f t="shared" ref="FR284:FR331" si="4422">IF(CL284="","","|n"&amp;FR$2&amp;"+"&amp;CL284&amp;FR$1)</f>
        <v/>
      </c>
      <c r="FS284" s="72" t="str">
        <f t="shared" ref="FS284:FS331" si="4423">IF(CM284="","","|n"&amp;FS$2&amp;"+"&amp;CM284&amp;FS$1)</f>
        <v/>
      </c>
    </row>
    <row r="285" spans="1:175">
      <c r="A285" s="82"/>
      <c r="B285" s="82" t="s">
        <v>859</v>
      </c>
      <c r="C285" s="71" t="s">
        <v>835</v>
      </c>
      <c r="T285" s="150"/>
      <c r="U285" s="88"/>
      <c r="CN285" s="70" t="str">
        <f t="shared" si="4277"/>
        <v>InitUnitState('IF25',,,,,,,,,,)</v>
      </c>
      <c r="CO285" s="70" t="str">
        <f t="shared" si="4278"/>
        <v>InitUnitNormal('IF25',,,,,,,,,,)</v>
      </c>
      <c r="CP285" s="70" t="str">
        <f t="shared" si="4279"/>
        <v>InitUnitMagic('IF25',,,,,,,,,,)</v>
      </c>
      <c r="CQ285" s="70" t="str">
        <f t="shared" si="4280"/>
        <v>InitUnitAdd('IF25',,,,,,,,,,)</v>
      </c>
      <c r="CR285" s="70" t="str">
        <f t="shared" si="4281"/>
        <v>InitEquipData('IF25',,"",,,,,'','','','','','',"")</v>
      </c>
      <c r="CU285" s="98" t="str">
        <f t="shared" si="4353"/>
        <v>|n</v>
      </c>
      <c r="CW285" s="61"/>
      <c r="CX285" s="61"/>
      <c r="CY285" s="61"/>
      <c r="CZ285" s="61"/>
      <c r="DA285" s="61"/>
      <c r="DB285" s="72" t="str">
        <f t="shared" si="4354"/>
        <v/>
      </c>
      <c r="DC285" s="72" t="str">
        <f t="shared" si="4355"/>
        <v/>
      </c>
      <c r="DD285" s="72" t="str">
        <f t="shared" si="4356"/>
        <v/>
      </c>
      <c r="DE285" s="72" t="str">
        <f t="shared" si="4357"/>
        <v/>
      </c>
      <c r="DF285" s="72" t="str">
        <f t="shared" si="4358"/>
        <v/>
      </c>
      <c r="DG285" s="72" t="str">
        <f t="shared" si="4359"/>
        <v/>
      </c>
      <c r="DH285" s="72" t="str">
        <f t="shared" si="4360"/>
        <v/>
      </c>
      <c r="DI285" s="72" t="str">
        <f t="shared" si="4361"/>
        <v/>
      </c>
      <c r="DJ285" s="72" t="str">
        <f t="shared" si="4362"/>
        <v/>
      </c>
      <c r="DK285" s="72" t="str">
        <f t="shared" si="4363"/>
        <v/>
      </c>
      <c r="DL285" s="72" t="str">
        <f t="shared" si="4364"/>
        <v/>
      </c>
      <c r="DM285" s="72" t="str">
        <f t="shared" si="4365"/>
        <v/>
      </c>
      <c r="DN285" s="72" t="str">
        <f t="shared" si="4366"/>
        <v/>
      </c>
      <c r="DO285" s="72" t="str">
        <f t="shared" si="4367"/>
        <v/>
      </c>
      <c r="DP285" s="72" t="str">
        <f t="shared" si="4368"/>
        <v/>
      </c>
      <c r="DQ285" s="72" t="str">
        <f t="shared" si="4369"/>
        <v/>
      </c>
      <c r="DR285" s="72" t="str">
        <f t="shared" si="4370"/>
        <v/>
      </c>
      <c r="DS285" s="72" t="str">
        <f t="shared" si="4371"/>
        <v/>
      </c>
      <c r="DT285" s="72" t="str">
        <f t="shared" si="4372"/>
        <v/>
      </c>
      <c r="DU285" s="72" t="str">
        <f t="shared" si="4373"/>
        <v/>
      </c>
      <c r="DV285" s="72" t="str">
        <f t="shared" si="4374"/>
        <v/>
      </c>
      <c r="DW285" s="72" t="str">
        <f t="shared" si="4375"/>
        <v/>
      </c>
      <c r="DX285" s="72" t="str">
        <f t="shared" si="4376"/>
        <v/>
      </c>
      <c r="DY285" s="72" t="str">
        <f t="shared" si="4377"/>
        <v/>
      </c>
      <c r="DZ285" s="72" t="str">
        <f t="shared" si="4378"/>
        <v/>
      </c>
      <c r="EA285" s="72" t="str">
        <f t="shared" si="4379"/>
        <v/>
      </c>
      <c r="EB285" s="72" t="str">
        <f t="shared" si="4380"/>
        <v/>
      </c>
      <c r="EC285" s="72" t="str">
        <f t="shared" si="4381"/>
        <v/>
      </c>
      <c r="ED285" s="72" t="str">
        <f t="shared" si="4382"/>
        <v/>
      </c>
      <c r="EE285" s="72" t="str">
        <f t="shared" si="4383"/>
        <v/>
      </c>
      <c r="EF285" s="72" t="str">
        <f t="shared" si="4384"/>
        <v/>
      </c>
      <c r="EG285" s="72" t="str">
        <f t="shared" si="4385"/>
        <v/>
      </c>
      <c r="EH285" s="72" t="str">
        <f t="shared" si="4386"/>
        <v/>
      </c>
      <c r="EI285" s="72" t="str">
        <f t="shared" si="4387"/>
        <v/>
      </c>
      <c r="EJ285" s="72" t="str">
        <f t="shared" si="4388"/>
        <v/>
      </c>
      <c r="EK285" s="72" t="str">
        <f t="shared" si="4389"/>
        <v/>
      </c>
      <c r="EL285" s="72" t="str">
        <f t="shared" si="4390"/>
        <v/>
      </c>
      <c r="EM285" s="72" t="str">
        <f t="shared" si="4391"/>
        <v/>
      </c>
      <c r="EN285" s="72" t="str">
        <f t="shared" si="4392"/>
        <v/>
      </c>
      <c r="EO285" s="72" t="str">
        <f t="shared" si="4393"/>
        <v/>
      </c>
      <c r="EP285" s="72" t="str">
        <f t="shared" si="4394"/>
        <v/>
      </c>
      <c r="EQ285" s="72" t="str">
        <f t="shared" si="4395"/>
        <v/>
      </c>
      <c r="ER285" s="72" t="str">
        <f t="shared" si="4396"/>
        <v/>
      </c>
      <c r="ES285" s="72" t="str">
        <f t="shared" si="4397"/>
        <v/>
      </c>
      <c r="ET285" s="72" t="str">
        <f t="shared" si="4398"/>
        <v/>
      </c>
      <c r="EU285" s="72" t="str">
        <f t="shared" si="4399"/>
        <v/>
      </c>
      <c r="EV285" s="72" t="str">
        <f t="shared" si="4400"/>
        <v/>
      </c>
      <c r="EW285" s="72" t="str">
        <f t="shared" si="4401"/>
        <v/>
      </c>
      <c r="EX285" s="72" t="str">
        <f t="shared" si="4402"/>
        <v/>
      </c>
      <c r="EY285" s="72" t="str">
        <f t="shared" si="4403"/>
        <v/>
      </c>
      <c r="EZ285" s="72" t="str">
        <f t="shared" si="4404"/>
        <v/>
      </c>
      <c r="FA285" s="72" t="str">
        <f t="shared" si="4405"/>
        <v/>
      </c>
      <c r="FB285" s="72" t="str">
        <f t="shared" si="4406"/>
        <v/>
      </c>
      <c r="FC285" s="72" t="str">
        <f t="shared" si="4407"/>
        <v/>
      </c>
      <c r="FD285" s="72" t="str">
        <f t="shared" si="4408"/>
        <v/>
      </c>
      <c r="FE285" s="72" t="str">
        <f t="shared" si="4409"/>
        <v/>
      </c>
      <c r="FF285" s="72" t="str">
        <f t="shared" si="4410"/>
        <v/>
      </c>
      <c r="FG285" s="72" t="str">
        <f t="shared" si="4411"/>
        <v/>
      </c>
      <c r="FH285" s="72" t="str">
        <f t="shared" si="4412"/>
        <v/>
      </c>
      <c r="FI285" s="72" t="str">
        <f t="shared" si="4413"/>
        <v/>
      </c>
      <c r="FJ285" s="72" t="str">
        <f t="shared" si="4414"/>
        <v/>
      </c>
      <c r="FK285" s="72" t="str">
        <f t="shared" si="4415"/>
        <v/>
      </c>
      <c r="FL285" s="72" t="str">
        <f t="shared" si="4416"/>
        <v/>
      </c>
      <c r="FM285" s="72" t="str">
        <f t="shared" si="4417"/>
        <v/>
      </c>
      <c r="FN285" s="72" t="str">
        <f t="shared" si="4418"/>
        <v/>
      </c>
      <c r="FO285" s="72" t="str">
        <f t="shared" si="4419"/>
        <v/>
      </c>
      <c r="FP285" s="72" t="str">
        <f t="shared" si="4420"/>
        <v/>
      </c>
      <c r="FQ285" s="72" t="str">
        <f t="shared" si="4421"/>
        <v/>
      </c>
      <c r="FR285" s="72" t="str">
        <f t="shared" si="4422"/>
        <v/>
      </c>
      <c r="FS285" s="72" t="str">
        <f t="shared" si="4423"/>
        <v/>
      </c>
    </row>
    <row r="286" spans="1:175">
      <c r="A286" s="82"/>
      <c r="B286" s="82" t="s">
        <v>860</v>
      </c>
      <c r="C286" s="71" t="s">
        <v>835</v>
      </c>
      <c r="T286" s="150"/>
      <c r="U286" s="88"/>
      <c r="CN286" s="70" t="str">
        <f t="shared" si="4277"/>
        <v>InitUnitState('IF26',,,,,,,,,,)</v>
      </c>
      <c r="CO286" s="70" t="str">
        <f t="shared" si="4278"/>
        <v>InitUnitNormal('IF26',,,,,,,,,,)</v>
      </c>
      <c r="CP286" s="70" t="str">
        <f t="shared" si="4279"/>
        <v>InitUnitMagic('IF26',,,,,,,,,,)</v>
      </c>
      <c r="CQ286" s="70" t="str">
        <f t="shared" si="4280"/>
        <v>InitUnitAdd('IF26',,,,,,,,,,)</v>
      </c>
      <c r="CR286" s="70" t="str">
        <f t="shared" si="4281"/>
        <v>InitEquipData('IF26',,"",,,,,'','','','','','',"")</v>
      </c>
      <c r="CU286" s="98" t="str">
        <f t="shared" si="4353"/>
        <v>|n</v>
      </c>
      <c r="CW286" s="61"/>
      <c r="CX286" s="61"/>
      <c r="CY286" s="61"/>
      <c r="CZ286" s="61"/>
      <c r="DA286" s="61"/>
      <c r="DB286" s="72" t="str">
        <f t="shared" si="4354"/>
        <v/>
      </c>
      <c r="DC286" s="72" t="str">
        <f t="shared" si="4355"/>
        <v/>
      </c>
      <c r="DD286" s="72" t="str">
        <f t="shared" si="4356"/>
        <v/>
      </c>
      <c r="DE286" s="72" t="str">
        <f t="shared" si="4357"/>
        <v/>
      </c>
      <c r="DF286" s="72" t="str">
        <f t="shared" si="4358"/>
        <v/>
      </c>
      <c r="DG286" s="72" t="str">
        <f t="shared" si="4359"/>
        <v/>
      </c>
      <c r="DH286" s="72" t="str">
        <f t="shared" si="4360"/>
        <v/>
      </c>
      <c r="DI286" s="72" t="str">
        <f t="shared" si="4361"/>
        <v/>
      </c>
      <c r="DJ286" s="72" t="str">
        <f t="shared" si="4362"/>
        <v/>
      </c>
      <c r="DK286" s="72" t="str">
        <f t="shared" si="4363"/>
        <v/>
      </c>
      <c r="DL286" s="72" t="str">
        <f t="shared" si="4364"/>
        <v/>
      </c>
      <c r="DM286" s="72" t="str">
        <f t="shared" si="4365"/>
        <v/>
      </c>
      <c r="DN286" s="72" t="str">
        <f t="shared" si="4366"/>
        <v/>
      </c>
      <c r="DO286" s="72" t="str">
        <f t="shared" si="4367"/>
        <v/>
      </c>
      <c r="DP286" s="72" t="str">
        <f t="shared" si="4368"/>
        <v/>
      </c>
      <c r="DQ286" s="72" t="str">
        <f t="shared" si="4369"/>
        <v/>
      </c>
      <c r="DR286" s="72" t="str">
        <f t="shared" si="4370"/>
        <v/>
      </c>
      <c r="DS286" s="72" t="str">
        <f t="shared" si="4371"/>
        <v/>
      </c>
      <c r="DT286" s="72" t="str">
        <f t="shared" si="4372"/>
        <v/>
      </c>
      <c r="DU286" s="72" t="str">
        <f t="shared" si="4373"/>
        <v/>
      </c>
      <c r="DV286" s="72" t="str">
        <f t="shared" si="4374"/>
        <v/>
      </c>
      <c r="DW286" s="72" t="str">
        <f t="shared" si="4375"/>
        <v/>
      </c>
      <c r="DX286" s="72" t="str">
        <f t="shared" si="4376"/>
        <v/>
      </c>
      <c r="DY286" s="72" t="str">
        <f t="shared" si="4377"/>
        <v/>
      </c>
      <c r="DZ286" s="72" t="str">
        <f t="shared" si="4378"/>
        <v/>
      </c>
      <c r="EA286" s="72" t="str">
        <f t="shared" si="4379"/>
        <v/>
      </c>
      <c r="EB286" s="72" t="str">
        <f t="shared" si="4380"/>
        <v/>
      </c>
      <c r="EC286" s="72" t="str">
        <f t="shared" si="4381"/>
        <v/>
      </c>
      <c r="ED286" s="72" t="str">
        <f t="shared" si="4382"/>
        <v/>
      </c>
      <c r="EE286" s="72" t="str">
        <f t="shared" si="4383"/>
        <v/>
      </c>
      <c r="EF286" s="72" t="str">
        <f t="shared" si="4384"/>
        <v/>
      </c>
      <c r="EG286" s="72" t="str">
        <f t="shared" si="4385"/>
        <v/>
      </c>
      <c r="EH286" s="72" t="str">
        <f t="shared" si="4386"/>
        <v/>
      </c>
      <c r="EI286" s="72" t="str">
        <f t="shared" si="4387"/>
        <v/>
      </c>
      <c r="EJ286" s="72" t="str">
        <f t="shared" si="4388"/>
        <v/>
      </c>
      <c r="EK286" s="72" t="str">
        <f t="shared" si="4389"/>
        <v/>
      </c>
      <c r="EL286" s="72" t="str">
        <f t="shared" si="4390"/>
        <v/>
      </c>
      <c r="EM286" s="72" t="str">
        <f t="shared" si="4391"/>
        <v/>
      </c>
      <c r="EN286" s="72" t="str">
        <f t="shared" si="4392"/>
        <v/>
      </c>
      <c r="EO286" s="72" t="str">
        <f t="shared" si="4393"/>
        <v/>
      </c>
      <c r="EP286" s="72" t="str">
        <f t="shared" si="4394"/>
        <v/>
      </c>
      <c r="EQ286" s="72" t="str">
        <f t="shared" si="4395"/>
        <v/>
      </c>
      <c r="ER286" s="72" t="str">
        <f t="shared" si="4396"/>
        <v/>
      </c>
      <c r="ES286" s="72" t="str">
        <f t="shared" si="4397"/>
        <v/>
      </c>
      <c r="ET286" s="72" t="str">
        <f t="shared" si="4398"/>
        <v/>
      </c>
      <c r="EU286" s="72" t="str">
        <f t="shared" si="4399"/>
        <v/>
      </c>
      <c r="EV286" s="72" t="str">
        <f t="shared" si="4400"/>
        <v/>
      </c>
      <c r="EW286" s="72" t="str">
        <f t="shared" si="4401"/>
        <v/>
      </c>
      <c r="EX286" s="72" t="str">
        <f t="shared" si="4402"/>
        <v/>
      </c>
      <c r="EY286" s="72" t="str">
        <f t="shared" si="4403"/>
        <v/>
      </c>
      <c r="EZ286" s="72" t="str">
        <f t="shared" si="4404"/>
        <v/>
      </c>
      <c r="FA286" s="72" t="str">
        <f t="shared" si="4405"/>
        <v/>
      </c>
      <c r="FB286" s="72" t="str">
        <f t="shared" si="4406"/>
        <v/>
      </c>
      <c r="FC286" s="72" t="str">
        <f t="shared" si="4407"/>
        <v/>
      </c>
      <c r="FD286" s="72" t="str">
        <f t="shared" si="4408"/>
        <v/>
      </c>
      <c r="FE286" s="72" t="str">
        <f t="shared" si="4409"/>
        <v/>
      </c>
      <c r="FF286" s="72" t="str">
        <f t="shared" si="4410"/>
        <v/>
      </c>
      <c r="FG286" s="72" t="str">
        <f t="shared" si="4411"/>
        <v/>
      </c>
      <c r="FH286" s="72" t="str">
        <f t="shared" si="4412"/>
        <v/>
      </c>
      <c r="FI286" s="72" t="str">
        <f t="shared" si="4413"/>
        <v/>
      </c>
      <c r="FJ286" s="72" t="str">
        <f t="shared" si="4414"/>
        <v/>
      </c>
      <c r="FK286" s="72" t="str">
        <f t="shared" si="4415"/>
        <v/>
      </c>
      <c r="FL286" s="72" t="str">
        <f t="shared" si="4416"/>
        <v/>
      </c>
      <c r="FM286" s="72" t="str">
        <f t="shared" si="4417"/>
        <v/>
      </c>
      <c r="FN286" s="72" t="str">
        <f t="shared" si="4418"/>
        <v/>
      </c>
      <c r="FO286" s="72" t="str">
        <f t="shared" si="4419"/>
        <v/>
      </c>
      <c r="FP286" s="72" t="str">
        <f t="shared" si="4420"/>
        <v/>
      </c>
      <c r="FQ286" s="72" t="str">
        <f t="shared" si="4421"/>
        <v/>
      </c>
      <c r="FR286" s="72" t="str">
        <f t="shared" si="4422"/>
        <v/>
      </c>
      <c r="FS286" s="72" t="str">
        <f t="shared" si="4423"/>
        <v/>
      </c>
    </row>
    <row r="287" spans="1:175">
      <c r="A287" s="82"/>
      <c r="B287" s="82" t="s">
        <v>861</v>
      </c>
      <c r="C287" s="71" t="s">
        <v>835</v>
      </c>
      <c r="T287" s="150"/>
      <c r="U287" s="88"/>
      <c r="CN287" s="70" t="str">
        <f t="shared" si="4277"/>
        <v>InitUnitState('IF27',,,,,,,,,,)</v>
      </c>
      <c r="CO287" s="70" t="str">
        <f t="shared" si="4278"/>
        <v>InitUnitNormal('IF27',,,,,,,,,,)</v>
      </c>
      <c r="CP287" s="70" t="str">
        <f t="shared" si="4279"/>
        <v>InitUnitMagic('IF27',,,,,,,,,,)</v>
      </c>
      <c r="CQ287" s="70" t="str">
        <f t="shared" si="4280"/>
        <v>InitUnitAdd('IF27',,,,,,,,,,)</v>
      </c>
      <c r="CR287" s="70" t="str">
        <f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294&amp;CR$1&amp;")"</f>
        <v>InitEquipData('IF27',,"",,,,,'','','','','','',"")</v>
      </c>
      <c r="CU287" s="98" t="str">
        <f t="shared" si="4353"/>
        <v>|n</v>
      </c>
      <c r="CW287" s="61"/>
      <c r="CX287" s="61"/>
      <c r="CY287" s="61"/>
      <c r="CZ287" s="61"/>
      <c r="DA287" s="61"/>
      <c r="DB287" s="72" t="str">
        <f t="shared" si="4354"/>
        <v/>
      </c>
      <c r="DC287" s="72" t="str">
        <f t="shared" si="4355"/>
        <v/>
      </c>
      <c r="DD287" s="72" t="str">
        <f t="shared" si="4356"/>
        <v/>
      </c>
      <c r="DE287" s="72" t="str">
        <f t="shared" si="4357"/>
        <v/>
      </c>
      <c r="DF287" s="72" t="str">
        <f t="shared" si="4358"/>
        <v/>
      </c>
      <c r="DG287" s="72" t="str">
        <f t="shared" si="4359"/>
        <v/>
      </c>
      <c r="DH287" s="72" t="str">
        <f t="shared" si="4360"/>
        <v/>
      </c>
      <c r="DI287" s="72" t="str">
        <f t="shared" si="4361"/>
        <v/>
      </c>
      <c r="DJ287" s="72" t="str">
        <f t="shared" si="4362"/>
        <v/>
      </c>
      <c r="DK287" s="72" t="str">
        <f t="shared" si="4363"/>
        <v/>
      </c>
      <c r="DL287" s="72" t="str">
        <f t="shared" si="4364"/>
        <v/>
      </c>
      <c r="DM287" s="72" t="str">
        <f t="shared" si="4365"/>
        <v/>
      </c>
      <c r="DN287" s="72" t="str">
        <f t="shared" si="4366"/>
        <v/>
      </c>
      <c r="DO287" s="72" t="str">
        <f t="shared" si="4367"/>
        <v/>
      </c>
      <c r="DP287" s="72" t="str">
        <f t="shared" si="4368"/>
        <v/>
      </c>
      <c r="DQ287" s="72" t="str">
        <f t="shared" si="4369"/>
        <v/>
      </c>
      <c r="DR287" s="72" t="str">
        <f t="shared" si="4370"/>
        <v/>
      </c>
      <c r="DS287" s="72" t="str">
        <f t="shared" si="4371"/>
        <v/>
      </c>
      <c r="DT287" s="72" t="str">
        <f t="shared" si="4372"/>
        <v/>
      </c>
      <c r="DU287" s="72" t="str">
        <f t="shared" si="4373"/>
        <v/>
      </c>
      <c r="DV287" s="72" t="str">
        <f t="shared" si="4374"/>
        <v/>
      </c>
      <c r="DW287" s="72" t="str">
        <f t="shared" si="4375"/>
        <v/>
      </c>
      <c r="DX287" s="72" t="str">
        <f t="shared" si="4376"/>
        <v/>
      </c>
      <c r="DY287" s="72" t="str">
        <f t="shared" si="4377"/>
        <v/>
      </c>
      <c r="DZ287" s="72" t="str">
        <f t="shared" si="4378"/>
        <v/>
      </c>
      <c r="EA287" s="72" t="str">
        <f t="shared" si="4379"/>
        <v/>
      </c>
      <c r="EB287" s="72" t="str">
        <f t="shared" si="4380"/>
        <v/>
      </c>
      <c r="EC287" s="72" t="str">
        <f t="shared" si="4381"/>
        <v/>
      </c>
      <c r="ED287" s="72" t="str">
        <f t="shared" si="4382"/>
        <v/>
      </c>
      <c r="EE287" s="72" t="str">
        <f t="shared" si="4383"/>
        <v/>
      </c>
      <c r="EF287" s="72" t="str">
        <f t="shared" si="4384"/>
        <v/>
      </c>
      <c r="EG287" s="72" t="str">
        <f t="shared" si="4385"/>
        <v/>
      </c>
      <c r="EH287" s="72" t="str">
        <f t="shared" si="4386"/>
        <v/>
      </c>
      <c r="EI287" s="72" t="str">
        <f t="shared" si="4387"/>
        <v/>
      </c>
      <c r="EJ287" s="72" t="str">
        <f t="shared" si="4388"/>
        <v/>
      </c>
      <c r="EK287" s="72" t="str">
        <f t="shared" si="4389"/>
        <v/>
      </c>
      <c r="EL287" s="72" t="str">
        <f t="shared" si="4390"/>
        <v/>
      </c>
      <c r="EM287" s="72" t="str">
        <f t="shared" si="4391"/>
        <v/>
      </c>
      <c r="EN287" s="72" t="str">
        <f t="shared" si="4392"/>
        <v/>
      </c>
      <c r="EO287" s="72" t="str">
        <f t="shared" si="4393"/>
        <v/>
      </c>
      <c r="EP287" s="72" t="str">
        <f t="shared" si="4394"/>
        <v/>
      </c>
      <c r="EQ287" s="72" t="str">
        <f t="shared" si="4395"/>
        <v/>
      </c>
      <c r="ER287" s="72" t="str">
        <f t="shared" si="4396"/>
        <v/>
      </c>
      <c r="ES287" s="72" t="str">
        <f t="shared" si="4397"/>
        <v/>
      </c>
      <c r="ET287" s="72" t="str">
        <f t="shared" si="4398"/>
        <v/>
      </c>
      <c r="EU287" s="72" t="str">
        <f t="shared" si="4399"/>
        <v/>
      </c>
      <c r="EV287" s="72" t="str">
        <f t="shared" si="4400"/>
        <v/>
      </c>
      <c r="EW287" s="72" t="str">
        <f t="shared" si="4401"/>
        <v/>
      </c>
      <c r="EX287" s="72" t="str">
        <f t="shared" si="4402"/>
        <v/>
      </c>
      <c r="EY287" s="72" t="str">
        <f t="shared" si="4403"/>
        <v/>
      </c>
      <c r="EZ287" s="72" t="str">
        <f t="shared" si="4404"/>
        <v/>
      </c>
      <c r="FA287" s="72" t="str">
        <f t="shared" si="4405"/>
        <v/>
      </c>
      <c r="FB287" s="72" t="str">
        <f t="shared" si="4406"/>
        <v/>
      </c>
      <c r="FC287" s="72" t="str">
        <f t="shared" si="4407"/>
        <v/>
      </c>
      <c r="FD287" s="72" t="str">
        <f t="shared" si="4408"/>
        <v/>
      </c>
      <c r="FE287" s="72" t="str">
        <f t="shared" si="4409"/>
        <v/>
      </c>
      <c r="FF287" s="72" t="str">
        <f t="shared" si="4410"/>
        <v/>
      </c>
      <c r="FG287" s="72" t="str">
        <f t="shared" si="4411"/>
        <v/>
      </c>
      <c r="FH287" s="72" t="str">
        <f t="shared" si="4412"/>
        <v/>
      </c>
      <c r="FI287" s="72" t="str">
        <f t="shared" si="4413"/>
        <v/>
      </c>
      <c r="FJ287" s="72" t="str">
        <f t="shared" si="4414"/>
        <v/>
      </c>
      <c r="FK287" s="72" t="str">
        <f t="shared" si="4415"/>
        <v/>
      </c>
      <c r="FL287" s="72" t="str">
        <f t="shared" si="4416"/>
        <v/>
      </c>
      <c r="FM287" s="72" t="str">
        <f t="shared" si="4417"/>
        <v/>
      </c>
      <c r="FN287" s="72" t="str">
        <f t="shared" si="4418"/>
        <v/>
      </c>
      <c r="FO287" s="72" t="str">
        <f t="shared" si="4419"/>
        <v/>
      </c>
      <c r="FP287" s="72" t="str">
        <f t="shared" si="4420"/>
        <v/>
      </c>
      <c r="FQ287" s="72" t="str">
        <f t="shared" si="4421"/>
        <v/>
      </c>
      <c r="FR287" s="72" t="str">
        <f t="shared" si="4422"/>
        <v/>
      </c>
      <c r="FS287" s="72" t="str">
        <f t="shared" si="4423"/>
        <v/>
      </c>
    </row>
    <row r="288" spans="1:175">
      <c r="A288" s="82"/>
      <c r="B288" s="82" t="s">
        <v>862</v>
      </c>
      <c r="C288" s="71" t="s">
        <v>835</v>
      </c>
      <c r="T288" s="150"/>
      <c r="U288" s="88"/>
      <c r="CN288" s="70" t="str">
        <f t="shared" ref="CN288:CN293" si="4424">"InitUnitState('"&amp;B288&amp;"',"&amp;V288&amp;","&amp;W288&amp;","&amp;X288&amp;","&amp;Y288&amp;","&amp;Z288&amp;","&amp;AA288&amp;","&amp;AB288&amp;","&amp;AC288&amp;","&amp;AD288&amp;","&amp;AE288&amp;")"</f>
        <v>InitUnitState('IF28',,,,,,,,,,)</v>
      </c>
      <c r="CO288" s="70" t="str">
        <f t="shared" ref="CO288:CO293" si="4425">"InitUnitNormal('"&amp;B288&amp;"',"&amp;AF288&amp;","&amp;AG288&amp;","&amp;AH288&amp;","&amp;AI288&amp;","&amp;AJ288&amp;","&amp;AK288&amp;","&amp;AL288&amp;","&amp;AM288&amp;","&amp;AN288&amp;","&amp;AO288&amp;")"</f>
        <v>InitUnitNormal('IF28',,,,,,,,,,)</v>
      </c>
      <c r="CP288" s="70" t="str">
        <f t="shared" ref="CP288:CP293" si="4426">"InitUnitMagic('"&amp;B288&amp;"',"&amp;AP288&amp;","&amp;AQ288&amp;","&amp;AR288&amp;","&amp;AS288&amp;","&amp;AT288&amp;","&amp;AU288&amp;","&amp;AV288&amp;","&amp;AW288&amp;","&amp;BI288&amp;","&amp;BJ288&amp;")"</f>
        <v>InitUnitMagic('IF28',,,,,,,,,,)</v>
      </c>
      <c r="CQ288" s="70" t="str">
        <f t="shared" ref="CQ288:CQ293" si="4427">"InitUnitAdd('"&amp;B288&amp;"',"&amp;BK288&amp;","&amp;BL288&amp;","&amp;BM288&amp;","&amp;BN288&amp;","&amp;BO288&amp;","&amp;BP288&amp;","&amp;BQ288&amp;","&amp;BR288&amp;","&amp;BS288&amp;","&amp;BT288&amp;")"</f>
        <v>InitUnitAdd('IF28',,,,,,,,,,)</v>
      </c>
      <c r="CR288" s="70" t="str">
        <f t="shared" ref="CR288:CR290" si="4428"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289&amp;CR$1&amp;")"</f>
        <v>InitEquipData('IF28',,"",,,,,'','','','','','',"")</v>
      </c>
      <c r="CU288" s="98" t="str">
        <f t="shared" ref="CU288:CU293" si="4429">CONCATENATE(DB288,DC288,DD288,DE288,DF288,DG288,DH288,DI288,DJ288,DK288,DL288,DM288,DN288,DO288,DP288,DQ288,DR288,DS288,DT288,DU288,DV288,DW288,DX288,DY288,DZ288,EA288,EB288,EC288,ED288,EE288,EF288,EG288,EH288,EI288,EJ288,EK288,EL288,EM288,EN288,EO288,EP288&amp;"|n")</f>
        <v>|n</v>
      </c>
      <c r="CW288" s="61"/>
      <c r="CX288" s="61"/>
      <c r="CY288" s="61"/>
      <c r="CZ288" s="61"/>
      <c r="DA288" s="61"/>
      <c r="DB288" s="72" t="str">
        <f t="shared" ref="DB288:DB293" si="4430">IF(V288="","","|n"&amp;DB$2&amp;"+"&amp;V288&amp;DB$1)</f>
        <v/>
      </c>
      <c r="DC288" s="72" t="str">
        <f t="shared" ref="DC288:DC293" si="4431">IF(W288="","","|n"&amp;DC$2&amp;"+"&amp;W288&amp;DC$1)</f>
        <v/>
      </c>
      <c r="DD288" s="72" t="str">
        <f t="shared" ref="DD288:DD293" si="4432">IF(X288="","","|n"&amp;DD$2&amp;"+"&amp;X288&amp;DD$1)</f>
        <v/>
      </c>
      <c r="DE288" s="72" t="str">
        <f t="shared" ref="DE288:DE293" si="4433">IF(Y288="","","|n"&amp;DE$2&amp;"+"&amp;Y288&amp;DE$1)</f>
        <v/>
      </c>
      <c r="DF288" s="72" t="str">
        <f t="shared" ref="DF288:DF293" si="4434">IF(Z288="","","|n"&amp;DF$2&amp;"+"&amp;Z288&amp;DF$1)</f>
        <v/>
      </c>
      <c r="DG288" s="72" t="str">
        <f t="shared" ref="DG288:DG293" si="4435">IF(AA288="","","|n"&amp;DG$2&amp;"+"&amp;AA288&amp;DG$1)</f>
        <v/>
      </c>
      <c r="DH288" s="72" t="str">
        <f t="shared" ref="DH288:DH293" si="4436">IF(AB288="","","|n"&amp;DH$2&amp;"+"&amp;AB288&amp;DH$1)</f>
        <v/>
      </c>
      <c r="DI288" s="72" t="str">
        <f t="shared" ref="DI288:DI293" si="4437">IF(AC288="","","|n"&amp;DI$2&amp;"+"&amp;AC288&amp;DI$1)</f>
        <v/>
      </c>
      <c r="DJ288" s="72" t="str">
        <f t="shared" ref="DJ288:DJ293" si="4438">IF(AD288="","","|n"&amp;DJ$2&amp;"+"&amp;AD288&amp;DJ$1)</f>
        <v/>
      </c>
      <c r="DK288" s="72" t="str">
        <f t="shared" ref="DK288:DK293" si="4439">IF(AE288="","","|n"&amp;DK$2&amp;"+"&amp;AE288&amp;DK$1)</f>
        <v/>
      </c>
      <c r="DL288" s="72" t="str">
        <f t="shared" ref="DL288:DL293" si="4440">IF(AF288="","","|n"&amp;DL$2&amp;"+"&amp;AF288&amp;DL$1)</f>
        <v/>
      </c>
      <c r="DM288" s="72" t="str">
        <f t="shared" ref="DM288:DM293" si="4441">IF(AG288="","","|n"&amp;DM$2&amp;"+"&amp;AG288&amp;DM$1)</f>
        <v/>
      </c>
      <c r="DN288" s="72" t="str">
        <f t="shared" ref="DN288:DN293" si="4442">IF(AH288="","","|n"&amp;DN$2&amp;"+"&amp;AH288&amp;DN$1)</f>
        <v/>
      </c>
      <c r="DO288" s="72" t="str">
        <f t="shared" ref="DO288:DO293" si="4443">IF(AI288="","","|n"&amp;DO$2&amp;"+"&amp;AI288&amp;DO$1)</f>
        <v/>
      </c>
      <c r="DP288" s="72" t="str">
        <f t="shared" ref="DP288:DP293" si="4444">IF(AJ288="","","|n"&amp;DP$2&amp;"+"&amp;AJ288&amp;DP$1)</f>
        <v/>
      </c>
      <c r="DQ288" s="72" t="str">
        <f t="shared" ref="DQ288:DQ293" si="4445">IF(AK288="","","|n"&amp;DQ$2&amp;"+"&amp;AK288&amp;DQ$1)</f>
        <v/>
      </c>
      <c r="DR288" s="72" t="str">
        <f t="shared" ref="DR288:DR293" si="4446">IF(AL288="","","|n"&amp;DR$2&amp;"+"&amp;AL288&amp;DR$1)</f>
        <v/>
      </c>
      <c r="DS288" s="72" t="str">
        <f t="shared" ref="DS288:DS293" si="4447">IF(AM288="","","|n"&amp;DS$2&amp;"+"&amp;AM288&amp;DS$1)</f>
        <v/>
      </c>
      <c r="DT288" s="72" t="str">
        <f t="shared" ref="DT288:DT293" si="4448">IF(AN288="","","|n"&amp;DT$2&amp;"+"&amp;AN288&amp;DT$1)</f>
        <v/>
      </c>
      <c r="DU288" s="72" t="str">
        <f t="shared" ref="DU288:DU293" si="4449">IF(AO288="","","|n"&amp;DU$2&amp;"+"&amp;AO288&amp;DU$1)</f>
        <v/>
      </c>
      <c r="DV288" s="72" t="str">
        <f t="shared" ref="DV288:DV293" si="4450">IF(AP288="","","|n"&amp;DV$2&amp;"+"&amp;AP288&amp;DV$1)</f>
        <v/>
      </c>
      <c r="DW288" s="72" t="str">
        <f t="shared" ref="DW288:DW293" si="4451">IF(AQ288="","","|n"&amp;DW$2&amp;"+"&amp;AQ288&amp;DW$1)</f>
        <v/>
      </c>
      <c r="DX288" s="72" t="str">
        <f t="shared" ref="DX288:DX293" si="4452">IF(AR288="","","|n"&amp;DX$2&amp;"+"&amp;AR288&amp;DX$1)</f>
        <v/>
      </c>
      <c r="DY288" s="72" t="str">
        <f t="shared" ref="DY288:DY293" si="4453">IF(AS288="","","|n"&amp;DY$2&amp;"+"&amp;AS288&amp;DY$1)</f>
        <v/>
      </c>
      <c r="DZ288" s="72" t="str">
        <f t="shared" ref="DZ288:DZ293" si="4454">IF(AT288="","","|n"&amp;DZ$2&amp;"+"&amp;AT288&amp;DZ$1)</f>
        <v/>
      </c>
      <c r="EA288" s="72" t="str">
        <f t="shared" ref="EA288:EA293" si="4455">IF(AU288="","","|n"&amp;EA$2&amp;"+"&amp;AU288&amp;EA$1)</f>
        <v/>
      </c>
      <c r="EB288" s="72" t="str">
        <f t="shared" ref="EB288:EB293" si="4456">IF(AV288="","","|n"&amp;EB$2&amp;"+"&amp;AV288&amp;EB$1)</f>
        <v/>
      </c>
      <c r="EC288" s="72" t="str">
        <f t="shared" ref="EC288:EC293" si="4457">IF(AW288="","","|n"&amp;EC$2&amp;"+"&amp;AW288&amp;EC$1)</f>
        <v/>
      </c>
      <c r="ED288" s="72" t="str">
        <f t="shared" ref="ED288:ED293" si="4458">IF(AX288="","","|n"&amp;ED$2&amp;"+"&amp;AX288&amp;ED$1)</f>
        <v/>
      </c>
      <c r="EE288" s="72" t="str">
        <f t="shared" ref="EE288:EE293" si="4459">IF(AY288="","","|n"&amp;EE$2&amp;"+"&amp;AY288&amp;EE$1)</f>
        <v/>
      </c>
      <c r="EF288" s="72" t="str">
        <f t="shared" ref="EF288:EF293" si="4460">IF(AZ288="","","|n"&amp;EF$2&amp;"+"&amp;AZ288&amp;EF$1)</f>
        <v/>
      </c>
      <c r="EG288" s="72" t="str">
        <f t="shared" ref="EG288:EG293" si="4461">IF(BA288="","","|n"&amp;EG$2&amp;"+"&amp;BA288&amp;EG$1)</f>
        <v/>
      </c>
      <c r="EH288" s="72" t="str">
        <f t="shared" ref="EH288:EH293" si="4462">IF(BB288="","","|n"&amp;EH$2&amp;"+"&amp;BB288&amp;EH$1)</f>
        <v/>
      </c>
      <c r="EI288" s="72" t="str">
        <f t="shared" ref="EI288:EI293" si="4463">IF(BC288="","","|n"&amp;EI$2&amp;"+"&amp;BC288&amp;EI$1)</f>
        <v/>
      </c>
      <c r="EJ288" s="72" t="str">
        <f t="shared" ref="EJ288:EJ293" si="4464">IF(BD288="","","|n"&amp;EJ$2&amp;"+"&amp;BD288&amp;EJ$1)</f>
        <v/>
      </c>
      <c r="EK288" s="72" t="str">
        <f t="shared" ref="EK288:EK293" si="4465">IF(BE288="","","|n"&amp;EK$2&amp;"+"&amp;BE288&amp;EK$1)</f>
        <v/>
      </c>
      <c r="EL288" s="72" t="str">
        <f t="shared" ref="EL288:EL293" si="4466">IF(BF288="","","|n"&amp;EL$2&amp;"+"&amp;BF288&amp;EL$1)</f>
        <v/>
      </c>
      <c r="EM288" s="72" t="str">
        <f t="shared" ref="EM288:EM293" si="4467">IF(BG288="","","|n"&amp;EM$2&amp;"+"&amp;BG288&amp;EM$1)</f>
        <v/>
      </c>
      <c r="EN288" s="72" t="str">
        <f t="shared" ref="EN288:EN293" si="4468">IF(BH288="","","|n"&amp;EN$2&amp;"+"&amp;BH288&amp;EN$1)</f>
        <v/>
      </c>
      <c r="EO288" s="72" t="str">
        <f t="shared" ref="EO288:EO293" si="4469">IF(BI288="","","|n"&amp;EO$2&amp;"+"&amp;BI288&amp;EO$1)</f>
        <v/>
      </c>
      <c r="EP288" s="72" t="str">
        <f t="shared" ref="EP288:EP293" si="4470">IF(BJ288="","","|n"&amp;EP$2&amp;"+"&amp;BJ288&amp;EP$1)</f>
        <v/>
      </c>
      <c r="EQ288" s="72" t="str">
        <f t="shared" ref="EQ288:EQ293" si="4471">IF(BK288="","","|n"&amp;EQ$2&amp;"+"&amp;BK288&amp;EQ$1)</f>
        <v/>
      </c>
      <c r="ER288" s="72" t="str">
        <f t="shared" ref="ER288:ER293" si="4472">IF(BL288="","","|n"&amp;ER$2&amp;"+"&amp;BL288&amp;ER$1)</f>
        <v/>
      </c>
      <c r="ES288" s="72" t="str">
        <f t="shared" ref="ES288:ES293" si="4473">IF(BM288="","","|n"&amp;ES$2&amp;"+"&amp;BM288&amp;ES$1)</f>
        <v/>
      </c>
      <c r="ET288" s="72" t="str">
        <f t="shared" ref="ET288:ET293" si="4474">IF(BN288="","","|n"&amp;ET$2&amp;"+"&amp;BN288&amp;ET$1)</f>
        <v/>
      </c>
      <c r="EU288" s="72" t="str">
        <f t="shared" ref="EU288:EU293" si="4475">IF(BO288="","","|n"&amp;EU$2&amp;"+"&amp;BO288&amp;EU$1)</f>
        <v/>
      </c>
      <c r="EV288" s="72" t="str">
        <f t="shared" ref="EV288:EV293" si="4476">IF(BP288="","","|n"&amp;EV$2&amp;"+"&amp;BP288&amp;EV$1)</f>
        <v/>
      </c>
      <c r="EW288" s="72" t="str">
        <f t="shared" ref="EW288:EW293" si="4477">IF(BQ288="","","|n"&amp;EW$2&amp;"+"&amp;BQ288&amp;EW$1)</f>
        <v/>
      </c>
      <c r="EX288" s="72" t="str">
        <f t="shared" ref="EX288:EX293" si="4478">IF(BR288="","","|n"&amp;EX$2&amp;"+"&amp;BR288&amp;EX$1)</f>
        <v/>
      </c>
      <c r="EY288" s="72" t="str">
        <f t="shared" ref="EY288:EY293" si="4479">IF(BS288="","","|n"&amp;EY$2&amp;"+"&amp;BS288&amp;EY$1)</f>
        <v/>
      </c>
      <c r="EZ288" s="72" t="str">
        <f t="shared" ref="EZ288:EZ293" si="4480">IF(BT288="","","|n"&amp;EZ$2&amp;"+"&amp;BT288&amp;EZ$1)</f>
        <v/>
      </c>
      <c r="FA288" s="72" t="str">
        <f t="shared" ref="FA288:FA293" si="4481">IF(BU288="","","|n"&amp;FA$2&amp;"+"&amp;BU288&amp;FA$1)</f>
        <v/>
      </c>
      <c r="FB288" s="72" t="str">
        <f t="shared" ref="FB288:FB293" si="4482">IF(BV288="","","|n"&amp;FB$2&amp;"+"&amp;BV288&amp;FB$1)</f>
        <v/>
      </c>
      <c r="FC288" s="72" t="str">
        <f t="shared" ref="FC288:FC293" si="4483">IF(BW288="","","|n"&amp;FC$2&amp;"+"&amp;BW288&amp;FC$1)</f>
        <v/>
      </c>
      <c r="FD288" s="72" t="str">
        <f t="shared" ref="FD288:FD293" si="4484">IF(BX288="","","|n"&amp;FD$2&amp;"+"&amp;BX288&amp;FD$1)</f>
        <v/>
      </c>
      <c r="FE288" s="72" t="str">
        <f t="shared" ref="FE288:FE293" si="4485">IF(BY288="","","|n"&amp;FE$2&amp;"+"&amp;BY288&amp;FE$1)</f>
        <v/>
      </c>
      <c r="FF288" s="72" t="str">
        <f t="shared" ref="FF288:FF293" si="4486">IF(BZ288="","","|n"&amp;FF$2&amp;"+"&amp;BZ288&amp;FF$1)</f>
        <v/>
      </c>
      <c r="FG288" s="72" t="str">
        <f t="shared" ref="FG288:FG293" si="4487">IF(CA288="","","|n"&amp;FG$2&amp;"+"&amp;CA288&amp;FG$1)</f>
        <v/>
      </c>
      <c r="FH288" s="72" t="str">
        <f t="shared" ref="FH288:FH293" si="4488">IF(CB288="","","|n"&amp;FH$2&amp;"+"&amp;CB288&amp;FH$1)</f>
        <v/>
      </c>
      <c r="FI288" s="72" t="str">
        <f t="shared" ref="FI288:FI293" si="4489">IF(CC288="","","|n"&amp;FI$2&amp;"+"&amp;CC288&amp;FI$1)</f>
        <v/>
      </c>
      <c r="FJ288" s="72" t="str">
        <f t="shared" ref="FJ288:FJ293" si="4490">IF(CD288="","","|n"&amp;FJ$2&amp;"+"&amp;CD288&amp;FJ$1)</f>
        <v/>
      </c>
      <c r="FK288" s="72" t="str">
        <f t="shared" ref="FK288:FK293" si="4491">IF(CE288="","","|n"&amp;FK$2&amp;"+"&amp;CE288&amp;FK$1)</f>
        <v/>
      </c>
      <c r="FL288" s="72" t="str">
        <f t="shared" ref="FL288:FL293" si="4492">IF(CF288="","","|n"&amp;FL$2&amp;"+"&amp;CF288&amp;FL$1)</f>
        <v/>
      </c>
      <c r="FM288" s="72" t="str">
        <f t="shared" ref="FM288:FM293" si="4493">IF(CG288="","","|n"&amp;FM$2&amp;"+"&amp;CG288&amp;FM$1)</f>
        <v/>
      </c>
      <c r="FN288" s="72" t="str">
        <f t="shared" ref="FN288:FN293" si="4494">IF(CH288="","","|n"&amp;FN$2&amp;"+"&amp;CH288&amp;FN$1)</f>
        <v/>
      </c>
      <c r="FO288" s="72" t="str">
        <f t="shared" ref="FO288:FO293" si="4495">IF(CI288="","","|n"&amp;FO$2&amp;"+"&amp;CI288&amp;FO$1)</f>
        <v/>
      </c>
      <c r="FP288" s="72" t="str">
        <f t="shared" ref="FP288:FP293" si="4496">IF(CJ288="","","|n"&amp;FP$2&amp;"+"&amp;CJ288&amp;FP$1)</f>
        <v/>
      </c>
      <c r="FQ288" s="72" t="str">
        <f t="shared" ref="FQ288:FQ293" si="4497">IF(CK288="","","|n"&amp;FQ$2&amp;"+"&amp;CK288&amp;FQ$1)</f>
        <v/>
      </c>
      <c r="FR288" s="72" t="str">
        <f t="shared" ref="FR288:FR293" si="4498">IF(CL288="","","|n"&amp;FR$2&amp;"+"&amp;CL288&amp;FR$1)</f>
        <v/>
      </c>
      <c r="FS288" s="72" t="str">
        <f t="shared" ref="FS288:FS293" si="4499">IF(CM288="","","|n"&amp;FS$2&amp;"+"&amp;CM288&amp;FS$1)</f>
        <v/>
      </c>
    </row>
    <row r="289" spans="1:175">
      <c r="A289" s="82"/>
      <c r="B289" s="82" t="s">
        <v>863</v>
      </c>
      <c r="C289" s="71" t="s">
        <v>835</v>
      </c>
      <c r="T289" s="150"/>
      <c r="U289" s="88"/>
      <c r="CN289" s="70" t="str">
        <f t="shared" si="4424"/>
        <v>InitUnitState('IF29',,,,,,,,,,)</v>
      </c>
      <c r="CO289" s="70" t="str">
        <f t="shared" si="4425"/>
        <v>InitUnitNormal('IF29',,,,,,,,,,)</v>
      </c>
      <c r="CP289" s="70" t="str">
        <f t="shared" si="4426"/>
        <v>InitUnitMagic('IF29',,,,,,,,,,)</v>
      </c>
      <c r="CQ289" s="70" t="str">
        <f t="shared" si="4427"/>
        <v>InitUnitAdd('IF29',,,,,,,,,,)</v>
      </c>
      <c r="CR289" s="70" t="str">
        <f t="shared" si="4428"/>
        <v>InitEquipData('IF29',,"",,,,,'','','','','','',"")</v>
      </c>
      <c r="CU289" s="98" t="str">
        <f t="shared" si="4429"/>
        <v>|n</v>
      </c>
      <c r="CW289" s="61"/>
      <c r="CX289" s="61"/>
      <c r="CY289" s="61"/>
      <c r="CZ289" s="61"/>
      <c r="DA289" s="61"/>
      <c r="DB289" s="72" t="str">
        <f t="shared" si="4430"/>
        <v/>
      </c>
      <c r="DC289" s="72" t="str">
        <f t="shared" si="4431"/>
        <v/>
      </c>
      <c r="DD289" s="72" t="str">
        <f t="shared" si="4432"/>
        <v/>
      </c>
      <c r="DE289" s="72" t="str">
        <f t="shared" si="4433"/>
        <v/>
      </c>
      <c r="DF289" s="72" t="str">
        <f t="shared" si="4434"/>
        <v/>
      </c>
      <c r="DG289" s="72" t="str">
        <f t="shared" si="4435"/>
        <v/>
      </c>
      <c r="DH289" s="72" t="str">
        <f t="shared" si="4436"/>
        <v/>
      </c>
      <c r="DI289" s="72" t="str">
        <f t="shared" si="4437"/>
        <v/>
      </c>
      <c r="DJ289" s="72" t="str">
        <f t="shared" si="4438"/>
        <v/>
      </c>
      <c r="DK289" s="72" t="str">
        <f t="shared" si="4439"/>
        <v/>
      </c>
      <c r="DL289" s="72" t="str">
        <f t="shared" si="4440"/>
        <v/>
      </c>
      <c r="DM289" s="72" t="str">
        <f t="shared" si="4441"/>
        <v/>
      </c>
      <c r="DN289" s="72" t="str">
        <f t="shared" si="4442"/>
        <v/>
      </c>
      <c r="DO289" s="72" t="str">
        <f t="shared" si="4443"/>
        <v/>
      </c>
      <c r="DP289" s="72" t="str">
        <f t="shared" si="4444"/>
        <v/>
      </c>
      <c r="DQ289" s="72" t="str">
        <f t="shared" si="4445"/>
        <v/>
      </c>
      <c r="DR289" s="72" t="str">
        <f t="shared" si="4446"/>
        <v/>
      </c>
      <c r="DS289" s="72" t="str">
        <f t="shared" si="4447"/>
        <v/>
      </c>
      <c r="DT289" s="72" t="str">
        <f t="shared" si="4448"/>
        <v/>
      </c>
      <c r="DU289" s="72" t="str">
        <f t="shared" si="4449"/>
        <v/>
      </c>
      <c r="DV289" s="72" t="str">
        <f t="shared" si="4450"/>
        <v/>
      </c>
      <c r="DW289" s="72" t="str">
        <f t="shared" si="4451"/>
        <v/>
      </c>
      <c r="DX289" s="72" t="str">
        <f t="shared" si="4452"/>
        <v/>
      </c>
      <c r="DY289" s="72" t="str">
        <f t="shared" si="4453"/>
        <v/>
      </c>
      <c r="DZ289" s="72" t="str">
        <f t="shared" si="4454"/>
        <v/>
      </c>
      <c r="EA289" s="72" t="str">
        <f t="shared" si="4455"/>
        <v/>
      </c>
      <c r="EB289" s="72" t="str">
        <f t="shared" si="4456"/>
        <v/>
      </c>
      <c r="EC289" s="72" t="str">
        <f t="shared" si="4457"/>
        <v/>
      </c>
      <c r="ED289" s="72" t="str">
        <f t="shared" si="4458"/>
        <v/>
      </c>
      <c r="EE289" s="72" t="str">
        <f t="shared" si="4459"/>
        <v/>
      </c>
      <c r="EF289" s="72" t="str">
        <f t="shared" si="4460"/>
        <v/>
      </c>
      <c r="EG289" s="72" t="str">
        <f t="shared" si="4461"/>
        <v/>
      </c>
      <c r="EH289" s="72" t="str">
        <f t="shared" si="4462"/>
        <v/>
      </c>
      <c r="EI289" s="72" t="str">
        <f t="shared" si="4463"/>
        <v/>
      </c>
      <c r="EJ289" s="72" t="str">
        <f t="shared" si="4464"/>
        <v/>
      </c>
      <c r="EK289" s="72" t="str">
        <f t="shared" si="4465"/>
        <v/>
      </c>
      <c r="EL289" s="72" t="str">
        <f t="shared" si="4466"/>
        <v/>
      </c>
      <c r="EM289" s="72" t="str">
        <f t="shared" si="4467"/>
        <v/>
      </c>
      <c r="EN289" s="72" t="str">
        <f t="shared" si="4468"/>
        <v/>
      </c>
      <c r="EO289" s="72" t="str">
        <f t="shared" si="4469"/>
        <v/>
      </c>
      <c r="EP289" s="72" t="str">
        <f t="shared" si="4470"/>
        <v/>
      </c>
      <c r="EQ289" s="72" t="str">
        <f t="shared" si="4471"/>
        <v/>
      </c>
      <c r="ER289" s="72" t="str">
        <f t="shared" si="4472"/>
        <v/>
      </c>
      <c r="ES289" s="72" t="str">
        <f t="shared" si="4473"/>
        <v/>
      </c>
      <c r="ET289" s="72" t="str">
        <f t="shared" si="4474"/>
        <v/>
      </c>
      <c r="EU289" s="72" t="str">
        <f t="shared" si="4475"/>
        <v/>
      </c>
      <c r="EV289" s="72" t="str">
        <f t="shared" si="4476"/>
        <v/>
      </c>
      <c r="EW289" s="72" t="str">
        <f t="shared" si="4477"/>
        <v/>
      </c>
      <c r="EX289" s="72" t="str">
        <f t="shared" si="4478"/>
        <v/>
      </c>
      <c r="EY289" s="72" t="str">
        <f t="shared" si="4479"/>
        <v/>
      </c>
      <c r="EZ289" s="72" t="str">
        <f t="shared" si="4480"/>
        <v/>
      </c>
      <c r="FA289" s="72" t="str">
        <f t="shared" si="4481"/>
        <v/>
      </c>
      <c r="FB289" s="72" t="str">
        <f t="shared" si="4482"/>
        <v/>
      </c>
      <c r="FC289" s="72" t="str">
        <f t="shared" si="4483"/>
        <v/>
      </c>
      <c r="FD289" s="72" t="str">
        <f t="shared" si="4484"/>
        <v/>
      </c>
      <c r="FE289" s="72" t="str">
        <f t="shared" si="4485"/>
        <v/>
      </c>
      <c r="FF289" s="72" t="str">
        <f t="shared" si="4486"/>
        <v/>
      </c>
      <c r="FG289" s="72" t="str">
        <f t="shared" si="4487"/>
        <v/>
      </c>
      <c r="FH289" s="72" t="str">
        <f t="shared" si="4488"/>
        <v/>
      </c>
      <c r="FI289" s="72" t="str">
        <f t="shared" si="4489"/>
        <v/>
      </c>
      <c r="FJ289" s="72" t="str">
        <f t="shared" si="4490"/>
        <v/>
      </c>
      <c r="FK289" s="72" t="str">
        <f t="shared" si="4491"/>
        <v/>
      </c>
      <c r="FL289" s="72" t="str">
        <f t="shared" si="4492"/>
        <v/>
      </c>
      <c r="FM289" s="72" t="str">
        <f t="shared" si="4493"/>
        <v/>
      </c>
      <c r="FN289" s="72" t="str">
        <f t="shared" si="4494"/>
        <v/>
      </c>
      <c r="FO289" s="72" t="str">
        <f t="shared" si="4495"/>
        <v/>
      </c>
      <c r="FP289" s="72" t="str">
        <f t="shared" si="4496"/>
        <v/>
      </c>
      <c r="FQ289" s="72" t="str">
        <f t="shared" si="4497"/>
        <v/>
      </c>
      <c r="FR289" s="72" t="str">
        <f t="shared" si="4498"/>
        <v/>
      </c>
      <c r="FS289" s="72" t="str">
        <f t="shared" si="4499"/>
        <v/>
      </c>
    </row>
    <row r="290" spans="1:175">
      <c r="A290" s="82"/>
      <c r="B290" s="82" t="s">
        <v>864</v>
      </c>
      <c r="C290" s="71" t="s">
        <v>835</v>
      </c>
      <c r="T290" s="150"/>
      <c r="U290" s="88"/>
      <c r="CN290" s="70" t="str">
        <f t="shared" si="4424"/>
        <v>InitUnitState('IF30',,,,,,,,,,)</v>
      </c>
      <c r="CO290" s="70" t="str">
        <f t="shared" si="4425"/>
        <v>InitUnitNormal('IF30',,,,,,,,,,)</v>
      </c>
      <c r="CP290" s="70" t="str">
        <f t="shared" si="4426"/>
        <v>InitUnitMagic('IF30',,,,,,,,,,)</v>
      </c>
      <c r="CQ290" s="70" t="str">
        <f t="shared" si="4427"/>
        <v>InitUnitAdd('IF30',,,,,,,,,,)</v>
      </c>
      <c r="CR290" s="70" t="str">
        <f t="shared" si="4428"/>
        <v>InitEquipData('IF30',,"",,,,,'','','','','','',"")</v>
      </c>
      <c r="CU290" s="98" t="str">
        <f t="shared" si="4429"/>
        <v>|n</v>
      </c>
      <c r="CW290" s="61"/>
      <c r="CX290" s="61"/>
      <c r="CY290" s="61"/>
      <c r="CZ290" s="61"/>
      <c r="DA290" s="61"/>
      <c r="DB290" s="72" t="str">
        <f t="shared" si="4430"/>
        <v/>
      </c>
      <c r="DC290" s="72" t="str">
        <f t="shared" si="4431"/>
        <v/>
      </c>
      <c r="DD290" s="72" t="str">
        <f t="shared" si="4432"/>
        <v/>
      </c>
      <c r="DE290" s="72" t="str">
        <f t="shared" si="4433"/>
        <v/>
      </c>
      <c r="DF290" s="72" t="str">
        <f t="shared" si="4434"/>
        <v/>
      </c>
      <c r="DG290" s="72" t="str">
        <f t="shared" si="4435"/>
        <v/>
      </c>
      <c r="DH290" s="72" t="str">
        <f t="shared" si="4436"/>
        <v/>
      </c>
      <c r="DI290" s="72" t="str">
        <f t="shared" si="4437"/>
        <v/>
      </c>
      <c r="DJ290" s="72" t="str">
        <f t="shared" si="4438"/>
        <v/>
      </c>
      <c r="DK290" s="72" t="str">
        <f t="shared" si="4439"/>
        <v/>
      </c>
      <c r="DL290" s="72" t="str">
        <f t="shared" si="4440"/>
        <v/>
      </c>
      <c r="DM290" s="72" t="str">
        <f t="shared" si="4441"/>
        <v/>
      </c>
      <c r="DN290" s="72" t="str">
        <f t="shared" si="4442"/>
        <v/>
      </c>
      <c r="DO290" s="72" t="str">
        <f t="shared" si="4443"/>
        <v/>
      </c>
      <c r="DP290" s="72" t="str">
        <f t="shared" si="4444"/>
        <v/>
      </c>
      <c r="DQ290" s="72" t="str">
        <f t="shared" si="4445"/>
        <v/>
      </c>
      <c r="DR290" s="72" t="str">
        <f t="shared" si="4446"/>
        <v/>
      </c>
      <c r="DS290" s="72" t="str">
        <f t="shared" si="4447"/>
        <v/>
      </c>
      <c r="DT290" s="72" t="str">
        <f t="shared" si="4448"/>
        <v/>
      </c>
      <c r="DU290" s="72" t="str">
        <f t="shared" si="4449"/>
        <v/>
      </c>
      <c r="DV290" s="72" t="str">
        <f t="shared" si="4450"/>
        <v/>
      </c>
      <c r="DW290" s="72" t="str">
        <f t="shared" si="4451"/>
        <v/>
      </c>
      <c r="DX290" s="72" t="str">
        <f t="shared" si="4452"/>
        <v/>
      </c>
      <c r="DY290" s="72" t="str">
        <f t="shared" si="4453"/>
        <v/>
      </c>
      <c r="DZ290" s="72" t="str">
        <f t="shared" si="4454"/>
        <v/>
      </c>
      <c r="EA290" s="72" t="str">
        <f t="shared" si="4455"/>
        <v/>
      </c>
      <c r="EB290" s="72" t="str">
        <f t="shared" si="4456"/>
        <v/>
      </c>
      <c r="EC290" s="72" t="str">
        <f t="shared" si="4457"/>
        <v/>
      </c>
      <c r="ED290" s="72" t="str">
        <f t="shared" si="4458"/>
        <v/>
      </c>
      <c r="EE290" s="72" t="str">
        <f t="shared" si="4459"/>
        <v/>
      </c>
      <c r="EF290" s="72" t="str">
        <f t="shared" si="4460"/>
        <v/>
      </c>
      <c r="EG290" s="72" t="str">
        <f t="shared" si="4461"/>
        <v/>
      </c>
      <c r="EH290" s="72" t="str">
        <f t="shared" si="4462"/>
        <v/>
      </c>
      <c r="EI290" s="72" t="str">
        <f t="shared" si="4463"/>
        <v/>
      </c>
      <c r="EJ290" s="72" t="str">
        <f t="shared" si="4464"/>
        <v/>
      </c>
      <c r="EK290" s="72" t="str">
        <f t="shared" si="4465"/>
        <v/>
      </c>
      <c r="EL290" s="72" t="str">
        <f t="shared" si="4466"/>
        <v/>
      </c>
      <c r="EM290" s="72" t="str">
        <f t="shared" si="4467"/>
        <v/>
      </c>
      <c r="EN290" s="72" t="str">
        <f t="shared" si="4468"/>
        <v/>
      </c>
      <c r="EO290" s="72" t="str">
        <f t="shared" si="4469"/>
        <v/>
      </c>
      <c r="EP290" s="72" t="str">
        <f t="shared" si="4470"/>
        <v/>
      </c>
      <c r="EQ290" s="72" t="str">
        <f t="shared" si="4471"/>
        <v/>
      </c>
      <c r="ER290" s="72" t="str">
        <f t="shared" si="4472"/>
        <v/>
      </c>
      <c r="ES290" s="72" t="str">
        <f t="shared" si="4473"/>
        <v/>
      </c>
      <c r="ET290" s="72" t="str">
        <f t="shared" si="4474"/>
        <v/>
      </c>
      <c r="EU290" s="72" t="str">
        <f t="shared" si="4475"/>
        <v/>
      </c>
      <c r="EV290" s="72" t="str">
        <f t="shared" si="4476"/>
        <v/>
      </c>
      <c r="EW290" s="72" t="str">
        <f t="shared" si="4477"/>
        <v/>
      </c>
      <c r="EX290" s="72" t="str">
        <f t="shared" si="4478"/>
        <v/>
      </c>
      <c r="EY290" s="72" t="str">
        <f t="shared" si="4479"/>
        <v/>
      </c>
      <c r="EZ290" s="72" t="str">
        <f t="shared" si="4480"/>
        <v/>
      </c>
      <c r="FA290" s="72" t="str">
        <f t="shared" si="4481"/>
        <v/>
      </c>
      <c r="FB290" s="72" t="str">
        <f t="shared" si="4482"/>
        <v/>
      </c>
      <c r="FC290" s="72" t="str">
        <f t="shared" si="4483"/>
        <v/>
      </c>
      <c r="FD290" s="72" t="str">
        <f t="shared" si="4484"/>
        <v/>
      </c>
      <c r="FE290" s="72" t="str">
        <f t="shared" si="4485"/>
        <v/>
      </c>
      <c r="FF290" s="72" t="str">
        <f t="shared" si="4486"/>
        <v/>
      </c>
      <c r="FG290" s="72" t="str">
        <f t="shared" si="4487"/>
        <v/>
      </c>
      <c r="FH290" s="72" t="str">
        <f t="shared" si="4488"/>
        <v/>
      </c>
      <c r="FI290" s="72" t="str">
        <f t="shared" si="4489"/>
        <v/>
      </c>
      <c r="FJ290" s="72" t="str">
        <f t="shared" si="4490"/>
        <v/>
      </c>
      <c r="FK290" s="72" t="str">
        <f t="shared" si="4491"/>
        <v/>
      </c>
      <c r="FL290" s="72" t="str">
        <f t="shared" si="4492"/>
        <v/>
      </c>
      <c r="FM290" s="72" t="str">
        <f t="shared" si="4493"/>
        <v/>
      </c>
      <c r="FN290" s="72" t="str">
        <f t="shared" si="4494"/>
        <v/>
      </c>
      <c r="FO290" s="72" t="str">
        <f t="shared" si="4495"/>
        <v/>
      </c>
      <c r="FP290" s="72" t="str">
        <f t="shared" si="4496"/>
        <v/>
      </c>
      <c r="FQ290" s="72" t="str">
        <f t="shared" si="4497"/>
        <v/>
      </c>
      <c r="FR290" s="72" t="str">
        <f t="shared" si="4498"/>
        <v/>
      </c>
      <c r="FS290" s="72" t="str">
        <f t="shared" si="4499"/>
        <v/>
      </c>
    </row>
    <row r="291" spans="1:175">
      <c r="A291" s="82"/>
      <c r="B291" s="82" t="s">
        <v>865</v>
      </c>
      <c r="C291" s="71" t="s">
        <v>835</v>
      </c>
      <c r="T291" s="150"/>
      <c r="U291" s="88"/>
      <c r="CN291" s="70" t="str">
        <f t="shared" si="4424"/>
        <v>InitUnitState('IF31',,,,,,,,,,)</v>
      </c>
      <c r="CO291" s="70" t="str">
        <f t="shared" si="4425"/>
        <v>InitUnitNormal('IF31',,,,,,,,,,)</v>
      </c>
      <c r="CP291" s="70" t="str">
        <f t="shared" si="4426"/>
        <v>InitUnitMagic('IF31',,,,,,,,,,)</v>
      </c>
      <c r="CQ291" s="70" t="str">
        <f t="shared" si="4427"/>
        <v>InitUnitAdd('IF31',,,,,,,,,,)</v>
      </c>
      <c r="CR291" s="70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298&amp;CR$1&amp;")"</f>
        <v>InitEquipData('IF31',,"",,,,,'','','','','','',"")</v>
      </c>
      <c r="CU291" s="98" t="str">
        <f t="shared" si="4429"/>
        <v>|n</v>
      </c>
      <c r="CW291" s="61"/>
      <c r="CX291" s="61"/>
      <c r="CY291" s="61"/>
      <c r="CZ291" s="61"/>
      <c r="DA291" s="61"/>
      <c r="DB291" s="72" t="str">
        <f t="shared" si="4430"/>
        <v/>
      </c>
      <c r="DC291" s="72" t="str">
        <f t="shared" si="4431"/>
        <v/>
      </c>
      <c r="DD291" s="72" t="str">
        <f t="shared" si="4432"/>
        <v/>
      </c>
      <c r="DE291" s="72" t="str">
        <f t="shared" si="4433"/>
        <v/>
      </c>
      <c r="DF291" s="72" t="str">
        <f t="shared" si="4434"/>
        <v/>
      </c>
      <c r="DG291" s="72" t="str">
        <f t="shared" si="4435"/>
        <v/>
      </c>
      <c r="DH291" s="72" t="str">
        <f t="shared" si="4436"/>
        <v/>
      </c>
      <c r="DI291" s="72" t="str">
        <f t="shared" si="4437"/>
        <v/>
      </c>
      <c r="DJ291" s="72" t="str">
        <f t="shared" si="4438"/>
        <v/>
      </c>
      <c r="DK291" s="72" t="str">
        <f t="shared" si="4439"/>
        <v/>
      </c>
      <c r="DL291" s="72" t="str">
        <f t="shared" si="4440"/>
        <v/>
      </c>
      <c r="DM291" s="72" t="str">
        <f t="shared" si="4441"/>
        <v/>
      </c>
      <c r="DN291" s="72" t="str">
        <f t="shared" si="4442"/>
        <v/>
      </c>
      <c r="DO291" s="72" t="str">
        <f t="shared" si="4443"/>
        <v/>
      </c>
      <c r="DP291" s="72" t="str">
        <f t="shared" si="4444"/>
        <v/>
      </c>
      <c r="DQ291" s="72" t="str">
        <f t="shared" si="4445"/>
        <v/>
      </c>
      <c r="DR291" s="72" t="str">
        <f t="shared" si="4446"/>
        <v/>
      </c>
      <c r="DS291" s="72" t="str">
        <f t="shared" si="4447"/>
        <v/>
      </c>
      <c r="DT291" s="72" t="str">
        <f t="shared" si="4448"/>
        <v/>
      </c>
      <c r="DU291" s="72" t="str">
        <f t="shared" si="4449"/>
        <v/>
      </c>
      <c r="DV291" s="72" t="str">
        <f t="shared" si="4450"/>
        <v/>
      </c>
      <c r="DW291" s="72" t="str">
        <f t="shared" si="4451"/>
        <v/>
      </c>
      <c r="DX291" s="72" t="str">
        <f t="shared" si="4452"/>
        <v/>
      </c>
      <c r="DY291" s="72" t="str">
        <f t="shared" si="4453"/>
        <v/>
      </c>
      <c r="DZ291" s="72" t="str">
        <f t="shared" si="4454"/>
        <v/>
      </c>
      <c r="EA291" s="72" t="str">
        <f t="shared" si="4455"/>
        <v/>
      </c>
      <c r="EB291" s="72" t="str">
        <f t="shared" si="4456"/>
        <v/>
      </c>
      <c r="EC291" s="72" t="str">
        <f t="shared" si="4457"/>
        <v/>
      </c>
      <c r="ED291" s="72" t="str">
        <f t="shared" si="4458"/>
        <v/>
      </c>
      <c r="EE291" s="72" t="str">
        <f t="shared" si="4459"/>
        <v/>
      </c>
      <c r="EF291" s="72" t="str">
        <f t="shared" si="4460"/>
        <v/>
      </c>
      <c r="EG291" s="72" t="str">
        <f t="shared" si="4461"/>
        <v/>
      </c>
      <c r="EH291" s="72" t="str">
        <f t="shared" si="4462"/>
        <v/>
      </c>
      <c r="EI291" s="72" t="str">
        <f t="shared" si="4463"/>
        <v/>
      </c>
      <c r="EJ291" s="72" t="str">
        <f t="shared" si="4464"/>
        <v/>
      </c>
      <c r="EK291" s="72" t="str">
        <f t="shared" si="4465"/>
        <v/>
      </c>
      <c r="EL291" s="72" t="str">
        <f t="shared" si="4466"/>
        <v/>
      </c>
      <c r="EM291" s="72" t="str">
        <f t="shared" si="4467"/>
        <v/>
      </c>
      <c r="EN291" s="72" t="str">
        <f t="shared" si="4468"/>
        <v/>
      </c>
      <c r="EO291" s="72" t="str">
        <f t="shared" si="4469"/>
        <v/>
      </c>
      <c r="EP291" s="72" t="str">
        <f t="shared" si="4470"/>
        <v/>
      </c>
      <c r="EQ291" s="72" t="str">
        <f t="shared" si="4471"/>
        <v/>
      </c>
      <c r="ER291" s="72" t="str">
        <f t="shared" si="4472"/>
        <v/>
      </c>
      <c r="ES291" s="72" t="str">
        <f t="shared" si="4473"/>
        <v/>
      </c>
      <c r="ET291" s="72" t="str">
        <f t="shared" si="4474"/>
        <v/>
      </c>
      <c r="EU291" s="72" t="str">
        <f t="shared" si="4475"/>
        <v/>
      </c>
      <c r="EV291" s="72" t="str">
        <f t="shared" si="4476"/>
        <v/>
      </c>
      <c r="EW291" s="72" t="str">
        <f t="shared" si="4477"/>
        <v/>
      </c>
      <c r="EX291" s="72" t="str">
        <f t="shared" si="4478"/>
        <v/>
      </c>
      <c r="EY291" s="72" t="str">
        <f t="shared" si="4479"/>
        <v/>
      </c>
      <c r="EZ291" s="72" t="str">
        <f t="shared" si="4480"/>
        <v/>
      </c>
      <c r="FA291" s="72" t="str">
        <f t="shared" si="4481"/>
        <v/>
      </c>
      <c r="FB291" s="72" t="str">
        <f t="shared" si="4482"/>
        <v/>
      </c>
      <c r="FC291" s="72" t="str">
        <f t="shared" si="4483"/>
        <v/>
      </c>
      <c r="FD291" s="72" t="str">
        <f t="shared" si="4484"/>
        <v/>
      </c>
      <c r="FE291" s="72" t="str">
        <f t="shared" si="4485"/>
        <v/>
      </c>
      <c r="FF291" s="72" t="str">
        <f t="shared" si="4486"/>
        <v/>
      </c>
      <c r="FG291" s="72" t="str">
        <f t="shared" si="4487"/>
        <v/>
      </c>
      <c r="FH291" s="72" t="str">
        <f t="shared" si="4488"/>
        <v/>
      </c>
      <c r="FI291" s="72" t="str">
        <f t="shared" si="4489"/>
        <v/>
      </c>
      <c r="FJ291" s="72" t="str">
        <f t="shared" si="4490"/>
        <v/>
      </c>
      <c r="FK291" s="72" t="str">
        <f t="shared" si="4491"/>
        <v/>
      </c>
      <c r="FL291" s="72" t="str">
        <f t="shared" si="4492"/>
        <v/>
      </c>
      <c r="FM291" s="72" t="str">
        <f t="shared" si="4493"/>
        <v/>
      </c>
      <c r="FN291" s="72" t="str">
        <f t="shared" si="4494"/>
        <v/>
      </c>
      <c r="FO291" s="72" t="str">
        <f t="shared" si="4495"/>
        <v/>
      </c>
      <c r="FP291" s="72" t="str">
        <f t="shared" si="4496"/>
        <v/>
      </c>
      <c r="FQ291" s="72" t="str">
        <f t="shared" si="4497"/>
        <v/>
      </c>
      <c r="FR291" s="72" t="str">
        <f t="shared" si="4498"/>
        <v/>
      </c>
      <c r="FS291" s="72" t="str">
        <f t="shared" si="4499"/>
        <v/>
      </c>
    </row>
    <row r="292" spans="1:175">
      <c r="A292" s="82"/>
      <c r="B292" s="82" t="s">
        <v>866</v>
      </c>
      <c r="C292" s="71" t="s">
        <v>835</v>
      </c>
      <c r="T292" s="150"/>
      <c r="U292" s="88"/>
      <c r="CN292" s="70" t="str">
        <f t="shared" ref="CN292" si="4500">"InitUnitState('"&amp;B292&amp;"',"&amp;V292&amp;","&amp;W292&amp;","&amp;X292&amp;","&amp;Y292&amp;","&amp;Z292&amp;","&amp;AA292&amp;","&amp;AB292&amp;","&amp;AC292&amp;","&amp;AD292&amp;","&amp;AE292&amp;")"</f>
        <v>InitUnitState('IF32',,,,,,,,,,)</v>
      </c>
      <c r="CO292" s="70" t="str">
        <f t="shared" ref="CO292" si="4501">"InitUnitNormal('"&amp;B292&amp;"',"&amp;AF292&amp;","&amp;AG292&amp;","&amp;AH292&amp;","&amp;AI292&amp;","&amp;AJ292&amp;","&amp;AK292&amp;","&amp;AL292&amp;","&amp;AM292&amp;","&amp;AN292&amp;","&amp;AO292&amp;")"</f>
        <v>InitUnitNormal('IF32',,,,,,,,,,)</v>
      </c>
      <c r="CP292" s="70" t="str">
        <f t="shared" ref="CP292" si="4502">"InitUnitMagic('"&amp;B292&amp;"',"&amp;AP292&amp;","&amp;AQ292&amp;","&amp;AR292&amp;","&amp;AS292&amp;","&amp;AT292&amp;","&amp;AU292&amp;","&amp;AV292&amp;","&amp;AW292&amp;","&amp;BI292&amp;","&amp;BJ292&amp;")"</f>
        <v>InitUnitMagic('IF32',,,,,,,,,,)</v>
      </c>
      <c r="CQ292" s="70" t="str">
        <f t="shared" ref="CQ292" si="4503">"InitUnitAdd('"&amp;B292&amp;"',"&amp;BK292&amp;","&amp;BL292&amp;","&amp;BM292&amp;","&amp;BN292&amp;","&amp;BO292&amp;","&amp;BP292&amp;","&amp;BQ292&amp;","&amp;BR292&amp;","&amp;BS292&amp;","&amp;BT292&amp;")"</f>
        <v>InitUnitAdd('IF32',,,,,,,,,,)</v>
      </c>
      <c r="CR292" s="70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299&amp;CR$1&amp;")"</f>
        <v>InitEquipData('IF32',,"",,,,,'','','','','','',"")</v>
      </c>
      <c r="CU292" s="98" t="str">
        <f t="shared" ref="CU292" si="4504">CONCATENATE(DB292,DC292,DD292,DE292,DF292,DG292,DH292,DI292,DJ292,DK292,DL292,DM292,DN292,DO292,DP292,DQ292,DR292,DS292,DT292,DU292,DV292,DW292,DX292,DY292,DZ292,EA292,EB292,EC292,ED292,EE292,EF292,EG292,EH292,EI292,EJ292,EK292,EL292,EM292,EN292,EO292,EP292&amp;"|n")</f>
        <v>|n</v>
      </c>
      <c r="CW292" s="61"/>
      <c r="CX292" s="61"/>
      <c r="CY292" s="61"/>
      <c r="CZ292" s="61"/>
      <c r="DA292" s="61"/>
      <c r="DB292" s="72" t="str">
        <f t="shared" ref="DB292" si="4505">IF(V292="","","|n"&amp;DB$2&amp;"+"&amp;V292&amp;DB$1)</f>
        <v/>
      </c>
      <c r="DC292" s="72" t="str">
        <f t="shared" ref="DC292" si="4506">IF(W292="","","|n"&amp;DC$2&amp;"+"&amp;W292&amp;DC$1)</f>
        <v/>
      </c>
      <c r="DD292" s="72" t="str">
        <f t="shared" ref="DD292" si="4507">IF(X292="","","|n"&amp;DD$2&amp;"+"&amp;X292&amp;DD$1)</f>
        <v/>
      </c>
      <c r="DE292" s="72" t="str">
        <f t="shared" ref="DE292" si="4508">IF(Y292="","","|n"&amp;DE$2&amp;"+"&amp;Y292&amp;DE$1)</f>
        <v/>
      </c>
      <c r="DF292" s="72" t="str">
        <f t="shared" ref="DF292" si="4509">IF(Z292="","","|n"&amp;DF$2&amp;"+"&amp;Z292&amp;DF$1)</f>
        <v/>
      </c>
      <c r="DG292" s="72" t="str">
        <f t="shared" ref="DG292" si="4510">IF(AA292="","","|n"&amp;DG$2&amp;"+"&amp;AA292&amp;DG$1)</f>
        <v/>
      </c>
      <c r="DH292" s="72" t="str">
        <f t="shared" ref="DH292" si="4511">IF(AB292="","","|n"&amp;DH$2&amp;"+"&amp;AB292&amp;DH$1)</f>
        <v/>
      </c>
      <c r="DI292" s="72" t="str">
        <f t="shared" ref="DI292" si="4512">IF(AC292="","","|n"&amp;DI$2&amp;"+"&amp;AC292&amp;DI$1)</f>
        <v/>
      </c>
      <c r="DJ292" s="72" t="str">
        <f t="shared" ref="DJ292" si="4513">IF(AD292="","","|n"&amp;DJ$2&amp;"+"&amp;AD292&amp;DJ$1)</f>
        <v/>
      </c>
      <c r="DK292" s="72" t="str">
        <f t="shared" ref="DK292" si="4514">IF(AE292="","","|n"&amp;DK$2&amp;"+"&amp;AE292&amp;DK$1)</f>
        <v/>
      </c>
      <c r="DL292" s="72" t="str">
        <f t="shared" ref="DL292" si="4515">IF(AF292="","","|n"&amp;DL$2&amp;"+"&amp;AF292&amp;DL$1)</f>
        <v/>
      </c>
      <c r="DM292" s="72" t="str">
        <f t="shared" ref="DM292" si="4516">IF(AG292="","","|n"&amp;DM$2&amp;"+"&amp;AG292&amp;DM$1)</f>
        <v/>
      </c>
      <c r="DN292" s="72" t="str">
        <f t="shared" ref="DN292" si="4517">IF(AH292="","","|n"&amp;DN$2&amp;"+"&amp;AH292&amp;DN$1)</f>
        <v/>
      </c>
      <c r="DO292" s="72" t="str">
        <f t="shared" ref="DO292" si="4518">IF(AI292="","","|n"&amp;DO$2&amp;"+"&amp;AI292&amp;DO$1)</f>
        <v/>
      </c>
      <c r="DP292" s="72" t="str">
        <f t="shared" ref="DP292" si="4519">IF(AJ292="","","|n"&amp;DP$2&amp;"+"&amp;AJ292&amp;DP$1)</f>
        <v/>
      </c>
      <c r="DQ292" s="72" t="str">
        <f t="shared" ref="DQ292" si="4520">IF(AK292="","","|n"&amp;DQ$2&amp;"+"&amp;AK292&amp;DQ$1)</f>
        <v/>
      </c>
      <c r="DR292" s="72" t="str">
        <f t="shared" ref="DR292" si="4521">IF(AL292="","","|n"&amp;DR$2&amp;"+"&amp;AL292&amp;DR$1)</f>
        <v/>
      </c>
      <c r="DS292" s="72" t="str">
        <f t="shared" ref="DS292" si="4522">IF(AM292="","","|n"&amp;DS$2&amp;"+"&amp;AM292&amp;DS$1)</f>
        <v/>
      </c>
      <c r="DT292" s="72" t="str">
        <f t="shared" ref="DT292" si="4523">IF(AN292="","","|n"&amp;DT$2&amp;"+"&amp;AN292&amp;DT$1)</f>
        <v/>
      </c>
      <c r="DU292" s="72" t="str">
        <f t="shared" ref="DU292" si="4524">IF(AO292="","","|n"&amp;DU$2&amp;"+"&amp;AO292&amp;DU$1)</f>
        <v/>
      </c>
      <c r="DV292" s="72" t="str">
        <f t="shared" ref="DV292" si="4525">IF(AP292="","","|n"&amp;DV$2&amp;"+"&amp;AP292&amp;DV$1)</f>
        <v/>
      </c>
      <c r="DW292" s="72" t="str">
        <f t="shared" ref="DW292" si="4526">IF(AQ292="","","|n"&amp;DW$2&amp;"+"&amp;AQ292&amp;DW$1)</f>
        <v/>
      </c>
      <c r="DX292" s="72" t="str">
        <f t="shared" ref="DX292" si="4527">IF(AR292="","","|n"&amp;DX$2&amp;"+"&amp;AR292&amp;DX$1)</f>
        <v/>
      </c>
      <c r="DY292" s="72" t="str">
        <f t="shared" ref="DY292" si="4528">IF(AS292="","","|n"&amp;DY$2&amp;"+"&amp;AS292&amp;DY$1)</f>
        <v/>
      </c>
      <c r="DZ292" s="72" t="str">
        <f t="shared" ref="DZ292" si="4529">IF(AT292="","","|n"&amp;DZ$2&amp;"+"&amp;AT292&amp;DZ$1)</f>
        <v/>
      </c>
      <c r="EA292" s="72" t="str">
        <f t="shared" ref="EA292" si="4530">IF(AU292="","","|n"&amp;EA$2&amp;"+"&amp;AU292&amp;EA$1)</f>
        <v/>
      </c>
      <c r="EB292" s="72" t="str">
        <f t="shared" ref="EB292" si="4531">IF(AV292="","","|n"&amp;EB$2&amp;"+"&amp;AV292&amp;EB$1)</f>
        <v/>
      </c>
      <c r="EC292" s="72" t="str">
        <f t="shared" ref="EC292" si="4532">IF(AW292="","","|n"&amp;EC$2&amp;"+"&amp;AW292&amp;EC$1)</f>
        <v/>
      </c>
      <c r="ED292" s="72" t="str">
        <f t="shared" ref="ED292" si="4533">IF(AX292="","","|n"&amp;ED$2&amp;"+"&amp;AX292&amp;ED$1)</f>
        <v/>
      </c>
      <c r="EE292" s="72" t="str">
        <f t="shared" ref="EE292" si="4534">IF(AY292="","","|n"&amp;EE$2&amp;"+"&amp;AY292&amp;EE$1)</f>
        <v/>
      </c>
      <c r="EF292" s="72" t="str">
        <f t="shared" ref="EF292" si="4535">IF(AZ292="","","|n"&amp;EF$2&amp;"+"&amp;AZ292&amp;EF$1)</f>
        <v/>
      </c>
      <c r="EG292" s="72" t="str">
        <f t="shared" ref="EG292" si="4536">IF(BA292="","","|n"&amp;EG$2&amp;"+"&amp;BA292&amp;EG$1)</f>
        <v/>
      </c>
      <c r="EH292" s="72" t="str">
        <f t="shared" ref="EH292" si="4537">IF(BB292="","","|n"&amp;EH$2&amp;"+"&amp;BB292&amp;EH$1)</f>
        <v/>
      </c>
      <c r="EI292" s="72" t="str">
        <f t="shared" ref="EI292" si="4538">IF(BC292="","","|n"&amp;EI$2&amp;"+"&amp;BC292&amp;EI$1)</f>
        <v/>
      </c>
      <c r="EJ292" s="72" t="str">
        <f t="shared" ref="EJ292" si="4539">IF(BD292="","","|n"&amp;EJ$2&amp;"+"&amp;BD292&amp;EJ$1)</f>
        <v/>
      </c>
      <c r="EK292" s="72" t="str">
        <f t="shared" ref="EK292" si="4540">IF(BE292="","","|n"&amp;EK$2&amp;"+"&amp;BE292&amp;EK$1)</f>
        <v/>
      </c>
      <c r="EL292" s="72" t="str">
        <f t="shared" ref="EL292" si="4541">IF(BF292="","","|n"&amp;EL$2&amp;"+"&amp;BF292&amp;EL$1)</f>
        <v/>
      </c>
      <c r="EM292" s="72" t="str">
        <f t="shared" ref="EM292" si="4542">IF(BG292="","","|n"&amp;EM$2&amp;"+"&amp;BG292&amp;EM$1)</f>
        <v/>
      </c>
      <c r="EN292" s="72" t="str">
        <f t="shared" ref="EN292" si="4543">IF(BH292="","","|n"&amp;EN$2&amp;"+"&amp;BH292&amp;EN$1)</f>
        <v/>
      </c>
      <c r="EO292" s="72" t="str">
        <f t="shared" ref="EO292" si="4544">IF(BI292="","","|n"&amp;EO$2&amp;"+"&amp;BI292&amp;EO$1)</f>
        <v/>
      </c>
      <c r="EP292" s="72" t="str">
        <f t="shared" ref="EP292" si="4545">IF(BJ292="","","|n"&amp;EP$2&amp;"+"&amp;BJ292&amp;EP$1)</f>
        <v/>
      </c>
      <c r="EQ292" s="72" t="str">
        <f t="shared" ref="EQ292" si="4546">IF(BK292="","","|n"&amp;EQ$2&amp;"+"&amp;BK292&amp;EQ$1)</f>
        <v/>
      </c>
      <c r="ER292" s="72" t="str">
        <f t="shared" ref="ER292" si="4547">IF(BL292="","","|n"&amp;ER$2&amp;"+"&amp;BL292&amp;ER$1)</f>
        <v/>
      </c>
      <c r="ES292" s="72" t="str">
        <f t="shared" ref="ES292" si="4548">IF(BM292="","","|n"&amp;ES$2&amp;"+"&amp;BM292&amp;ES$1)</f>
        <v/>
      </c>
      <c r="ET292" s="72" t="str">
        <f t="shared" ref="ET292" si="4549">IF(BN292="","","|n"&amp;ET$2&amp;"+"&amp;BN292&amp;ET$1)</f>
        <v/>
      </c>
      <c r="EU292" s="72" t="str">
        <f t="shared" ref="EU292" si="4550">IF(BO292="","","|n"&amp;EU$2&amp;"+"&amp;BO292&amp;EU$1)</f>
        <v/>
      </c>
      <c r="EV292" s="72" t="str">
        <f t="shared" ref="EV292" si="4551">IF(BP292="","","|n"&amp;EV$2&amp;"+"&amp;BP292&amp;EV$1)</f>
        <v/>
      </c>
      <c r="EW292" s="72" t="str">
        <f t="shared" ref="EW292" si="4552">IF(BQ292="","","|n"&amp;EW$2&amp;"+"&amp;BQ292&amp;EW$1)</f>
        <v/>
      </c>
      <c r="EX292" s="72" t="str">
        <f t="shared" ref="EX292" si="4553">IF(BR292="","","|n"&amp;EX$2&amp;"+"&amp;BR292&amp;EX$1)</f>
        <v/>
      </c>
      <c r="EY292" s="72" t="str">
        <f t="shared" ref="EY292" si="4554">IF(BS292="","","|n"&amp;EY$2&amp;"+"&amp;BS292&amp;EY$1)</f>
        <v/>
      </c>
      <c r="EZ292" s="72" t="str">
        <f t="shared" ref="EZ292" si="4555">IF(BT292="","","|n"&amp;EZ$2&amp;"+"&amp;BT292&amp;EZ$1)</f>
        <v/>
      </c>
      <c r="FA292" s="72" t="str">
        <f t="shared" ref="FA292" si="4556">IF(BU292="","","|n"&amp;FA$2&amp;"+"&amp;BU292&amp;FA$1)</f>
        <v/>
      </c>
      <c r="FB292" s="72" t="str">
        <f t="shared" ref="FB292" si="4557">IF(BV292="","","|n"&amp;FB$2&amp;"+"&amp;BV292&amp;FB$1)</f>
        <v/>
      </c>
      <c r="FC292" s="72" t="str">
        <f t="shared" ref="FC292" si="4558">IF(BW292="","","|n"&amp;FC$2&amp;"+"&amp;BW292&amp;FC$1)</f>
        <v/>
      </c>
      <c r="FD292" s="72" t="str">
        <f t="shared" ref="FD292" si="4559">IF(BX292="","","|n"&amp;FD$2&amp;"+"&amp;BX292&amp;FD$1)</f>
        <v/>
      </c>
      <c r="FE292" s="72" t="str">
        <f t="shared" ref="FE292" si="4560">IF(BY292="","","|n"&amp;FE$2&amp;"+"&amp;BY292&amp;FE$1)</f>
        <v/>
      </c>
      <c r="FF292" s="72" t="str">
        <f t="shared" ref="FF292" si="4561">IF(BZ292="","","|n"&amp;FF$2&amp;"+"&amp;BZ292&amp;FF$1)</f>
        <v/>
      </c>
      <c r="FG292" s="72" t="str">
        <f t="shared" ref="FG292" si="4562">IF(CA292="","","|n"&amp;FG$2&amp;"+"&amp;CA292&amp;FG$1)</f>
        <v/>
      </c>
      <c r="FH292" s="72" t="str">
        <f t="shared" ref="FH292" si="4563">IF(CB292="","","|n"&amp;FH$2&amp;"+"&amp;CB292&amp;FH$1)</f>
        <v/>
      </c>
      <c r="FI292" s="72" t="str">
        <f t="shared" ref="FI292" si="4564">IF(CC292="","","|n"&amp;FI$2&amp;"+"&amp;CC292&amp;FI$1)</f>
        <v/>
      </c>
      <c r="FJ292" s="72" t="str">
        <f t="shared" ref="FJ292" si="4565">IF(CD292="","","|n"&amp;FJ$2&amp;"+"&amp;CD292&amp;FJ$1)</f>
        <v/>
      </c>
      <c r="FK292" s="72" t="str">
        <f t="shared" ref="FK292" si="4566">IF(CE292="","","|n"&amp;FK$2&amp;"+"&amp;CE292&amp;FK$1)</f>
        <v/>
      </c>
      <c r="FL292" s="72" t="str">
        <f t="shared" ref="FL292" si="4567">IF(CF292="","","|n"&amp;FL$2&amp;"+"&amp;CF292&amp;FL$1)</f>
        <v/>
      </c>
      <c r="FM292" s="72" t="str">
        <f t="shared" ref="FM292" si="4568">IF(CG292="","","|n"&amp;FM$2&amp;"+"&amp;CG292&amp;FM$1)</f>
        <v/>
      </c>
      <c r="FN292" s="72" t="str">
        <f t="shared" ref="FN292" si="4569">IF(CH292="","","|n"&amp;FN$2&amp;"+"&amp;CH292&amp;FN$1)</f>
        <v/>
      </c>
      <c r="FO292" s="72" t="str">
        <f t="shared" ref="FO292" si="4570">IF(CI292="","","|n"&amp;FO$2&amp;"+"&amp;CI292&amp;FO$1)</f>
        <v/>
      </c>
      <c r="FP292" s="72" t="str">
        <f t="shared" ref="FP292" si="4571">IF(CJ292="","","|n"&amp;FP$2&amp;"+"&amp;CJ292&amp;FP$1)</f>
        <v/>
      </c>
      <c r="FQ292" s="72" t="str">
        <f t="shared" ref="FQ292" si="4572">IF(CK292="","","|n"&amp;FQ$2&amp;"+"&amp;CK292&amp;FQ$1)</f>
        <v/>
      </c>
      <c r="FR292" s="72" t="str">
        <f t="shared" ref="FR292" si="4573">IF(CL292="","","|n"&amp;FR$2&amp;"+"&amp;CL292&amp;FR$1)</f>
        <v/>
      </c>
      <c r="FS292" s="72" t="str">
        <f t="shared" ref="FS292" si="4574">IF(CM292="","","|n"&amp;FS$2&amp;"+"&amp;CM292&amp;FS$1)</f>
        <v/>
      </c>
    </row>
    <row r="293" spans="1:175" ht="16.5">
      <c r="A293" s="134"/>
      <c r="B293" s="104" t="s">
        <v>867</v>
      </c>
      <c r="C293" s="104" t="s">
        <v>868</v>
      </c>
      <c r="T293" s="141"/>
      <c r="U293" s="88"/>
      <c r="CN293" s="70" t="str">
        <f t="shared" si="4424"/>
        <v>InitUnitState('IC00',,,,,,,,,,)</v>
      </c>
      <c r="CO293" s="70" t="str">
        <f t="shared" si="4425"/>
        <v>InitUnitNormal('IC00',,,,,,,,,,)</v>
      </c>
      <c r="CP293" s="70" t="str">
        <f t="shared" si="4426"/>
        <v>InitUnitMagic('IC00',,,,,,,,,,)</v>
      </c>
      <c r="CQ293" s="70" t="str">
        <f t="shared" si="4427"/>
        <v>InitUnitAdd('IC00',,,,,,,,,,)</v>
      </c>
      <c r="CR293" s="70" t="str">
        <f t="shared" ref="CR293" si="4575"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294&amp;CR$1&amp;")"</f>
        <v>InitEquipData('IC00',,"",,,,,'','','','','','',"")</v>
      </c>
      <c r="CU293" s="98" t="str">
        <f t="shared" si="4429"/>
        <v>|n</v>
      </c>
      <c r="CW293" s="61"/>
      <c r="CX293" s="61"/>
      <c r="CY293" s="61"/>
      <c r="CZ293" s="61"/>
      <c r="DA293" s="61"/>
      <c r="DB293" s="72" t="str">
        <f t="shared" si="4430"/>
        <v/>
      </c>
      <c r="DC293" s="72" t="str">
        <f t="shared" si="4431"/>
        <v/>
      </c>
      <c r="DD293" s="72" t="str">
        <f t="shared" si="4432"/>
        <v/>
      </c>
      <c r="DE293" s="72" t="str">
        <f t="shared" si="4433"/>
        <v/>
      </c>
      <c r="DF293" s="72" t="str">
        <f t="shared" si="4434"/>
        <v/>
      </c>
      <c r="DG293" s="72" t="str">
        <f t="shared" si="4435"/>
        <v/>
      </c>
      <c r="DH293" s="72" t="str">
        <f t="shared" si="4436"/>
        <v/>
      </c>
      <c r="DI293" s="72" t="str">
        <f t="shared" si="4437"/>
        <v/>
      </c>
      <c r="DJ293" s="72" t="str">
        <f t="shared" si="4438"/>
        <v/>
      </c>
      <c r="DK293" s="72" t="str">
        <f t="shared" si="4439"/>
        <v/>
      </c>
      <c r="DL293" s="72" t="str">
        <f t="shared" si="4440"/>
        <v/>
      </c>
      <c r="DM293" s="72" t="str">
        <f t="shared" si="4441"/>
        <v/>
      </c>
      <c r="DN293" s="72" t="str">
        <f t="shared" si="4442"/>
        <v/>
      </c>
      <c r="DO293" s="72" t="str">
        <f t="shared" si="4443"/>
        <v/>
      </c>
      <c r="DP293" s="72" t="str">
        <f t="shared" si="4444"/>
        <v/>
      </c>
      <c r="DQ293" s="72" t="str">
        <f t="shared" si="4445"/>
        <v/>
      </c>
      <c r="DR293" s="72" t="str">
        <f t="shared" si="4446"/>
        <v/>
      </c>
      <c r="DS293" s="72" t="str">
        <f t="shared" si="4447"/>
        <v/>
      </c>
      <c r="DT293" s="72" t="str">
        <f t="shared" si="4448"/>
        <v/>
      </c>
      <c r="DU293" s="72" t="str">
        <f t="shared" si="4449"/>
        <v/>
      </c>
      <c r="DV293" s="72" t="str">
        <f t="shared" si="4450"/>
        <v/>
      </c>
      <c r="DW293" s="72" t="str">
        <f t="shared" si="4451"/>
        <v/>
      </c>
      <c r="DX293" s="72" t="str">
        <f t="shared" si="4452"/>
        <v/>
      </c>
      <c r="DY293" s="72" t="str">
        <f t="shared" si="4453"/>
        <v/>
      </c>
      <c r="DZ293" s="72" t="str">
        <f t="shared" si="4454"/>
        <v/>
      </c>
      <c r="EA293" s="72" t="str">
        <f t="shared" si="4455"/>
        <v/>
      </c>
      <c r="EB293" s="72" t="str">
        <f t="shared" si="4456"/>
        <v/>
      </c>
      <c r="EC293" s="72" t="str">
        <f t="shared" si="4457"/>
        <v/>
      </c>
      <c r="ED293" s="72" t="str">
        <f t="shared" si="4458"/>
        <v/>
      </c>
      <c r="EE293" s="72" t="str">
        <f t="shared" si="4459"/>
        <v/>
      </c>
      <c r="EF293" s="72" t="str">
        <f t="shared" si="4460"/>
        <v/>
      </c>
      <c r="EG293" s="72" t="str">
        <f t="shared" si="4461"/>
        <v/>
      </c>
      <c r="EH293" s="72" t="str">
        <f t="shared" si="4462"/>
        <v/>
      </c>
      <c r="EI293" s="72" t="str">
        <f t="shared" si="4463"/>
        <v/>
      </c>
      <c r="EJ293" s="72" t="str">
        <f t="shared" si="4464"/>
        <v/>
      </c>
      <c r="EK293" s="72" t="str">
        <f t="shared" si="4465"/>
        <v/>
      </c>
      <c r="EL293" s="72" t="str">
        <f t="shared" si="4466"/>
        <v/>
      </c>
      <c r="EM293" s="72" t="str">
        <f t="shared" si="4467"/>
        <v/>
      </c>
      <c r="EN293" s="72" t="str">
        <f t="shared" si="4468"/>
        <v/>
      </c>
      <c r="EO293" s="72" t="str">
        <f t="shared" si="4469"/>
        <v/>
      </c>
      <c r="EP293" s="72" t="str">
        <f t="shared" si="4470"/>
        <v/>
      </c>
      <c r="EQ293" s="72" t="str">
        <f t="shared" si="4471"/>
        <v/>
      </c>
      <c r="ER293" s="72" t="str">
        <f t="shared" si="4472"/>
        <v/>
      </c>
      <c r="ES293" s="72" t="str">
        <f t="shared" si="4473"/>
        <v/>
      </c>
      <c r="ET293" s="72" t="str">
        <f t="shared" si="4474"/>
        <v/>
      </c>
      <c r="EU293" s="72" t="str">
        <f t="shared" si="4475"/>
        <v/>
      </c>
      <c r="EV293" s="72" t="str">
        <f t="shared" si="4476"/>
        <v/>
      </c>
      <c r="EW293" s="72" t="str">
        <f t="shared" si="4477"/>
        <v/>
      </c>
      <c r="EX293" s="72" t="str">
        <f t="shared" si="4478"/>
        <v/>
      </c>
      <c r="EY293" s="72" t="str">
        <f t="shared" si="4479"/>
        <v/>
      </c>
      <c r="EZ293" s="72" t="str">
        <f t="shared" si="4480"/>
        <v/>
      </c>
      <c r="FA293" s="72" t="str">
        <f t="shared" si="4481"/>
        <v/>
      </c>
      <c r="FB293" s="72" t="str">
        <f t="shared" si="4482"/>
        <v/>
      </c>
      <c r="FC293" s="72" t="str">
        <f t="shared" si="4483"/>
        <v/>
      </c>
      <c r="FD293" s="72" t="str">
        <f t="shared" si="4484"/>
        <v/>
      </c>
      <c r="FE293" s="72" t="str">
        <f t="shared" si="4485"/>
        <v/>
      </c>
      <c r="FF293" s="72" t="str">
        <f t="shared" si="4486"/>
        <v/>
      </c>
      <c r="FG293" s="72" t="str">
        <f t="shared" si="4487"/>
        <v/>
      </c>
      <c r="FH293" s="72" t="str">
        <f t="shared" si="4488"/>
        <v/>
      </c>
      <c r="FI293" s="72" t="str">
        <f t="shared" si="4489"/>
        <v/>
      </c>
      <c r="FJ293" s="72" t="str">
        <f t="shared" si="4490"/>
        <v/>
      </c>
      <c r="FK293" s="72" t="str">
        <f t="shared" si="4491"/>
        <v/>
      </c>
      <c r="FL293" s="72" t="str">
        <f t="shared" si="4492"/>
        <v/>
      </c>
      <c r="FM293" s="72" t="str">
        <f t="shared" si="4493"/>
        <v/>
      </c>
      <c r="FN293" s="72" t="str">
        <f t="shared" si="4494"/>
        <v/>
      </c>
      <c r="FO293" s="72" t="str">
        <f t="shared" si="4495"/>
        <v/>
      </c>
      <c r="FP293" s="72" t="str">
        <f t="shared" si="4496"/>
        <v/>
      </c>
      <c r="FQ293" s="72" t="str">
        <f t="shared" si="4497"/>
        <v/>
      </c>
      <c r="FR293" s="72" t="str">
        <f t="shared" si="4498"/>
        <v/>
      </c>
      <c r="FS293" s="72" t="str">
        <f t="shared" si="4499"/>
        <v/>
      </c>
    </row>
    <row r="294" spans="1:175" ht="16.5">
      <c r="A294" s="134"/>
      <c r="B294" s="104" t="s">
        <v>869</v>
      </c>
      <c r="C294" s="104" t="s">
        <v>870</v>
      </c>
      <c r="T294" s="141"/>
      <c r="U294" s="88"/>
      <c r="CN294" s="70" t="str">
        <f t="shared" ref="CN294" si="4576">"InitUnitState('"&amp;B294&amp;"',"&amp;V294&amp;","&amp;W294&amp;","&amp;X294&amp;","&amp;Y294&amp;","&amp;Z294&amp;","&amp;AA294&amp;","&amp;AB294&amp;","&amp;AC294&amp;","&amp;AD294&amp;","&amp;AE294&amp;")"</f>
        <v>InitUnitState('IC01',,,,,,,,,,)</v>
      </c>
      <c r="CO294" s="70" t="str">
        <f t="shared" ref="CO294" si="4577">"InitUnitNormal('"&amp;B294&amp;"',"&amp;AF294&amp;","&amp;AG294&amp;","&amp;AH294&amp;","&amp;AI294&amp;","&amp;AJ294&amp;","&amp;AK294&amp;","&amp;AL294&amp;","&amp;AM294&amp;","&amp;AN294&amp;","&amp;AO294&amp;")"</f>
        <v>InitUnitNormal('IC01',,,,,,,,,,)</v>
      </c>
      <c r="CP294" s="70" t="str">
        <f t="shared" ref="CP294" si="4578">"InitUnitMagic('"&amp;B294&amp;"',"&amp;AP294&amp;","&amp;AQ294&amp;","&amp;AR294&amp;","&amp;AS294&amp;","&amp;AT294&amp;","&amp;AU294&amp;","&amp;AV294&amp;","&amp;AW294&amp;","&amp;BI294&amp;","&amp;BJ294&amp;")"</f>
        <v>InitUnitMagic('IC01',,,,,,,,,,)</v>
      </c>
      <c r="CQ294" s="70" t="str">
        <f t="shared" ref="CQ294" si="4579">"InitUnitAdd('"&amp;B294&amp;"',"&amp;BK294&amp;","&amp;BL294&amp;","&amp;BM294&amp;","&amp;BN294&amp;","&amp;BO294&amp;","&amp;BP294&amp;","&amp;BQ294&amp;","&amp;BR294&amp;","&amp;BS294&amp;","&amp;BT294&amp;")"</f>
        <v>InitUnitAdd('IC01',,,,,,,,,,)</v>
      </c>
      <c r="CR294" s="70" t="str">
        <f t="shared" ref="CR294" si="4580">"InitEquipData('"&amp;B294&amp;"',"&amp;D294&amp;","&amp;CR$1&amp;A294&amp;CR$1&amp;","&amp;E294&amp;","&amp;I294&amp;","&amp;F294&amp;","&amp;G294&amp;",'"&amp;J294&amp;"','"&amp;K294&amp;"','"&amp;L294&amp;"','"&amp;M294&amp;"','"&amp;N294&amp;"','"&amp;O294&amp;"',"&amp;CR$1&amp;U295&amp;CR$1&amp;")"</f>
        <v>InitEquipData('IC01',,"",,,,,'','','','','','',"")</v>
      </c>
      <c r="CU294" s="98" t="str">
        <f t="shared" si="4353"/>
        <v>|n</v>
      </c>
      <c r="CW294" s="61"/>
      <c r="CX294" s="61"/>
      <c r="CY294" s="61"/>
      <c r="CZ294" s="61"/>
      <c r="DA294" s="61"/>
      <c r="DB294" s="72" t="str">
        <f t="shared" si="4354"/>
        <v/>
      </c>
      <c r="DC294" s="72" t="str">
        <f t="shared" si="4355"/>
        <v/>
      </c>
      <c r="DD294" s="72" t="str">
        <f t="shared" si="4356"/>
        <v/>
      </c>
      <c r="DE294" s="72" t="str">
        <f t="shared" si="4357"/>
        <v/>
      </c>
      <c r="DF294" s="72" t="str">
        <f t="shared" si="4358"/>
        <v/>
      </c>
      <c r="DG294" s="72" t="str">
        <f t="shared" si="4359"/>
        <v/>
      </c>
      <c r="DH294" s="72" t="str">
        <f t="shared" si="4360"/>
        <v/>
      </c>
      <c r="DI294" s="72" t="str">
        <f t="shared" si="4361"/>
        <v/>
      </c>
      <c r="DJ294" s="72" t="str">
        <f t="shared" si="4362"/>
        <v/>
      </c>
      <c r="DK294" s="72" t="str">
        <f t="shared" si="4363"/>
        <v/>
      </c>
      <c r="DL294" s="72" t="str">
        <f t="shared" si="4364"/>
        <v/>
      </c>
      <c r="DM294" s="72" t="str">
        <f t="shared" si="4365"/>
        <v/>
      </c>
      <c r="DN294" s="72" t="str">
        <f t="shared" si="4366"/>
        <v/>
      </c>
      <c r="DO294" s="72" t="str">
        <f t="shared" si="4367"/>
        <v/>
      </c>
      <c r="DP294" s="72" t="str">
        <f t="shared" si="4368"/>
        <v/>
      </c>
      <c r="DQ294" s="72" t="str">
        <f t="shared" si="4369"/>
        <v/>
      </c>
      <c r="DR294" s="72" t="str">
        <f t="shared" si="4370"/>
        <v/>
      </c>
      <c r="DS294" s="72" t="str">
        <f t="shared" si="4371"/>
        <v/>
      </c>
      <c r="DT294" s="72" t="str">
        <f t="shared" si="4372"/>
        <v/>
      </c>
      <c r="DU294" s="72" t="str">
        <f t="shared" si="4373"/>
        <v/>
      </c>
      <c r="DV294" s="72" t="str">
        <f t="shared" si="4374"/>
        <v/>
      </c>
      <c r="DW294" s="72" t="str">
        <f t="shared" si="4375"/>
        <v/>
      </c>
      <c r="DX294" s="72" t="str">
        <f t="shared" si="4376"/>
        <v/>
      </c>
      <c r="DY294" s="72" t="str">
        <f t="shared" si="4377"/>
        <v/>
      </c>
      <c r="DZ294" s="72" t="str">
        <f t="shared" si="4378"/>
        <v/>
      </c>
      <c r="EA294" s="72" t="str">
        <f t="shared" si="4379"/>
        <v/>
      </c>
      <c r="EB294" s="72" t="str">
        <f t="shared" si="4380"/>
        <v/>
      </c>
      <c r="EC294" s="72" t="str">
        <f t="shared" si="4381"/>
        <v/>
      </c>
      <c r="ED294" s="72" t="str">
        <f t="shared" si="4382"/>
        <v/>
      </c>
      <c r="EE294" s="72" t="str">
        <f t="shared" si="4383"/>
        <v/>
      </c>
      <c r="EF294" s="72" t="str">
        <f t="shared" si="4384"/>
        <v/>
      </c>
      <c r="EG294" s="72" t="str">
        <f t="shared" si="4385"/>
        <v/>
      </c>
      <c r="EH294" s="72" t="str">
        <f t="shared" si="4386"/>
        <v/>
      </c>
      <c r="EI294" s="72" t="str">
        <f t="shared" si="4387"/>
        <v/>
      </c>
      <c r="EJ294" s="72" t="str">
        <f t="shared" si="4388"/>
        <v/>
      </c>
      <c r="EK294" s="72" t="str">
        <f t="shared" si="4389"/>
        <v/>
      </c>
      <c r="EL294" s="72" t="str">
        <f t="shared" si="4390"/>
        <v/>
      </c>
      <c r="EM294" s="72" t="str">
        <f t="shared" si="4391"/>
        <v/>
      </c>
      <c r="EN294" s="72" t="str">
        <f t="shared" si="4392"/>
        <v/>
      </c>
      <c r="EO294" s="72" t="str">
        <f t="shared" si="4393"/>
        <v/>
      </c>
      <c r="EP294" s="72" t="str">
        <f t="shared" si="4394"/>
        <v/>
      </c>
      <c r="EQ294" s="72" t="str">
        <f t="shared" si="4395"/>
        <v/>
      </c>
      <c r="ER294" s="72" t="str">
        <f t="shared" si="4396"/>
        <v/>
      </c>
      <c r="ES294" s="72" t="str">
        <f t="shared" si="4397"/>
        <v/>
      </c>
      <c r="ET294" s="72" t="str">
        <f t="shared" si="4398"/>
        <v/>
      </c>
      <c r="EU294" s="72" t="str">
        <f t="shared" si="4399"/>
        <v/>
      </c>
      <c r="EV294" s="72" t="str">
        <f t="shared" si="4400"/>
        <v/>
      </c>
      <c r="EW294" s="72" t="str">
        <f t="shared" si="4401"/>
        <v/>
      </c>
      <c r="EX294" s="72" t="str">
        <f t="shared" si="4402"/>
        <v/>
      </c>
      <c r="EY294" s="72" t="str">
        <f t="shared" si="4403"/>
        <v/>
      </c>
      <c r="EZ294" s="72" t="str">
        <f t="shared" si="4404"/>
        <v/>
      </c>
      <c r="FA294" s="72" t="str">
        <f t="shared" si="4405"/>
        <v/>
      </c>
      <c r="FB294" s="72" t="str">
        <f t="shared" si="4406"/>
        <v/>
      </c>
      <c r="FC294" s="72" t="str">
        <f t="shared" si="4407"/>
        <v/>
      </c>
      <c r="FD294" s="72" t="str">
        <f t="shared" si="4408"/>
        <v/>
      </c>
      <c r="FE294" s="72" t="str">
        <f t="shared" si="4409"/>
        <v/>
      </c>
      <c r="FF294" s="72" t="str">
        <f t="shared" si="4410"/>
        <v/>
      </c>
      <c r="FG294" s="72" t="str">
        <f t="shared" si="4411"/>
        <v/>
      </c>
      <c r="FH294" s="72" t="str">
        <f t="shared" si="4412"/>
        <v/>
      </c>
      <c r="FI294" s="72" t="str">
        <f t="shared" si="4413"/>
        <v/>
      </c>
      <c r="FJ294" s="72" t="str">
        <f t="shared" si="4414"/>
        <v/>
      </c>
      <c r="FK294" s="72" t="str">
        <f t="shared" si="4415"/>
        <v/>
      </c>
      <c r="FL294" s="72" t="str">
        <f t="shared" si="4416"/>
        <v/>
      </c>
      <c r="FM294" s="72" t="str">
        <f t="shared" si="4417"/>
        <v/>
      </c>
      <c r="FN294" s="72" t="str">
        <f t="shared" si="4418"/>
        <v/>
      </c>
      <c r="FO294" s="72" t="str">
        <f t="shared" si="4419"/>
        <v/>
      </c>
      <c r="FP294" s="72" t="str">
        <f t="shared" si="4420"/>
        <v/>
      </c>
      <c r="FQ294" s="72" t="str">
        <f t="shared" si="4421"/>
        <v/>
      </c>
      <c r="FR294" s="72" t="str">
        <f t="shared" si="4422"/>
        <v/>
      </c>
      <c r="FS294" s="72" t="str">
        <f t="shared" si="4423"/>
        <v/>
      </c>
    </row>
    <row r="295" spans="1:175" ht="16.5">
      <c r="A295" s="82"/>
      <c r="B295" s="104" t="s">
        <v>871</v>
      </c>
      <c r="C295" s="104" t="s">
        <v>119</v>
      </c>
      <c r="T295" s="150"/>
      <c r="U295" s="88"/>
      <c r="CN295" s="70" t="str">
        <f t="shared" ref="CN295:CN303" si="4581">"InitUnitState('"&amp;B295&amp;"',"&amp;V295&amp;","&amp;W295&amp;","&amp;X295&amp;","&amp;Y295&amp;","&amp;Z295&amp;","&amp;AA295&amp;","&amp;AB295&amp;","&amp;AC295&amp;","&amp;AD295&amp;","&amp;AE295&amp;")"</f>
        <v>InitUnitState('IC02',,,,,,,,,,)</v>
      </c>
      <c r="CO295" s="70" t="str">
        <f t="shared" ref="CO295:CO303" si="4582">"InitUnitNormal('"&amp;B295&amp;"',"&amp;AF295&amp;","&amp;AG295&amp;","&amp;AH295&amp;","&amp;AI295&amp;","&amp;AJ295&amp;","&amp;AK295&amp;","&amp;AL295&amp;","&amp;AM295&amp;","&amp;AN295&amp;","&amp;AO295&amp;")"</f>
        <v>InitUnitNormal('IC02',,,,,,,,,,)</v>
      </c>
      <c r="CP295" s="70" t="str">
        <f t="shared" ref="CP295:CP303" si="4583">"InitUnitMagic('"&amp;B295&amp;"',"&amp;AP295&amp;","&amp;AQ295&amp;","&amp;AR295&amp;","&amp;AS295&amp;","&amp;AT295&amp;","&amp;AU295&amp;","&amp;AV295&amp;","&amp;AW295&amp;","&amp;BI295&amp;","&amp;BJ295&amp;")"</f>
        <v>InitUnitMagic('IC02',,,,,,,,,,)</v>
      </c>
      <c r="CQ295" s="70" t="str">
        <f t="shared" ref="CQ295:CQ303" si="4584">"InitUnitAdd('"&amp;B295&amp;"',"&amp;BK295&amp;","&amp;BL295&amp;","&amp;BM295&amp;","&amp;BN295&amp;","&amp;BO295&amp;","&amp;BP295&amp;","&amp;BQ295&amp;","&amp;BR295&amp;","&amp;BS295&amp;","&amp;BT295&amp;")"</f>
        <v>InitUnitAdd('IC02',,,,,,,,,,)</v>
      </c>
      <c r="CR295" s="70" t="str">
        <f t="shared" si="4281"/>
        <v>InitEquipData('IC02',,"",,,,,'','','','','','',"")</v>
      </c>
      <c r="CU295" s="98" t="str">
        <f t="shared" si="4353"/>
        <v>|n</v>
      </c>
      <c r="CW295" s="61"/>
      <c r="CX295" s="61"/>
      <c r="CY295" s="61"/>
      <c r="CZ295" s="61"/>
      <c r="DA295" s="61"/>
      <c r="DB295" s="72" t="str">
        <f t="shared" si="4354"/>
        <v/>
      </c>
      <c r="DC295" s="72" t="str">
        <f t="shared" si="4355"/>
        <v/>
      </c>
      <c r="DD295" s="72" t="str">
        <f t="shared" si="4356"/>
        <v/>
      </c>
      <c r="DE295" s="72" t="str">
        <f t="shared" si="4357"/>
        <v/>
      </c>
      <c r="DF295" s="72" t="str">
        <f t="shared" si="4358"/>
        <v/>
      </c>
      <c r="DG295" s="72" t="str">
        <f t="shared" si="4359"/>
        <v/>
      </c>
      <c r="DH295" s="72" t="str">
        <f t="shared" si="4360"/>
        <v/>
      </c>
      <c r="DI295" s="72" t="str">
        <f t="shared" si="4361"/>
        <v/>
      </c>
      <c r="DJ295" s="72" t="str">
        <f t="shared" si="4362"/>
        <v/>
      </c>
      <c r="DK295" s="72" t="str">
        <f t="shared" si="4363"/>
        <v/>
      </c>
      <c r="DL295" s="72" t="str">
        <f t="shared" si="4364"/>
        <v/>
      </c>
      <c r="DM295" s="72" t="str">
        <f t="shared" si="4365"/>
        <v/>
      </c>
      <c r="DN295" s="72" t="str">
        <f t="shared" si="4366"/>
        <v/>
      </c>
      <c r="DO295" s="72" t="str">
        <f t="shared" si="4367"/>
        <v/>
      </c>
      <c r="DP295" s="72" t="str">
        <f t="shared" si="4368"/>
        <v/>
      </c>
      <c r="DQ295" s="72" t="str">
        <f t="shared" si="4369"/>
        <v/>
      </c>
      <c r="DR295" s="72" t="str">
        <f t="shared" si="4370"/>
        <v/>
      </c>
      <c r="DS295" s="72" t="str">
        <f t="shared" si="4371"/>
        <v/>
      </c>
      <c r="DT295" s="72" t="str">
        <f t="shared" si="4372"/>
        <v/>
      </c>
      <c r="DU295" s="72" t="str">
        <f t="shared" si="4373"/>
        <v/>
      </c>
      <c r="DV295" s="72" t="str">
        <f t="shared" si="4374"/>
        <v/>
      </c>
      <c r="DW295" s="72" t="str">
        <f t="shared" si="4375"/>
        <v/>
      </c>
      <c r="DX295" s="72" t="str">
        <f t="shared" si="4376"/>
        <v/>
      </c>
      <c r="DY295" s="72" t="str">
        <f t="shared" si="4377"/>
        <v/>
      </c>
      <c r="DZ295" s="72" t="str">
        <f t="shared" si="4378"/>
        <v/>
      </c>
      <c r="EA295" s="72" t="str">
        <f t="shared" si="4379"/>
        <v/>
      </c>
      <c r="EB295" s="72" t="str">
        <f t="shared" si="4380"/>
        <v/>
      </c>
      <c r="EC295" s="72" t="str">
        <f t="shared" si="4381"/>
        <v/>
      </c>
      <c r="ED295" s="72" t="str">
        <f t="shared" si="4382"/>
        <v/>
      </c>
      <c r="EE295" s="72" t="str">
        <f t="shared" si="4383"/>
        <v/>
      </c>
      <c r="EF295" s="72" t="str">
        <f t="shared" si="4384"/>
        <v/>
      </c>
      <c r="EG295" s="72" t="str">
        <f t="shared" si="4385"/>
        <v/>
      </c>
      <c r="EH295" s="72" t="str">
        <f t="shared" si="4386"/>
        <v/>
      </c>
      <c r="EI295" s="72" t="str">
        <f t="shared" si="4387"/>
        <v/>
      </c>
      <c r="EJ295" s="72" t="str">
        <f t="shared" si="4388"/>
        <v/>
      </c>
      <c r="EK295" s="72" t="str">
        <f t="shared" si="4389"/>
        <v/>
      </c>
      <c r="EL295" s="72" t="str">
        <f t="shared" si="4390"/>
        <v/>
      </c>
      <c r="EM295" s="72" t="str">
        <f t="shared" si="4391"/>
        <v/>
      </c>
      <c r="EN295" s="72" t="str">
        <f t="shared" si="4392"/>
        <v/>
      </c>
      <c r="EO295" s="72" t="str">
        <f t="shared" si="4393"/>
        <v/>
      </c>
      <c r="EP295" s="72" t="str">
        <f t="shared" si="4394"/>
        <v/>
      </c>
      <c r="EQ295" s="72" t="str">
        <f t="shared" si="4395"/>
        <v/>
      </c>
      <c r="ER295" s="72" t="str">
        <f t="shared" si="4396"/>
        <v/>
      </c>
      <c r="ES295" s="72" t="str">
        <f t="shared" si="4397"/>
        <v/>
      </c>
      <c r="ET295" s="72" t="str">
        <f t="shared" si="4398"/>
        <v/>
      </c>
      <c r="EU295" s="72" t="str">
        <f t="shared" si="4399"/>
        <v/>
      </c>
      <c r="EV295" s="72" t="str">
        <f t="shared" si="4400"/>
        <v/>
      </c>
      <c r="EW295" s="72" t="str">
        <f t="shared" si="4401"/>
        <v/>
      </c>
      <c r="EX295" s="72" t="str">
        <f t="shared" si="4402"/>
        <v/>
      </c>
      <c r="EY295" s="72" t="str">
        <f t="shared" si="4403"/>
        <v/>
      </c>
      <c r="EZ295" s="72" t="str">
        <f t="shared" si="4404"/>
        <v/>
      </c>
      <c r="FA295" s="72" t="str">
        <f t="shared" si="4405"/>
        <v/>
      </c>
      <c r="FB295" s="72" t="str">
        <f t="shared" si="4406"/>
        <v/>
      </c>
      <c r="FC295" s="72" t="str">
        <f t="shared" si="4407"/>
        <v/>
      </c>
      <c r="FD295" s="72" t="str">
        <f t="shared" si="4408"/>
        <v/>
      </c>
      <c r="FE295" s="72" t="str">
        <f t="shared" si="4409"/>
        <v/>
      </c>
      <c r="FF295" s="72" t="str">
        <f t="shared" si="4410"/>
        <v/>
      </c>
      <c r="FG295" s="72" t="str">
        <f t="shared" si="4411"/>
        <v/>
      </c>
      <c r="FH295" s="72" t="str">
        <f t="shared" si="4412"/>
        <v/>
      </c>
      <c r="FI295" s="72" t="str">
        <f t="shared" si="4413"/>
        <v/>
      </c>
      <c r="FJ295" s="72" t="str">
        <f t="shared" si="4414"/>
        <v/>
      </c>
      <c r="FK295" s="72" t="str">
        <f t="shared" si="4415"/>
        <v/>
      </c>
      <c r="FL295" s="72" t="str">
        <f t="shared" si="4416"/>
        <v/>
      </c>
      <c r="FM295" s="72" t="str">
        <f t="shared" si="4417"/>
        <v/>
      </c>
      <c r="FN295" s="72" t="str">
        <f t="shared" si="4418"/>
        <v/>
      </c>
      <c r="FO295" s="72" t="str">
        <f t="shared" si="4419"/>
        <v/>
      </c>
      <c r="FP295" s="72" t="str">
        <f t="shared" si="4420"/>
        <v/>
      </c>
      <c r="FQ295" s="72" t="str">
        <f t="shared" si="4421"/>
        <v/>
      </c>
      <c r="FR295" s="72" t="str">
        <f t="shared" si="4422"/>
        <v/>
      </c>
      <c r="FS295" s="72" t="str">
        <f t="shared" si="4423"/>
        <v/>
      </c>
    </row>
    <row r="296" spans="1:175" s="61" customFormat="1" ht="16.5">
      <c r="A296" s="143"/>
      <c r="B296" s="104" t="s">
        <v>872</v>
      </c>
      <c r="C296" s="104" t="s">
        <v>873</v>
      </c>
      <c r="D296" s="75"/>
      <c r="E296" s="76"/>
      <c r="F296" s="144"/>
      <c r="G296" s="145"/>
      <c r="H296" s="145"/>
      <c r="I296" s="145"/>
      <c r="J296" s="145"/>
      <c r="K296" s="145"/>
      <c r="L296" s="145"/>
      <c r="M296" s="145"/>
      <c r="N296" s="145"/>
      <c r="O296" s="145"/>
      <c r="P296" s="85"/>
      <c r="Q296" s="85"/>
      <c r="R296" s="85"/>
      <c r="S296" s="85"/>
      <c r="T296" s="107"/>
      <c r="U296" s="88"/>
      <c r="V296" s="93"/>
      <c r="W296" s="93"/>
      <c r="X296" s="93"/>
      <c r="Y296" s="93"/>
      <c r="Z296" s="93"/>
      <c r="AA296" s="93"/>
      <c r="AB296" s="93"/>
      <c r="AC296" s="93"/>
      <c r="AD296" s="93"/>
      <c r="AE296" s="93"/>
      <c r="AF296" s="93"/>
      <c r="AG296" s="93"/>
      <c r="AH296" s="93"/>
      <c r="AI296" s="93"/>
      <c r="AJ296" s="93"/>
      <c r="AK296" s="93"/>
      <c r="AL296" s="93"/>
      <c r="AM296" s="93"/>
      <c r="AN296" s="93"/>
      <c r="AO296" s="93"/>
      <c r="AP296" s="93"/>
      <c r="AQ296" s="93"/>
      <c r="AR296" s="94"/>
      <c r="AS296" s="94"/>
      <c r="AT296" s="93"/>
      <c r="AU296" s="93"/>
      <c r="AV296" s="93"/>
      <c r="AW296" s="93"/>
      <c r="AX296" s="93"/>
      <c r="AY296" s="93"/>
      <c r="AZ296" s="93"/>
      <c r="BA296" s="93"/>
      <c r="BB296" s="93"/>
      <c r="BC296" s="93"/>
      <c r="BD296" s="93"/>
      <c r="BE296" s="93"/>
      <c r="BF296" s="93"/>
      <c r="BG296" s="93"/>
      <c r="BH296" s="93"/>
      <c r="BI296" s="93"/>
      <c r="BJ296" s="93"/>
      <c r="BK296" s="93"/>
      <c r="BL296" s="93"/>
      <c r="BM296" s="93"/>
      <c r="BN296" s="93"/>
      <c r="BO296" s="93"/>
      <c r="BP296" s="93"/>
      <c r="BQ296" s="93"/>
      <c r="BR296" s="93"/>
      <c r="BS296" s="93"/>
      <c r="BT296" s="93"/>
      <c r="BU296" s="93"/>
      <c r="BV296" s="93"/>
      <c r="BW296" s="93"/>
      <c r="BX296" s="93"/>
      <c r="BY296" s="93"/>
      <c r="BZ296" s="93"/>
      <c r="CA296" s="93"/>
      <c r="CB296" s="93"/>
      <c r="CC296" s="93"/>
      <c r="CD296" s="93"/>
      <c r="CE296" s="93"/>
      <c r="CF296" s="93"/>
      <c r="CG296" s="93"/>
      <c r="CH296" s="93"/>
      <c r="CI296" s="93"/>
      <c r="CJ296" s="93"/>
      <c r="CK296" s="93"/>
      <c r="CL296" s="93"/>
      <c r="CM296" s="93"/>
      <c r="CN296" s="96" t="str">
        <f t="shared" si="4581"/>
        <v>InitUnitState('IC03',,,,,,,,,,)</v>
      </c>
      <c r="CO296" s="96" t="str">
        <f t="shared" si="4582"/>
        <v>InitUnitNormal('IC03',,,,,,,,,,)</v>
      </c>
      <c r="CP296" s="96" t="str">
        <f t="shared" si="4583"/>
        <v>InitUnitMagic('IC03',,,,,,,,,,)</v>
      </c>
      <c r="CQ296" s="96" t="str">
        <f t="shared" si="4584"/>
        <v>InitUnitAdd('IC03',,,,,,,,,,)</v>
      </c>
      <c r="CR296" s="96" t="str">
        <f t="shared" si="4281"/>
        <v>InitEquipData('IC03',,"",,,,,'','','','','','',"")</v>
      </c>
      <c r="CS296" s="96"/>
      <c r="CT296" s="96"/>
      <c r="CU296" s="98" t="str">
        <f t="shared" si="4353"/>
        <v>|n</v>
      </c>
      <c r="CV296" s="71"/>
      <c r="DB296" s="72" t="str">
        <f t="shared" si="4354"/>
        <v/>
      </c>
      <c r="DC296" s="72" t="str">
        <f t="shared" si="4355"/>
        <v/>
      </c>
      <c r="DD296" s="72" t="str">
        <f t="shared" si="4356"/>
        <v/>
      </c>
      <c r="DE296" s="72" t="str">
        <f t="shared" si="4357"/>
        <v/>
      </c>
      <c r="DF296" s="72" t="str">
        <f t="shared" si="4358"/>
        <v/>
      </c>
      <c r="DG296" s="72" t="str">
        <f t="shared" si="4359"/>
        <v/>
      </c>
      <c r="DH296" s="72" t="str">
        <f t="shared" si="4360"/>
        <v/>
      </c>
      <c r="DI296" s="72" t="str">
        <f t="shared" si="4361"/>
        <v/>
      </c>
      <c r="DJ296" s="72" t="str">
        <f t="shared" si="4362"/>
        <v/>
      </c>
      <c r="DK296" s="72" t="str">
        <f t="shared" si="4363"/>
        <v/>
      </c>
      <c r="DL296" s="72" t="str">
        <f t="shared" si="4364"/>
        <v/>
      </c>
      <c r="DM296" s="72" t="str">
        <f t="shared" si="4365"/>
        <v/>
      </c>
      <c r="DN296" s="72" t="str">
        <f t="shared" si="4366"/>
        <v/>
      </c>
      <c r="DO296" s="72" t="str">
        <f t="shared" si="4367"/>
        <v/>
      </c>
      <c r="DP296" s="72" t="str">
        <f t="shared" si="4368"/>
        <v/>
      </c>
      <c r="DQ296" s="72" t="str">
        <f t="shared" si="4369"/>
        <v/>
      </c>
      <c r="DR296" s="72" t="str">
        <f t="shared" si="4370"/>
        <v/>
      </c>
      <c r="DS296" s="72" t="str">
        <f t="shared" si="4371"/>
        <v/>
      </c>
      <c r="DT296" s="72" t="str">
        <f t="shared" si="4372"/>
        <v/>
      </c>
      <c r="DU296" s="72" t="str">
        <f t="shared" si="4373"/>
        <v/>
      </c>
      <c r="DV296" s="72" t="str">
        <f t="shared" si="4374"/>
        <v/>
      </c>
      <c r="DW296" s="72" t="str">
        <f t="shared" si="4375"/>
        <v/>
      </c>
      <c r="DX296" s="72" t="str">
        <f t="shared" si="4376"/>
        <v/>
      </c>
      <c r="DY296" s="72" t="str">
        <f t="shared" si="4377"/>
        <v/>
      </c>
      <c r="DZ296" s="72" t="str">
        <f t="shared" si="4378"/>
        <v/>
      </c>
      <c r="EA296" s="72" t="str">
        <f t="shared" si="4379"/>
        <v/>
      </c>
      <c r="EB296" s="72" t="str">
        <f t="shared" si="4380"/>
        <v/>
      </c>
      <c r="EC296" s="72" t="str">
        <f t="shared" si="4381"/>
        <v/>
      </c>
      <c r="ED296" s="72" t="str">
        <f t="shared" si="4382"/>
        <v/>
      </c>
      <c r="EE296" s="72" t="str">
        <f t="shared" si="4383"/>
        <v/>
      </c>
      <c r="EF296" s="72" t="str">
        <f t="shared" si="4384"/>
        <v/>
      </c>
      <c r="EG296" s="72" t="str">
        <f t="shared" si="4385"/>
        <v/>
      </c>
      <c r="EH296" s="72" t="str">
        <f t="shared" si="4386"/>
        <v/>
      </c>
      <c r="EI296" s="72" t="str">
        <f t="shared" si="4387"/>
        <v/>
      </c>
      <c r="EJ296" s="72" t="str">
        <f t="shared" si="4388"/>
        <v/>
      </c>
      <c r="EK296" s="72" t="str">
        <f t="shared" si="4389"/>
        <v/>
      </c>
      <c r="EL296" s="72" t="str">
        <f t="shared" si="4390"/>
        <v/>
      </c>
      <c r="EM296" s="72" t="str">
        <f t="shared" si="4391"/>
        <v/>
      </c>
      <c r="EN296" s="72" t="str">
        <f t="shared" si="4392"/>
        <v/>
      </c>
      <c r="EO296" s="72" t="str">
        <f t="shared" si="4393"/>
        <v/>
      </c>
      <c r="EP296" s="72" t="str">
        <f t="shared" si="4394"/>
        <v/>
      </c>
      <c r="EQ296" s="72" t="str">
        <f t="shared" si="4395"/>
        <v/>
      </c>
      <c r="ER296" s="72" t="str">
        <f t="shared" si="4396"/>
        <v/>
      </c>
      <c r="ES296" s="72" t="str">
        <f t="shared" si="4397"/>
        <v/>
      </c>
      <c r="ET296" s="72" t="str">
        <f t="shared" si="4398"/>
        <v/>
      </c>
      <c r="EU296" s="72" t="str">
        <f t="shared" si="4399"/>
        <v/>
      </c>
      <c r="EV296" s="72" t="str">
        <f t="shared" si="4400"/>
        <v/>
      </c>
      <c r="EW296" s="72" t="str">
        <f t="shared" si="4401"/>
        <v/>
      </c>
      <c r="EX296" s="72" t="str">
        <f t="shared" si="4402"/>
        <v/>
      </c>
      <c r="EY296" s="72" t="str">
        <f t="shared" si="4403"/>
        <v/>
      </c>
      <c r="EZ296" s="72" t="str">
        <f t="shared" si="4404"/>
        <v/>
      </c>
      <c r="FA296" s="72" t="str">
        <f t="shared" si="4405"/>
        <v/>
      </c>
      <c r="FB296" s="72" t="str">
        <f t="shared" si="4406"/>
        <v/>
      </c>
      <c r="FC296" s="72" t="str">
        <f t="shared" si="4407"/>
        <v/>
      </c>
      <c r="FD296" s="72" t="str">
        <f t="shared" si="4408"/>
        <v/>
      </c>
      <c r="FE296" s="72" t="str">
        <f t="shared" si="4409"/>
        <v/>
      </c>
      <c r="FF296" s="72" t="str">
        <f t="shared" si="4410"/>
        <v/>
      </c>
      <c r="FG296" s="72" t="str">
        <f t="shared" si="4411"/>
        <v/>
      </c>
      <c r="FH296" s="72" t="str">
        <f t="shared" si="4412"/>
        <v/>
      </c>
      <c r="FI296" s="72" t="str">
        <f t="shared" si="4413"/>
        <v/>
      </c>
      <c r="FJ296" s="72" t="str">
        <f t="shared" si="4414"/>
        <v/>
      </c>
      <c r="FK296" s="72" t="str">
        <f t="shared" si="4415"/>
        <v/>
      </c>
      <c r="FL296" s="72" t="str">
        <f t="shared" si="4416"/>
        <v/>
      </c>
      <c r="FM296" s="72" t="str">
        <f t="shared" si="4417"/>
        <v/>
      </c>
      <c r="FN296" s="72" t="str">
        <f t="shared" si="4418"/>
        <v/>
      </c>
      <c r="FO296" s="72" t="str">
        <f t="shared" si="4419"/>
        <v/>
      </c>
      <c r="FP296" s="72" t="str">
        <f t="shared" si="4420"/>
        <v/>
      </c>
      <c r="FQ296" s="72" t="str">
        <f t="shared" si="4421"/>
        <v/>
      </c>
      <c r="FR296" s="72" t="str">
        <f t="shared" si="4422"/>
        <v/>
      </c>
      <c r="FS296" s="72" t="str">
        <f t="shared" si="4423"/>
        <v/>
      </c>
    </row>
    <row r="297" spans="1:175" s="61" customFormat="1" ht="16.5">
      <c r="A297" s="143"/>
      <c r="B297" s="104" t="s">
        <v>874</v>
      </c>
      <c r="C297" s="104" t="s">
        <v>875</v>
      </c>
      <c r="D297" s="75"/>
      <c r="E297" s="76"/>
      <c r="F297" s="144"/>
      <c r="G297" s="145"/>
      <c r="H297" s="145"/>
      <c r="I297" s="145"/>
      <c r="J297" s="145"/>
      <c r="K297" s="145"/>
      <c r="L297" s="145"/>
      <c r="M297" s="145"/>
      <c r="N297" s="145"/>
      <c r="O297" s="145"/>
      <c r="P297" s="85"/>
      <c r="Q297" s="85"/>
      <c r="R297" s="85"/>
      <c r="S297" s="85"/>
      <c r="T297" s="107"/>
      <c r="U297" s="88"/>
      <c r="V297" s="93"/>
      <c r="W297" s="93"/>
      <c r="X297" s="93"/>
      <c r="Y297" s="93"/>
      <c r="Z297" s="93"/>
      <c r="AA297" s="93"/>
      <c r="AB297" s="93"/>
      <c r="AC297" s="93"/>
      <c r="AD297" s="93"/>
      <c r="AE297" s="93"/>
      <c r="AF297" s="93"/>
      <c r="AG297" s="93"/>
      <c r="AH297" s="93"/>
      <c r="AI297" s="93"/>
      <c r="AJ297" s="93"/>
      <c r="AK297" s="93"/>
      <c r="AL297" s="93"/>
      <c r="AM297" s="93"/>
      <c r="AN297" s="93"/>
      <c r="AO297" s="93"/>
      <c r="AP297" s="93"/>
      <c r="AQ297" s="93"/>
      <c r="AR297" s="94"/>
      <c r="AS297" s="94"/>
      <c r="AT297" s="93"/>
      <c r="AU297" s="93"/>
      <c r="AV297" s="93"/>
      <c r="AW297" s="93"/>
      <c r="AX297" s="93"/>
      <c r="AY297" s="93"/>
      <c r="AZ297" s="93"/>
      <c r="BA297" s="93"/>
      <c r="BB297" s="93"/>
      <c r="BC297" s="93"/>
      <c r="BD297" s="93"/>
      <c r="BE297" s="93"/>
      <c r="BF297" s="93"/>
      <c r="BG297" s="93"/>
      <c r="BH297" s="93"/>
      <c r="BI297" s="93"/>
      <c r="BJ297" s="93"/>
      <c r="BK297" s="93"/>
      <c r="BL297" s="93"/>
      <c r="BM297" s="93"/>
      <c r="BN297" s="93"/>
      <c r="BO297" s="93"/>
      <c r="BP297" s="93"/>
      <c r="BQ297" s="93"/>
      <c r="BR297" s="93"/>
      <c r="BS297" s="93"/>
      <c r="BT297" s="93"/>
      <c r="BU297" s="93"/>
      <c r="BV297" s="93"/>
      <c r="BW297" s="93"/>
      <c r="BX297" s="93"/>
      <c r="BY297" s="93"/>
      <c r="BZ297" s="93"/>
      <c r="CA297" s="93"/>
      <c r="CB297" s="93"/>
      <c r="CC297" s="93"/>
      <c r="CD297" s="93"/>
      <c r="CE297" s="93"/>
      <c r="CF297" s="93"/>
      <c r="CG297" s="93"/>
      <c r="CH297" s="93"/>
      <c r="CI297" s="93"/>
      <c r="CJ297" s="93"/>
      <c r="CK297" s="93"/>
      <c r="CL297" s="93"/>
      <c r="CM297" s="93"/>
      <c r="CN297" s="96" t="str">
        <f t="shared" si="4581"/>
        <v>InitUnitState('IC04',,,,,,,,,,)</v>
      </c>
      <c r="CO297" s="96" t="str">
        <f t="shared" si="4582"/>
        <v>InitUnitNormal('IC04',,,,,,,,,,)</v>
      </c>
      <c r="CP297" s="96" t="str">
        <f t="shared" si="4583"/>
        <v>InitUnitMagic('IC04',,,,,,,,,,)</v>
      </c>
      <c r="CQ297" s="96" t="str">
        <f t="shared" si="4584"/>
        <v>InitUnitAdd('IC04',,,,,,,,,,)</v>
      </c>
      <c r="CR297" s="96" t="str">
        <f t="shared" si="4281"/>
        <v>InitEquipData('IC04',,"",,,,,'','','','','','',"")</v>
      </c>
      <c r="CS297" s="96"/>
      <c r="CT297" s="96"/>
      <c r="CU297" s="98" t="str">
        <f t="shared" si="4353"/>
        <v>|n</v>
      </c>
      <c r="CV297" s="71"/>
      <c r="DB297" s="72" t="str">
        <f t="shared" si="4354"/>
        <v/>
      </c>
      <c r="DC297" s="72" t="str">
        <f t="shared" si="4355"/>
        <v/>
      </c>
      <c r="DD297" s="72" t="str">
        <f t="shared" si="4356"/>
        <v/>
      </c>
      <c r="DE297" s="72" t="str">
        <f t="shared" si="4357"/>
        <v/>
      </c>
      <c r="DF297" s="72" t="str">
        <f t="shared" si="4358"/>
        <v/>
      </c>
      <c r="DG297" s="72" t="str">
        <f t="shared" si="4359"/>
        <v/>
      </c>
      <c r="DH297" s="72" t="str">
        <f t="shared" si="4360"/>
        <v/>
      </c>
      <c r="DI297" s="72" t="str">
        <f t="shared" si="4361"/>
        <v/>
      </c>
      <c r="DJ297" s="72" t="str">
        <f t="shared" si="4362"/>
        <v/>
      </c>
      <c r="DK297" s="72" t="str">
        <f t="shared" si="4363"/>
        <v/>
      </c>
      <c r="DL297" s="72" t="str">
        <f t="shared" si="4364"/>
        <v/>
      </c>
      <c r="DM297" s="72" t="str">
        <f t="shared" si="4365"/>
        <v/>
      </c>
      <c r="DN297" s="72" t="str">
        <f t="shared" si="4366"/>
        <v/>
      </c>
      <c r="DO297" s="72" t="str">
        <f t="shared" si="4367"/>
        <v/>
      </c>
      <c r="DP297" s="72" t="str">
        <f t="shared" si="4368"/>
        <v/>
      </c>
      <c r="DQ297" s="72" t="str">
        <f t="shared" si="4369"/>
        <v/>
      </c>
      <c r="DR297" s="72" t="str">
        <f t="shared" si="4370"/>
        <v/>
      </c>
      <c r="DS297" s="72" t="str">
        <f t="shared" si="4371"/>
        <v/>
      </c>
      <c r="DT297" s="72" t="str">
        <f t="shared" si="4372"/>
        <v/>
      </c>
      <c r="DU297" s="72" t="str">
        <f t="shared" si="4373"/>
        <v/>
      </c>
      <c r="DV297" s="72" t="str">
        <f t="shared" si="4374"/>
        <v/>
      </c>
      <c r="DW297" s="72" t="str">
        <f t="shared" si="4375"/>
        <v/>
      </c>
      <c r="DX297" s="72" t="str">
        <f t="shared" si="4376"/>
        <v/>
      </c>
      <c r="DY297" s="72" t="str">
        <f t="shared" si="4377"/>
        <v/>
      </c>
      <c r="DZ297" s="72" t="str">
        <f t="shared" si="4378"/>
        <v/>
      </c>
      <c r="EA297" s="72" t="str">
        <f t="shared" si="4379"/>
        <v/>
      </c>
      <c r="EB297" s="72" t="str">
        <f t="shared" si="4380"/>
        <v/>
      </c>
      <c r="EC297" s="72" t="str">
        <f t="shared" si="4381"/>
        <v/>
      </c>
      <c r="ED297" s="72" t="str">
        <f t="shared" si="4382"/>
        <v/>
      </c>
      <c r="EE297" s="72" t="str">
        <f t="shared" si="4383"/>
        <v/>
      </c>
      <c r="EF297" s="72" t="str">
        <f t="shared" si="4384"/>
        <v/>
      </c>
      <c r="EG297" s="72" t="str">
        <f t="shared" si="4385"/>
        <v/>
      </c>
      <c r="EH297" s="72" t="str">
        <f t="shared" si="4386"/>
        <v/>
      </c>
      <c r="EI297" s="72" t="str">
        <f t="shared" si="4387"/>
        <v/>
      </c>
      <c r="EJ297" s="72" t="str">
        <f t="shared" si="4388"/>
        <v/>
      </c>
      <c r="EK297" s="72" t="str">
        <f t="shared" si="4389"/>
        <v/>
      </c>
      <c r="EL297" s="72" t="str">
        <f t="shared" si="4390"/>
        <v/>
      </c>
      <c r="EM297" s="72" t="str">
        <f t="shared" si="4391"/>
        <v/>
      </c>
      <c r="EN297" s="72" t="str">
        <f t="shared" si="4392"/>
        <v/>
      </c>
      <c r="EO297" s="72" t="str">
        <f t="shared" si="4393"/>
        <v/>
      </c>
      <c r="EP297" s="72" t="str">
        <f t="shared" si="4394"/>
        <v/>
      </c>
      <c r="EQ297" s="72" t="str">
        <f t="shared" si="4395"/>
        <v/>
      </c>
      <c r="ER297" s="72" t="str">
        <f t="shared" si="4396"/>
        <v/>
      </c>
      <c r="ES297" s="72" t="str">
        <f t="shared" si="4397"/>
        <v/>
      </c>
      <c r="ET297" s="72" t="str">
        <f t="shared" si="4398"/>
        <v/>
      </c>
      <c r="EU297" s="72" t="str">
        <f t="shared" si="4399"/>
        <v/>
      </c>
      <c r="EV297" s="72" t="str">
        <f t="shared" si="4400"/>
        <v/>
      </c>
      <c r="EW297" s="72" t="str">
        <f t="shared" si="4401"/>
        <v/>
      </c>
      <c r="EX297" s="72" t="str">
        <f t="shared" si="4402"/>
        <v/>
      </c>
      <c r="EY297" s="72" t="str">
        <f t="shared" si="4403"/>
        <v/>
      </c>
      <c r="EZ297" s="72" t="str">
        <f t="shared" si="4404"/>
        <v/>
      </c>
      <c r="FA297" s="72" t="str">
        <f t="shared" si="4405"/>
        <v/>
      </c>
      <c r="FB297" s="72" t="str">
        <f t="shared" si="4406"/>
        <v/>
      </c>
      <c r="FC297" s="72" t="str">
        <f t="shared" si="4407"/>
        <v/>
      </c>
      <c r="FD297" s="72" t="str">
        <f t="shared" si="4408"/>
        <v/>
      </c>
      <c r="FE297" s="72" t="str">
        <f t="shared" si="4409"/>
        <v/>
      </c>
      <c r="FF297" s="72" t="str">
        <f t="shared" si="4410"/>
        <v/>
      </c>
      <c r="FG297" s="72" t="str">
        <f t="shared" si="4411"/>
        <v/>
      </c>
      <c r="FH297" s="72" t="str">
        <f t="shared" si="4412"/>
        <v/>
      </c>
      <c r="FI297" s="72" t="str">
        <f t="shared" si="4413"/>
        <v/>
      </c>
      <c r="FJ297" s="72" t="str">
        <f t="shared" si="4414"/>
        <v/>
      </c>
      <c r="FK297" s="72" t="str">
        <f t="shared" si="4415"/>
        <v/>
      </c>
      <c r="FL297" s="72" t="str">
        <f t="shared" si="4416"/>
        <v/>
      </c>
      <c r="FM297" s="72" t="str">
        <f t="shared" si="4417"/>
        <v/>
      </c>
      <c r="FN297" s="72" t="str">
        <f t="shared" si="4418"/>
        <v/>
      </c>
      <c r="FO297" s="72" t="str">
        <f t="shared" si="4419"/>
        <v/>
      </c>
      <c r="FP297" s="72" t="str">
        <f t="shared" si="4420"/>
        <v/>
      </c>
      <c r="FQ297" s="72" t="str">
        <f t="shared" si="4421"/>
        <v/>
      </c>
      <c r="FR297" s="72" t="str">
        <f t="shared" si="4422"/>
        <v/>
      </c>
      <c r="FS297" s="72" t="str">
        <f t="shared" si="4423"/>
        <v/>
      </c>
    </row>
    <row r="298" spans="1:175" s="61" customFormat="1" ht="16.5">
      <c r="A298" s="143"/>
      <c r="B298" s="104" t="s">
        <v>876</v>
      </c>
      <c r="C298" s="104" t="s">
        <v>877</v>
      </c>
      <c r="D298" s="75"/>
      <c r="E298" s="76"/>
      <c r="F298" s="144"/>
      <c r="G298" s="145"/>
      <c r="H298" s="145"/>
      <c r="I298" s="145"/>
      <c r="J298" s="145"/>
      <c r="K298" s="145"/>
      <c r="L298" s="145"/>
      <c r="M298" s="145"/>
      <c r="N298" s="145"/>
      <c r="O298" s="145"/>
      <c r="P298" s="85"/>
      <c r="Q298" s="85"/>
      <c r="R298" s="85"/>
      <c r="S298" s="85"/>
      <c r="T298" s="107"/>
      <c r="U298" s="88"/>
      <c r="V298" s="93"/>
      <c r="W298" s="93"/>
      <c r="X298" s="93"/>
      <c r="Y298" s="93"/>
      <c r="Z298" s="93"/>
      <c r="AA298" s="93"/>
      <c r="AB298" s="93"/>
      <c r="AC298" s="93"/>
      <c r="AD298" s="93"/>
      <c r="AE298" s="93"/>
      <c r="AF298" s="93"/>
      <c r="AG298" s="93"/>
      <c r="AH298" s="93"/>
      <c r="AI298" s="93"/>
      <c r="AJ298" s="93"/>
      <c r="AK298" s="93"/>
      <c r="AL298" s="93"/>
      <c r="AM298" s="93"/>
      <c r="AN298" s="93"/>
      <c r="AO298" s="93"/>
      <c r="AP298" s="93"/>
      <c r="AQ298" s="93"/>
      <c r="AR298" s="94"/>
      <c r="AS298" s="94"/>
      <c r="AT298" s="93"/>
      <c r="AU298" s="93"/>
      <c r="AV298" s="93"/>
      <c r="AW298" s="93"/>
      <c r="AX298" s="93"/>
      <c r="AY298" s="93"/>
      <c r="AZ298" s="93"/>
      <c r="BA298" s="93"/>
      <c r="BB298" s="93"/>
      <c r="BC298" s="93"/>
      <c r="BD298" s="93"/>
      <c r="BE298" s="93"/>
      <c r="BF298" s="93"/>
      <c r="BG298" s="93"/>
      <c r="BH298" s="93"/>
      <c r="BI298" s="93"/>
      <c r="BJ298" s="93"/>
      <c r="BK298" s="93"/>
      <c r="BL298" s="93"/>
      <c r="BM298" s="93"/>
      <c r="BN298" s="93"/>
      <c r="BO298" s="93"/>
      <c r="BP298" s="93"/>
      <c r="BQ298" s="93"/>
      <c r="BR298" s="93"/>
      <c r="BS298" s="93"/>
      <c r="BT298" s="93"/>
      <c r="BU298" s="93"/>
      <c r="BV298" s="93"/>
      <c r="BW298" s="93"/>
      <c r="BX298" s="93"/>
      <c r="BY298" s="93"/>
      <c r="BZ298" s="93"/>
      <c r="CA298" s="93"/>
      <c r="CB298" s="93"/>
      <c r="CC298" s="93"/>
      <c r="CD298" s="93"/>
      <c r="CE298" s="93"/>
      <c r="CF298" s="93"/>
      <c r="CG298" s="93"/>
      <c r="CH298" s="93"/>
      <c r="CI298" s="93"/>
      <c r="CJ298" s="93"/>
      <c r="CK298" s="93"/>
      <c r="CL298" s="93"/>
      <c r="CM298" s="93"/>
      <c r="CN298" s="96" t="str">
        <f t="shared" si="4581"/>
        <v>InitUnitState('IC05',,,,,,,,,,)</v>
      </c>
      <c r="CO298" s="96" t="str">
        <f t="shared" si="4582"/>
        <v>InitUnitNormal('IC05',,,,,,,,,,)</v>
      </c>
      <c r="CP298" s="96" t="str">
        <f t="shared" si="4583"/>
        <v>InitUnitMagic('IC05',,,,,,,,,,)</v>
      </c>
      <c r="CQ298" s="96" t="str">
        <f t="shared" si="4584"/>
        <v>InitUnitAdd('IC05',,,,,,,,,,)</v>
      </c>
      <c r="CR298" s="96" t="str">
        <f t="shared" si="4281"/>
        <v>InitEquipData('IC05',,"",,,,,'','','','','','',"")</v>
      </c>
      <c r="CS298" s="96"/>
      <c r="CT298" s="96"/>
      <c r="CU298" s="98" t="str">
        <f t="shared" si="4353"/>
        <v>|n</v>
      </c>
      <c r="CV298" s="71"/>
      <c r="DB298" s="72" t="str">
        <f t="shared" si="4354"/>
        <v/>
      </c>
      <c r="DC298" s="72" t="str">
        <f t="shared" si="4355"/>
        <v/>
      </c>
      <c r="DD298" s="72" t="str">
        <f t="shared" si="4356"/>
        <v/>
      </c>
      <c r="DE298" s="72" t="str">
        <f t="shared" si="4357"/>
        <v/>
      </c>
      <c r="DF298" s="72" t="str">
        <f t="shared" si="4358"/>
        <v/>
      </c>
      <c r="DG298" s="72" t="str">
        <f t="shared" si="4359"/>
        <v/>
      </c>
      <c r="DH298" s="72" t="str">
        <f t="shared" si="4360"/>
        <v/>
      </c>
      <c r="DI298" s="72" t="str">
        <f t="shared" si="4361"/>
        <v/>
      </c>
      <c r="DJ298" s="72" t="str">
        <f t="shared" si="4362"/>
        <v/>
      </c>
      <c r="DK298" s="72" t="str">
        <f t="shared" si="4363"/>
        <v/>
      </c>
      <c r="DL298" s="72" t="str">
        <f t="shared" si="4364"/>
        <v/>
      </c>
      <c r="DM298" s="72" t="str">
        <f t="shared" si="4365"/>
        <v/>
      </c>
      <c r="DN298" s="72" t="str">
        <f t="shared" si="4366"/>
        <v/>
      </c>
      <c r="DO298" s="72" t="str">
        <f t="shared" si="4367"/>
        <v/>
      </c>
      <c r="DP298" s="72" t="str">
        <f t="shared" si="4368"/>
        <v/>
      </c>
      <c r="DQ298" s="72" t="str">
        <f t="shared" si="4369"/>
        <v/>
      </c>
      <c r="DR298" s="72" t="str">
        <f t="shared" si="4370"/>
        <v/>
      </c>
      <c r="DS298" s="72" t="str">
        <f t="shared" si="4371"/>
        <v/>
      </c>
      <c r="DT298" s="72" t="str">
        <f t="shared" si="4372"/>
        <v/>
      </c>
      <c r="DU298" s="72" t="str">
        <f t="shared" si="4373"/>
        <v/>
      </c>
      <c r="DV298" s="72" t="str">
        <f t="shared" si="4374"/>
        <v/>
      </c>
      <c r="DW298" s="72" t="str">
        <f t="shared" si="4375"/>
        <v/>
      </c>
      <c r="DX298" s="72" t="str">
        <f t="shared" si="4376"/>
        <v/>
      </c>
      <c r="DY298" s="72" t="str">
        <f t="shared" si="4377"/>
        <v/>
      </c>
      <c r="DZ298" s="72" t="str">
        <f t="shared" si="4378"/>
        <v/>
      </c>
      <c r="EA298" s="72" t="str">
        <f t="shared" si="4379"/>
        <v/>
      </c>
      <c r="EB298" s="72" t="str">
        <f t="shared" si="4380"/>
        <v/>
      </c>
      <c r="EC298" s="72" t="str">
        <f t="shared" si="4381"/>
        <v/>
      </c>
      <c r="ED298" s="72" t="str">
        <f t="shared" si="4382"/>
        <v/>
      </c>
      <c r="EE298" s="72" t="str">
        <f t="shared" si="4383"/>
        <v/>
      </c>
      <c r="EF298" s="72" t="str">
        <f t="shared" si="4384"/>
        <v/>
      </c>
      <c r="EG298" s="72" t="str">
        <f t="shared" si="4385"/>
        <v/>
      </c>
      <c r="EH298" s="72" t="str">
        <f t="shared" si="4386"/>
        <v/>
      </c>
      <c r="EI298" s="72" t="str">
        <f t="shared" si="4387"/>
        <v/>
      </c>
      <c r="EJ298" s="72" t="str">
        <f t="shared" si="4388"/>
        <v/>
      </c>
      <c r="EK298" s="72" t="str">
        <f t="shared" si="4389"/>
        <v/>
      </c>
      <c r="EL298" s="72" t="str">
        <f t="shared" si="4390"/>
        <v/>
      </c>
      <c r="EM298" s="72" t="str">
        <f t="shared" si="4391"/>
        <v/>
      </c>
      <c r="EN298" s="72" t="str">
        <f t="shared" si="4392"/>
        <v/>
      </c>
      <c r="EO298" s="72" t="str">
        <f t="shared" si="4393"/>
        <v/>
      </c>
      <c r="EP298" s="72" t="str">
        <f t="shared" si="4394"/>
        <v/>
      </c>
      <c r="EQ298" s="72" t="str">
        <f t="shared" si="4395"/>
        <v/>
      </c>
      <c r="ER298" s="72" t="str">
        <f t="shared" si="4396"/>
        <v/>
      </c>
      <c r="ES298" s="72" t="str">
        <f t="shared" si="4397"/>
        <v/>
      </c>
      <c r="ET298" s="72" t="str">
        <f t="shared" si="4398"/>
        <v/>
      </c>
      <c r="EU298" s="72" t="str">
        <f t="shared" si="4399"/>
        <v/>
      </c>
      <c r="EV298" s="72" t="str">
        <f t="shared" si="4400"/>
        <v/>
      </c>
      <c r="EW298" s="72" t="str">
        <f t="shared" si="4401"/>
        <v/>
      </c>
      <c r="EX298" s="72" t="str">
        <f t="shared" si="4402"/>
        <v/>
      </c>
      <c r="EY298" s="72" t="str">
        <f t="shared" si="4403"/>
        <v/>
      </c>
      <c r="EZ298" s="72" t="str">
        <f t="shared" si="4404"/>
        <v/>
      </c>
      <c r="FA298" s="72" t="str">
        <f t="shared" si="4405"/>
        <v/>
      </c>
      <c r="FB298" s="72" t="str">
        <f t="shared" si="4406"/>
        <v/>
      </c>
      <c r="FC298" s="72" t="str">
        <f t="shared" si="4407"/>
        <v/>
      </c>
      <c r="FD298" s="72" t="str">
        <f t="shared" si="4408"/>
        <v/>
      </c>
      <c r="FE298" s="72" t="str">
        <f t="shared" si="4409"/>
        <v/>
      </c>
      <c r="FF298" s="72" t="str">
        <f t="shared" si="4410"/>
        <v/>
      </c>
      <c r="FG298" s="72" t="str">
        <f t="shared" si="4411"/>
        <v/>
      </c>
      <c r="FH298" s="72" t="str">
        <f t="shared" si="4412"/>
        <v/>
      </c>
      <c r="FI298" s="72" t="str">
        <f t="shared" si="4413"/>
        <v/>
      </c>
      <c r="FJ298" s="72" t="str">
        <f t="shared" si="4414"/>
        <v/>
      </c>
      <c r="FK298" s="72" t="str">
        <f t="shared" si="4415"/>
        <v/>
      </c>
      <c r="FL298" s="72" t="str">
        <f t="shared" si="4416"/>
        <v/>
      </c>
      <c r="FM298" s="72" t="str">
        <f t="shared" si="4417"/>
        <v/>
      </c>
      <c r="FN298" s="72" t="str">
        <f t="shared" si="4418"/>
        <v/>
      </c>
      <c r="FO298" s="72" t="str">
        <f t="shared" si="4419"/>
        <v/>
      </c>
      <c r="FP298" s="72" t="str">
        <f t="shared" si="4420"/>
        <v/>
      </c>
      <c r="FQ298" s="72" t="str">
        <f t="shared" si="4421"/>
        <v/>
      </c>
      <c r="FR298" s="72" t="str">
        <f t="shared" si="4422"/>
        <v/>
      </c>
      <c r="FS298" s="72" t="str">
        <f t="shared" si="4423"/>
        <v/>
      </c>
    </row>
    <row r="299" spans="1:175" s="61" customFormat="1" ht="16.5">
      <c r="A299" s="143"/>
      <c r="B299" s="104" t="s">
        <v>878</v>
      </c>
      <c r="C299" s="104" t="s">
        <v>879</v>
      </c>
      <c r="D299" s="75"/>
      <c r="E299" s="76"/>
      <c r="F299" s="144"/>
      <c r="G299" s="145"/>
      <c r="H299" s="145"/>
      <c r="I299" s="145"/>
      <c r="J299" s="145"/>
      <c r="K299" s="145"/>
      <c r="L299" s="145"/>
      <c r="M299" s="145"/>
      <c r="N299" s="145"/>
      <c r="O299" s="145"/>
      <c r="P299" s="85"/>
      <c r="Q299" s="85"/>
      <c r="R299" s="85"/>
      <c r="S299" s="85"/>
      <c r="T299" s="107"/>
      <c r="U299" s="88"/>
      <c r="V299" s="93"/>
      <c r="W299" s="93"/>
      <c r="X299" s="93"/>
      <c r="Y299" s="93"/>
      <c r="Z299" s="93"/>
      <c r="AA299" s="93"/>
      <c r="AB299" s="93"/>
      <c r="AC299" s="93"/>
      <c r="AD299" s="93"/>
      <c r="AE299" s="93"/>
      <c r="AF299" s="93"/>
      <c r="AG299" s="93"/>
      <c r="AH299" s="93"/>
      <c r="AI299" s="93"/>
      <c r="AJ299" s="93"/>
      <c r="AK299" s="93"/>
      <c r="AL299" s="93"/>
      <c r="AM299" s="93"/>
      <c r="AN299" s="93"/>
      <c r="AO299" s="93"/>
      <c r="AP299" s="93"/>
      <c r="AQ299" s="93"/>
      <c r="AR299" s="94"/>
      <c r="AS299" s="94"/>
      <c r="AT299" s="93"/>
      <c r="AU299" s="93"/>
      <c r="AV299" s="93"/>
      <c r="AW299" s="93"/>
      <c r="AX299" s="93"/>
      <c r="AY299" s="93"/>
      <c r="AZ299" s="93"/>
      <c r="BA299" s="93"/>
      <c r="BB299" s="93"/>
      <c r="BC299" s="93"/>
      <c r="BD299" s="93"/>
      <c r="BE299" s="93"/>
      <c r="BF299" s="93"/>
      <c r="BG299" s="93"/>
      <c r="BH299" s="93"/>
      <c r="BI299" s="93"/>
      <c r="BJ299" s="93"/>
      <c r="BK299" s="93"/>
      <c r="BL299" s="93"/>
      <c r="BM299" s="93"/>
      <c r="BN299" s="93"/>
      <c r="BO299" s="93"/>
      <c r="BP299" s="93"/>
      <c r="BQ299" s="93"/>
      <c r="BR299" s="93"/>
      <c r="BS299" s="93"/>
      <c r="BT299" s="93"/>
      <c r="BU299" s="93"/>
      <c r="BV299" s="93"/>
      <c r="BW299" s="93"/>
      <c r="BX299" s="93"/>
      <c r="BY299" s="93"/>
      <c r="BZ299" s="93"/>
      <c r="CA299" s="93"/>
      <c r="CB299" s="93"/>
      <c r="CC299" s="93"/>
      <c r="CD299" s="93"/>
      <c r="CE299" s="93"/>
      <c r="CF299" s="93"/>
      <c r="CG299" s="93"/>
      <c r="CH299" s="93"/>
      <c r="CI299" s="93"/>
      <c r="CJ299" s="93"/>
      <c r="CK299" s="93"/>
      <c r="CL299" s="93"/>
      <c r="CM299" s="93"/>
      <c r="CN299" s="96" t="str">
        <f t="shared" si="4581"/>
        <v>InitUnitState('IC06',,,,,,,,,,)</v>
      </c>
      <c r="CO299" s="96" t="str">
        <f t="shared" si="4582"/>
        <v>InitUnitNormal('IC06',,,,,,,,,,)</v>
      </c>
      <c r="CP299" s="96" t="str">
        <f t="shared" si="4583"/>
        <v>InitUnitMagic('IC06',,,,,,,,,,)</v>
      </c>
      <c r="CQ299" s="96" t="str">
        <f t="shared" si="4584"/>
        <v>InitUnitAdd('IC06',,,,,,,,,,)</v>
      </c>
      <c r="CR299" s="96" t="str">
        <f t="shared" si="4281"/>
        <v>InitEquipData('IC06',,"",,,,,'','','','','','',"")</v>
      </c>
      <c r="CS299" s="96"/>
      <c r="CT299" s="96"/>
      <c r="CU299" s="98" t="str">
        <f t="shared" si="4353"/>
        <v>|n</v>
      </c>
      <c r="CV299" s="71"/>
      <c r="DB299" s="72" t="str">
        <f t="shared" si="4354"/>
        <v/>
      </c>
      <c r="DC299" s="72" t="str">
        <f t="shared" si="4355"/>
        <v/>
      </c>
      <c r="DD299" s="72" t="str">
        <f t="shared" si="4356"/>
        <v/>
      </c>
      <c r="DE299" s="72" t="str">
        <f t="shared" si="4357"/>
        <v/>
      </c>
      <c r="DF299" s="72" t="str">
        <f t="shared" si="4358"/>
        <v/>
      </c>
      <c r="DG299" s="72" t="str">
        <f t="shared" si="4359"/>
        <v/>
      </c>
      <c r="DH299" s="72" t="str">
        <f t="shared" si="4360"/>
        <v/>
      </c>
      <c r="DI299" s="72" t="str">
        <f t="shared" si="4361"/>
        <v/>
      </c>
      <c r="DJ299" s="72" t="str">
        <f t="shared" si="4362"/>
        <v/>
      </c>
      <c r="DK299" s="72" t="str">
        <f t="shared" si="4363"/>
        <v/>
      </c>
      <c r="DL299" s="72" t="str">
        <f t="shared" si="4364"/>
        <v/>
      </c>
      <c r="DM299" s="72" t="str">
        <f t="shared" si="4365"/>
        <v/>
      </c>
      <c r="DN299" s="72" t="str">
        <f t="shared" si="4366"/>
        <v/>
      </c>
      <c r="DO299" s="72" t="str">
        <f t="shared" si="4367"/>
        <v/>
      </c>
      <c r="DP299" s="72" t="str">
        <f t="shared" si="4368"/>
        <v/>
      </c>
      <c r="DQ299" s="72" t="str">
        <f t="shared" si="4369"/>
        <v/>
      </c>
      <c r="DR299" s="72" t="str">
        <f t="shared" si="4370"/>
        <v/>
      </c>
      <c r="DS299" s="72" t="str">
        <f t="shared" si="4371"/>
        <v/>
      </c>
      <c r="DT299" s="72" t="str">
        <f t="shared" si="4372"/>
        <v/>
      </c>
      <c r="DU299" s="72" t="str">
        <f t="shared" si="4373"/>
        <v/>
      </c>
      <c r="DV299" s="72" t="str">
        <f t="shared" si="4374"/>
        <v/>
      </c>
      <c r="DW299" s="72" t="str">
        <f t="shared" si="4375"/>
        <v/>
      </c>
      <c r="DX299" s="72" t="str">
        <f t="shared" si="4376"/>
        <v/>
      </c>
      <c r="DY299" s="72" t="str">
        <f t="shared" si="4377"/>
        <v/>
      </c>
      <c r="DZ299" s="72" t="str">
        <f t="shared" si="4378"/>
        <v/>
      </c>
      <c r="EA299" s="72" t="str">
        <f t="shared" si="4379"/>
        <v/>
      </c>
      <c r="EB299" s="72" t="str">
        <f t="shared" si="4380"/>
        <v/>
      </c>
      <c r="EC299" s="72" t="str">
        <f t="shared" si="4381"/>
        <v/>
      </c>
      <c r="ED299" s="72" t="str">
        <f t="shared" si="4382"/>
        <v/>
      </c>
      <c r="EE299" s="72" t="str">
        <f t="shared" si="4383"/>
        <v/>
      </c>
      <c r="EF299" s="72" t="str">
        <f t="shared" si="4384"/>
        <v/>
      </c>
      <c r="EG299" s="72" t="str">
        <f t="shared" si="4385"/>
        <v/>
      </c>
      <c r="EH299" s="72" t="str">
        <f t="shared" si="4386"/>
        <v/>
      </c>
      <c r="EI299" s="72" t="str">
        <f t="shared" si="4387"/>
        <v/>
      </c>
      <c r="EJ299" s="72" t="str">
        <f t="shared" si="4388"/>
        <v/>
      </c>
      <c r="EK299" s="72" t="str">
        <f t="shared" si="4389"/>
        <v/>
      </c>
      <c r="EL299" s="72" t="str">
        <f t="shared" si="4390"/>
        <v/>
      </c>
      <c r="EM299" s="72" t="str">
        <f t="shared" si="4391"/>
        <v/>
      </c>
      <c r="EN299" s="72" t="str">
        <f t="shared" si="4392"/>
        <v/>
      </c>
      <c r="EO299" s="72" t="str">
        <f t="shared" si="4393"/>
        <v/>
      </c>
      <c r="EP299" s="72" t="str">
        <f t="shared" si="4394"/>
        <v/>
      </c>
      <c r="EQ299" s="72" t="str">
        <f t="shared" si="4395"/>
        <v/>
      </c>
      <c r="ER299" s="72" t="str">
        <f t="shared" si="4396"/>
        <v/>
      </c>
      <c r="ES299" s="72" t="str">
        <f t="shared" si="4397"/>
        <v/>
      </c>
      <c r="ET299" s="72" t="str">
        <f t="shared" si="4398"/>
        <v/>
      </c>
      <c r="EU299" s="72" t="str">
        <f t="shared" si="4399"/>
        <v/>
      </c>
      <c r="EV299" s="72" t="str">
        <f t="shared" si="4400"/>
        <v/>
      </c>
      <c r="EW299" s="72" t="str">
        <f t="shared" si="4401"/>
        <v/>
      </c>
      <c r="EX299" s="72" t="str">
        <f t="shared" si="4402"/>
        <v/>
      </c>
      <c r="EY299" s="72" t="str">
        <f t="shared" si="4403"/>
        <v/>
      </c>
      <c r="EZ299" s="72" t="str">
        <f t="shared" si="4404"/>
        <v/>
      </c>
      <c r="FA299" s="72" t="str">
        <f t="shared" si="4405"/>
        <v/>
      </c>
      <c r="FB299" s="72" t="str">
        <f t="shared" si="4406"/>
        <v/>
      </c>
      <c r="FC299" s="72" t="str">
        <f t="shared" si="4407"/>
        <v/>
      </c>
      <c r="FD299" s="72" t="str">
        <f t="shared" si="4408"/>
        <v/>
      </c>
      <c r="FE299" s="72" t="str">
        <f t="shared" si="4409"/>
        <v/>
      </c>
      <c r="FF299" s="72" t="str">
        <f t="shared" si="4410"/>
        <v/>
      </c>
      <c r="FG299" s="72" t="str">
        <f t="shared" si="4411"/>
        <v/>
      </c>
      <c r="FH299" s="72" t="str">
        <f t="shared" si="4412"/>
        <v/>
      </c>
      <c r="FI299" s="72" t="str">
        <f t="shared" si="4413"/>
        <v/>
      </c>
      <c r="FJ299" s="72" t="str">
        <f t="shared" si="4414"/>
        <v/>
      </c>
      <c r="FK299" s="72" t="str">
        <f t="shared" si="4415"/>
        <v/>
      </c>
      <c r="FL299" s="72" t="str">
        <f t="shared" si="4416"/>
        <v/>
      </c>
      <c r="FM299" s="72" t="str">
        <f t="shared" si="4417"/>
        <v/>
      </c>
      <c r="FN299" s="72" t="str">
        <f t="shared" si="4418"/>
        <v/>
      </c>
      <c r="FO299" s="72" t="str">
        <f t="shared" si="4419"/>
        <v/>
      </c>
      <c r="FP299" s="72" t="str">
        <f t="shared" si="4420"/>
        <v/>
      </c>
      <c r="FQ299" s="72" t="str">
        <f t="shared" si="4421"/>
        <v/>
      </c>
      <c r="FR299" s="72" t="str">
        <f t="shared" si="4422"/>
        <v/>
      </c>
      <c r="FS299" s="72" t="str">
        <f t="shared" si="4423"/>
        <v/>
      </c>
    </row>
    <row r="300" spans="1:175" s="61" customFormat="1" ht="16.5">
      <c r="A300" s="143"/>
      <c r="B300" s="104" t="s">
        <v>880</v>
      </c>
      <c r="C300" s="104" t="s">
        <v>881</v>
      </c>
      <c r="D300" s="75"/>
      <c r="E300" s="76"/>
      <c r="F300" s="144"/>
      <c r="G300" s="145"/>
      <c r="H300" s="145"/>
      <c r="I300" s="145"/>
      <c r="J300" s="145"/>
      <c r="K300" s="145"/>
      <c r="L300" s="145"/>
      <c r="M300" s="145"/>
      <c r="N300" s="145"/>
      <c r="O300" s="145"/>
      <c r="P300" s="85"/>
      <c r="Q300" s="85"/>
      <c r="R300" s="85"/>
      <c r="S300" s="85"/>
      <c r="T300" s="107"/>
      <c r="U300" s="88"/>
      <c r="V300" s="93"/>
      <c r="W300" s="93"/>
      <c r="X300" s="93"/>
      <c r="Y300" s="93"/>
      <c r="Z300" s="93"/>
      <c r="AA300" s="93"/>
      <c r="AB300" s="93"/>
      <c r="AC300" s="93"/>
      <c r="AD300" s="93"/>
      <c r="AE300" s="93"/>
      <c r="AF300" s="93"/>
      <c r="AG300" s="93"/>
      <c r="AH300" s="93"/>
      <c r="AI300" s="93"/>
      <c r="AJ300" s="93"/>
      <c r="AK300" s="93"/>
      <c r="AL300" s="93"/>
      <c r="AM300" s="93"/>
      <c r="AN300" s="93"/>
      <c r="AO300" s="93"/>
      <c r="AP300" s="93"/>
      <c r="AQ300" s="93"/>
      <c r="AR300" s="94"/>
      <c r="AS300" s="94"/>
      <c r="AT300" s="93"/>
      <c r="AU300" s="93"/>
      <c r="AV300" s="93"/>
      <c r="AW300" s="93"/>
      <c r="AX300" s="93"/>
      <c r="AY300" s="93"/>
      <c r="AZ300" s="93"/>
      <c r="BA300" s="93"/>
      <c r="BB300" s="93"/>
      <c r="BC300" s="93"/>
      <c r="BD300" s="93"/>
      <c r="BE300" s="93"/>
      <c r="BF300" s="93"/>
      <c r="BG300" s="93"/>
      <c r="BH300" s="93"/>
      <c r="BI300" s="93"/>
      <c r="BJ300" s="93"/>
      <c r="BK300" s="93"/>
      <c r="BL300" s="93"/>
      <c r="BM300" s="93"/>
      <c r="BN300" s="93"/>
      <c r="BO300" s="93"/>
      <c r="BP300" s="93"/>
      <c r="BQ300" s="93"/>
      <c r="BR300" s="93"/>
      <c r="BS300" s="93"/>
      <c r="BT300" s="93"/>
      <c r="BU300" s="93"/>
      <c r="BV300" s="93"/>
      <c r="BW300" s="93"/>
      <c r="BX300" s="93"/>
      <c r="BY300" s="93"/>
      <c r="BZ300" s="93"/>
      <c r="CA300" s="93"/>
      <c r="CB300" s="93"/>
      <c r="CC300" s="93"/>
      <c r="CD300" s="93"/>
      <c r="CE300" s="93"/>
      <c r="CF300" s="93"/>
      <c r="CG300" s="93"/>
      <c r="CH300" s="93"/>
      <c r="CI300" s="93"/>
      <c r="CJ300" s="93"/>
      <c r="CK300" s="93"/>
      <c r="CL300" s="93"/>
      <c r="CM300" s="93"/>
      <c r="CN300" s="96" t="str">
        <f t="shared" si="4581"/>
        <v>InitUnitState('IC07',,,,,,,,,,)</v>
      </c>
      <c r="CO300" s="96" t="str">
        <f t="shared" si="4582"/>
        <v>InitUnitNormal('IC07',,,,,,,,,,)</v>
      </c>
      <c r="CP300" s="96" t="str">
        <f t="shared" si="4583"/>
        <v>InitUnitMagic('IC07',,,,,,,,,,)</v>
      </c>
      <c r="CQ300" s="96" t="str">
        <f t="shared" si="4584"/>
        <v>InitUnitAdd('IC07',,,,,,,,,,)</v>
      </c>
      <c r="CR300" s="96" t="str">
        <f t="shared" si="4281"/>
        <v>InitEquipData('IC07',,"",,,,,'','','','','','',"")</v>
      </c>
      <c r="CS300" s="96"/>
      <c r="CT300" s="96"/>
      <c r="CU300" s="98" t="str">
        <f t="shared" si="4353"/>
        <v>|n</v>
      </c>
      <c r="CV300" s="71"/>
      <c r="DB300" s="72" t="str">
        <f t="shared" si="4354"/>
        <v/>
      </c>
      <c r="DC300" s="72" t="str">
        <f t="shared" si="4355"/>
        <v/>
      </c>
      <c r="DD300" s="72" t="str">
        <f t="shared" si="4356"/>
        <v/>
      </c>
      <c r="DE300" s="72" t="str">
        <f t="shared" si="4357"/>
        <v/>
      </c>
      <c r="DF300" s="72" t="str">
        <f t="shared" si="4358"/>
        <v/>
      </c>
      <c r="DG300" s="72" t="str">
        <f t="shared" si="4359"/>
        <v/>
      </c>
      <c r="DH300" s="72" t="str">
        <f t="shared" si="4360"/>
        <v/>
      </c>
      <c r="DI300" s="72" t="str">
        <f t="shared" si="4361"/>
        <v/>
      </c>
      <c r="DJ300" s="72" t="str">
        <f t="shared" si="4362"/>
        <v/>
      </c>
      <c r="DK300" s="72" t="str">
        <f t="shared" si="4363"/>
        <v/>
      </c>
      <c r="DL300" s="72" t="str">
        <f t="shared" si="4364"/>
        <v/>
      </c>
      <c r="DM300" s="72" t="str">
        <f t="shared" si="4365"/>
        <v/>
      </c>
      <c r="DN300" s="72" t="str">
        <f t="shared" si="4366"/>
        <v/>
      </c>
      <c r="DO300" s="72" t="str">
        <f t="shared" si="4367"/>
        <v/>
      </c>
      <c r="DP300" s="72" t="str">
        <f t="shared" si="4368"/>
        <v/>
      </c>
      <c r="DQ300" s="72" t="str">
        <f t="shared" si="4369"/>
        <v/>
      </c>
      <c r="DR300" s="72" t="str">
        <f t="shared" si="4370"/>
        <v/>
      </c>
      <c r="DS300" s="72" t="str">
        <f t="shared" si="4371"/>
        <v/>
      </c>
      <c r="DT300" s="72" t="str">
        <f t="shared" si="4372"/>
        <v/>
      </c>
      <c r="DU300" s="72" t="str">
        <f t="shared" si="4373"/>
        <v/>
      </c>
      <c r="DV300" s="72" t="str">
        <f t="shared" si="4374"/>
        <v/>
      </c>
      <c r="DW300" s="72" t="str">
        <f t="shared" si="4375"/>
        <v/>
      </c>
      <c r="DX300" s="72" t="str">
        <f t="shared" si="4376"/>
        <v/>
      </c>
      <c r="DY300" s="72" t="str">
        <f t="shared" si="4377"/>
        <v/>
      </c>
      <c r="DZ300" s="72" t="str">
        <f t="shared" si="4378"/>
        <v/>
      </c>
      <c r="EA300" s="72" t="str">
        <f t="shared" si="4379"/>
        <v/>
      </c>
      <c r="EB300" s="72" t="str">
        <f t="shared" si="4380"/>
        <v/>
      </c>
      <c r="EC300" s="72" t="str">
        <f t="shared" si="4381"/>
        <v/>
      </c>
      <c r="ED300" s="72" t="str">
        <f t="shared" si="4382"/>
        <v/>
      </c>
      <c r="EE300" s="72" t="str">
        <f t="shared" si="4383"/>
        <v/>
      </c>
      <c r="EF300" s="72" t="str">
        <f t="shared" si="4384"/>
        <v/>
      </c>
      <c r="EG300" s="72" t="str">
        <f t="shared" si="4385"/>
        <v/>
      </c>
      <c r="EH300" s="72" t="str">
        <f t="shared" si="4386"/>
        <v/>
      </c>
      <c r="EI300" s="72" t="str">
        <f t="shared" si="4387"/>
        <v/>
      </c>
      <c r="EJ300" s="72" t="str">
        <f t="shared" si="4388"/>
        <v/>
      </c>
      <c r="EK300" s="72" t="str">
        <f t="shared" si="4389"/>
        <v/>
      </c>
      <c r="EL300" s="72" t="str">
        <f t="shared" si="4390"/>
        <v/>
      </c>
      <c r="EM300" s="72" t="str">
        <f t="shared" si="4391"/>
        <v/>
      </c>
      <c r="EN300" s="72" t="str">
        <f t="shared" si="4392"/>
        <v/>
      </c>
      <c r="EO300" s="72" t="str">
        <f t="shared" si="4393"/>
        <v/>
      </c>
      <c r="EP300" s="72" t="str">
        <f t="shared" si="4394"/>
        <v/>
      </c>
      <c r="EQ300" s="72" t="str">
        <f t="shared" si="4395"/>
        <v/>
      </c>
      <c r="ER300" s="72" t="str">
        <f t="shared" si="4396"/>
        <v/>
      </c>
      <c r="ES300" s="72" t="str">
        <f t="shared" si="4397"/>
        <v/>
      </c>
      <c r="ET300" s="72" t="str">
        <f t="shared" si="4398"/>
        <v/>
      </c>
      <c r="EU300" s="72" t="str">
        <f t="shared" si="4399"/>
        <v/>
      </c>
      <c r="EV300" s="72" t="str">
        <f t="shared" si="4400"/>
        <v/>
      </c>
      <c r="EW300" s="72" t="str">
        <f t="shared" si="4401"/>
        <v/>
      </c>
      <c r="EX300" s="72" t="str">
        <f t="shared" si="4402"/>
        <v/>
      </c>
      <c r="EY300" s="72" t="str">
        <f t="shared" si="4403"/>
        <v/>
      </c>
      <c r="EZ300" s="72" t="str">
        <f t="shared" si="4404"/>
        <v/>
      </c>
      <c r="FA300" s="72" t="str">
        <f t="shared" si="4405"/>
        <v/>
      </c>
      <c r="FB300" s="72" t="str">
        <f t="shared" si="4406"/>
        <v/>
      </c>
      <c r="FC300" s="72" t="str">
        <f t="shared" si="4407"/>
        <v/>
      </c>
      <c r="FD300" s="72" t="str">
        <f t="shared" si="4408"/>
        <v/>
      </c>
      <c r="FE300" s="72" t="str">
        <f t="shared" si="4409"/>
        <v/>
      </c>
      <c r="FF300" s="72" t="str">
        <f t="shared" si="4410"/>
        <v/>
      </c>
      <c r="FG300" s="72" t="str">
        <f t="shared" si="4411"/>
        <v/>
      </c>
      <c r="FH300" s="72" t="str">
        <f t="shared" si="4412"/>
        <v/>
      </c>
      <c r="FI300" s="72" t="str">
        <f t="shared" si="4413"/>
        <v/>
      </c>
      <c r="FJ300" s="72" t="str">
        <f t="shared" si="4414"/>
        <v/>
      </c>
      <c r="FK300" s="72" t="str">
        <f t="shared" si="4415"/>
        <v/>
      </c>
      <c r="FL300" s="72" t="str">
        <f t="shared" si="4416"/>
        <v/>
      </c>
      <c r="FM300" s="72" t="str">
        <f t="shared" si="4417"/>
        <v/>
      </c>
      <c r="FN300" s="72" t="str">
        <f t="shared" si="4418"/>
        <v/>
      </c>
      <c r="FO300" s="72" t="str">
        <f t="shared" si="4419"/>
        <v/>
      </c>
      <c r="FP300" s="72" t="str">
        <f t="shared" si="4420"/>
        <v/>
      </c>
      <c r="FQ300" s="72" t="str">
        <f t="shared" si="4421"/>
        <v/>
      </c>
      <c r="FR300" s="72" t="str">
        <f t="shared" si="4422"/>
        <v/>
      </c>
      <c r="FS300" s="72" t="str">
        <f t="shared" si="4423"/>
        <v/>
      </c>
    </row>
    <row r="301" spans="1:175" s="61" customFormat="1" ht="16.5">
      <c r="A301" s="143"/>
      <c r="B301" s="104" t="s">
        <v>882</v>
      </c>
      <c r="C301" s="104" t="s">
        <v>883</v>
      </c>
      <c r="D301" s="75"/>
      <c r="E301" s="76"/>
      <c r="F301" s="144"/>
      <c r="G301" s="145"/>
      <c r="H301" s="145"/>
      <c r="I301" s="145"/>
      <c r="J301" s="145"/>
      <c r="K301" s="145"/>
      <c r="L301" s="145"/>
      <c r="M301" s="145"/>
      <c r="N301" s="145"/>
      <c r="O301" s="145"/>
      <c r="P301" s="85"/>
      <c r="Q301" s="85"/>
      <c r="R301" s="85"/>
      <c r="S301" s="85"/>
      <c r="T301" s="107"/>
      <c r="U301" s="88"/>
      <c r="V301" s="93"/>
      <c r="W301" s="93"/>
      <c r="X301" s="93"/>
      <c r="Y301" s="93"/>
      <c r="Z301" s="93"/>
      <c r="AA301" s="93"/>
      <c r="AB301" s="93"/>
      <c r="AC301" s="93"/>
      <c r="AD301" s="93"/>
      <c r="AE301" s="93"/>
      <c r="AF301" s="93"/>
      <c r="AG301" s="93"/>
      <c r="AH301" s="93"/>
      <c r="AI301" s="93"/>
      <c r="AJ301" s="93"/>
      <c r="AK301" s="93"/>
      <c r="AL301" s="93"/>
      <c r="AM301" s="93"/>
      <c r="AN301" s="93"/>
      <c r="AO301" s="93"/>
      <c r="AP301" s="93"/>
      <c r="AQ301" s="93"/>
      <c r="AR301" s="94"/>
      <c r="AS301" s="94"/>
      <c r="AT301" s="93"/>
      <c r="AU301" s="93"/>
      <c r="AV301" s="93"/>
      <c r="AW301" s="93"/>
      <c r="AX301" s="93"/>
      <c r="AY301" s="93"/>
      <c r="AZ301" s="93"/>
      <c r="BA301" s="93"/>
      <c r="BB301" s="93"/>
      <c r="BC301" s="93"/>
      <c r="BD301" s="93"/>
      <c r="BE301" s="93"/>
      <c r="BF301" s="93"/>
      <c r="BG301" s="93"/>
      <c r="BH301" s="93"/>
      <c r="BI301" s="93"/>
      <c r="BJ301" s="93"/>
      <c r="BK301" s="93"/>
      <c r="BL301" s="93"/>
      <c r="BM301" s="93"/>
      <c r="BN301" s="93"/>
      <c r="BO301" s="93"/>
      <c r="BP301" s="93"/>
      <c r="BQ301" s="93"/>
      <c r="BR301" s="93"/>
      <c r="BS301" s="93"/>
      <c r="BT301" s="93"/>
      <c r="BU301" s="93"/>
      <c r="BV301" s="93"/>
      <c r="BW301" s="93"/>
      <c r="BX301" s="93"/>
      <c r="BY301" s="93"/>
      <c r="BZ301" s="93"/>
      <c r="CA301" s="93"/>
      <c r="CB301" s="93"/>
      <c r="CC301" s="93"/>
      <c r="CD301" s="93"/>
      <c r="CE301" s="93"/>
      <c r="CF301" s="93"/>
      <c r="CG301" s="93"/>
      <c r="CH301" s="93"/>
      <c r="CI301" s="93"/>
      <c r="CJ301" s="93"/>
      <c r="CK301" s="93"/>
      <c r="CL301" s="93"/>
      <c r="CM301" s="93"/>
      <c r="CN301" s="96" t="str">
        <f t="shared" si="4581"/>
        <v>InitUnitState('IC08',,,,,,,,,,)</v>
      </c>
      <c r="CO301" s="96" t="str">
        <f t="shared" si="4582"/>
        <v>InitUnitNormal('IC08',,,,,,,,,,)</v>
      </c>
      <c r="CP301" s="96" t="str">
        <f t="shared" si="4583"/>
        <v>InitUnitMagic('IC08',,,,,,,,,,)</v>
      </c>
      <c r="CQ301" s="96" t="str">
        <f t="shared" si="4584"/>
        <v>InitUnitAdd('IC08',,,,,,,,,,)</v>
      </c>
      <c r="CR301" s="96" t="str">
        <f t="shared" si="4281"/>
        <v>InitEquipData('IC08',,"",,,,,'','','','','','',"")</v>
      </c>
      <c r="CS301" s="96"/>
      <c r="CT301" s="96"/>
      <c r="CU301" s="98" t="str">
        <f t="shared" si="4353"/>
        <v>|n</v>
      </c>
      <c r="CV301" s="71"/>
      <c r="DB301" s="72" t="str">
        <f t="shared" si="4354"/>
        <v/>
      </c>
      <c r="DC301" s="72" t="str">
        <f t="shared" si="4355"/>
        <v/>
      </c>
      <c r="DD301" s="72" t="str">
        <f t="shared" si="4356"/>
        <v/>
      </c>
      <c r="DE301" s="72" t="str">
        <f t="shared" si="4357"/>
        <v/>
      </c>
      <c r="DF301" s="72" t="str">
        <f t="shared" si="4358"/>
        <v/>
      </c>
      <c r="DG301" s="72" t="str">
        <f t="shared" si="4359"/>
        <v/>
      </c>
      <c r="DH301" s="72" t="str">
        <f t="shared" si="4360"/>
        <v/>
      </c>
      <c r="DI301" s="72" t="str">
        <f t="shared" si="4361"/>
        <v/>
      </c>
      <c r="DJ301" s="72" t="str">
        <f t="shared" si="4362"/>
        <v/>
      </c>
      <c r="DK301" s="72" t="str">
        <f t="shared" si="4363"/>
        <v/>
      </c>
      <c r="DL301" s="72" t="str">
        <f t="shared" si="4364"/>
        <v/>
      </c>
      <c r="DM301" s="72" t="str">
        <f t="shared" si="4365"/>
        <v/>
      </c>
      <c r="DN301" s="72" t="str">
        <f t="shared" si="4366"/>
        <v/>
      </c>
      <c r="DO301" s="72" t="str">
        <f t="shared" si="4367"/>
        <v/>
      </c>
      <c r="DP301" s="72" t="str">
        <f t="shared" si="4368"/>
        <v/>
      </c>
      <c r="DQ301" s="72" t="str">
        <f t="shared" si="4369"/>
        <v/>
      </c>
      <c r="DR301" s="72" t="str">
        <f t="shared" si="4370"/>
        <v/>
      </c>
      <c r="DS301" s="72" t="str">
        <f t="shared" si="4371"/>
        <v/>
      </c>
      <c r="DT301" s="72" t="str">
        <f t="shared" si="4372"/>
        <v/>
      </c>
      <c r="DU301" s="72" t="str">
        <f t="shared" si="4373"/>
        <v/>
      </c>
      <c r="DV301" s="72" t="str">
        <f t="shared" si="4374"/>
        <v/>
      </c>
      <c r="DW301" s="72" t="str">
        <f t="shared" si="4375"/>
        <v/>
      </c>
      <c r="DX301" s="72" t="str">
        <f t="shared" si="4376"/>
        <v/>
      </c>
      <c r="DY301" s="72" t="str">
        <f t="shared" si="4377"/>
        <v/>
      </c>
      <c r="DZ301" s="72" t="str">
        <f t="shared" si="4378"/>
        <v/>
      </c>
      <c r="EA301" s="72" t="str">
        <f t="shared" si="4379"/>
        <v/>
      </c>
      <c r="EB301" s="72" t="str">
        <f t="shared" si="4380"/>
        <v/>
      </c>
      <c r="EC301" s="72" t="str">
        <f t="shared" si="4381"/>
        <v/>
      </c>
      <c r="ED301" s="72" t="str">
        <f t="shared" si="4382"/>
        <v/>
      </c>
      <c r="EE301" s="72" t="str">
        <f t="shared" si="4383"/>
        <v/>
      </c>
      <c r="EF301" s="72" t="str">
        <f t="shared" si="4384"/>
        <v/>
      </c>
      <c r="EG301" s="72" t="str">
        <f t="shared" si="4385"/>
        <v/>
      </c>
      <c r="EH301" s="72" t="str">
        <f t="shared" si="4386"/>
        <v/>
      </c>
      <c r="EI301" s="72" t="str">
        <f t="shared" si="4387"/>
        <v/>
      </c>
      <c r="EJ301" s="72" t="str">
        <f t="shared" si="4388"/>
        <v/>
      </c>
      <c r="EK301" s="72" t="str">
        <f t="shared" si="4389"/>
        <v/>
      </c>
      <c r="EL301" s="72" t="str">
        <f t="shared" si="4390"/>
        <v/>
      </c>
      <c r="EM301" s="72" t="str">
        <f t="shared" si="4391"/>
        <v/>
      </c>
      <c r="EN301" s="72" t="str">
        <f t="shared" si="4392"/>
        <v/>
      </c>
      <c r="EO301" s="72" t="str">
        <f t="shared" si="4393"/>
        <v/>
      </c>
      <c r="EP301" s="72" t="str">
        <f t="shared" si="4394"/>
        <v/>
      </c>
      <c r="EQ301" s="72" t="str">
        <f t="shared" si="4395"/>
        <v/>
      </c>
      <c r="ER301" s="72" t="str">
        <f t="shared" si="4396"/>
        <v/>
      </c>
      <c r="ES301" s="72" t="str">
        <f t="shared" si="4397"/>
        <v/>
      </c>
      <c r="ET301" s="72" t="str">
        <f t="shared" si="4398"/>
        <v/>
      </c>
      <c r="EU301" s="72" t="str">
        <f t="shared" si="4399"/>
        <v/>
      </c>
      <c r="EV301" s="72" t="str">
        <f t="shared" si="4400"/>
        <v/>
      </c>
      <c r="EW301" s="72" t="str">
        <f t="shared" si="4401"/>
        <v/>
      </c>
      <c r="EX301" s="72" t="str">
        <f t="shared" si="4402"/>
        <v/>
      </c>
      <c r="EY301" s="72" t="str">
        <f t="shared" si="4403"/>
        <v/>
      </c>
      <c r="EZ301" s="72" t="str">
        <f t="shared" si="4404"/>
        <v/>
      </c>
      <c r="FA301" s="72" t="str">
        <f t="shared" si="4405"/>
        <v/>
      </c>
      <c r="FB301" s="72" t="str">
        <f t="shared" si="4406"/>
        <v/>
      </c>
      <c r="FC301" s="72" t="str">
        <f t="shared" si="4407"/>
        <v/>
      </c>
      <c r="FD301" s="72" t="str">
        <f t="shared" si="4408"/>
        <v/>
      </c>
      <c r="FE301" s="72" t="str">
        <f t="shared" si="4409"/>
        <v/>
      </c>
      <c r="FF301" s="72" t="str">
        <f t="shared" si="4410"/>
        <v/>
      </c>
      <c r="FG301" s="72" t="str">
        <f t="shared" si="4411"/>
        <v/>
      </c>
      <c r="FH301" s="72" t="str">
        <f t="shared" si="4412"/>
        <v/>
      </c>
      <c r="FI301" s="72" t="str">
        <f t="shared" si="4413"/>
        <v/>
      </c>
      <c r="FJ301" s="72" t="str">
        <f t="shared" si="4414"/>
        <v/>
      </c>
      <c r="FK301" s="72" t="str">
        <f t="shared" si="4415"/>
        <v/>
      </c>
      <c r="FL301" s="72" t="str">
        <f t="shared" si="4416"/>
        <v/>
      </c>
      <c r="FM301" s="72" t="str">
        <f t="shared" si="4417"/>
        <v/>
      </c>
      <c r="FN301" s="72" t="str">
        <f t="shared" si="4418"/>
        <v/>
      </c>
      <c r="FO301" s="72" t="str">
        <f t="shared" si="4419"/>
        <v/>
      </c>
      <c r="FP301" s="72" t="str">
        <f t="shared" si="4420"/>
        <v/>
      </c>
      <c r="FQ301" s="72" t="str">
        <f t="shared" si="4421"/>
        <v/>
      </c>
      <c r="FR301" s="72" t="str">
        <f t="shared" si="4422"/>
        <v/>
      </c>
      <c r="FS301" s="72" t="str">
        <f t="shared" si="4423"/>
        <v/>
      </c>
    </row>
    <row r="302" spans="1:175" s="61" customFormat="1" ht="16.5">
      <c r="A302" s="143"/>
      <c r="B302" s="104" t="s">
        <v>884</v>
      </c>
      <c r="C302" s="104" t="s">
        <v>885</v>
      </c>
      <c r="D302" s="75"/>
      <c r="E302" s="76"/>
      <c r="F302" s="144"/>
      <c r="G302" s="145"/>
      <c r="H302" s="145"/>
      <c r="I302" s="145"/>
      <c r="J302" s="145"/>
      <c r="K302" s="145"/>
      <c r="L302" s="145"/>
      <c r="M302" s="145"/>
      <c r="N302" s="145"/>
      <c r="O302" s="145"/>
      <c r="P302" s="85"/>
      <c r="Q302" s="85"/>
      <c r="R302" s="85"/>
      <c r="S302" s="85"/>
      <c r="T302" s="107"/>
      <c r="U302" s="88"/>
      <c r="V302" s="93"/>
      <c r="W302" s="93"/>
      <c r="X302" s="93"/>
      <c r="Y302" s="93"/>
      <c r="Z302" s="93"/>
      <c r="AA302" s="93"/>
      <c r="AB302" s="93"/>
      <c r="AC302" s="93"/>
      <c r="AD302" s="93"/>
      <c r="AE302" s="93"/>
      <c r="AF302" s="93"/>
      <c r="AG302" s="93"/>
      <c r="AH302" s="93"/>
      <c r="AI302" s="93"/>
      <c r="AJ302" s="93"/>
      <c r="AK302" s="93"/>
      <c r="AL302" s="93"/>
      <c r="AM302" s="93"/>
      <c r="AN302" s="93"/>
      <c r="AO302" s="93"/>
      <c r="AP302" s="93"/>
      <c r="AQ302" s="93"/>
      <c r="AR302" s="94"/>
      <c r="AS302" s="94"/>
      <c r="AT302" s="93"/>
      <c r="AU302" s="93"/>
      <c r="AV302" s="93"/>
      <c r="AW302" s="93"/>
      <c r="AX302" s="93"/>
      <c r="AY302" s="93"/>
      <c r="AZ302" s="93"/>
      <c r="BA302" s="93"/>
      <c r="BB302" s="93"/>
      <c r="BC302" s="93"/>
      <c r="BD302" s="93"/>
      <c r="BE302" s="93"/>
      <c r="BF302" s="93"/>
      <c r="BG302" s="93"/>
      <c r="BH302" s="93"/>
      <c r="BI302" s="93"/>
      <c r="BJ302" s="93"/>
      <c r="BK302" s="93"/>
      <c r="BL302" s="93"/>
      <c r="BM302" s="93"/>
      <c r="BN302" s="93"/>
      <c r="BO302" s="93"/>
      <c r="BP302" s="93"/>
      <c r="BQ302" s="93"/>
      <c r="BR302" s="93"/>
      <c r="BS302" s="93"/>
      <c r="BT302" s="93"/>
      <c r="BU302" s="93"/>
      <c r="BV302" s="93"/>
      <c r="BW302" s="93"/>
      <c r="BX302" s="93"/>
      <c r="BY302" s="93"/>
      <c r="BZ302" s="93"/>
      <c r="CA302" s="93"/>
      <c r="CB302" s="93"/>
      <c r="CC302" s="93"/>
      <c r="CD302" s="93"/>
      <c r="CE302" s="93"/>
      <c r="CF302" s="93"/>
      <c r="CG302" s="93"/>
      <c r="CH302" s="93"/>
      <c r="CI302" s="93"/>
      <c r="CJ302" s="93"/>
      <c r="CK302" s="93"/>
      <c r="CL302" s="93"/>
      <c r="CM302" s="93"/>
      <c r="CN302" s="96" t="str">
        <f t="shared" si="4581"/>
        <v>InitUnitState('IC09',,,,,,,,,,)</v>
      </c>
      <c r="CO302" s="96" t="str">
        <f t="shared" si="4582"/>
        <v>InitUnitNormal('IC09',,,,,,,,,,)</v>
      </c>
      <c r="CP302" s="96" t="str">
        <f t="shared" si="4583"/>
        <v>InitUnitMagic('IC09',,,,,,,,,,)</v>
      </c>
      <c r="CQ302" s="96" t="str">
        <f t="shared" si="4584"/>
        <v>InitUnitAdd('IC09',,,,,,,,,,)</v>
      </c>
      <c r="CR302" s="96" t="str">
        <f t="shared" si="4281"/>
        <v>InitEquipData('IC09',,"",,,,,'','','','','','',"")</v>
      </c>
      <c r="CS302" s="96"/>
      <c r="CT302" s="96"/>
      <c r="CU302" s="98" t="str">
        <f t="shared" si="4353"/>
        <v>|n</v>
      </c>
      <c r="CV302" s="71"/>
      <c r="DB302" s="72" t="str">
        <f t="shared" si="4354"/>
        <v/>
      </c>
      <c r="DC302" s="72" t="str">
        <f t="shared" si="4355"/>
        <v/>
      </c>
      <c r="DD302" s="72" t="str">
        <f t="shared" si="4356"/>
        <v/>
      </c>
      <c r="DE302" s="72" t="str">
        <f t="shared" si="4357"/>
        <v/>
      </c>
      <c r="DF302" s="72" t="str">
        <f t="shared" si="4358"/>
        <v/>
      </c>
      <c r="DG302" s="72" t="str">
        <f t="shared" si="4359"/>
        <v/>
      </c>
      <c r="DH302" s="72" t="str">
        <f t="shared" si="4360"/>
        <v/>
      </c>
      <c r="DI302" s="72" t="str">
        <f t="shared" si="4361"/>
        <v/>
      </c>
      <c r="DJ302" s="72" t="str">
        <f t="shared" si="4362"/>
        <v/>
      </c>
      <c r="DK302" s="72" t="str">
        <f t="shared" si="4363"/>
        <v/>
      </c>
      <c r="DL302" s="72" t="str">
        <f t="shared" si="4364"/>
        <v/>
      </c>
      <c r="DM302" s="72" t="str">
        <f t="shared" si="4365"/>
        <v/>
      </c>
      <c r="DN302" s="72" t="str">
        <f t="shared" si="4366"/>
        <v/>
      </c>
      <c r="DO302" s="72" t="str">
        <f t="shared" si="4367"/>
        <v/>
      </c>
      <c r="DP302" s="72" t="str">
        <f t="shared" si="4368"/>
        <v/>
      </c>
      <c r="DQ302" s="72" t="str">
        <f t="shared" si="4369"/>
        <v/>
      </c>
      <c r="DR302" s="72" t="str">
        <f t="shared" si="4370"/>
        <v/>
      </c>
      <c r="DS302" s="72" t="str">
        <f t="shared" si="4371"/>
        <v/>
      </c>
      <c r="DT302" s="72" t="str">
        <f t="shared" si="4372"/>
        <v/>
      </c>
      <c r="DU302" s="72" t="str">
        <f t="shared" si="4373"/>
        <v/>
      </c>
      <c r="DV302" s="72" t="str">
        <f t="shared" si="4374"/>
        <v/>
      </c>
      <c r="DW302" s="72" t="str">
        <f t="shared" si="4375"/>
        <v/>
      </c>
      <c r="DX302" s="72" t="str">
        <f t="shared" si="4376"/>
        <v/>
      </c>
      <c r="DY302" s="72" t="str">
        <f t="shared" si="4377"/>
        <v/>
      </c>
      <c r="DZ302" s="72" t="str">
        <f t="shared" si="4378"/>
        <v/>
      </c>
      <c r="EA302" s="72" t="str">
        <f t="shared" si="4379"/>
        <v/>
      </c>
      <c r="EB302" s="72" t="str">
        <f t="shared" si="4380"/>
        <v/>
      </c>
      <c r="EC302" s="72" t="str">
        <f t="shared" si="4381"/>
        <v/>
      </c>
      <c r="ED302" s="72" t="str">
        <f t="shared" si="4382"/>
        <v/>
      </c>
      <c r="EE302" s="72" t="str">
        <f t="shared" si="4383"/>
        <v/>
      </c>
      <c r="EF302" s="72" t="str">
        <f t="shared" si="4384"/>
        <v/>
      </c>
      <c r="EG302" s="72" t="str">
        <f t="shared" si="4385"/>
        <v/>
      </c>
      <c r="EH302" s="72" t="str">
        <f t="shared" si="4386"/>
        <v/>
      </c>
      <c r="EI302" s="72" t="str">
        <f t="shared" si="4387"/>
        <v/>
      </c>
      <c r="EJ302" s="72" t="str">
        <f t="shared" si="4388"/>
        <v/>
      </c>
      <c r="EK302" s="72" t="str">
        <f t="shared" si="4389"/>
        <v/>
      </c>
      <c r="EL302" s="72" t="str">
        <f t="shared" si="4390"/>
        <v/>
      </c>
      <c r="EM302" s="72" t="str">
        <f t="shared" si="4391"/>
        <v/>
      </c>
      <c r="EN302" s="72" t="str">
        <f t="shared" si="4392"/>
        <v/>
      </c>
      <c r="EO302" s="72" t="str">
        <f t="shared" si="4393"/>
        <v/>
      </c>
      <c r="EP302" s="72" t="str">
        <f t="shared" si="4394"/>
        <v/>
      </c>
      <c r="EQ302" s="72" t="str">
        <f t="shared" si="4395"/>
        <v/>
      </c>
      <c r="ER302" s="72" t="str">
        <f t="shared" si="4396"/>
        <v/>
      </c>
      <c r="ES302" s="72" t="str">
        <f t="shared" si="4397"/>
        <v/>
      </c>
      <c r="ET302" s="72" t="str">
        <f t="shared" si="4398"/>
        <v/>
      </c>
      <c r="EU302" s="72" t="str">
        <f t="shared" si="4399"/>
        <v/>
      </c>
      <c r="EV302" s="72" t="str">
        <f t="shared" si="4400"/>
        <v/>
      </c>
      <c r="EW302" s="72" t="str">
        <f t="shared" si="4401"/>
        <v/>
      </c>
      <c r="EX302" s="72" t="str">
        <f t="shared" si="4402"/>
        <v/>
      </c>
      <c r="EY302" s="72" t="str">
        <f t="shared" si="4403"/>
        <v/>
      </c>
      <c r="EZ302" s="72" t="str">
        <f t="shared" si="4404"/>
        <v/>
      </c>
      <c r="FA302" s="72" t="str">
        <f t="shared" si="4405"/>
        <v/>
      </c>
      <c r="FB302" s="72" t="str">
        <f t="shared" si="4406"/>
        <v/>
      </c>
      <c r="FC302" s="72" t="str">
        <f t="shared" si="4407"/>
        <v/>
      </c>
      <c r="FD302" s="72" t="str">
        <f t="shared" si="4408"/>
        <v/>
      </c>
      <c r="FE302" s="72" t="str">
        <f t="shared" si="4409"/>
        <v/>
      </c>
      <c r="FF302" s="72" t="str">
        <f t="shared" si="4410"/>
        <v/>
      </c>
      <c r="FG302" s="72" t="str">
        <f t="shared" si="4411"/>
        <v/>
      </c>
      <c r="FH302" s="72" t="str">
        <f t="shared" si="4412"/>
        <v/>
      </c>
      <c r="FI302" s="72" t="str">
        <f t="shared" si="4413"/>
        <v/>
      </c>
      <c r="FJ302" s="72" t="str">
        <f t="shared" si="4414"/>
        <v/>
      </c>
      <c r="FK302" s="72" t="str">
        <f t="shared" si="4415"/>
        <v/>
      </c>
      <c r="FL302" s="72" t="str">
        <f t="shared" si="4416"/>
        <v/>
      </c>
      <c r="FM302" s="72" t="str">
        <f t="shared" si="4417"/>
        <v/>
      </c>
      <c r="FN302" s="72" t="str">
        <f t="shared" si="4418"/>
        <v/>
      </c>
      <c r="FO302" s="72" t="str">
        <f t="shared" si="4419"/>
        <v/>
      </c>
      <c r="FP302" s="72" t="str">
        <f t="shared" si="4420"/>
        <v/>
      </c>
      <c r="FQ302" s="72" t="str">
        <f t="shared" si="4421"/>
        <v/>
      </c>
      <c r="FR302" s="72" t="str">
        <f t="shared" si="4422"/>
        <v/>
      </c>
      <c r="FS302" s="72" t="str">
        <f t="shared" si="4423"/>
        <v/>
      </c>
    </row>
    <row r="303" spans="1:175" s="61" customFormat="1" ht="16.5">
      <c r="A303" s="143"/>
      <c r="B303" s="104" t="s">
        <v>886</v>
      </c>
      <c r="C303" s="104" t="s">
        <v>887</v>
      </c>
      <c r="D303" s="75"/>
      <c r="E303" s="76"/>
      <c r="F303" s="144"/>
      <c r="G303" s="145"/>
      <c r="H303" s="145"/>
      <c r="I303" s="145"/>
      <c r="J303" s="145"/>
      <c r="K303" s="145"/>
      <c r="L303" s="145"/>
      <c r="M303" s="145"/>
      <c r="N303" s="145"/>
      <c r="O303" s="145"/>
      <c r="P303" s="85"/>
      <c r="Q303" s="85"/>
      <c r="R303" s="85"/>
      <c r="S303" s="85"/>
      <c r="T303" s="107"/>
      <c r="U303" s="88"/>
      <c r="V303" s="93"/>
      <c r="W303" s="93"/>
      <c r="X303" s="93"/>
      <c r="Y303" s="93"/>
      <c r="Z303" s="93"/>
      <c r="AA303" s="93"/>
      <c r="AB303" s="93"/>
      <c r="AC303" s="93"/>
      <c r="AD303" s="93"/>
      <c r="AE303" s="93"/>
      <c r="AF303" s="93"/>
      <c r="AG303" s="93"/>
      <c r="AH303" s="93"/>
      <c r="AI303" s="93"/>
      <c r="AJ303" s="93"/>
      <c r="AK303" s="93"/>
      <c r="AL303" s="93"/>
      <c r="AM303" s="93"/>
      <c r="AN303" s="93"/>
      <c r="AO303" s="93"/>
      <c r="AP303" s="93"/>
      <c r="AQ303" s="93"/>
      <c r="AR303" s="94"/>
      <c r="AS303" s="94"/>
      <c r="AT303" s="93"/>
      <c r="AU303" s="93"/>
      <c r="AV303" s="93"/>
      <c r="AW303" s="93"/>
      <c r="AX303" s="93"/>
      <c r="AY303" s="93"/>
      <c r="AZ303" s="93"/>
      <c r="BA303" s="93"/>
      <c r="BB303" s="93"/>
      <c r="BC303" s="93"/>
      <c r="BD303" s="93"/>
      <c r="BE303" s="93"/>
      <c r="BF303" s="93"/>
      <c r="BG303" s="93"/>
      <c r="BH303" s="93"/>
      <c r="BI303" s="93"/>
      <c r="BJ303" s="93"/>
      <c r="BK303" s="93"/>
      <c r="BL303" s="93"/>
      <c r="BM303" s="93"/>
      <c r="BN303" s="93"/>
      <c r="BO303" s="93"/>
      <c r="BP303" s="93"/>
      <c r="BQ303" s="93"/>
      <c r="BR303" s="93"/>
      <c r="BS303" s="93"/>
      <c r="BT303" s="93"/>
      <c r="BU303" s="93"/>
      <c r="BV303" s="93"/>
      <c r="BW303" s="93"/>
      <c r="BX303" s="93"/>
      <c r="BY303" s="93"/>
      <c r="BZ303" s="93"/>
      <c r="CA303" s="93"/>
      <c r="CB303" s="93"/>
      <c r="CC303" s="93"/>
      <c r="CD303" s="93"/>
      <c r="CE303" s="93"/>
      <c r="CF303" s="93"/>
      <c r="CG303" s="93"/>
      <c r="CH303" s="93"/>
      <c r="CI303" s="93"/>
      <c r="CJ303" s="93"/>
      <c r="CK303" s="93"/>
      <c r="CL303" s="93"/>
      <c r="CM303" s="93"/>
      <c r="CN303" s="96" t="str">
        <f t="shared" si="4581"/>
        <v>InitUnitState('IC10',,,,,,,,,,)</v>
      </c>
      <c r="CO303" s="96" t="str">
        <f t="shared" si="4582"/>
        <v>InitUnitNormal('IC10',,,,,,,,,,)</v>
      </c>
      <c r="CP303" s="96" t="str">
        <f t="shared" si="4583"/>
        <v>InitUnitMagic('IC10',,,,,,,,,,)</v>
      </c>
      <c r="CQ303" s="96" t="str">
        <f t="shared" si="4584"/>
        <v>InitUnitAdd('IC10',,,,,,,,,,)</v>
      </c>
      <c r="CR303" s="96" t="str">
        <f t="shared" si="4281"/>
        <v>InitEquipData('IC10',,"",,,,,'','','','','','',"")</v>
      </c>
      <c r="CS303" s="96"/>
      <c r="CT303" s="96"/>
      <c r="CU303" s="98" t="str">
        <f t="shared" si="4353"/>
        <v>|n</v>
      </c>
      <c r="CV303" s="71"/>
      <c r="DB303" s="72" t="str">
        <f t="shared" si="4354"/>
        <v/>
      </c>
      <c r="DC303" s="72" t="str">
        <f t="shared" si="4355"/>
        <v/>
      </c>
      <c r="DD303" s="72" t="str">
        <f t="shared" si="4356"/>
        <v/>
      </c>
      <c r="DE303" s="72" t="str">
        <f t="shared" si="4357"/>
        <v/>
      </c>
      <c r="DF303" s="72" t="str">
        <f t="shared" si="4358"/>
        <v/>
      </c>
      <c r="DG303" s="72" t="str">
        <f t="shared" si="4359"/>
        <v/>
      </c>
      <c r="DH303" s="72" t="str">
        <f t="shared" si="4360"/>
        <v/>
      </c>
      <c r="DI303" s="72" t="str">
        <f t="shared" si="4361"/>
        <v/>
      </c>
      <c r="DJ303" s="72" t="str">
        <f t="shared" si="4362"/>
        <v/>
      </c>
      <c r="DK303" s="72" t="str">
        <f t="shared" si="4363"/>
        <v/>
      </c>
      <c r="DL303" s="72" t="str">
        <f t="shared" si="4364"/>
        <v/>
      </c>
      <c r="DM303" s="72" t="str">
        <f t="shared" si="4365"/>
        <v/>
      </c>
      <c r="DN303" s="72" t="str">
        <f t="shared" si="4366"/>
        <v/>
      </c>
      <c r="DO303" s="72" t="str">
        <f t="shared" si="4367"/>
        <v/>
      </c>
      <c r="DP303" s="72" t="str">
        <f t="shared" si="4368"/>
        <v/>
      </c>
      <c r="DQ303" s="72" t="str">
        <f t="shared" si="4369"/>
        <v/>
      </c>
      <c r="DR303" s="72" t="str">
        <f t="shared" si="4370"/>
        <v/>
      </c>
      <c r="DS303" s="72" t="str">
        <f t="shared" si="4371"/>
        <v/>
      </c>
      <c r="DT303" s="72" t="str">
        <f t="shared" si="4372"/>
        <v/>
      </c>
      <c r="DU303" s="72" t="str">
        <f t="shared" si="4373"/>
        <v/>
      </c>
      <c r="DV303" s="72" t="str">
        <f t="shared" si="4374"/>
        <v/>
      </c>
      <c r="DW303" s="72" t="str">
        <f t="shared" si="4375"/>
        <v/>
      </c>
      <c r="DX303" s="72" t="str">
        <f t="shared" si="4376"/>
        <v/>
      </c>
      <c r="DY303" s="72" t="str">
        <f t="shared" si="4377"/>
        <v/>
      </c>
      <c r="DZ303" s="72" t="str">
        <f t="shared" si="4378"/>
        <v/>
      </c>
      <c r="EA303" s="72" t="str">
        <f t="shared" si="4379"/>
        <v/>
      </c>
      <c r="EB303" s="72" t="str">
        <f t="shared" si="4380"/>
        <v/>
      </c>
      <c r="EC303" s="72" t="str">
        <f t="shared" si="4381"/>
        <v/>
      </c>
      <c r="ED303" s="72" t="str">
        <f t="shared" si="4382"/>
        <v/>
      </c>
      <c r="EE303" s="72" t="str">
        <f t="shared" si="4383"/>
        <v/>
      </c>
      <c r="EF303" s="72" t="str">
        <f t="shared" si="4384"/>
        <v/>
      </c>
      <c r="EG303" s="72" t="str">
        <f t="shared" si="4385"/>
        <v/>
      </c>
      <c r="EH303" s="72" t="str">
        <f t="shared" si="4386"/>
        <v/>
      </c>
      <c r="EI303" s="72" t="str">
        <f t="shared" si="4387"/>
        <v/>
      </c>
      <c r="EJ303" s="72" t="str">
        <f t="shared" si="4388"/>
        <v/>
      </c>
      <c r="EK303" s="72" t="str">
        <f t="shared" si="4389"/>
        <v/>
      </c>
      <c r="EL303" s="72" t="str">
        <f t="shared" si="4390"/>
        <v/>
      </c>
      <c r="EM303" s="72" t="str">
        <f t="shared" si="4391"/>
        <v/>
      </c>
      <c r="EN303" s="72" t="str">
        <f t="shared" si="4392"/>
        <v/>
      </c>
      <c r="EO303" s="72" t="str">
        <f t="shared" si="4393"/>
        <v/>
      </c>
      <c r="EP303" s="72" t="str">
        <f t="shared" si="4394"/>
        <v/>
      </c>
      <c r="EQ303" s="72" t="str">
        <f t="shared" si="4395"/>
        <v/>
      </c>
      <c r="ER303" s="72" t="str">
        <f t="shared" si="4396"/>
        <v/>
      </c>
      <c r="ES303" s="72" t="str">
        <f t="shared" si="4397"/>
        <v/>
      </c>
      <c r="ET303" s="72" t="str">
        <f t="shared" si="4398"/>
        <v/>
      </c>
      <c r="EU303" s="72" t="str">
        <f t="shared" si="4399"/>
        <v/>
      </c>
      <c r="EV303" s="72" t="str">
        <f t="shared" si="4400"/>
        <v/>
      </c>
      <c r="EW303" s="72" t="str">
        <f t="shared" si="4401"/>
        <v/>
      </c>
      <c r="EX303" s="72" t="str">
        <f t="shared" si="4402"/>
        <v/>
      </c>
      <c r="EY303" s="72" t="str">
        <f t="shared" si="4403"/>
        <v/>
      </c>
      <c r="EZ303" s="72" t="str">
        <f t="shared" si="4404"/>
        <v/>
      </c>
      <c r="FA303" s="72" t="str">
        <f t="shared" si="4405"/>
        <v/>
      </c>
      <c r="FB303" s="72" t="str">
        <f t="shared" si="4406"/>
        <v/>
      </c>
      <c r="FC303" s="72" t="str">
        <f t="shared" si="4407"/>
        <v/>
      </c>
      <c r="FD303" s="72" t="str">
        <f t="shared" si="4408"/>
        <v/>
      </c>
      <c r="FE303" s="72" t="str">
        <f t="shared" si="4409"/>
        <v/>
      </c>
      <c r="FF303" s="72" t="str">
        <f t="shared" si="4410"/>
        <v/>
      </c>
      <c r="FG303" s="72" t="str">
        <f t="shared" si="4411"/>
        <v/>
      </c>
      <c r="FH303" s="72" t="str">
        <f t="shared" si="4412"/>
        <v/>
      </c>
      <c r="FI303" s="72" t="str">
        <f t="shared" si="4413"/>
        <v/>
      </c>
      <c r="FJ303" s="72" t="str">
        <f t="shared" si="4414"/>
        <v/>
      </c>
      <c r="FK303" s="72" t="str">
        <f t="shared" si="4415"/>
        <v/>
      </c>
      <c r="FL303" s="72" t="str">
        <f t="shared" si="4416"/>
        <v/>
      </c>
      <c r="FM303" s="72" t="str">
        <f t="shared" si="4417"/>
        <v/>
      </c>
      <c r="FN303" s="72" t="str">
        <f t="shared" si="4418"/>
        <v/>
      </c>
      <c r="FO303" s="72" t="str">
        <f t="shared" si="4419"/>
        <v/>
      </c>
      <c r="FP303" s="72" t="str">
        <f t="shared" si="4420"/>
        <v/>
      </c>
      <c r="FQ303" s="72" t="str">
        <f t="shared" si="4421"/>
        <v/>
      </c>
      <c r="FR303" s="72" t="str">
        <f t="shared" si="4422"/>
        <v/>
      </c>
      <c r="FS303" s="72" t="str">
        <f t="shared" si="4423"/>
        <v/>
      </c>
    </row>
    <row r="304" spans="1:175" ht="16.5">
      <c r="A304" s="73"/>
      <c r="B304" s="104" t="s">
        <v>888</v>
      </c>
      <c r="C304" s="104" t="s">
        <v>889</v>
      </c>
      <c r="E304" s="146"/>
      <c r="T304" s="151"/>
      <c r="U304" s="88"/>
      <c r="CU304" s="98" t="str">
        <f t="shared" si="4353"/>
        <v>|n</v>
      </c>
      <c r="CW304" s="61"/>
      <c r="CX304" s="61"/>
      <c r="CY304" s="61"/>
      <c r="CZ304" s="61"/>
      <c r="DA304" s="61"/>
      <c r="DB304" s="72" t="str">
        <f t="shared" si="4354"/>
        <v/>
      </c>
      <c r="DC304" s="72" t="str">
        <f t="shared" si="4355"/>
        <v/>
      </c>
      <c r="DD304" s="72" t="str">
        <f t="shared" si="4356"/>
        <v/>
      </c>
      <c r="DE304" s="72" t="str">
        <f t="shared" si="4357"/>
        <v/>
      </c>
      <c r="DF304" s="72" t="str">
        <f t="shared" si="4358"/>
        <v/>
      </c>
      <c r="DG304" s="72" t="str">
        <f t="shared" si="4359"/>
        <v/>
      </c>
      <c r="DH304" s="72" t="str">
        <f t="shared" si="4360"/>
        <v/>
      </c>
      <c r="DI304" s="72" t="str">
        <f t="shared" si="4361"/>
        <v/>
      </c>
      <c r="DJ304" s="72" t="str">
        <f t="shared" si="4362"/>
        <v/>
      </c>
      <c r="DK304" s="72" t="str">
        <f t="shared" si="4363"/>
        <v/>
      </c>
      <c r="DL304" s="72" t="str">
        <f t="shared" si="4364"/>
        <v/>
      </c>
      <c r="DM304" s="72" t="str">
        <f t="shared" si="4365"/>
        <v/>
      </c>
      <c r="DN304" s="72" t="str">
        <f t="shared" si="4366"/>
        <v/>
      </c>
      <c r="DO304" s="72" t="str">
        <f t="shared" si="4367"/>
        <v/>
      </c>
      <c r="DP304" s="72" t="str">
        <f t="shared" si="4368"/>
        <v/>
      </c>
      <c r="DQ304" s="72" t="str">
        <f t="shared" si="4369"/>
        <v/>
      </c>
      <c r="DR304" s="72" t="str">
        <f t="shared" si="4370"/>
        <v/>
      </c>
      <c r="DS304" s="72" t="str">
        <f t="shared" si="4371"/>
        <v/>
      </c>
      <c r="DT304" s="72" t="str">
        <f t="shared" si="4372"/>
        <v/>
      </c>
      <c r="DU304" s="72" t="str">
        <f t="shared" si="4373"/>
        <v/>
      </c>
      <c r="DV304" s="72" t="str">
        <f t="shared" si="4374"/>
        <v/>
      </c>
      <c r="DW304" s="72" t="str">
        <f t="shared" si="4375"/>
        <v/>
      </c>
      <c r="DX304" s="72" t="str">
        <f t="shared" si="4376"/>
        <v/>
      </c>
      <c r="DY304" s="72" t="str">
        <f t="shared" si="4377"/>
        <v/>
      </c>
      <c r="DZ304" s="72" t="str">
        <f t="shared" si="4378"/>
        <v/>
      </c>
      <c r="EA304" s="72" t="str">
        <f t="shared" si="4379"/>
        <v/>
      </c>
      <c r="EB304" s="72" t="str">
        <f t="shared" si="4380"/>
        <v/>
      </c>
      <c r="EC304" s="72" t="str">
        <f t="shared" si="4381"/>
        <v/>
      </c>
      <c r="ED304" s="72" t="str">
        <f t="shared" si="4382"/>
        <v/>
      </c>
      <c r="EE304" s="72" t="str">
        <f t="shared" si="4383"/>
        <v/>
      </c>
      <c r="EF304" s="72" t="str">
        <f t="shared" si="4384"/>
        <v/>
      </c>
      <c r="EG304" s="72" t="str">
        <f t="shared" si="4385"/>
        <v/>
      </c>
      <c r="EH304" s="72" t="str">
        <f t="shared" si="4386"/>
        <v/>
      </c>
      <c r="EI304" s="72" t="str">
        <f t="shared" si="4387"/>
        <v/>
      </c>
      <c r="EJ304" s="72" t="str">
        <f t="shared" si="4388"/>
        <v/>
      </c>
      <c r="EK304" s="72" t="str">
        <f t="shared" si="4389"/>
        <v/>
      </c>
      <c r="EL304" s="72" t="str">
        <f t="shared" si="4390"/>
        <v/>
      </c>
      <c r="EM304" s="72" t="str">
        <f t="shared" si="4391"/>
        <v/>
      </c>
      <c r="EN304" s="72" t="str">
        <f t="shared" si="4392"/>
        <v/>
      </c>
      <c r="EO304" s="72" t="str">
        <f t="shared" si="4393"/>
        <v/>
      </c>
      <c r="EP304" s="72" t="str">
        <f t="shared" si="4394"/>
        <v/>
      </c>
      <c r="EQ304" s="72" t="str">
        <f t="shared" si="4395"/>
        <v/>
      </c>
      <c r="ER304" s="72" t="str">
        <f t="shared" si="4396"/>
        <v/>
      </c>
      <c r="ES304" s="72" t="str">
        <f t="shared" si="4397"/>
        <v/>
      </c>
      <c r="ET304" s="72" t="str">
        <f t="shared" si="4398"/>
        <v/>
      </c>
      <c r="EU304" s="72" t="str">
        <f t="shared" si="4399"/>
        <v/>
      </c>
      <c r="EV304" s="72" t="str">
        <f t="shared" si="4400"/>
        <v/>
      </c>
      <c r="EW304" s="72" t="str">
        <f t="shared" si="4401"/>
        <v/>
      </c>
      <c r="EX304" s="72" t="str">
        <f t="shared" si="4402"/>
        <v/>
      </c>
      <c r="EY304" s="72" t="str">
        <f t="shared" si="4403"/>
        <v/>
      </c>
      <c r="EZ304" s="72" t="str">
        <f t="shared" si="4404"/>
        <v/>
      </c>
      <c r="FA304" s="72" t="str">
        <f t="shared" si="4405"/>
        <v/>
      </c>
      <c r="FB304" s="72" t="str">
        <f t="shared" si="4406"/>
        <v/>
      </c>
      <c r="FC304" s="72" t="str">
        <f t="shared" si="4407"/>
        <v/>
      </c>
      <c r="FD304" s="72" t="str">
        <f t="shared" si="4408"/>
        <v/>
      </c>
      <c r="FE304" s="72" t="str">
        <f t="shared" si="4409"/>
        <v/>
      </c>
      <c r="FF304" s="72" t="str">
        <f t="shared" si="4410"/>
        <v/>
      </c>
      <c r="FG304" s="72" t="str">
        <f t="shared" si="4411"/>
        <v/>
      </c>
      <c r="FH304" s="72" t="str">
        <f t="shared" si="4412"/>
        <v/>
      </c>
      <c r="FI304" s="72" t="str">
        <f t="shared" si="4413"/>
        <v/>
      </c>
      <c r="FJ304" s="72" t="str">
        <f t="shared" si="4414"/>
        <v/>
      </c>
      <c r="FK304" s="72" t="str">
        <f t="shared" si="4415"/>
        <v/>
      </c>
      <c r="FL304" s="72" t="str">
        <f t="shared" si="4416"/>
        <v/>
      </c>
      <c r="FM304" s="72" t="str">
        <f t="shared" si="4417"/>
        <v/>
      </c>
      <c r="FN304" s="72" t="str">
        <f t="shared" si="4418"/>
        <v/>
      </c>
      <c r="FO304" s="72" t="str">
        <f t="shared" si="4419"/>
        <v/>
      </c>
      <c r="FP304" s="72" t="str">
        <f t="shared" si="4420"/>
        <v/>
      </c>
      <c r="FQ304" s="72" t="str">
        <f t="shared" si="4421"/>
        <v/>
      </c>
      <c r="FR304" s="72" t="str">
        <f t="shared" si="4422"/>
        <v/>
      </c>
      <c r="FS304" s="72" t="str">
        <f t="shared" si="4423"/>
        <v/>
      </c>
    </row>
    <row r="305" spans="1:175" ht="16.5">
      <c r="A305" s="73"/>
      <c r="B305" s="74"/>
      <c r="C305" s="73"/>
      <c r="E305" s="146"/>
      <c r="T305" s="151"/>
      <c r="U305" s="88"/>
      <c r="CU305" s="98" t="str">
        <f t="shared" si="4353"/>
        <v>|n</v>
      </c>
      <c r="CW305" s="61"/>
      <c r="CX305" s="61"/>
      <c r="CY305" s="61"/>
      <c r="CZ305" s="61"/>
      <c r="DA305" s="61"/>
      <c r="DB305" s="72" t="str">
        <f t="shared" si="4354"/>
        <v/>
      </c>
      <c r="DC305" s="72" t="str">
        <f t="shared" si="4355"/>
        <v/>
      </c>
      <c r="DD305" s="72" t="str">
        <f t="shared" si="4356"/>
        <v/>
      </c>
      <c r="DE305" s="72" t="str">
        <f t="shared" si="4357"/>
        <v/>
      </c>
      <c r="DF305" s="72" t="str">
        <f t="shared" si="4358"/>
        <v/>
      </c>
      <c r="DG305" s="72" t="str">
        <f t="shared" si="4359"/>
        <v/>
      </c>
      <c r="DH305" s="72" t="str">
        <f t="shared" si="4360"/>
        <v/>
      </c>
      <c r="DI305" s="72" t="str">
        <f t="shared" si="4361"/>
        <v/>
      </c>
      <c r="DJ305" s="72" t="str">
        <f t="shared" si="4362"/>
        <v/>
      </c>
      <c r="DK305" s="72" t="str">
        <f t="shared" si="4363"/>
        <v/>
      </c>
      <c r="DL305" s="72" t="str">
        <f t="shared" si="4364"/>
        <v/>
      </c>
      <c r="DM305" s="72" t="str">
        <f t="shared" si="4365"/>
        <v/>
      </c>
      <c r="DN305" s="72" t="str">
        <f t="shared" si="4366"/>
        <v/>
      </c>
      <c r="DO305" s="72" t="str">
        <f t="shared" si="4367"/>
        <v/>
      </c>
      <c r="DP305" s="72" t="str">
        <f t="shared" si="4368"/>
        <v/>
      </c>
      <c r="DQ305" s="72" t="str">
        <f t="shared" si="4369"/>
        <v/>
      </c>
      <c r="DR305" s="72" t="str">
        <f t="shared" si="4370"/>
        <v/>
      </c>
      <c r="DS305" s="72" t="str">
        <f t="shared" si="4371"/>
        <v/>
      </c>
      <c r="DT305" s="72" t="str">
        <f t="shared" si="4372"/>
        <v/>
      </c>
      <c r="DU305" s="72" t="str">
        <f t="shared" si="4373"/>
        <v/>
      </c>
      <c r="DV305" s="72" t="str">
        <f t="shared" si="4374"/>
        <v/>
      </c>
      <c r="DW305" s="72" t="str">
        <f t="shared" si="4375"/>
        <v/>
      </c>
      <c r="DX305" s="72" t="str">
        <f t="shared" si="4376"/>
        <v/>
      </c>
      <c r="DY305" s="72" t="str">
        <f t="shared" si="4377"/>
        <v/>
      </c>
      <c r="DZ305" s="72" t="str">
        <f t="shared" si="4378"/>
        <v/>
      </c>
      <c r="EA305" s="72" t="str">
        <f t="shared" si="4379"/>
        <v/>
      </c>
      <c r="EB305" s="72" t="str">
        <f t="shared" si="4380"/>
        <v/>
      </c>
      <c r="EC305" s="72" t="str">
        <f t="shared" si="4381"/>
        <v/>
      </c>
      <c r="ED305" s="72" t="str">
        <f t="shared" si="4382"/>
        <v/>
      </c>
      <c r="EE305" s="72" t="str">
        <f t="shared" si="4383"/>
        <v/>
      </c>
      <c r="EF305" s="72" t="str">
        <f t="shared" si="4384"/>
        <v/>
      </c>
      <c r="EG305" s="72" t="str">
        <f t="shared" si="4385"/>
        <v/>
      </c>
      <c r="EH305" s="72" t="str">
        <f t="shared" si="4386"/>
        <v/>
      </c>
      <c r="EI305" s="72" t="str">
        <f t="shared" si="4387"/>
        <v/>
      </c>
      <c r="EJ305" s="72" t="str">
        <f t="shared" si="4388"/>
        <v/>
      </c>
      <c r="EK305" s="72" t="str">
        <f t="shared" si="4389"/>
        <v/>
      </c>
      <c r="EL305" s="72" t="str">
        <f t="shared" si="4390"/>
        <v/>
      </c>
      <c r="EM305" s="72" t="str">
        <f t="shared" si="4391"/>
        <v/>
      </c>
      <c r="EN305" s="72" t="str">
        <f t="shared" si="4392"/>
        <v/>
      </c>
      <c r="EO305" s="72" t="str">
        <f t="shared" si="4393"/>
        <v/>
      </c>
      <c r="EP305" s="72" t="str">
        <f t="shared" si="4394"/>
        <v/>
      </c>
      <c r="EQ305" s="72" t="str">
        <f t="shared" si="4395"/>
        <v/>
      </c>
      <c r="ER305" s="72" t="str">
        <f t="shared" si="4396"/>
        <v/>
      </c>
      <c r="ES305" s="72" t="str">
        <f t="shared" si="4397"/>
        <v/>
      </c>
      <c r="ET305" s="72" t="str">
        <f t="shared" si="4398"/>
        <v/>
      </c>
      <c r="EU305" s="72" t="str">
        <f t="shared" si="4399"/>
        <v/>
      </c>
      <c r="EV305" s="72" t="str">
        <f t="shared" si="4400"/>
        <v/>
      </c>
      <c r="EW305" s="72" t="str">
        <f t="shared" si="4401"/>
        <v/>
      </c>
      <c r="EX305" s="72" t="str">
        <f t="shared" si="4402"/>
        <v/>
      </c>
      <c r="EY305" s="72" t="str">
        <f t="shared" si="4403"/>
        <v/>
      </c>
      <c r="EZ305" s="72" t="str">
        <f t="shared" si="4404"/>
        <v/>
      </c>
      <c r="FA305" s="72" t="str">
        <f t="shared" si="4405"/>
        <v/>
      </c>
      <c r="FB305" s="72" t="str">
        <f t="shared" si="4406"/>
        <v/>
      </c>
      <c r="FC305" s="72" t="str">
        <f t="shared" si="4407"/>
        <v/>
      </c>
      <c r="FD305" s="72" t="str">
        <f t="shared" si="4408"/>
        <v/>
      </c>
      <c r="FE305" s="72" t="str">
        <f t="shared" si="4409"/>
        <v/>
      </c>
      <c r="FF305" s="72" t="str">
        <f t="shared" si="4410"/>
        <v/>
      </c>
      <c r="FG305" s="72" t="str">
        <f t="shared" si="4411"/>
        <v/>
      </c>
      <c r="FH305" s="72" t="str">
        <f t="shared" si="4412"/>
        <v/>
      </c>
      <c r="FI305" s="72" t="str">
        <f t="shared" si="4413"/>
        <v/>
      </c>
      <c r="FJ305" s="72" t="str">
        <f t="shared" si="4414"/>
        <v/>
      </c>
      <c r="FK305" s="72" t="str">
        <f t="shared" si="4415"/>
        <v/>
      </c>
      <c r="FL305" s="72" t="str">
        <f t="shared" si="4416"/>
        <v/>
      </c>
      <c r="FM305" s="72" t="str">
        <f t="shared" si="4417"/>
        <v/>
      </c>
      <c r="FN305" s="72" t="str">
        <f t="shared" si="4418"/>
        <v/>
      </c>
      <c r="FO305" s="72" t="str">
        <f t="shared" si="4419"/>
        <v/>
      </c>
      <c r="FP305" s="72" t="str">
        <f t="shared" si="4420"/>
        <v/>
      </c>
      <c r="FQ305" s="72" t="str">
        <f t="shared" si="4421"/>
        <v/>
      </c>
      <c r="FR305" s="72" t="str">
        <f t="shared" si="4422"/>
        <v/>
      </c>
      <c r="FS305" s="72" t="str">
        <f t="shared" si="4423"/>
        <v/>
      </c>
    </row>
    <row r="306" spans="1:175" ht="16.5">
      <c r="A306" s="73"/>
      <c r="B306" s="74"/>
      <c r="C306" s="73"/>
      <c r="E306" s="146"/>
      <c r="T306" s="151"/>
      <c r="U306" s="88"/>
      <c r="CU306" s="98" t="str">
        <f t="shared" si="4353"/>
        <v>|n</v>
      </c>
      <c r="CW306" s="61"/>
      <c r="CX306" s="61"/>
      <c r="CY306" s="61"/>
      <c r="CZ306" s="61"/>
      <c r="DA306" s="61"/>
      <c r="DB306" s="72" t="str">
        <f t="shared" si="4354"/>
        <v/>
      </c>
      <c r="DC306" s="72" t="str">
        <f t="shared" si="4355"/>
        <v/>
      </c>
      <c r="DD306" s="72" t="str">
        <f t="shared" si="4356"/>
        <v/>
      </c>
      <c r="DE306" s="72" t="str">
        <f t="shared" si="4357"/>
        <v/>
      </c>
      <c r="DF306" s="72" t="str">
        <f t="shared" si="4358"/>
        <v/>
      </c>
      <c r="DG306" s="72" t="str">
        <f t="shared" si="4359"/>
        <v/>
      </c>
      <c r="DH306" s="72" t="str">
        <f t="shared" si="4360"/>
        <v/>
      </c>
      <c r="DI306" s="72" t="str">
        <f t="shared" si="4361"/>
        <v/>
      </c>
      <c r="DJ306" s="72" t="str">
        <f t="shared" si="4362"/>
        <v/>
      </c>
      <c r="DK306" s="72" t="str">
        <f t="shared" si="4363"/>
        <v/>
      </c>
      <c r="DL306" s="72" t="str">
        <f t="shared" si="4364"/>
        <v/>
      </c>
      <c r="DM306" s="72" t="str">
        <f t="shared" si="4365"/>
        <v/>
      </c>
      <c r="DN306" s="72" t="str">
        <f t="shared" si="4366"/>
        <v/>
      </c>
      <c r="DO306" s="72" t="str">
        <f t="shared" si="4367"/>
        <v/>
      </c>
      <c r="DP306" s="72" t="str">
        <f t="shared" si="4368"/>
        <v/>
      </c>
      <c r="DQ306" s="72" t="str">
        <f t="shared" si="4369"/>
        <v/>
      </c>
      <c r="DR306" s="72" t="str">
        <f t="shared" si="4370"/>
        <v/>
      </c>
      <c r="DS306" s="72" t="str">
        <f t="shared" si="4371"/>
        <v/>
      </c>
      <c r="DT306" s="72" t="str">
        <f t="shared" si="4372"/>
        <v/>
      </c>
      <c r="DU306" s="72" t="str">
        <f t="shared" si="4373"/>
        <v/>
      </c>
      <c r="DV306" s="72" t="str">
        <f t="shared" si="4374"/>
        <v/>
      </c>
      <c r="DW306" s="72" t="str">
        <f t="shared" si="4375"/>
        <v/>
      </c>
      <c r="DX306" s="72" t="str">
        <f t="shared" si="4376"/>
        <v/>
      </c>
      <c r="DY306" s="72" t="str">
        <f t="shared" si="4377"/>
        <v/>
      </c>
      <c r="DZ306" s="72" t="str">
        <f t="shared" si="4378"/>
        <v/>
      </c>
      <c r="EA306" s="72" t="str">
        <f t="shared" si="4379"/>
        <v/>
      </c>
      <c r="EB306" s="72" t="str">
        <f t="shared" si="4380"/>
        <v/>
      </c>
      <c r="EC306" s="72" t="str">
        <f t="shared" si="4381"/>
        <v/>
      </c>
      <c r="ED306" s="72" t="str">
        <f t="shared" si="4382"/>
        <v/>
      </c>
      <c r="EE306" s="72" t="str">
        <f t="shared" si="4383"/>
        <v/>
      </c>
      <c r="EF306" s="72" t="str">
        <f t="shared" si="4384"/>
        <v/>
      </c>
      <c r="EG306" s="72" t="str">
        <f t="shared" si="4385"/>
        <v/>
      </c>
      <c r="EH306" s="72" t="str">
        <f t="shared" si="4386"/>
        <v/>
      </c>
      <c r="EI306" s="72" t="str">
        <f t="shared" si="4387"/>
        <v/>
      </c>
      <c r="EJ306" s="72" t="str">
        <f t="shared" si="4388"/>
        <v/>
      </c>
      <c r="EK306" s="72" t="str">
        <f t="shared" si="4389"/>
        <v/>
      </c>
      <c r="EL306" s="72" t="str">
        <f t="shared" si="4390"/>
        <v/>
      </c>
      <c r="EM306" s="72" t="str">
        <f t="shared" si="4391"/>
        <v/>
      </c>
      <c r="EN306" s="72" t="str">
        <f t="shared" si="4392"/>
        <v/>
      </c>
      <c r="EO306" s="72" t="str">
        <f t="shared" si="4393"/>
        <v/>
      </c>
      <c r="EP306" s="72" t="str">
        <f t="shared" si="4394"/>
        <v/>
      </c>
      <c r="EQ306" s="72" t="str">
        <f t="shared" si="4395"/>
        <v/>
      </c>
      <c r="ER306" s="72" t="str">
        <f t="shared" si="4396"/>
        <v/>
      </c>
      <c r="ES306" s="72" t="str">
        <f t="shared" si="4397"/>
        <v/>
      </c>
      <c r="ET306" s="72" t="str">
        <f t="shared" si="4398"/>
        <v/>
      </c>
      <c r="EU306" s="72" t="str">
        <f t="shared" si="4399"/>
        <v/>
      </c>
      <c r="EV306" s="72" t="str">
        <f t="shared" si="4400"/>
        <v/>
      </c>
      <c r="EW306" s="72" t="str">
        <f t="shared" si="4401"/>
        <v/>
      </c>
      <c r="EX306" s="72" t="str">
        <f t="shared" si="4402"/>
        <v/>
      </c>
      <c r="EY306" s="72" t="str">
        <f t="shared" si="4403"/>
        <v/>
      </c>
      <c r="EZ306" s="72" t="str">
        <f t="shared" si="4404"/>
        <v/>
      </c>
      <c r="FA306" s="72" t="str">
        <f t="shared" si="4405"/>
        <v/>
      </c>
      <c r="FB306" s="72" t="str">
        <f t="shared" si="4406"/>
        <v/>
      </c>
      <c r="FC306" s="72" t="str">
        <f t="shared" si="4407"/>
        <v/>
      </c>
      <c r="FD306" s="72" t="str">
        <f t="shared" si="4408"/>
        <v/>
      </c>
      <c r="FE306" s="72" t="str">
        <f t="shared" si="4409"/>
        <v/>
      </c>
      <c r="FF306" s="72" t="str">
        <f t="shared" si="4410"/>
        <v/>
      </c>
      <c r="FG306" s="72" t="str">
        <f t="shared" si="4411"/>
        <v/>
      </c>
      <c r="FH306" s="72" t="str">
        <f t="shared" si="4412"/>
        <v/>
      </c>
      <c r="FI306" s="72" t="str">
        <f t="shared" si="4413"/>
        <v/>
      </c>
      <c r="FJ306" s="72" t="str">
        <f t="shared" si="4414"/>
        <v/>
      </c>
      <c r="FK306" s="72" t="str">
        <f t="shared" si="4415"/>
        <v/>
      </c>
      <c r="FL306" s="72" t="str">
        <f t="shared" si="4416"/>
        <v/>
      </c>
      <c r="FM306" s="72" t="str">
        <f t="shared" si="4417"/>
        <v/>
      </c>
      <c r="FN306" s="72" t="str">
        <f t="shared" si="4418"/>
        <v/>
      </c>
      <c r="FO306" s="72" t="str">
        <f t="shared" si="4419"/>
        <v/>
      </c>
      <c r="FP306" s="72" t="str">
        <f t="shared" si="4420"/>
        <v/>
      </c>
      <c r="FQ306" s="72" t="str">
        <f t="shared" si="4421"/>
        <v/>
      </c>
      <c r="FR306" s="72" t="str">
        <f t="shared" si="4422"/>
        <v/>
      </c>
      <c r="FS306" s="72" t="str">
        <f t="shared" si="4423"/>
        <v/>
      </c>
    </row>
    <row r="307" spans="1:175" ht="16.5">
      <c r="A307" s="73"/>
      <c r="B307" s="74"/>
      <c r="C307" s="73"/>
      <c r="E307" s="146"/>
      <c r="T307" s="151"/>
      <c r="U307" s="88"/>
      <c r="CU307" s="98" t="str">
        <f t="shared" si="4353"/>
        <v>|n</v>
      </c>
      <c r="CW307" s="61"/>
      <c r="CX307" s="61"/>
      <c r="CY307" s="61"/>
      <c r="CZ307" s="61"/>
      <c r="DA307" s="61"/>
      <c r="DB307" s="72" t="str">
        <f t="shared" si="4354"/>
        <v/>
      </c>
      <c r="DC307" s="72" t="str">
        <f t="shared" si="4355"/>
        <v/>
      </c>
      <c r="DD307" s="72" t="str">
        <f t="shared" si="4356"/>
        <v/>
      </c>
      <c r="DE307" s="72" t="str">
        <f t="shared" si="4357"/>
        <v/>
      </c>
      <c r="DF307" s="72" t="str">
        <f t="shared" si="4358"/>
        <v/>
      </c>
      <c r="DG307" s="72" t="str">
        <f t="shared" si="4359"/>
        <v/>
      </c>
      <c r="DH307" s="72" t="str">
        <f t="shared" si="4360"/>
        <v/>
      </c>
      <c r="DI307" s="72" t="str">
        <f t="shared" si="4361"/>
        <v/>
      </c>
      <c r="DJ307" s="72" t="str">
        <f t="shared" si="4362"/>
        <v/>
      </c>
      <c r="DK307" s="72" t="str">
        <f t="shared" si="4363"/>
        <v/>
      </c>
      <c r="DL307" s="72" t="str">
        <f t="shared" si="4364"/>
        <v/>
      </c>
      <c r="DM307" s="72" t="str">
        <f t="shared" si="4365"/>
        <v/>
      </c>
      <c r="DN307" s="72" t="str">
        <f t="shared" si="4366"/>
        <v/>
      </c>
      <c r="DO307" s="72" t="str">
        <f t="shared" si="4367"/>
        <v/>
      </c>
      <c r="DP307" s="72" t="str">
        <f t="shared" si="4368"/>
        <v/>
      </c>
      <c r="DQ307" s="72" t="str">
        <f t="shared" si="4369"/>
        <v/>
      </c>
      <c r="DR307" s="72" t="str">
        <f t="shared" si="4370"/>
        <v/>
      </c>
      <c r="DS307" s="72" t="str">
        <f t="shared" si="4371"/>
        <v/>
      </c>
      <c r="DT307" s="72" t="str">
        <f t="shared" si="4372"/>
        <v/>
      </c>
      <c r="DU307" s="72" t="str">
        <f t="shared" si="4373"/>
        <v/>
      </c>
      <c r="DV307" s="72" t="str">
        <f t="shared" si="4374"/>
        <v/>
      </c>
      <c r="DW307" s="72" t="str">
        <f t="shared" si="4375"/>
        <v/>
      </c>
      <c r="DX307" s="72" t="str">
        <f t="shared" si="4376"/>
        <v/>
      </c>
      <c r="DY307" s="72" t="str">
        <f t="shared" si="4377"/>
        <v/>
      </c>
      <c r="DZ307" s="72" t="str">
        <f t="shared" si="4378"/>
        <v/>
      </c>
      <c r="EA307" s="72" t="str">
        <f t="shared" si="4379"/>
        <v/>
      </c>
      <c r="EB307" s="72" t="str">
        <f t="shared" si="4380"/>
        <v/>
      </c>
      <c r="EC307" s="72" t="str">
        <f t="shared" si="4381"/>
        <v/>
      </c>
      <c r="ED307" s="72" t="str">
        <f t="shared" si="4382"/>
        <v/>
      </c>
      <c r="EE307" s="72" t="str">
        <f t="shared" si="4383"/>
        <v/>
      </c>
      <c r="EF307" s="72" t="str">
        <f t="shared" si="4384"/>
        <v/>
      </c>
      <c r="EG307" s="72" t="str">
        <f t="shared" si="4385"/>
        <v/>
      </c>
      <c r="EH307" s="72" t="str">
        <f t="shared" si="4386"/>
        <v/>
      </c>
      <c r="EI307" s="72" t="str">
        <f t="shared" si="4387"/>
        <v/>
      </c>
      <c r="EJ307" s="72" t="str">
        <f t="shared" si="4388"/>
        <v/>
      </c>
      <c r="EK307" s="72" t="str">
        <f t="shared" si="4389"/>
        <v/>
      </c>
      <c r="EL307" s="72" t="str">
        <f t="shared" si="4390"/>
        <v/>
      </c>
      <c r="EM307" s="72" t="str">
        <f t="shared" si="4391"/>
        <v/>
      </c>
      <c r="EN307" s="72" t="str">
        <f t="shared" si="4392"/>
        <v/>
      </c>
      <c r="EO307" s="72" t="str">
        <f t="shared" si="4393"/>
        <v/>
      </c>
      <c r="EP307" s="72" t="str">
        <f t="shared" si="4394"/>
        <v/>
      </c>
      <c r="EQ307" s="72" t="str">
        <f t="shared" si="4395"/>
        <v/>
      </c>
      <c r="ER307" s="72" t="str">
        <f t="shared" si="4396"/>
        <v/>
      </c>
      <c r="ES307" s="72" t="str">
        <f t="shared" si="4397"/>
        <v/>
      </c>
      <c r="ET307" s="72" t="str">
        <f t="shared" si="4398"/>
        <v/>
      </c>
      <c r="EU307" s="72" t="str">
        <f t="shared" si="4399"/>
        <v/>
      </c>
      <c r="EV307" s="72" t="str">
        <f t="shared" si="4400"/>
        <v/>
      </c>
      <c r="EW307" s="72" t="str">
        <f t="shared" si="4401"/>
        <v/>
      </c>
      <c r="EX307" s="72" t="str">
        <f t="shared" si="4402"/>
        <v/>
      </c>
      <c r="EY307" s="72" t="str">
        <f t="shared" si="4403"/>
        <v/>
      </c>
      <c r="EZ307" s="72" t="str">
        <f t="shared" si="4404"/>
        <v/>
      </c>
      <c r="FA307" s="72" t="str">
        <f t="shared" si="4405"/>
        <v/>
      </c>
      <c r="FB307" s="72" t="str">
        <f t="shared" si="4406"/>
        <v/>
      </c>
      <c r="FC307" s="72" t="str">
        <f t="shared" si="4407"/>
        <v/>
      </c>
      <c r="FD307" s="72" t="str">
        <f t="shared" si="4408"/>
        <v/>
      </c>
      <c r="FE307" s="72" t="str">
        <f t="shared" si="4409"/>
        <v/>
      </c>
      <c r="FF307" s="72" t="str">
        <f t="shared" si="4410"/>
        <v/>
      </c>
      <c r="FG307" s="72" t="str">
        <f t="shared" si="4411"/>
        <v/>
      </c>
      <c r="FH307" s="72" t="str">
        <f t="shared" si="4412"/>
        <v/>
      </c>
      <c r="FI307" s="72" t="str">
        <f t="shared" si="4413"/>
        <v/>
      </c>
      <c r="FJ307" s="72" t="str">
        <f t="shared" si="4414"/>
        <v/>
      </c>
      <c r="FK307" s="72" t="str">
        <f t="shared" si="4415"/>
        <v/>
      </c>
      <c r="FL307" s="72" t="str">
        <f t="shared" si="4416"/>
        <v/>
      </c>
      <c r="FM307" s="72" t="str">
        <f t="shared" si="4417"/>
        <v/>
      </c>
      <c r="FN307" s="72" t="str">
        <f t="shared" si="4418"/>
        <v/>
      </c>
      <c r="FO307" s="72" t="str">
        <f t="shared" si="4419"/>
        <v/>
      </c>
      <c r="FP307" s="72" t="str">
        <f t="shared" si="4420"/>
        <v/>
      </c>
      <c r="FQ307" s="72" t="str">
        <f t="shared" si="4421"/>
        <v/>
      </c>
      <c r="FR307" s="72" t="str">
        <f t="shared" si="4422"/>
        <v/>
      </c>
      <c r="FS307" s="72" t="str">
        <f t="shared" si="4423"/>
        <v/>
      </c>
    </row>
    <row r="308" spans="1:175" ht="16.5">
      <c r="A308" s="73"/>
      <c r="B308" s="74"/>
      <c r="C308" s="73"/>
      <c r="E308" s="146"/>
      <c r="T308" s="151"/>
      <c r="U308" s="88"/>
      <c r="CU308" s="98" t="str">
        <f t="shared" si="4353"/>
        <v>|n</v>
      </c>
      <c r="CW308" s="61"/>
      <c r="CX308" s="61"/>
      <c r="CY308" s="61"/>
      <c r="CZ308" s="61"/>
      <c r="DA308" s="61"/>
      <c r="DB308" s="72" t="str">
        <f t="shared" si="4354"/>
        <v/>
      </c>
      <c r="DC308" s="72" t="str">
        <f t="shared" si="4355"/>
        <v/>
      </c>
      <c r="DD308" s="72" t="str">
        <f t="shared" si="4356"/>
        <v/>
      </c>
      <c r="DE308" s="72" t="str">
        <f t="shared" si="4357"/>
        <v/>
      </c>
      <c r="DF308" s="72" t="str">
        <f t="shared" si="4358"/>
        <v/>
      </c>
      <c r="DG308" s="72" t="str">
        <f t="shared" si="4359"/>
        <v/>
      </c>
      <c r="DH308" s="72" t="str">
        <f t="shared" si="4360"/>
        <v/>
      </c>
      <c r="DI308" s="72" t="str">
        <f t="shared" si="4361"/>
        <v/>
      </c>
      <c r="DJ308" s="72" t="str">
        <f t="shared" si="4362"/>
        <v/>
      </c>
      <c r="DK308" s="72" t="str">
        <f t="shared" si="4363"/>
        <v/>
      </c>
      <c r="DL308" s="72" t="str">
        <f t="shared" si="4364"/>
        <v/>
      </c>
      <c r="DM308" s="72" t="str">
        <f t="shared" si="4365"/>
        <v/>
      </c>
      <c r="DN308" s="72" t="str">
        <f t="shared" si="4366"/>
        <v/>
      </c>
      <c r="DO308" s="72" t="str">
        <f t="shared" si="4367"/>
        <v/>
      </c>
      <c r="DP308" s="72" t="str">
        <f t="shared" si="4368"/>
        <v/>
      </c>
      <c r="DQ308" s="72" t="str">
        <f t="shared" si="4369"/>
        <v/>
      </c>
      <c r="DR308" s="72" t="str">
        <f t="shared" si="4370"/>
        <v/>
      </c>
      <c r="DS308" s="72" t="str">
        <f t="shared" si="4371"/>
        <v/>
      </c>
      <c r="DT308" s="72" t="str">
        <f t="shared" si="4372"/>
        <v/>
      </c>
      <c r="DU308" s="72" t="str">
        <f t="shared" si="4373"/>
        <v/>
      </c>
      <c r="DV308" s="72" t="str">
        <f t="shared" si="4374"/>
        <v/>
      </c>
      <c r="DW308" s="72" t="str">
        <f t="shared" si="4375"/>
        <v/>
      </c>
      <c r="DX308" s="72" t="str">
        <f t="shared" si="4376"/>
        <v/>
      </c>
      <c r="DY308" s="72" t="str">
        <f t="shared" si="4377"/>
        <v/>
      </c>
      <c r="DZ308" s="72" t="str">
        <f t="shared" si="4378"/>
        <v/>
      </c>
      <c r="EA308" s="72" t="str">
        <f t="shared" si="4379"/>
        <v/>
      </c>
      <c r="EB308" s="72" t="str">
        <f t="shared" si="4380"/>
        <v/>
      </c>
      <c r="EC308" s="72" t="str">
        <f t="shared" si="4381"/>
        <v/>
      </c>
      <c r="ED308" s="72" t="str">
        <f t="shared" si="4382"/>
        <v/>
      </c>
      <c r="EE308" s="72" t="str">
        <f t="shared" si="4383"/>
        <v/>
      </c>
      <c r="EF308" s="72" t="str">
        <f t="shared" si="4384"/>
        <v/>
      </c>
      <c r="EG308" s="72" t="str">
        <f t="shared" si="4385"/>
        <v/>
      </c>
      <c r="EH308" s="72" t="str">
        <f t="shared" si="4386"/>
        <v/>
      </c>
      <c r="EI308" s="72" t="str">
        <f t="shared" si="4387"/>
        <v/>
      </c>
      <c r="EJ308" s="72" t="str">
        <f t="shared" si="4388"/>
        <v/>
      </c>
      <c r="EK308" s="72" t="str">
        <f t="shared" si="4389"/>
        <v/>
      </c>
      <c r="EL308" s="72" t="str">
        <f t="shared" si="4390"/>
        <v/>
      </c>
      <c r="EM308" s="72" t="str">
        <f t="shared" si="4391"/>
        <v/>
      </c>
      <c r="EN308" s="72" t="str">
        <f t="shared" si="4392"/>
        <v/>
      </c>
      <c r="EO308" s="72" t="str">
        <f t="shared" si="4393"/>
        <v/>
      </c>
      <c r="EP308" s="72" t="str">
        <f t="shared" si="4394"/>
        <v/>
      </c>
      <c r="EQ308" s="72" t="str">
        <f t="shared" si="4395"/>
        <v/>
      </c>
      <c r="ER308" s="72" t="str">
        <f t="shared" si="4396"/>
        <v/>
      </c>
      <c r="ES308" s="72" t="str">
        <f t="shared" si="4397"/>
        <v/>
      </c>
      <c r="ET308" s="72" t="str">
        <f t="shared" si="4398"/>
        <v/>
      </c>
      <c r="EU308" s="72" t="str">
        <f t="shared" si="4399"/>
        <v/>
      </c>
      <c r="EV308" s="72" t="str">
        <f t="shared" si="4400"/>
        <v/>
      </c>
      <c r="EW308" s="72" t="str">
        <f t="shared" si="4401"/>
        <v/>
      </c>
      <c r="EX308" s="72" t="str">
        <f t="shared" si="4402"/>
        <v/>
      </c>
      <c r="EY308" s="72" t="str">
        <f t="shared" si="4403"/>
        <v/>
      </c>
      <c r="EZ308" s="72" t="str">
        <f t="shared" si="4404"/>
        <v/>
      </c>
      <c r="FA308" s="72" t="str">
        <f t="shared" si="4405"/>
        <v/>
      </c>
      <c r="FB308" s="72" t="str">
        <f t="shared" si="4406"/>
        <v/>
      </c>
      <c r="FC308" s="72" t="str">
        <f t="shared" si="4407"/>
        <v/>
      </c>
      <c r="FD308" s="72" t="str">
        <f t="shared" si="4408"/>
        <v/>
      </c>
      <c r="FE308" s="72" t="str">
        <f t="shared" si="4409"/>
        <v/>
      </c>
      <c r="FF308" s="72" t="str">
        <f t="shared" si="4410"/>
        <v/>
      </c>
      <c r="FG308" s="72" t="str">
        <f t="shared" si="4411"/>
        <v/>
      </c>
      <c r="FH308" s="72" t="str">
        <f t="shared" si="4412"/>
        <v/>
      </c>
      <c r="FI308" s="72" t="str">
        <f t="shared" si="4413"/>
        <v/>
      </c>
      <c r="FJ308" s="72" t="str">
        <f t="shared" si="4414"/>
        <v/>
      </c>
      <c r="FK308" s="72" t="str">
        <f t="shared" si="4415"/>
        <v/>
      </c>
      <c r="FL308" s="72" t="str">
        <f t="shared" si="4416"/>
        <v/>
      </c>
      <c r="FM308" s="72" t="str">
        <f t="shared" si="4417"/>
        <v/>
      </c>
      <c r="FN308" s="72" t="str">
        <f t="shared" si="4418"/>
        <v/>
      </c>
      <c r="FO308" s="72" t="str">
        <f t="shared" si="4419"/>
        <v/>
      </c>
      <c r="FP308" s="72" t="str">
        <f t="shared" si="4420"/>
        <v/>
      </c>
      <c r="FQ308" s="72" t="str">
        <f t="shared" si="4421"/>
        <v/>
      </c>
      <c r="FR308" s="72" t="str">
        <f t="shared" si="4422"/>
        <v/>
      </c>
      <c r="FS308" s="72" t="str">
        <f t="shared" si="4423"/>
        <v/>
      </c>
    </row>
    <row r="309" spans="1:175" ht="16.5">
      <c r="A309" s="73"/>
      <c r="B309" s="74"/>
      <c r="C309" s="73"/>
      <c r="E309" s="146"/>
      <c r="T309" s="151"/>
      <c r="U309" s="88"/>
      <c r="CU309" s="98" t="str">
        <f t="shared" si="4353"/>
        <v>|n</v>
      </c>
      <c r="CW309" s="61"/>
      <c r="CX309" s="61"/>
      <c r="CY309" s="61"/>
      <c r="CZ309" s="61"/>
      <c r="DA309" s="61"/>
      <c r="DB309" s="72" t="str">
        <f t="shared" si="4354"/>
        <v/>
      </c>
      <c r="DC309" s="72" t="str">
        <f t="shared" si="4355"/>
        <v/>
      </c>
      <c r="DD309" s="72" t="str">
        <f t="shared" si="4356"/>
        <v/>
      </c>
      <c r="DE309" s="72" t="str">
        <f t="shared" si="4357"/>
        <v/>
      </c>
      <c r="DF309" s="72" t="str">
        <f t="shared" si="4358"/>
        <v/>
      </c>
      <c r="DG309" s="72" t="str">
        <f t="shared" si="4359"/>
        <v/>
      </c>
      <c r="DH309" s="72" t="str">
        <f t="shared" si="4360"/>
        <v/>
      </c>
      <c r="DI309" s="72" t="str">
        <f t="shared" si="4361"/>
        <v/>
      </c>
      <c r="DJ309" s="72" t="str">
        <f t="shared" si="4362"/>
        <v/>
      </c>
      <c r="DK309" s="72" t="str">
        <f t="shared" si="4363"/>
        <v/>
      </c>
      <c r="DL309" s="72" t="str">
        <f t="shared" si="4364"/>
        <v/>
      </c>
      <c r="DM309" s="72" t="str">
        <f t="shared" si="4365"/>
        <v/>
      </c>
      <c r="DN309" s="72" t="str">
        <f t="shared" si="4366"/>
        <v/>
      </c>
      <c r="DO309" s="72" t="str">
        <f t="shared" si="4367"/>
        <v/>
      </c>
      <c r="DP309" s="72" t="str">
        <f t="shared" si="4368"/>
        <v/>
      </c>
      <c r="DQ309" s="72" t="str">
        <f t="shared" si="4369"/>
        <v/>
      </c>
      <c r="DR309" s="72" t="str">
        <f t="shared" si="4370"/>
        <v/>
      </c>
      <c r="DS309" s="72" t="str">
        <f t="shared" si="4371"/>
        <v/>
      </c>
      <c r="DT309" s="72" t="str">
        <f t="shared" si="4372"/>
        <v/>
      </c>
      <c r="DU309" s="72" t="str">
        <f t="shared" si="4373"/>
        <v/>
      </c>
      <c r="DV309" s="72" t="str">
        <f t="shared" si="4374"/>
        <v/>
      </c>
      <c r="DW309" s="72" t="str">
        <f t="shared" si="4375"/>
        <v/>
      </c>
      <c r="DX309" s="72" t="str">
        <f t="shared" si="4376"/>
        <v/>
      </c>
      <c r="DY309" s="72" t="str">
        <f t="shared" si="4377"/>
        <v/>
      </c>
      <c r="DZ309" s="72" t="str">
        <f t="shared" si="4378"/>
        <v/>
      </c>
      <c r="EA309" s="72" t="str">
        <f t="shared" si="4379"/>
        <v/>
      </c>
      <c r="EB309" s="72" t="str">
        <f t="shared" si="4380"/>
        <v/>
      </c>
      <c r="EC309" s="72" t="str">
        <f t="shared" si="4381"/>
        <v/>
      </c>
      <c r="ED309" s="72" t="str">
        <f t="shared" si="4382"/>
        <v/>
      </c>
      <c r="EE309" s="72" t="str">
        <f t="shared" si="4383"/>
        <v/>
      </c>
      <c r="EF309" s="72" t="str">
        <f t="shared" si="4384"/>
        <v/>
      </c>
      <c r="EG309" s="72" t="str">
        <f t="shared" si="4385"/>
        <v/>
      </c>
      <c r="EH309" s="72" t="str">
        <f t="shared" si="4386"/>
        <v/>
      </c>
      <c r="EI309" s="72" t="str">
        <f t="shared" si="4387"/>
        <v/>
      </c>
      <c r="EJ309" s="72" t="str">
        <f t="shared" si="4388"/>
        <v/>
      </c>
      <c r="EK309" s="72" t="str">
        <f t="shared" si="4389"/>
        <v/>
      </c>
      <c r="EL309" s="72" t="str">
        <f t="shared" si="4390"/>
        <v/>
      </c>
      <c r="EM309" s="72" t="str">
        <f t="shared" si="4391"/>
        <v/>
      </c>
      <c r="EN309" s="72" t="str">
        <f t="shared" si="4392"/>
        <v/>
      </c>
      <c r="EO309" s="72" t="str">
        <f t="shared" si="4393"/>
        <v/>
      </c>
      <c r="EP309" s="72" t="str">
        <f t="shared" si="4394"/>
        <v/>
      </c>
      <c r="EQ309" s="72" t="str">
        <f t="shared" si="4395"/>
        <v/>
      </c>
      <c r="ER309" s="72" t="str">
        <f t="shared" si="4396"/>
        <v/>
      </c>
      <c r="ES309" s="72" t="str">
        <f t="shared" si="4397"/>
        <v/>
      </c>
      <c r="ET309" s="72" t="str">
        <f t="shared" si="4398"/>
        <v/>
      </c>
      <c r="EU309" s="72" t="str">
        <f t="shared" si="4399"/>
        <v/>
      </c>
      <c r="EV309" s="72" t="str">
        <f t="shared" si="4400"/>
        <v/>
      </c>
      <c r="EW309" s="72" t="str">
        <f t="shared" si="4401"/>
        <v/>
      </c>
      <c r="EX309" s="72" t="str">
        <f t="shared" si="4402"/>
        <v/>
      </c>
      <c r="EY309" s="72" t="str">
        <f t="shared" si="4403"/>
        <v/>
      </c>
      <c r="EZ309" s="72" t="str">
        <f t="shared" si="4404"/>
        <v/>
      </c>
      <c r="FA309" s="72" t="str">
        <f t="shared" si="4405"/>
        <v/>
      </c>
      <c r="FB309" s="72" t="str">
        <f t="shared" si="4406"/>
        <v/>
      </c>
      <c r="FC309" s="72" t="str">
        <f t="shared" si="4407"/>
        <v/>
      </c>
      <c r="FD309" s="72" t="str">
        <f t="shared" si="4408"/>
        <v/>
      </c>
      <c r="FE309" s="72" t="str">
        <f t="shared" si="4409"/>
        <v/>
      </c>
      <c r="FF309" s="72" t="str">
        <f t="shared" si="4410"/>
        <v/>
      </c>
      <c r="FG309" s="72" t="str">
        <f t="shared" si="4411"/>
        <v/>
      </c>
      <c r="FH309" s="72" t="str">
        <f t="shared" si="4412"/>
        <v/>
      </c>
      <c r="FI309" s="72" t="str">
        <f t="shared" si="4413"/>
        <v/>
      </c>
      <c r="FJ309" s="72" t="str">
        <f t="shared" si="4414"/>
        <v/>
      </c>
      <c r="FK309" s="72" t="str">
        <f t="shared" si="4415"/>
        <v/>
      </c>
      <c r="FL309" s="72" t="str">
        <f t="shared" si="4416"/>
        <v/>
      </c>
      <c r="FM309" s="72" t="str">
        <f t="shared" si="4417"/>
        <v/>
      </c>
      <c r="FN309" s="72" t="str">
        <f t="shared" si="4418"/>
        <v/>
      </c>
      <c r="FO309" s="72" t="str">
        <f t="shared" si="4419"/>
        <v/>
      </c>
      <c r="FP309" s="72" t="str">
        <f t="shared" si="4420"/>
        <v/>
      </c>
      <c r="FQ309" s="72" t="str">
        <f t="shared" si="4421"/>
        <v/>
      </c>
      <c r="FR309" s="72" t="str">
        <f t="shared" si="4422"/>
        <v/>
      </c>
      <c r="FS309" s="72" t="str">
        <f t="shared" si="4423"/>
        <v/>
      </c>
    </row>
    <row r="310" spans="1:175" ht="16.5">
      <c r="A310" s="73"/>
      <c r="B310" s="74"/>
      <c r="C310" s="73"/>
      <c r="E310" s="146"/>
      <c r="T310" s="151"/>
      <c r="U310" s="88"/>
      <c r="CU310" s="98" t="str">
        <f t="shared" si="4353"/>
        <v>|n</v>
      </c>
      <c r="CW310" s="61"/>
      <c r="CX310" s="61"/>
      <c r="CY310" s="61"/>
      <c r="CZ310" s="61"/>
      <c r="DA310" s="61"/>
      <c r="DB310" s="72" t="str">
        <f t="shared" si="4354"/>
        <v/>
      </c>
      <c r="DC310" s="72" t="str">
        <f t="shared" si="4355"/>
        <v/>
      </c>
      <c r="DD310" s="72" t="str">
        <f t="shared" si="4356"/>
        <v/>
      </c>
      <c r="DE310" s="72" t="str">
        <f t="shared" si="4357"/>
        <v/>
      </c>
      <c r="DF310" s="72" t="str">
        <f t="shared" si="4358"/>
        <v/>
      </c>
      <c r="DG310" s="72" t="str">
        <f t="shared" si="4359"/>
        <v/>
      </c>
      <c r="DH310" s="72" t="str">
        <f t="shared" si="4360"/>
        <v/>
      </c>
      <c r="DI310" s="72" t="str">
        <f t="shared" si="4361"/>
        <v/>
      </c>
      <c r="DJ310" s="72" t="str">
        <f t="shared" si="4362"/>
        <v/>
      </c>
      <c r="DK310" s="72" t="str">
        <f t="shared" si="4363"/>
        <v/>
      </c>
      <c r="DL310" s="72" t="str">
        <f t="shared" si="4364"/>
        <v/>
      </c>
      <c r="DM310" s="72" t="str">
        <f t="shared" si="4365"/>
        <v/>
      </c>
      <c r="DN310" s="72" t="str">
        <f t="shared" si="4366"/>
        <v/>
      </c>
      <c r="DO310" s="72" t="str">
        <f t="shared" si="4367"/>
        <v/>
      </c>
      <c r="DP310" s="72" t="str">
        <f t="shared" si="4368"/>
        <v/>
      </c>
      <c r="DQ310" s="72" t="str">
        <f t="shared" si="4369"/>
        <v/>
      </c>
      <c r="DR310" s="72" t="str">
        <f t="shared" si="4370"/>
        <v/>
      </c>
      <c r="DS310" s="72" t="str">
        <f t="shared" si="4371"/>
        <v/>
      </c>
      <c r="DT310" s="72" t="str">
        <f t="shared" si="4372"/>
        <v/>
      </c>
      <c r="DU310" s="72" t="str">
        <f t="shared" si="4373"/>
        <v/>
      </c>
      <c r="DV310" s="72" t="str">
        <f t="shared" si="4374"/>
        <v/>
      </c>
      <c r="DW310" s="72" t="str">
        <f t="shared" si="4375"/>
        <v/>
      </c>
      <c r="DX310" s="72" t="str">
        <f t="shared" si="4376"/>
        <v/>
      </c>
      <c r="DY310" s="72" t="str">
        <f t="shared" si="4377"/>
        <v/>
      </c>
      <c r="DZ310" s="72" t="str">
        <f t="shared" si="4378"/>
        <v/>
      </c>
      <c r="EA310" s="72" t="str">
        <f t="shared" si="4379"/>
        <v/>
      </c>
      <c r="EB310" s="72" t="str">
        <f t="shared" si="4380"/>
        <v/>
      </c>
      <c r="EC310" s="72" t="str">
        <f t="shared" si="4381"/>
        <v/>
      </c>
      <c r="ED310" s="72" t="str">
        <f t="shared" si="4382"/>
        <v/>
      </c>
      <c r="EE310" s="72" t="str">
        <f t="shared" si="4383"/>
        <v/>
      </c>
      <c r="EF310" s="72" t="str">
        <f t="shared" si="4384"/>
        <v/>
      </c>
      <c r="EG310" s="72" t="str">
        <f t="shared" si="4385"/>
        <v/>
      </c>
      <c r="EH310" s="72" t="str">
        <f t="shared" si="4386"/>
        <v/>
      </c>
      <c r="EI310" s="72" t="str">
        <f t="shared" si="4387"/>
        <v/>
      </c>
      <c r="EJ310" s="72" t="str">
        <f t="shared" si="4388"/>
        <v/>
      </c>
      <c r="EK310" s="72" t="str">
        <f t="shared" si="4389"/>
        <v/>
      </c>
      <c r="EL310" s="72" t="str">
        <f t="shared" si="4390"/>
        <v/>
      </c>
      <c r="EM310" s="72" t="str">
        <f t="shared" si="4391"/>
        <v/>
      </c>
      <c r="EN310" s="72" t="str">
        <f t="shared" si="4392"/>
        <v/>
      </c>
      <c r="EO310" s="72" t="str">
        <f t="shared" si="4393"/>
        <v/>
      </c>
      <c r="EP310" s="72" t="str">
        <f t="shared" si="4394"/>
        <v/>
      </c>
      <c r="EQ310" s="72" t="str">
        <f t="shared" si="4395"/>
        <v/>
      </c>
      <c r="ER310" s="72" t="str">
        <f t="shared" si="4396"/>
        <v/>
      </c>
      <c r="ES310" s="72" t="str">
        <f t="shared" si="4397"/>
        <v/>
      </c>
      <c r="ET310" s="72" t="str">
        <f t="shared" si="4398"/>
        <v/>
      </c>
      <c r="EU310" s="72" t="str">
        <f t="shared" si="4399"/>
        <v/>
      </c>
      <c r="EV310" s="72" t="str">
        <f t="shared" si="4400"/>
        <v/>
      </c>
      <c r="EW310" s="72" t="str">
        <f t="shared" si="4401"/>
        <v/>
      </c>
      <c r="EX310" s="72" t="str">
        <f t="shared" si="4402"/>
        <v/>
      </c>
      <c r="EY310" s="72" t="str">
        <f t="shared" si="4403"/>
        <v/>
      </c>
      <c r="EZ310" s="72" t="str">
        <f t="shared" si="4404"/>
        <v/>
      </c>
      <c r="FA310" s="72" t="str">
        <f t="shared" si="4405"/>
        <v/>
      </c>
      <c r="FB310" s="72" t="str">
        <f t="shared" si="4406"/>
        <v/>
      </c>
      <c r="FC310" s="72" t="str">
        <f t="shared" si="4407"/>
        <v/>
      </c>
      <c r="FD310" s="72" t="str">
        <f t="shared" si="4408"/>
        <v/>
      </c>
      <c r="FE310" s="72" t="str">
        <f t="shared" si="4409"/>
        <v/>
      </c>
      <c r="FF310" s="72" t="str">
        <f t="shared" si="4410"/>
        <v/>
      </c>
      <c r="FG310" s="72" t="str">
        <f t="shared" si="4411"/>
        <v/>
      </c>
      <c r="FH310" s="72" t="str">
        <f t="shared" si="4412"/>
        <v/>
      </c>
      <c r="FI310" s="72" t="str">
        <f t="shared" si="4413"/>
        <v/>
      </c>
      <c r="FJ310" s="72" t="str">
        <f t="shared" si="4414"/>
        <v/>
      </c>
      <c r="FK310" s="72" t="str">
        <f t="shared" si="4415"/>
        <v/>
      </c>
      <c r="FL310" s="72" t="str">
        <f t="shared" si="4416"/>
        <v/>
      </c>
      <c r="FM310" s="72" t="str">
        <f t="shared" si="4417"/>
        <v/>
      </c>
      <c r="FN310" s="72" t="str">
        <f t="shared" si="4418"/>
        <v/>
      </c>
      <c r="FO310" s="72" t="str">
        <f t="shared" si="4419"/>
        <v/>
      </c>
      <c r="FP310" s="72" t="str">
        <f t="shared" si="4420"/>
        <v/>
      </c>
      <c r="FQ310" s="72" t="str">
        <f t="shared" si="4421"/>
        <v/>
      </c>
      <c r="FR310" s="72" t="str">
        <f t="shared" si="4422"/>
        <v/>
      </c>
      <c r="FS310" s="72" t="str">
        <f t="shared" si="4423"/>
        <v/>
      </c>
    </row>
    <row r="311" spans="1:175" ht="16.5">
      <c r="A311" s="73"/>
      <c r="B311" s="74"/>
      <c r="C311" s="73"/>
      <c r="E311" s="146"/>
      <c r="T311" s="151"/>
      <c r="U311" s="88"/>
      <c r="CU311" s="98" t="str">
        <f t="shared" si="4353"/>
        <v>|n</v>
      </c>
      <c r="CW311" s="61"/>
      <c r="CX311" s="61"/>
      <c r="CY311" s="61"/>
      <c r="CZ311" s="61"/>
      <c r="DA311" s="61"/>
      <c r="DB311" s="72" t="str">
        <f t="shared" si="4354"/>
        <v/>
      </c>
      <c r="DC311" s="72" t="str">
        <f t="shared" si="4355"/>
        <v/>
      </c>
      <c r="DD311" s="72" t="str">
        <f t="shared" si="4356"/>
        <v/>
      </c>
      <c r="DE311" s="72" t="str">
        <f t="shared" si="4357"/>
        <v/>
      </c>
      <c r="DF311" s="72" t="str">
        <f t="shared" si="4358"/>
        <v/>
      </c>
      <c r="DG311" s="72" t="str">
        <f t="shared" si="4359"/>
        <v/>
      </c>
      <c r="DH311" s="72" t="str">
        <f t="shared" si="4360"/>
        <v/>
      </c>
      <c r="DI311" s="72" t="str">
        <f t="shared" si="4361"/>
        <v/>
      </c>
      <c r="DJ311" s="72" t="str">
        <f t="shared" si="4362"/>
        <v/>
      </c>
      <c r="DK311" s="72" t="str">
        <f t="shared" si="4363"/>
        <v/>
      </c>
      <c r="DL311" s="72" t="str">
        <f t="shared" si="4364"/>
        <v/>
      </c>
      <c r="DM311" s="72" t="str">
        <f t="shared" si="4365"/>
        <v/>
      </c>
      <c r="DN311" s="72" t="str">
        <f t="shared" si="4366"/>
        <v/>
      </c>
      <c r="DO311" s="72" t="str">
        <f t="shared" si="4367"/>
        <v/>
      </c>
      <c r="DP311" s="72" t="str">
        <f t="shared" si="4368"/>
        <v/>
      </c>
      <c r="DQ311" s="72" t="str">
        <f t="shared" si="4369"/>
        <v/>
      </c>
      <c r="DR311" s="72" t="str">
        <f t="shared" si="4370"/>
        <v/>
      </c>
      <c r="DS311" s="72" t="str">
        <f t="shared" si="4371"/>
        <v/>
      </c>
      <c r="DT311" s="72" t="str">
        <f t="shared" si="4372"/>
        <v/>
      </c>
      <c r="DU311" s="72" t="str">
        <f t="shared" si="4373"/>
        <v/>
      </c>
      <c r="DV311" s="72" t="str">
        <f t="shared" si="4374"/>
        <v/>
      </c>
      <c r="DW311" s="72" t="str">
        <f t="shared" si="4375"/>
        <v/>
      </c>
      <c r="DX311" s="72" t="str">
        <f t="shared" si="4376"/>
        <v/>
      </c>
      <c r="DY311" s="72" t="str">
        <f t="shared" si="4377"/>
        <v/>
      </c>
      <c r="DZ311" s="72" t="str">
        <f t="shared" si="4378"/>
        <v/>
      </c>
      <c r="EA311" s="72" t="str">
        <f t="shared" si="4379"/>
        <v/>
      </c>
      <c r="EB311" s="72" t="str">
        <f t="shared" si="4380"/>
        <v/>
      </c>
      <c r="EC311" s="72" t="str">
        <f t="shared" si="4381"/>
        <v/>
      </c>
      <c r="ED311" s="72" t="str">
        <f t="shared" si="4382"/>
        <v/>
      </c>
      <c r="EE311" s="72" t="str">
        <f t="shared" si="4383"/>
        <v/>
      </c>
      <c r="EF311" s="72" t="str">
        <f t="shared" si="4384"/>
        <v/>
      </c>
      <c r="EG311" s="72" t="str">
        <f t="shared" si="4385"/>
        <v/>
      </c>
      <c r="EH311" s="72" t="str">
        <f t="shared" si="4386"/>
        <v/>
      </c>
      <c r="EI311" s="72" t="str">
        <f t="shared" si="4387"/>
        <v/>
      </c>
      <c r="EJ311" s="72" t="str">
        <f t="shared" si="4388"/>
        <v/>
      </c>
      <c r="EK311" s="72" t="str">
        <f t="shared" si="4389"/>
        <v/>
      </c>
      <c r="EL311" s="72" t="str">
        <f t="shared" si="4390"/>
        <v/>
      </c>
      <c r="EM311" s="72" t="str">
        <f t="shared" si="4391"/>
        <v/>
      </c>
      <c r="EN311" s="72" t="str">
        <f t="shared" si="4392"/>
        <v/>
      </c>
      <c r="EO311" s="72" t="str">
        <f t="shared" si="4393"/>
        <v/>
      </c>
      <c r="EP311" s="72" t="str">
        <f t="shared" si="4394"/>
        <v/>
      </c>
      <c r="EQ311" s="72" t="str">
        <f t="shared" si="4395"/>
        <v/>
      </c>
      <c r="ER311" s="72" t="str">
        <f t="shared" si="4396"/>
        <v/>
      </c>
      <c r="ES311" s="72" t="str">
        <f t="shared" si="4397"/>
        <v/>
      </c>
      <c r="ET311" s="72" t="str">
        <f t="shared" si="4398"/>
        <v/>
      </c>
      <c r="EU311" s="72" t="str">
        <f t="shared" si="4399"/>
        <v/>
      </c>
      <c r="EV311" s="72" t="str">
        <f t="shared" si="4400"/>
        <v/>
      </c>
      <c r="EW311" s="72" t="str">
        <f t="shared" si="4401"/>
        <v/>
      </c>
      <c r="EX311" s="72" t="str">
        <f t="shared" si="4402"/>
        <v/>
      </c>
      <c r="EY311" s="72" t="str">
        <f t="shared" si="4403"/>
        <v/>
      </c>
      <c r="EZ311" s="72" t="str">
        <f t="shared" si="4404"/>
        <v/>
      </c>
      <c r="FA311" s="72" t="str">
        <f t="shared" si="4405"/>
        <v/>
      </c>
      <c r="FB311" s="72" t="str">
        <f t="shared" si="4406"/>
        <v/>
      </c>
      <c r="FC311" s="72" t="str">
        <f t="shared" si="4407"/>
        <v/>
      </c>
      <c r="FD311" s="72" t="str">
        <f t="shared" si="4408"/>
        <v/>
      </c>
      <c r="FE311" s="72" t="str">
        <f t="shared" si="4409"/>
        <v/>
      </c>
      <c r="FF311" s="72" t="str">
        <f t="shared" si="4410"/>
        <v/>
      </c>
      <c r="FG311" s="72" t="str">
        <f t="shared" si="4411"/>
        <v/>
      </c>
      <c r="FH311" s="72" t="str">
        <f t="shared" si="4412"/>
        <v/>
      </c>
      <c r="FI311" s="72" t="str">
        <f t="shared" si="4413"/>
        <v/>
      </c>
      <c r="FJ311" s="72" t="str">
        <f t="shared" si="4414"/>
        <v/>
      </c>
      <c r="FK311" s="72" t="str">
        <f t="shared" si="4415"/>
        <v/>
      </c>
      <c r="FL311" s="72" t="str">
        <f t="shared" si="4416"/>
        <v/>
      </c>
      <c r="FM311" s="72" t="str">
        <f t="shared" si="4417"/>
        <v/>
      </c>
      <c r="FN311" s="72" t="str">
        <f t="shared" si="4418"/>
        <v/>
      </c>
      <c r="FO311" s="72" t="str">
        <f t="shared" si="4419"/>
        <v/>
      </c>
      <c r="FP311" s="72" t="str">
        <f t="shared" si="4420"/>
        <v/>
      </c>
      <c r="FQ311" s="72" t="str">
        <f t="shared" si="4421"/>
        <v/>
      </c>
      <c r="FR311" s="72" t="str">
        <f t="shared" si="4422"/>
        <v/>
      </c>
      <c r="FS311" s="72" t="str">
        <f t="shared" si="4423"/>
        <v/>
      </c>
    </row>
    <row r="312" spans="1:175">
      <c r="A312" s="82"/>
      <c r="B312" s="82"/>
      <c r="C312" s="82"/>
      <c r="E312" s="146"/>
      <c r="T312" s="150"/>
      <c r="U312" s="88"/>
      <c r="CU312" s="98" t="str">
        <f t="shared" si="4353"/>
        <v>|n</v>
      </c>
      <c r="CW312" s="61"/>
      <c r="CX312" s="61"/>
      <c r="CY312" s="61"/>
      <c r="CZ312" s="61"/>
      <c r="DA312" s="61"/>
      <c r="DB312" s="72" t="str">
        <f t="shared" si="4354"/>
        <v/>
      </c>
      <c r="DC312" s="72" t="str">
        <f t="shared" si="4355"/>
        <v/>
      </c>
      <c r="DD312" s="72" t="str">
        <f t="shared" si="4356"/>
        <v/>
      </c>
      <c r="DE312" s="72" t="str">
        <f t="shared" si="4357"/>
        <v/>
      </c>
      <c r="DF312" s="72" t="str">
        <f t="shared" si="4358"/>
        <v/>
      </c>
      <c r="DG312" s="72" t="str">
        <f t="shared" si="4359"/>
        <v/>
      </c>
      <c r="DH312" s="72" t="str">
        <f t="shared" si="4360"/>
        <v/>
      </c>
      <c r="DI312" s="72" t="str">
        <f t="shared" si="4361"/>
        <v/>
      </c>
      <c r="DJ312" s="72" t="str">
        <f t="shared" si="4362"/>
        <v/>
      </c>
      <c r="DK312" s="72" t="str">
        <f t="shared" si="4363"/>
        <v/>
      </c>
      <c r="DL312" s="72" t="str">
        <f t="shared" si="4364"/>
        <v/>
      </c>
      <c r="DM312" s="72" t="str">
        <f t="shared" si="4365"/>
        <v/>
      </c>
      <c r="DN312" s="72" t="str">
        <f t="shared" si="4366"/>
        <v/>
      </c>
      <c r="DO312" s="72" t="str">
        <f t="shared" si="4367"/>
        <v/>
      </c>
      <c r="DP312" s="72" t="str">
        <f t="shared" si="4368"/>
        <v/>
      </c>
      <c r="DQ312" s="72" t="str">
        <f t="shared" si="4369"/>
        <v/>
      </c>
      <c r="DR312" s="72" t="str">
        <f t="shared" si="4370"/>
        <v/>
      </c>
      <c r="DS312" s="72" t="str">
        <f t="shared" si="4371"/>
        <v/>
      </c>
      <c r="DT312" s="72" t="str">
        <f t="shared" si="4372"/>
        <v/>
      </c>
      <c r="DU312" s="72" t="str">
        <f t="shared" si="4373"/>
        <v/>
      </c>
      <c r="DV312" s="72" t="str">
        <f t="shared" si="4374"/>
        <v/>
      </c>
      <c r="DW312" s="72" t="str">
        <f t="shared" si="4375"/>
        <v/>
      </c>
      <c r="DX312" s="72" t="str">
        <f t="shared" si="4376"/>
        <v/>
      </c>
      <c r="DY312" s="72" t="str">
        <f t="shared" si="4377"/>
        <v/>
      </c>
      <c r="DZ312" s="72" t="str">
        <f t="shared" si="4378"/>
        <v/>
      </c>
      <c r="EA312" s="72" t="str">
        <f t="shared" si="4379"/>
        <v/>
      </c>
      <c r="EB312" s="72" t="str">
        <f t="shared" si="4380"/>
        <v/>
      </c>
      <c r="EC312" s="72" t="str">
        <f t="shared" si="4381"/>
        <v/>
      </c>
      <c r="ED312" s="72" t="str">
        <f t="shared" si="4382"/>
        <v/>
      </c>
      <c r="EE312" s="72" t="str">
        <f t="shared" si="4383"/>
        <v/>
      </c>
      <c r="EF312" s="72" t="str">
        <f t="shared" si="4384"/>
        <v/>
      </c>
      <c r="EG312" s="72" t="str">
        <f t="shared" si="4385"/>
        <v/>
      </c>
      <c r="EH312" s="72" t="str">
        <f t="shared" si="4386"/>
        <v/>
      </c>
      <c r="EI312" s="72" t="str">
        <f t="shared" si="4387"/>
        <v/>
      </c>
      <c r="EJ312" s="72" t="str">
        <f t="shared" si="4388"/>
        <v/>
      </c>
      <c r="EK312" s="72" t="str">
        <f t="shared" si="4389"/>
        <v/>
      </c>
      <c r="EL312" s="72" t="str">
        <f t="shared" si="4390"/>
        <v/>
      </c>
      <c r="EM312" s="72" t="str">
        <f t="shared" si="4391"/>
        <v/>
      </c>
      <c r="EN312" s="72" t="str">
        <f t="shared" si="4392"/>
        <v/>
      </c>
      <c r="EO312" s="72" t="str">
        <f t="shared" si="4393"/>
        <v/>
      </c>
      <c r="EP312" s="72" t="str">
        <f t="shared" si="4394"/>
        <v/>
      </c>
      <c r="EQ312" s="72" t="str">
        <f t="shared" si="4395"/>
        <v/>
      </c>
      <c r="ER312" s="72" t="str">
        <f t="shared" si="4396"/>
        <v/>
      </c>
      <c r="ES312" s="72" t="str">
        <f t="shared" si="4397"/>
        <v/>
      </c>
      <c r="ET312" s="72" t="str">
        <f t="shared" si="4398"/>
        <v/>
      </c>
      <c r="EU312" s="72" t="str">
        <f t="shared" si="4399"/>
        <v/>
      </c>
      <c r="EV312" s="72" t="str">
        <f t="shared" si="4400"/>
        <v/>
      </c>
      <c r="EW312" s="72" t="str">
        <f t="shared" si="4401"/>
        <v/>
      </c>
      <c r="EX312" s="72" t="str">
        <f t="shared" si="4402"/>
        <v/>
      </c>
      <c r="EY312" s="72" t="str">
        <f t="shared" si="4403"/>
        <v/>
      </c>
      <c r="EZ312" s="72" t="str">
        <f t="shared" si="4404"/>
        <v/>
      </c>
      <c r="FA312" s="72" t="str">
        <f t="shared" si="4405"/>
        <v/>
      </c>
      <c r="FB312" s="72" t="str">
        <f t="shared" si="4406"/>
        <v/>
      </c>
      <c r="FC312" s="72" t="str">
        <f t="shared" si="4407"/>
        <v/>
      </c>
      <c r="FD312" s="72" t="str">
        <f t="shared" si="4408"/>
        <v/>
      </c>
      <c r="FE312" s="72" t="str">
        <f t="shared" si="4409"/>
        <v/>
      </c>
      <c r="FF312" s="72" t="str">
        <f t="shared" si="4410"/>
        <v/>
      </c>
      <c r="FG312" s="72" t="str">
        <f t="shared" si="4411"/>
        <v/>
      </c>
      <c r="FH312" s="72" t="str">
        <f t="shared" si="4412"/>
        <v/>
      </c>
      <c r="FI312" s="72" t="str">
        <f t="shared" si="4413"/>
        <v/>
      </c>
      <c r="FJ312" s="72" t="str">
        <f t="shared" si="4414"/>
        <v/>
      </c>
      <c r="FK312" s="72" t="str">
        <f t="shared" si="4415"/>
        <v/>
      </c>
      <c r="FL312" s="72" t="str">
        <f t="shared" si="4416"/>
        <v/>
      </c>
      <c r="FM312" s="72" t="str">
        <f t="shared" si="4417"/>
        <v/>
      </c>
      <c r="FN312" s="72" t="str">
        <f t="shared" si="4418"/>
        <v/>
      </c>
      <c r="FO312" s="72" t="str">
        <f t="shared" si="4419"/>
        <v/>
      </c>
      <c r="FP312" s="72" t="str">
        <f t="shared" si="4420"/>
        <v/>
      </c>
      <c r="FQ312" s="72" t="str">
        <f t="shared" si="4421"/>
        <v/>
      </c>
      <c r="FR312" s="72" t="str">
        <f t="shared" si="4422"/>
        <v/>
      </c>
      <c r="FS312" s="72" t="str">
        <f t="shared" si="4423"/>
        <v/>
      </c>
    </row>
    <row r="313" spans="1:175">
      <c r="A313" s="82"/>
      <c r="B313" s="82"/>
      <c r="C313" s="82"/>
      <c r="E313" s="146"/>
      <c r="T313" s="150"/>
      <c r="U313" s="88"/>
      <c r="CU313" s="98" t="str">
        <f t="shared" si="4353"/>
        <v>|n</v>
      </c>
      <c r="CW313" s="61"/>
      <c r="CX313" s="61"/>
      <c r="CY313" s="61"/>
      <c r="CZ313" s="61"/>
      <c r="DA313" s="61"/>
      <c r="DB313" s="72" t="str">
        <f t="shared" si="4354"/>
        <v/>
      </c>
      <c r="DC313" s="72" t="str">
        <f t="shared" si="4355"/>
        <v/>
      </c>
      <c r="DD313" s="72" t="str">
        <f t="shared" si="4356"/>
        <v/>
      </c>
      <c r="DE313" s="72" t="str">
        <f t="shared" si="4357"/>
        <v/>
      </c>
      <c r="DF313" s="72" t="str">
        <f t="shared" si="4358"/>
        <v/>
      </c>
      <c r="DG313" s="72" t="str">
        <f t="shared" si="4359"/>
        <v/>
      </c>
      <c r="DH313" s="72" t="str">
        <f t="shared" si="4360"/>
        <v/>
      </c>
      <c r="DI313" s="72" t="str">
        <f t="shared" si="4361"/>
        <v/>
      </c>
      <c r="DJ313" s="72" t="str">
        <f t="shared" si="4362"/>
        <v/>
      </c>
      <c r="DK313" s="72" t="str">
        <f t="shared" si="4363"/>
        <v/>
      </c>
      <c r="DL313" s="72" t="str">
        <f t="shared" si="4364"/>
        <v/>
      </c>
      <c r="DM313" s="72" t="str">
        <f t="shared" si="4365"/>
        <v/>
      </c>
      <c r="DN313" s="72" t="str">
        <f t="shared" si="4366"/>
        <v/>
      </c>
      <c r="DO313" s="72" t="str">
        <f t="shared" si="4367"/>
        <v/>
      </c>
      <c r="DP313" s="72" t="str">
        <f t="shared" si="4368"/>
        <v/>
      </c>
      <c r="DQ313" s="72" t="str">
        <f t="shared" si="4369"/>
        <v/>
      </c>
      <c r="DR313" s="72" t="str">
        <f t="shared" si="4370"/>
        <v/>
      </c>
      <c r="DS313" s="72" t="str">
        <f t="shared" si="4371"/>
        <v/>
      </c>
      <c r="DT313" s="72" t="str">
        <f t="shared" si="4372"/>
        <v/>
      </c>
      <c r="DU313" s="72" t="str">
        <f t="shared" si="4373"/>
        <v/>
      </c>
      <c r="DV313" s="72" t="str">
        <f t="shared" si="4374"/>
        <v/>
      </c>
      <c r="DW313" s="72" t="str">
        <f t="shared" si="4375"/>
        <v/>
      </c>
      <c r="DX313" s="72" t="str">
        <f t="shared" si="4376"/>
        <v/>
      </c>
      <c r="DY313" s="72" t="str">
        <f t="shared" si="4377"/>
        <v/>
      </c>
      <c r="DZ313" s="72" t="str">
        <f t="shared" si="4378"/>
        <v/>
      </c>
      <c r="EA313" s="72" t="str">
        <f t="shared" si="4379"/>
        <v/>
      </c>
      <c r="EB313" s="72" t="str">
        <f t="shared" si="4380"/>
        <v/>
      </c>
      <c r="EC313" s="72" t="str">
        <f t="shared" si="4381"/>
        <v/>
      </c>
      <c r="ED313" s="72" t="str">
        <f t="shared" si="4382"/>
        <v/>
      </c>
      <c r="EE313" s="72" t="str">
        <f t="shared" si="4383"/>
        <v/>
      </c>
      <c r="EF313" s="72" t="str">
        <f t="shared" si="4384"/>
        <v/>
      </c>
      <c r="EG313" s="72" t="str">
        <f t="shared" si="4385"/>
        <v/>
      </c>
      <c r="EH313" s="72" t="str">
        <f t="shared" si="4386"/>
        <v/>
      </c>
      <c r="EI313" s="72" t="str">
        <f t="shared" si="4387"/>
        <v/>
      </c>
      <c r="EJ313" s="72" t="str">
        <f t="shared" si="4388"/>
        <v/>
      </c>
      <c r="EK313" s="72" t="str">
        <f t="shared" si="4389"/>
        <v/>
      </c>
      <c r="EL313" s="72" t="str">
        <f t="shared" si="4390"/>
        <v/>
      </c>
      <c r="EM313" s="72" t="str">
        <f t="shared" si="4391"/>
        <v/>
      </c>
      <c r="EN313" s="72" t="str">
        <f t="shared" si="4392"/>
        <v/>
      </c>
      <c r="EO313" s="72" t="str">
        <f t="shared" si="4393"/>
        <v/>
      </c>
      <c r="EP313" s="72" t="str">
        <f t="shared" si="4394"/>
        <v/>
      </c>
      <c r="EQ313" s="72" t="str">
        <f t="shared" si="4395"/>
        <v/>
      </c>
      <c r="ER313" s="72" t="str">
        <f t="shared" si="4396"/>
        <v/>
      </c>
      <c r="ES313" s="72" t="str">
        <f t="shared" si="4397"/>
        <v/>
      </c>
      <c r="ET313" s="72" t="str">
        <f t="shared" si="4398"/>
        <v/>
      </c>
      <c r="EU313" s="72" t="str">
        <f t="shared" si="4399"/>
        <v/>
      </c>
      <c r="EV313" s="72" t="str">
        <f t="shared" si="4400"/>
        <v/>
      </c>
      <c r="EW313" s="72" t="str">
        <f t="shared" si="4401"/>
        <v/>
      </c>
      <c r="EX313" s="72" t="str">
        <f t="shared" si="4402"/>
        <v/>
      </c>
      <c r="EY313" s="72" t="str">
        <f t="shared" si="4403"/>
        <v/>
      </c>
      <c r="EZ313" s="72" t="str">
        <f t="shared" si="4404"/>
        <v/>
      </c>
      <c r="FA313" s="72" t="str">
        <f t="shared" si="4405"/>
        <v/>
      </c>
      <c r="FB313" s="72" t="str">
        <f t="shared" si="4406"/>
        <v/>
      </c>
      <c r="FC313" s="72" t="str">
        <f t="shared" si="4407"/>
        <v/>
      </c>
      <c r="FD313" s="72" t="str">
        <f t="shared" si="4408"/>
        <v/>
      </c>
      <c r="FE313" s="72" t="str">
        <f t="shared" si="4409"/>
        <v/>
      </c>
      <c r="FF313" s="72" t="str">
        <f t="shared" si="4410"/>
        <v/>
      </c>
      <c r="FG313" s="72" t="str">
        <f t="shared" si="4411"/>
        <v/>
      </c>
      <c r="FH313" s="72" t="str">
        <f t="shared" si="4412"/>
        <v/>
      </c>
      <c r="FI313" s="72" t="str">
        <f t="shared" si="4413"/>
        <v/>
      </c>
      <c r="FJ313" s="72" t="str">
        <f t="shared" si="4414"/>
        <v/>
      </c>
      <c r="FK313" s="72" t="str">
        <f t="shared" si="4415"/>
        <v/>
      </c>
      <c r="FL313" s="72" t="str">
        <f t="shared" si="4416"/>
        <v/>
      </c>
      <c r="FM313" s="72" t="str">
        <f t="shared" si="4417"/>
        <v/>
      </c>
      <c r="FN313" s="72" t="str">
        <f t="shared" si="4418"/>
        <v/>
      </c>
      <c r="FO313" s="72" t="str">
        <f t="shared" si="4419"/>
        <v/>
      </c>
      <c r="FP313" s="72" t="str">
        <f t="shared" si="4420"/>
        <v/>
      </c>
      <c r="FQ313" s="72" t="str">
        <f t="shared" si="4421"/>
        <v/>
      </c>
      <c r="FR313" s="72" t="str">
        <f t="shared" si="4422"/>
        <v/>
      </c>
      <c r="FS313" s="72" t="str">
        <f t="shared" si="4423"/>
        <v/>
      </c>
    </row>
    <row r="314" spans="1:175" s="61" customFormat="1" ht="16.5">
      <c r="A314" s="143"/>
      <c r="B314" s="74"/>
      <c r="C314" s="143"/>
      <c r="D314" s="75"/>
      <c r="E314" s="76"/>
      <c r="F314" s="144"/>
      <c r="G314" s="145"/>
      <c r="H314" s="145"/>
      <c r="I314" s="145"/>
      <c r="J314" s="145"/>
      <c r="K314" s="145"/>
      <c r="L314" s="145"/>
      <c r="M314" s="145"/>
      <c r="N314" s="145"/>
      <c r="O314" s="145"/>
      <c r="P314" s="85"/>
      <c r="Q314" s="85"/>
      <c r="R314" s="85"/>
      <c r="S314" s="85"/>
      <c r="T314" s="107"/>
      <c r="U314" s="88"/>
      <c r="V314" s="93"/>
      <c r="W314" s="93"/>
      <c r="X314" s="93"/>
      <c r="Y314" s="93"/>
      <c r="Z314" s="93"/>
      <c r="AA314" s="93"/>
      <c r="AB314" s="93"/>
      <c r="AC314" s="93"/>
      <c r="AD314" s="93"/>
      <c r="AE314" s="93"/>
      <c r="AF314" s="93"/>
      <c r="AG314" s="93"/>
      <c r="AH314" s="93"/>
      <c r="AI314" s="93"/>
      <c r="AJ314" s="93"/>
      <c r="AK314" s="93"/>
      <c r="AL314" s="93"/>
      <c r="AM314" s="93"/>
      <c r="AN314" s="93"/>
      <c r="AO314" s="93"/>
      <c r="AP314" s="93"/>
      <c r="AQ314" s="93"/>
      <c r="AR314" s="94"/>
      <c r="AS314" s="94"/>
      <c r="AT314" s="93"/>
      <c r="AU314" s="93"/>
      <c r="AV314" s="93"/>
      <c r="AW314" s="93"/>
      <c r="AX314" s="93"/>
      <c r="AY314" s="93"/>
      <c r="AZ314" s="93"/>
      <c r="BA314" s="93"/>
      <c r="BB314" s="93"/>
      <c r="BC314" s="93"/>
      <c r="BD314" s="93"/>
      <c r="BE314" s="93"/>
      <c r="BF314" s="93"/>
      <c r="BG314" s="93"/>
      <c r="BH314" s="93"/>
      <c r="BI314" s="93"/>
      <c r="BJ314" s="93"/>
      <c r="BK314" s="93"/>
      <c r="BL314" s="93"/>
      <c r="BM314" s="93"/>
      <c r="BN314" s="93"/>
      <c r="BO314" s="93"/>
      <c r="BP314" s="93"/>
      <c r="BQ314" s="93"/>
      <c r="BR314" s="93"/>
      <c r="BS314" s="93"/>
      <c r="BT314" s="93"/>
      <c r="BU314" s="93"/>
      <c r="BV314" s="93"/>
      <c r="BW314" s="93"/>
      <c r="BX314" s="93"/>
      <c r="BY314" s="93"/>
      <c r="BZ314" s="93"/>
      <c r="CA314" s="93"/>
      <c r="CB314" s="93"/>
      <c r="CC314" s="93"/>
      <c r="CD314" s="93"/>
      <c r="CE314" s="93"/>
      <c r="CF314" s="93"/>
      <c r="CG314" s="93"/>
      <c r="CH314" s="93"/>
      <c r="CI314" s="93"/>
      <c r="CJ314" s="93"/>
      <c r="CK314" s="93"/>
      <c r="CL314" s="93"/>
      <c r="CM314" s="93"/>
      <c r="CN314" s="96" t="str">
        <f t="shared" ref="CN314:CN317" si="4585">"InitUnitState('"&amp;B314&amp;"',"&amp;V314&amp;","&amp;W314&amp;","&amp;X314&amp;","&amp;Y314&amp;","&amp;Z314&amp;","&amp;AA314&amp;","&amp;AB314&amp;","&amp;AC314&amp;","&amp;AD314&amp;","&amp;AE314&amp;")"</f>
        <v>InitUnitState('',,,,,,,,,,)</v>
      </c>
      <c r="CO314" s="96" t="str">
        <f t="shared" ref="CO314:CO317" si="4586">"InitUnitNormal('"&amp;B314&amp;"',"&amp;AF314&amp;","&amp;AG314&amp;","&amp;AH314&amp;","&amp;AI314&amp;","&amp;AJ314&amp;","&amp;AK314&amp;","&amp;AL314&amp;","&amp;AM314&amp;","&amp;AN314&amp;","&amp;AO314&amp;")"</f>
        <v>InitUnitNormal('',,,,,,,,,,)</v>
      </c>
      <c r="CP314" s="96" t="str">
        <f t="shared" ref="CP314:CP317" si="4587">"InitUnitMagic('"&amp;B314&amp;"',"&amp;AP314&amp;","&amp;AQ314&amp;","&amp;AR314&amp;","&amp;AS314&amp;","&amp;AT314&amp;","&amp;AU314&amp;","&amp;AV314&amp;","&amp;AW314&amp;","&amp;BI314&amp;","&amp;BJ314&amp;")"</f>
        <v>InitUnitMagic('',,,,,,,,,,)</v>
      </c>
      <c r="CQ314" s="96" t="str">
        <f t="shared" ref="CQ314:CQ317" si="4588">"InitUnitAdd('"&amp;B314&amp;"',"&amp;BK314&amp;","&amp;BL314&amp;","&amp;BM314&amp;","&amp;BN314&amp;","&amp;BO314&amp;","&amp;BP314&amp;","&amp;BQ314&amp;","&amp;BR314&amp;","&amp;BS314&amp;","&amp;BT314&amp;")"</f>
        <v>InitUnitAdd('',,,,,,,,,,)</v>
      </c>
      <c r="CR314" s="96" t="str">
        <f>"InitEquipData('"&amp;B314&amp;"',"&amp;D314&amp;","&amp;CR$1&amp;A314&amp;CR$1&amp;","&amp;E314&amp;","&amp;I314&amp;","&amp;F314&amp;","&amp;G314&amp;",'"&amp;J314&amp;"','"&amp;K314&amp;"','"&amp;L314&amp;"','"&amp;M314&amp;"','"&amp;N314&amp;"','"&amp;O314&amp;"',"&amp;CR$1&amp;U315&amp;CR$1&amp;")"</f>
        <v>InitEquipData('',,"",,,,,'','','','','','',"")</v>
      </c>
      <c r="CS314" s="96"/>
      <c r="CT314" s="96"/>
      <c r="CU314" s="98" t="str">
        <f t="shared" si="4353"/>
        <v>|n</v>
      </c>
      <c r="CV314" s="71"/>
      <c r="DB314" s="72" t="str">
        <f t="shared" si="4354"/>
        <v/>
      </c>
      <c r="DC314" s="72" t="str">
        <f t="shared" si="4355"/>
        <v/>
      </c>
      <c r="DD314" s="72" t="str">
        <f t="shared" si="4356"/>
        <v/>
      </c>
      <c r="DE314" s="72" t="str">
        <f t="shared" si="4357"/>
        <v/>
      </c>
      <c r="DF314" s="72" t="str">
        <f t="shared" si="4358"/>
        <v/>
      </c>
      <c r="DG314" s="72" t="str">
        <f t="shared" si="4359"/>
        <v/>
      </c>
      <c r="DH314" s="72" t="str">
        <f t="shared" si="4360"/>
        <v/>
      </c>
      <c r="DI314" s="72" t="str">
        <f t="shared" si="4361"/>
        <v/>
      </c>
      <c r="DJ314" s="72" t="str">
        <f t="shared" si="4362"/>
        <v/>
      </c>
      <c r="DK314" s="72" t="str">
        <f t="shared" si="4363"/>
        <v/>
      </c>
      <c r="DL314" s="72" t="str">
        <f t="shared" si="4364"/>
        <v/>
      </c>
      <c r="DM314" s="72" t="str">
        <f t="shared" si="4365"/>
        <v/>
      </c>
      <c r="DN314" s="72" t="str">
        <f t="shared" si="4366"/>
        <v/>
      </c>
      <c r="DO314" s="72" t="str">
        <f t="shared" si="4367"/>
        <v/>
      </c>
      <c r="DP314" s="72" t="str">
        <f t="shared" si="4368"/>
        <v/>
      </c>
      <c r="DQ314" s="72" t="str">
        <f t="shared" si="4369"/>
        <v/>
      </c>
      <c r="DR314" s="72" t="str">
        <f t="shared" si="4370"/>
        <v/>
      </c>
      <c r="DS314" s="72" t="str">
        <f t="shared" si="4371"/>
        <v/>
      </c>
      <c r="DT314" s="72" t="str">
        <f t="shared" si="4372"/>
        <v/>
      </c>
      <c r="DU314" s="72" t="str">
        <f t="shared" si="4373"/>
        <v/>
      </c>
      <c r="DV314" s="72" t="str">
        <f t="shared" si="4374"/>
        <v/>
      </c>
      <c r="DW314" s="72" t="str">
        <f t="shared" si="4375"/>
        <v/>
      </c>
      <c r="DX314" s="72" t="str">
        <f t="shared" si="4376"/>
        <v/>
      </c>
      <c r="DY314" s="72" t="str">
        <f t="shared" si="4377"/>
        <v/>
      </c>
      <c r="DZ314" s="72" t="str">
        <f t="shared" si="4378"/>
        <v/>
      </c>
      <c r="EA314" s="72" t="str">
        <f t="shared" si="4379"/>
        <v/>
      </c>
      <c r="EB314" s="72" t="str">
        <f t="shared" si="4380"/>
        <v/>
      </c>
      <c r="EC314" s="72" t="str">
        <f t="shared" si="4381"/>
        <v/>
      </c>
      <c r="ED314" s="72" t="str">
        <f t="shared" si="4382"/>
        <v/>
      </c>
      <c r="EE314" s="72" t="str">
        <f t="shared" si="4383"/>
        <v/>
      </c>
      <c r="EF314" s="72" t="str">
        <f t="shared" si="4384"/>
        <v/>
      </c>
      <c r="EG314" s="72" t="str">
        <f t="shared" si="4385"/>
        <v/>
      </c>
      <c r="EH314" s="72" t="str">
        <f t="shared" si="4386"/>
        <v/>
      </c>
      <c r="EI314" s="72" t="str">
        <f t="shared" si="4387"/>
        <v/>
      </c>
      <c r="EJ314" s="72" t="str">
        <f t="shared" si="4388"/>
        <v/>
      </c>
      <c r="EK314" s="72" t="str">
        <f t="shared" si="4389"/>
        <v/>
      </c>
      <c r="EL314" s="72" t="str">
        <f t="shared" si="4390"/>
        <v/>
      </c>
      <c r="EM314" s="72" t="str">
        <f t="shared" si="4391"/>
        <v/>
      </c>
      <c r="EN314" s="72" t="str">
        <f t="shared" si="4392"/>
        <v/>
      </c>
      <c r="EO314" s="72" t="str">
        <f t="shared" si="4393"/>
        <v/>
      </c>
      <c r="EP314" s="72" t="str">
        <f t="shared" si="4394"/>
        <v/>
      </c>
      <c r="EQ314" s="72" t="str">
        <f t="shared" si="4395"/>
        <v/>
      </c>
      <c r="ER314" s="72" t="str">
        <f t="shared" si="4396"/>
        <v/>
      </c>
      <c r="ES314" s="72" t="str">
        <f t="shared" si="4397"/>
        <v/>
      </c>
      <c r="ET314" s="72" t="str">
        <f t="shared" si="4398"/>
        <v/>
      </c>
      <c r="EU314" s="72" t="str">
        <f t="shared" si="4399"/>
        <v/>
      </c>
      <c r="EV314" s="72" t="str">
        <f t="shared" si="4400"/>
        <v/>
      </c>
      <c r="EW314" s="72" t="str">
        <f t="shared" si="4401"/>
        <v/>
      </c>
      <c r="EX314" s="72" t="str">
        <f t="shared" si="4402"/>
        <v/>
      </c>
      <c r="EY314" s="72" t="str">
        <f t="shared" si="4403"/>
        <v/>
      </c>
      <c r="EZ314" s="72" t="str">
        <f t="shared" si="4404"/>
        <v/>
      </c>
      <c r="FA314" s="72" t="str">
        <f t="shared" si="4405"/>
        <v/>
      </c>
      <c r="FB314" s="72" t="str">
        <f t="shared" si="4406"/>
        <v/>
      </c>
      <c r="FC314" s="72" t="str">
        <f t="shared" si="4407"/>
        <v/>
      </c>
      <c r="FD314" s="72" t="str">
        <f t="shared" si="4408"/>
        <v/>
      </c>
      <c r="FE314" s="72" t="str">
        <f t="shared" si="4409"/>
        <v/>
      </c>
      <c r="FF314" s="72" t="str">
        <f t="shared" si="4410"/>
        <v/>
      </c>
      <c r="FG314" s="72" t="str">
        <f t="shared" si="4411"/>
        <v/>
      </c>
      <c r="FH314" s="72" t="str">
        <f t="shared" si="4412"/>
        <v/>
      </c>
      <c r="FI314" s="72" t="str">
        <f t="shared" si="4413"/>
        <v/>
      </c>
      <c r="FJ314" s="72" t="str">
        <f t="shared" si="4414"/>
        <v/>
      </c>
      <c r="FK314" s="72" t="str">
        <f t="shared" si="4415"/>
        <v/>
      </c>
      <c r="FL314" s="72" t="str">
        <f t="shared" si="4416"/>
        <v/>
      </c>
      <c r="FM314" s="72" t="str">
        <f t="shared" si="4417"/>
        <v/>
      </c>
      <c r="FN314" s="72" t="str">
        <f t="shared" si="4418"/>
        <v/>
      </c>
      <c r="FO314" s="72" t="str">
        <f t="shared" si="4419"/>
        <v/>
      </c>
      <c r="FP314" s="72" t="str">
        <f t="shared" si="4420"/>
        <v/>
      </c>
      <c r="FQ314" s="72" t="str">
        <f t="shared" si="4421"/>
        <v/>
      </c>
      <c r="FR314" s="72" t="str">
        <f t="shared" si="4422"/>
        <v/>
      </c>
      <c r="FS314" s="72" t="str">
        <f t="shared" si="4423"/>
        <v/>
      </c>
    </row>
    <row r="315" spans="1:175" s="61" customFormat="1" ht="16.5">
      <c r="A315" s="143"/>
      <c r="B315" s="74"/>
      <c r="C315" s="143"/>
      <c r="D315" s="75"/>
      <c r="E315" s="76"/>
      <c r="F315" s="144"/>
      <c r="G315" s="145"/>
      <c r="H315" s="145"/>
      <c r="I315" s="145"/>
      <c r="J315" s="145"/>
      <c r="K315" s="145"/>
      <c r="L315" s="145"/>
      <c r="M315" s="145"/>
      <c r="N315" s="145"/>
      <c r="O315" s="145"/>
      <c r="P315" s="85"/>
      <c r="Q315" s="85"/>
      <c r="R315" s="85"/>
      <c r="S315" s="85"/>
      <c r="T315" s="107"/>
      <c r="U315" s="88"/>
      <c r="V315" s="93"/>
      <c r="W315" s="93"/>
      <c r="X315" s="93"/>
      <c r="Y315" s="93"/>
      <c r="Z315" s="93"/>
      <c r="AA315" s="93"/>
      <c r="AB315" s="93"/>
      <c r="AC315" s="93"/>
      <c r="AD315" s="93"/>
      <c r="AE315" s="93"/>
      <c r="AF315" s="93"/>
      <c r="AG315" s="93"/>
      <c r="AH315" s="93"/>
      <c r="AI315" s="93"/>
      <c r="AJ315" s="93"/>
      <c r="AK315" s="93"/>
      <c r="AL315" s="93"/>
      <c r="AM315" s="93"/>
      <c r="AN315" s="93"/>
      <c r="AO315" s="93"/>
      <c r="AP315" s="93"/>
      <c r="AQ315" s="93"/>
      <c r="AR315" s="94"/>
      <c r="AS315" s="94"/>
      <c r="AT315" s="93"/>
      <c r="AU315" s="93"/>
      <c r="AV315" s="93"/>
      <c r="AW315" s="93"/>
      <c r="AX315" s="93"/>
      <c r="AY315" s="93"/>
      <c r="AZ315" s="93"/>
      <c r="BA315" s="93"/>
      <c r="BB315" s="93"/>
      <c r="BC315" s="93"/>
      <c r="BD315" s="93"/>
      <c r="BE315" s="93"/>
      <c r="BF315" s="93"/>
      <c r="BG315" s="93"/>
      <c r="BH315" s="93"/>
      <c r="BI315" s="93"/>
      <c r="BJ315" s="93"/>
      <c r="BK315" s="93"/>
      <c r="BL315" s="93"/>
      <c r="BM315" s="93"/>
      <c r="BN315" s="93"/>
      <c r="BO315" s="93"/>
      <c r="BP315" s="93"/>
      <c r="BQ315" s="93"/>
      <c r="BR315" s="93"/>
      <c r="BS315" s="93"/>
      <c r="BT315" s="93"/>
      <c r="BU315" s="93"/>
      <c r="BV315" s="93"/>
      <c r="BW315" s="93"/>
      <c r="BX315" s="93"/>
      <c r="BY315" s="93"/>
      <c r="BZ315" s="93"/>
      <c r="CA315" s="93"/>
      <c r="CB315" s="93"/>
      <c r="CC315" s="93"/>
      <c r="CD315" s="93"/>
      <c r="CE315" s="93"/>
      <c r="CF315" s="93"/>
      <c r="CG315" s="93"/>
      <c r="CH315" s="93"/>
      <c r="CI315" s="93"/>
      <c r="CJ315" s="93"/>
      <c r="CK315" s="93"/>
      <c r="CL315" s="93"/>
      <c r="CM315" s="93"/>
      <c r="CN315" s="96" t="str">
        <f t="shared" si="4585"/>
        <v>InitUnitState('',,,,,,,,,,)</v>
      </c>
      <c r="CO315" s="96" t="str">
        <f t="shared" si="4586"/>
        <v>InitUnitNormal('',,,,,,,,,,)</v>
      </c>
      <c r="CP315" s="96" t="str">
        <f t="shared" si="4587"/>
        <v>InitUnitMagic('',,,,,,,,,,)</v>
      </c>
      <c r="CQ315" s="96" t="str">
        <f t="shared" si="4588"/>
        <v>InitUnitAdd('',,,,,,,,,,)</v>
      </c>
      <c r="CR315" s="96" t="str">
        <f>"InitEquipData('"&amp;B315&amp;"',"&amp;D315&amp;","&amp;CR$1&amp;A315&amp;CR$1&amp;","&amp;E315&amp;","&amp;I315&amp;","&amp;F315&amp;","&amp;G315&amp;",'"&amp;J315&amp;"','"&amp;K315&amp;"','"&amp;L315&amp;"','"&amp;M315&amp;"','"&amp;N315&amp;"','"&amp;O315&amp;"',"&amp;CR$1&amp;U316&amp;CR$1&amp;")"</f>
        <v>InitEquipData('',,"",,,,,'','','','','','',"")</v>
      </c>
      <c r="CS315" s="96"/>
      <c r="CT315" s="96"/>
      <c r="CU315" s="98" t="str">
        <f t="shared" si="4353"/>
        <v>|n</v>
      </c>
      <c r="CV315" s="71"/>
      <c r="DB315" s="72" t="str">
        <f t="shared" si="4354"/>
        <v/>
      </c>
      <c r="DC315" s="72" t="str">
        <f t="shared" si="4355"/>
        <v/>
      </c>
      <c r="DD315" s="72" t="str">
        <f t="shared" si="4356"/>
        <v/>
      </c>
      <c r="DE315" s="72" t="str">
        <f t="shared" si="4357"/>
        <v/>
      </c>
      <c r="DF315" s="72" t="str">
        <f t="shared" si="4358"/>
        <v/>
      </c>
      <c r="DG315" s="72" t="str">
        <f t="shared" si="4359"/>
        <v/>
      </c>
      <c r="DH315" s="72" t="str">
        <f t="shared" si="4360"/>
        <v/>
      </c>
      <c r="DI315" s="72" t="str">
        <f t="shared" si="4361"/>
        <v/>
      </c>
      <c r="DJ315" s="72" t="str">
        <f t="shared" si="4362"/>
        <v/>
      </c>
      <c r="DK315" s="72" t="str">
        <f t="shared" si="4363"/>
        <v/>
      </c>
      <c r="DL315" s="72" t="str">
        <f t="shared" si="4364"/>
        <v/>
      </c>
      <c r="DM315" s="72" t="str">
        <f t="shared" si="4365"/>
        <v/>
      </c>
      <c r="DN315" s="72" t="str">
        <f t="shared" si="4366"/>
        <v/>
      </c>
      <c r="DO315" s="72" t="str">
        <f t="shared" si="4367"/>
        <v/>
      </c>
      <c r="DP315" s="72" t="str">
        <f t="shared" si="4368"/>
        <v/>
      </c>
      <c r="DQ315" s="72" t="str">
        <f t="shared" si="4369"/>
        <v/>
      </c>
      <c r="DR315" s="72" t="str">
        <f t="shared" si="4370"/>
        <v/>
      </c>
      <c r="DS315" s="72" t="str">
        <f t="shared" si="4371"/>
        <v/>
      </c>
      <c r="DT315" s="72" t="str">
        <f t="shared" si="4372"/>
        <v/>
      </c>
      <c r="DU315" s="72" t="str">
        <f t="shared" si="4373"/>
        <v/>
      </c>
      <c r="DV315" s="72" t="str">
        <f t="shared" si="4374"/>
        <v/>
      </c>
      <c r="DW315" s="72" t="str">
        <f t="shared" si="4375"/>
        <v/>
      </c>
      <c r="DX315" s="72" t="str">
        <f t="shared" si="4376"/>
        <v/>
      </c>
      <c r="DY315" s="72" t="str">
        <f t="shared" si="4377"/>
        <v/>
      </c>
      <c r="DZ315" s="72" t="str">
        <f t="shared" si="4378"/>
        <v/>
      </c>
      <c r="EA315" s="72" t="str">
        <f t="shared" si="4379"/>
        <v/>
      </c>
      <c r="EB315" s="72" t="str">
        <f t="shared" si="4380"/>
        <v/>
      </c>
      <c r="EC315" s="72" t="str">
        <f t="shared" si="4381"/>
        <v/>
      </c>
      <c r="ED315" s="72" t="str">
        <f t="shared" si="4382"/>
        <v/>
      </c>
      <c r="EE315" s="72" t="str">
        <f t="shared" si="4383"/>
        <v/>
      </c>
      <c r="EF315" s="72" t="str">
        <f t="shared" si="4384"/>
        <v/>
      </c>
      <c r="EG315" s="72" t="str">
        <f t="shared" si="4385"/>
        <v/>
      </c>
      <c r="EH315" s="72" t="str">
        <f t="shared" si="4386"/>
        <v/>
      </c>
      <c r="EI315" s="72" t="str">
        <f t="shared" si="4387"/>
        <v/>
      </c>
      <c r="EJ315" s="72" t="str">
        <f t="shared" si="4388"/>
        <v/>
      </c>
      <c r="EK315" s="72" t="str">
        <f t="shared" si="4389"/>
        <v/>
      </c>
      <c r="EL315" s="72" t="str">
        <f t="shared" si="4390"/>
        <v/>
      </c>
      <c r="EM315" s="72" t="str">
        <f t="shared" si="4391"/>
        <v/>
      </c>
      <c r="EN315" s="72" t="str">
        <f t="shared" si="4392"/>
        <v/>
      </c>
      <c r="EO315" s="72" t="str">
        <f t="shared" si="4393"/>
        <v/>
      </c>
      <c r="EP315" s="72" t="str">
        <f t="shared" si="4394"/>
        <v/>
      </c>
      <c r="EQ315" s="72" t="str">
        <f t="shared" si="4395"/>
        <v/>
      </c>
      <c r="ER315" s="72" t="str">
        <f t="shared" si="4396"/>
        <v/>
      </c>
      <c r="ES315" s="72" t="str">
        <f t="shared" si="4397"/>
        <v/>
      </c>
      <c r="ET315" s="72" t="str">
        <f t="shared" si="4398"/>
        <v/>
      </c>
      <c r="EU315" s="72" t="str">
        <f t="shared" si="4399"/>
        <v/>
      </c>
      <c r="EV315" s="72" t="str">
        <f t="shared" si="4400"/>
        <v/>
      </c>
      <c r="EW315" s="72" t="str">
        <f t="shared" si="4401"/>
        <v/>
      </c>
      <c r="EX315" s="72" t="str">
        <f t="shared" si="4402"/>
        <v/>
      </c>
      <c r="EY315" s="72" t="str">
        <f t="shared" si="4403"/>
        <v/>
      </c>
      <c r="EZ315" s="72" t="str">
        <f t="shared" si="4404"/>
        <v/>
      </c>
      <c r="FA315" s="72" t="str">
        <f t="shared" si="4405"/>
        <v/>
      </c>
      <c r="FB315" s="72" t="str">
        <f t="shared" si="4406"/>
        <v/>
      </c>
      <c r="FC315" s="72" t="str">
        <f t="shared" si="4407"/>
        <v/>
      </c>
      <c r="FD315" s="72" t="str">
        <f t="shared" si="4408"/>
        <v/>
      </c>
      <c r="FE315" s="72" t="str">
        <f t="shared" si="4409"/>
        <v/>
      </c>
      <c r="FF315" s="72" t="str">
        <f t="shared" si="4410"/>
        <v/>
      </c>
      <c r="FG315" s="72" t="str">
        <f t="shared" si="4411"/>
        <v/>
      </c>
      <c r="FH315" s="72" t="str">
        <f t="shared" si="4412"/>
        <v/>
      </c>
      <c r="FI315" s="72" t="str">
        <f t="shared" si="4413"/>
        <v/>
      </c>
      <c r="FJ315" s="72" t="str">
        <f t="shared" si="4414"/>
        <v/>
      </c>
      <c r="FK315" s="72" t="str">
        <f t="shared" si="4415"/>
        <v/>
      </c>
      <c r="FL315" s="72" t="str">
        <f t="shared" si="4416"/>
        <v/>
      </c>
      <c r="FM315" s="72" t="str">
        <f t="shared" si="4417"/>
        <v/>
      </c>
      <c r="FN315" s="72" t="str">
        <f t="shared" si="4418"/>
        <v/>
      </c>
      <c r="FO315" s="72" t="str">
        <f t="shared" si="4419"/>
        <v/>
      </c>
      <c r="FP315" s="72" t="str">
        <f t="shared" si="4420"/>
        <v/>
      </c>
      <c r="FQ315" s="72" t="str">
        <f t="shared" si="4421"/>
        <v/>
      </c>
      <c r="FR315" s="72" t="str">
        <f t="shared" si="4422"/>
        <v/>
      </c>
      <c r="FS315" s="72" t="str">
        <f t="shared" si="4423"/>
        <v/>
      </c>
    </row>
    <row r="316" spans="1:175" s="61" customFormat="1" ht="16.5">
      <c r="A316" s="143"/>
      <c r="B316" s="74"/>
      <c r="C316" s="143"/>
      <c r="D316" s="75"/>
      <c r="E316" s="76"/>
      <c r="F316" s="144"/>
      <c r="G316" s="145"/>
      <c r="H316" s="145"/>
      <c r="I316" s="145"/>
      <c r="J316" s="145"/>
      <c r="K316" s="145"/>
      <c r="L316" s="145"/>
      <c r="M316" s="145"/>
      <c r="N316" s="145"/>
      <c r="O316" s="145"/>
      <c r="P316" s="85"/>
      <c r="Q316" s="85"/>
      <c r="R316" s="85"/>
      <c r="S316" s="85"/>
      <c r="T316" s="107"/>
      <c r="U316" s="88"/>
      <c r="V316" s="93"/>
      <c r="W316" s="93"/>
      <c r="X316" s="93"/>
      <c r="Y316" s="93"/>
      <c r="Z316" s="93"/>
      <c r="AA316" s="93"/>
      <c r="AB316" s="93"/>
      <c r="AC316" s="93"/>
      <c r="AD316" s="93"/>
      <c r="AE316" s="93"/>
      <c r="AF316" s="93"/>
      <c r="AG316" s="93"/>
      <c r="AH316" s="93"/>
      <c r="AI316" s="93"/>
      <c r="AJ316" s="93"/>
      <c r="AK316" s="93"/>
      <c r="AL316" s="93"/>
      <c r="AM316" s="93"/>
      <c r="AN316" s="93"/>
      <c r="AO316" s="93"/>
      <c r="AP316" s="93"/>
      <c r="AQ316" s="93"/>
      <c r="AR316" s="94"/>
      <c r="AS316" s="94"/>
      <c r="AT316" s="93"/>
      <c r="AU316" s="93"/>
      <c r="AV316" s="93"/>
      <c r="AW316" s="93"/>
      <c r="AX316" s="93"/>
      <c r="AY316" s="93"/>
      <c r="AZ316" s="93"/>
      <c r="BA316" s="93"/>
      <c r="BB316" s="93"/>
      <c r="BC316" s="93"/>
      <c r="BD316" s="93"/>
      <c r="BE316" s="93"/>
      <c r="BF316" s="93"/>
      <c r="BG316" s="93"/>
      <c r="BH316" s="93"/>
      <c r="BI316" s="93"/>
      <c r="BJ316" s="93"/>
      <c r="BK316" s="93"/>
      <c r="BL316" s="93"/>
      <c r="BM316" s="93"/>
      <c r="BN316" s="93"/>
      <c r="BO316" s="93"/>
      <c r="BP316" s="93"/>
      <c r="BQ316" s="93"/>
      <c r="BR316" s="93"/>
      <c r="BS316" s="93"/>
      <c r="BT316" s="93"/>
      <c r="BU316" s="93"/>
      <c r="BV316" s="93"/>
      <c r="BW316" s="93"/>
      <c r="BX316" s="93"/>
      <c r="BY316" s="93"/>
      <c r="BZ316" s="93"/>
      <c r="CA316" s="93"/>
      <c r="CB316" s="93"/>
      <c r="CC316" s="93"/>
      <c r="CD316" s="93"/>
      <c r="CE316" s="93"/>
      <c r="CF316" s="93"/>
      <c r="CG316" s="93"/>
      <c r="CH316" s="93"/>
      <c r="CI316" s="93"/>
      <c r="CJ316" s="93"/>
      <c r="CK316" s="93"/>
      <c r="CL316" s="93"/>
      <c r="CM316" s="93"/>
      <c r="CN316" s="96" t="str">
        <f t="shared" si="4585"/>
        <v>InitUnitState('',,,,,,,,,,)</v>
      </c>
      <c r="CO316" s="96" t="str">
        <f t="shared" si="4586"/>
        <v>InitUnitNormal('',,,,,,,,,,)</v>
      </c>
      <c r="CP316" s="96" t="str">
        <f t="shared" si="4587"/>
        <v>InitUnitMagic('',,,,,,,,,,)</v>
      </c>
      <c r="CQ316" s="96" t="str">
        <f t="shared" si="4588"/>
        <v>InitUnitAdd('',,,,,,,,,,)</v>
      </c>
      <c r="CR316" s="96" t="str">
        <f>"InitEquipData('"&amp;B316&amp;"',"&amp;D316&amp;","&amp;CR$1&amp;A316&amp;CR$1&amp;","&amp;E316&amp;","&amp;I316&amp;","&amp;F316&amp;","&amp;G316&amp;",'"&amp;J316&amp;"','"&amp;K316&amp;"','"&amp;L316&amp;"','"&amp;M316&amp;"','"&amp;N316&amp;"','"&amp;O316&amp;"',"&amp;CR$1&amp;U318&amp;CR$1&amp;")"</f>
        <v>InitEquipData('',,"",,,,,'','','','','','',"")</v>
      </c>
      <c r="CS316" s="96"/>
      <c r="CT316" s="96"/>
      <c r="CU316" s="98" t="str">
        <f t="shared" si="4353"/>
        <v>|n</v>
      </c>
      <c r="CV316" s="71"/>
      <c r="DB316" s="72" t="str">
        <f t="shared" si="4354"/>
        <v/>
      </c>
      <c r="DC316" s="72" t="str">
        <f t="shared" si="4355"/>
        <v/>
      </c>
      <c r="DD316" s="72" t="str">
        <f t="shared" si="4356"/>
        <v/>
      </c>
      <c r="DE316" s="72" t="str">
        <f t="shared" si="4357"/>
        <v/>
      </c>
      <c r="DF316" s="72" t="str">
        <f t="shared" si="4358"/>
        <v/>
      </c>
      <c r="DG316" s="72" t="str">
        <f t="shared" si="4359"/>
        <v/>
      </c>
      <c r="DH316" s="72" t="str">
        <f t="shared" si="4360"/>
        <v/>
      </c>
      <c r="DI316" s="72" t="str">
        <f t="shared" si="4361"/>
        <v/>
      </c>
      <c r="DJ316" s="72" t="str">
        <f t="shared" si="4362"/>
        <v/>
      </c>
      <c r="DK316" s="72" t="str">
        <f t="shared" si="4363"/>
        <v/>
      </c>
      <c r="DL316" s="72" t="str">
        <f t="shared" si="4364"/>
        <v/>
      </c>
      <c r="DM316" s="72" t="str">
        <f t="shared" si="4365"/>
        <v/>
      </c>
      <c r="DN316" s="72" t="str">
        <f t="shared" si="4366"/>
        <v/>
      </c>
      <c r="DO316" s="72" t="str">
        <f t="shared" si="4367"/>
        <v/>
      </c>
      <c r="DP316" s="72" t="str">
        <f t="shared" si="4368"/>
        <v/>
      </c>
      <c r="DQ316" s="72" t="str">
        <f t="shared" si="4369"/>
        <v/>
      </c>
      <c r="DR316" s="72" t="str">
        <f t="shared" si="4370"/>
        <v/>
      </c>
      <c r="DS316" s="72" t="str">
        <f t="shared" si="4371"/>
        <v/>
      </c>
      <c r="DT316" s="72" t="str">
        <f t="shared" si="4372"/>
        <v/>
      </c>
      <c r="DU316" s="72" t="str">
        <f t="shared" si="4373"/>
        <v/>
      </c>
      <c r="DV316" s="72" t="str">
        <f t="shared" si="4374"/>
        <v/>
      </c>
      <c r="DW316" s="72" t="str">
        <f t="shared" si="4375"/>
        <v/>
      </c>
      <c r="DX316" s="72" t="str">
        <f t="shared" si="4376"/>
        <v/>
      </c>
      <c r="DY316" s="72" t="str">
        <f t="shared" si="4377"/>
        <v/>
      </c>
      <c r="DZ316" s="72" t="str">
        <f t="shared" si="4378"/>
        <v/>
      </c>
      <c r="EA316" s="72" t="str">
        <f t="shared" si="4379"/>
        <v/>
      </c>
      <c r="EB316" s="72" t="str">
        <f t="shared" si="4380"/>
        <v/>
      </c>
      <c r="EC316" s="72" t="str">
        <f t="shared" si="4381"/>
        <v/>
      </c>
      <c r="ED316" s="72" t="str">
        <f t="shared" si="4382"/>
        <v/>
      </c>
      <c r="EE316" s="72" t="str">
        <f t="shared" si="4383"/>
        <v/>
      </c>
      <c r="EF316" s="72" t="str">
        <f t="shared" si="4384"/>
        <v/>
      </c>
      <c r="EG316" s="72" t="str">
        <f t="shared" si="4385"/>
        <v/>
      </c>
      <c r="EH316" s="72" t="str">
        <f t="shared" si="4386"/>
        <v/>
      </c>
      <c r="EI316" s="72" t="str">
        <f t="shared" si="4387"/>
        <v/>
      </c>
      <c r="EJ316" s="72" t="str">
        <f t="shared" si="4388"/>
        <v/>
      </c>
      <c r="EK316" s="72" t="str">
        <f t="shared" si="4389"/>
        <v/>
      </c>
      <c r="EL316" s="72" t="str">
        <f t="shared" si="4390"/>
        <v/>
      </c>
      <c r="EM316" s="72" t="str">
        <f t="shared" si="4391"/>
        <v/>
      </c>
      <c r="EN316" s="72" t="str">
        <f t="shared" si="4392"/>
        <v/>
      </c>
      <c r="EO316" s="72" t="str">
        <f t="shared" si="4393"/>
        <v/>
      </c>
      <c r="EP316" s="72" t="str">
        <f t="shared" si="4394"/>
        <v/>
      </c>
      <c r="EQ316" s="72" t="str">
        <f t="shared" si="4395"/>
        <v/>
      </c>
      <c r="ER316" s="72" t="str">
        <f t="shared" si="4396"/>
        <v/>
      </c>
      <c r="ES316" s="72" t="str">
        <f t="shared" si="4397"/>
        <v/>
      </c>
      <c r="ET316" s="72" t="str">
        <f t="shared" si="4398"/>
        <v/>
      </c>
      <c r="EU316" s="72" t="str">
        <f t="shared" si="4399"/>
        <v/>
      </c>
      <c r="EV316" s="72" t="str">
        <f t="shared" si="4400"/>
        <v/>
      </c>
      <c r="EW316" s="72" t="str">
        <f t="shared" si="4401"/>
        <v/>
      </c>
      <c r="EX316" s="72" t="str">
        <f t="shared" si="4402"/>
        <v/>
      </c>
      <c r="EY316" s="72" t="str">
        <f t="shared" si="4403"/>
        <v/>
      </c>
      <c r="EZ316" s="72" t="str">
        <f t="shared" si="4404"/>
        <v/>
      </c>
      <c r="FA316" s="72" t="str">
        <f t="shared" si="4405"/>
        <v/>
      </c>
      <c r="FB316" s="72" t="str">
        <f t="shared" si="4406"/>
        <v/>
      </c>
      <c r="FC316" s="72" t="str">
        <f t="shared" si="4407"/>
        <v/>
      </c>
      <c r="FD316" s="72" t="str">
        <f t="shared" si="4408"/>
        <v/>
      </c>
      <c r="FE316" s="72" t="str">
        <f t="shared" si="4409"/>
        <v/>
      </c>
      <c r="FF316" s="72" t="str">
        <f t="shared" si="4410"/>
        <v/>
      </c>
      <c r="FG316" s="72" t="str">
        <f t="shared" si="4411"/>
        <v/>
      </c>
      <c r="FH316" s="72" t="str">
        <f t="shared" si="4412"/>
        <v/>
      </c>
      <c r="FI316" s="72" t="str">
        <f t="shared" si="4413"/>
        <v/>
      </c>
      <c r="FJ316" s="72" t="str">
        <f t="shared" si="4414"/>
        <v/>
      </c>
      <c r="FK316" s="72" t="str">
        <f t="shared" si="4415"/>
        <v/>
      </c>
      <c r="FL316" s="72" t="str">
        <f t="shared" si="4416"/>
        <v/>
      </c>
      <c r="FM316" s="72" t="str">
        <f t="shared" si="4417"/>
        <v/>
      </c>
      <c r="FN316" s="72" t="str">
        <f t="shared" si="4418"/>
        <v/>
      </c>
      <c r="FO316" s="72" t="str">
        <f t="shared" si="4419"/>
        <v/>
      </c>
      <c r="FP316" s="72" t="str">
        <f t="shared" si="4420"/>
        <v/>
      </c>
      <c r="FQ316" s="72" t="str">
        <f t="shared" si="4421"/>
        <v/>
      </c>
      <c r="FR316" s="72" t="str">
        <f t="shared" si="4422"/>
        <v/>
      </c>
      <c r="FS316" s="72" t="str">
        <f t="shared" si="4423"/>
        <v/>
      </c>
    </row>
    <row r="317" spans="1:175" s="61" customFormat="1" ht="16.5">
      <c r="A317" s="143"/>
      <c r="B317" s="74"/>
      <c r="C317" s="143"/>
      <c r="D317" s="75"/>
      <c r="E317" s="76"/>
      <c r="F317" s="144"/>
      <c r="G317" s="145"/>
      <c r="H317" s="145"/>
      <c r="I317" s="145"/>
      <c r="J317" s="145"/>
      <c r="K317" s="145"/>
      <c r="L317" s="145"/>
      <c r="M317" s="145"/>
      <c r="N317" s="145"/>
      <c r="O317" s="145"/>
      <c r="P317" s="85"/>
      <c r="Q317" s="85"/>
      <c r="R317" s="85"/>
      <c r="S317" s="85"/>
      <c r="T317" s="107"/>
      <c r="U317" s="88"/>
      <c r="V317" s="93"/>
      <c r="W317" s="93"/>
      <c r="X317" s="93"/>
      <c r="Y317" s="93"/>
      <c r="Z317" s="93"/>
      <c r="AA317" s="93"/>
      <c r="AB317" s="93"/>
      <c r="AC317" s="93"/>
      <c r="AD317" s="93"/>
      <c r="AE317" s="93"/>
      <c r="AF317" s="93"/>
      <c r="AG317" s="93"/>
      <c r="AH317" s="93"/>
      <c r="AI317" s="93"/>
      <c r="AJ317" s="93"/>
      <c r="AK317" s="93"/>
      <c r="AL317" s="93"/>
      <c r="AM317" s="93"/>
      <c r="AN317" s="93"/>
      <c r="AO317" s="93"/>
      <c r="AP317" s="93"/>
      <c r="AQ317" s="93"/>
      <c r="AR317" s="94"/>
      <c r="AS317" s="94"/>
      <c r="AT317" s="93"/>
      <c r="AU317" s="93"/>
      <c r="AV317" s="93"/>
      <c r="AW317" s="93"/>
      <c r="AX317" s="93"/>
      <c r="AY317" s="93"/>
      <c r="AZ317" s="93"/>
      <c r="BA317" s="93"/>
      <c r="BB317" s="93"/>
      <c r="BC317" s="93"/>
      <c r="BD317" s="93"/>
      <c r="BE317" s="93"/>
      <c r="BF317" s="93"/>
      <c r="BG317" s="93"/>
      <c r="BH317" s="93"/>
      <c r="BI317" s="93"/>
      <c r="BJ317" s="93"/>
      <c r="BK317" s="93"/>
      <c r="BL317" s="93"/>
      <c r="BM317" s="93"/>
      <c r="BN317" s="93"/>
      <c r="BO317" s="93"/>
      <c r="BP317" s="93"/>
      <c r="BQ317" s="93"/>
      <c r="BR317" s="93"/>
      <c r="BS317" s="93"/>
      <c r="BT317" s="93"/>
      <c r="BU317" s="93"/>
      <c r="BV317" s="93"/>
      <c r="BW317" s="93"/>
      <c r="BX317" s="93"/>
      <c r="BY317" s="93"/>
      <c r="BZ317" s="93"/>
      <c r="CA317" s="93"/>
      <c r="CB317" s="93"/>
      <c r="CC317" s="93"/>
      <c r="CD317" s="93"/>
      <c r="CE317" s="93"/>
      <c r="CF317" s="93"/>
      <c r="CG317" s="93"/>
      <c r="CH317" s="93"/>
      <c r="CI317" s="93"/>
      <c r="CJ317" s="93"/>
      <c r="CK317" s="93"/>
      <c r="CL317" s="93"/>
      <c r="CM317" s="93"/>
      <c r="CN317" s="96" t="str">
        <f t="shared" si="4585"/>
        <v>InitUnitState('',,,,,,,,,,)</v>
      </c>
      <c r="CO317" s="96" t="str">
        <f t="shared" si="4586"/>
        <v>InitUnitNormal('',,,,,,,,,,)</v>
      </c>
      <c r="CP317" s="96" t="str">
        <f t="shared" si="4587"/>
        <v>InitUnitMagic('',,,,,,,,,,)</v>
      </c>
      <c r="CQ317" s="96" t="str">
        <f t="shared" si="4588"/>
        <v>InitUnitAdd('',,,,,,,,,,)</v>
      </c>
      <c r="CR317" s="96" t="str">
        <f>"InitEquipData('"&amp;B317&amp;"',"&amp;D317&amp;","&amp;CR$1&amp;A317&amp;CR$1&amp;","&amp;E317&amp;","&amp;I317&amp;","&amp;F317&amp;","&amp;G317&amp;",'"&amp;J317&amp;"','"&amp;K317&amp;"','"&amp;L317&amp;"','"&amp;M317&amp;"','"&amp;N317&amp;"','"&amp;O317&amp;"',"&amp;CR$1&amp;U319&amp;CR$1&amp;")"</f>
        <v>InitEquipData('',,"",,,,,'','','','','','',"")</v>
      </c>
      <c r="CS317" s="96"/>
      <c r="CT317" s="96"/>
      <c r="CU317" s="98" t="str">
        <f t="shared" si="4353"/>
        <v>|n</v>
      </c>
      <c r="CV317" s="71"/>
      <c r="DB317" s="72" t="str">
        <f t="shared" si="4354"/>
        <v/>
      </c>
      <c r="DC317" s="72" t="str">
        <f t="shared" si="4355"/>
        <v/>
      </c>
      <c r="DD317" s="72" t="str">
        <f t="shared" si="4356"/>
        <v/>
      </c>
      <c r="DE317" s="72" t="str">
        <f t="shared" si="4357"/>
        <v/>
      </c>
      <c r="DF317" s="72" t="str">
        <f t="shared" si="4358"/>
        <v/>
      </c>
      <c r="DG317" s="72" t="str">
        <f t="shared" si="4359"/>
        <v/>
      </c>
      <c r="DH317" s="72" t="str">
        <f t="shared" si="4360"/>
        <v/>
      </c>
      <c r="DI317" s="72" t="str">
        <f t="shared" si="4361"/>
        <v/>
      </c>
      <c r="DJ317" s="72" t="str">
        <f t="shared" si="4362"/>
        <v/>
      </c>
      <c r="DK317" s="72" t="str">
        <f t="shared" si="4363"/>
        <v/>
      </c>
      <c r="DL317" s="72" t="str">
        <f t="shared" si="4364"/>
        <v/>
      </c>
      <c r="DM317" s="72" t="str">
        <f t="shared" si="4365"/>
        <v/>
      </c>
      <c r="DN317" s="72" t="str">
        <f t="shared" si="4366"/>
        <v/>
      </c>
      <c r="DO317" s="72" t="str">
        <f t="shared" si="4367"/>
        <v/>
      </c>
      <c r="DP317" s="72" t="str">
        <f t="shared" si="4368"/>
        <v/>
      </c>
      <c r="DQ317" s="72" t="str">
        <f t="shared" si="4369"/>
        <v/>
      </c>
      <c r="DR317" s="72" t="str">
        <f t="shared" si="4370"/>
        <v/>
      </c>
      <c r="DS317" s="72" t="str">
        <f t="shared" si="4371"/>
        <v/>
      </c>
      <c r="DT317" s="72" t="str">
        <f t="shared" si="4372"/>
        <v/>
      </c>
      <c r="DU317" s="72" t="str">
        <f t="shared" si="4373"/>
        <v/>
      </c>
      <c r="DV317" s="72" t="str">
        <f t="shared" si="4374"/>
        <v/>
      </c>
      <c r="DW317" s="72" t="str">
        <f t="shared" si="4375"/>
        <v/>
      </c>
      <c r="DX317" s="72" t="str">
        <f t="shared" si="4376"/>
        <v/>
      </c>
      <c r="DY317" s="72" t="str">
        <f t="shared" si="4377"/>
        <v/>
      </c>
      <c r="DZ317" s="72" t="str">
        <f t="shared" si="4378"/>
        <v/>
      </c>
      <c r="EA317" s="72" t="str">
        <f t="shared" si="4379"/>
        <v/>
      </c>
      <c r="EB317" s="72" t="str">
        <f t="shared" si="4380"/>
        <v/>
      </c>
      <c r="EC317" s="72" t="str">
        <f t="shared" si="4381"/>
        <v/>
      </c>
      <c r="ED317" s="72" t="str">
        <f t="shared" si="4382"/>
        <v/>
      </c>
      <c r="EE317" s="72" t="str">
        <f t="shared" si="4383"/>
        <v/>
      </c>
      <c r="EF317" s="72" t="str">
        <f t="shared" si="4384"/>
        <v/>
      </c>
      <c r="EG317" s="72" t="str">
        <f t="shared" si="4385"/>
        <v/>
      </c>
      <c r="EH317" s="72" t="str">
        <f t="shared" si="4386"/>
        <v/>
      </c>
      <c r="EI317" s="72" t="str">
        <f t="shared" si="4387"/>
        <v/>
      </c>
      <c r="EJ317" s="72" t="str">
        <f t="shared" si="4388"/>
        <v/>
      </c>
      <c r="EK317" s="72" t="str">
        <f t="shared" si="4389"/>
        <v/>
      </c>
      <c r="EL317" s="72" t="str">
        <f t="shared" si="4390"/>
        <v/>
      </c>
      <c r="EM317" s="72" t="str">
        <f t="shared" si="4391"/>
        <v/>
      </c>
      <c r="EN317" s="72" t="str">
        <f t="shared" si="4392"/>
        <v/>
      </c>
      <c r="EO317" s="72" t="str">
        <f t="shared" si="4393"/>
        <v/>
      </c>
      <c r="EP317" s="72" t="str">
        <f t="shared" si="4394"/>
        <v/>
      </c>
      <c r="EQ317" s="72" t="str">
        <f t="shared" si="4395"/>
        <v/>
      </c>
      <c r="ER317" s="72" t="str">
        <f t="shared" si="4396"/>
        <v/>
      </c>
      <c r="ES317" s="72" t="str">
        <f t="shared" si="4397"/>
        <v/>
      </c>
      <c r="ET317" s="72" t="str">
        <f t="shared" si="4398"/>
        <v/>
      </c>
      <c r="EU317" s="72" t="str">
        <f t="shared" si="4399"/>
        <v/>
      </c>
      <c r="EV317" s="72" t="str">
        <f t="shared" si="4400"/>
        <v/>
      </c>
      <c r="EW317" s="72" t="str">
        <f t="shared" si="4401"/>
        <v/>
      </c>
      <c r="EX317" s="72" t="str">
        <f t="shared" si="4402"/>
        <v/>
      </c>
      <c r="EY317" s="72" t="str">
        <f t="shared" si="4403"/>
        <v/>
      </c>
      <c r="EZ317" s="72" t="str">
        <f t="shared" si="4404"/>
        <v/>
      </c>
      <c r="FA317" s="72" t="str">
        <f t="shared" si="4405"/>
        <v/>
      </c>
      <c r="FB317" s="72" t="str">
        <f t="shared" si="4406"/>
        <v/>
      </c>
      <c r="FC317" s="72" t="str">
        <f t="shared" si="4407"/>
        <v/>
      </c>
      <c r="FD317" s="72" t="str">
        <f t="shared" si="4408"/>
        <v/>
      </c>
      <c r="FE317" s="72" t="str">
        <f t="shared" si="4409"/>
        <v/>
      </c>
      <c r="FF317" s="72" t="str">
        <f t="shared" si="4410"/>
        <v/>
      </c>
      <c r="FG317" s="72" t="str">
        <f t="shared" si="4411"/>
        <v/>
      </c>
      <c r="FH317" s="72" t="str">
        <f t="shared" si="4412"/>
        <v/>
      </c>
      <c r="FI317" s="72" t="str">
        <f t="shared" si="4413"/>
        <v/>
      </c>
      <c r="FJ317" s="72" t="str">
        <f t="shared" si="4414"/>
        <v/>
      </c>
      <c r="FK317" s="72" t="str">
        <f t="shared" si="4415"/>
        <v/>
      </c>
      <c r="FL317" s="72" t="str">
        <f t="shared" si="4416"/>
        <v/>
      </c>
      <c r="FM317" s="72" t="str">
        <f t="shared" si="4417"/>
        <v/>
      </c>
      <c r="FN317" s="72" t="str">
        <f t="shared" si="4418"/>
        <v/>
      </c>
      <c r="FO317" s="72" t="str">
        <f t="shared" si="4419"/>
        <v/>
      </c>
      <c r="FP317" s="72" t="str">
        <f t="shared" si="4420"/>
        <v/>
      </c>
      <c r="FQ317" s="72" t="str">
        <f t="shared" si="4421"/>
        <v/>
      </c>
      <c r="FR317" s="72" t="str">
        <f t="shared" si="4422"/>
        <v/>
      </c>
      <c r="FS317" s="72" t="str">
        <f t="shared" si="4423"/>
        <v/>
      </c>
    </row>
    <row r="318" spans="1:175" ht="16.5">
      <c r="A318" s="73"/>
      <c r="B318" s="147"/>
      <c r="C318" s="73"/>
      <c r="E318" s="146"/>
      <c r="T318" s="152"/>
      <c r="U318" s="88"/>
      <c r="CU318" s="98" t="str">
        <f t="shared" si="4353"/>
        <v>|n</v>
      </c>
      <c r="CW318" s="61"/>
      <c r="CX318" s="61"/>
      <c r="CY318" s="61"/>
      <c r="CZ318" s="61"/>
      <c r="DA318" s="61"/>
      <c r="DB318" s="72" t="str">
        <f t="shared" si="4354"/>
        <v/>
      </c>
      <c r="DC318" s="72" t="str">
        <f t="shared" si="4355"/>
        <v/>
      </c>
      <c r="DD318" s="72" t="str">
        <f t="shared" si="4356"/>
        <v/>
      </c>
      <c r="DE318" s="72" t="str">
        <f t="shared" si="4357"/>
        <v/>
      </c>
      <c r="DF318" s="72" t="str">
        <f t="shared" si="4358"/>
        <v/>
      </c>
      <c r="DG318" s="72" t="str">
        <f t="shared" si="4359"/>
        <v/>
      </c>
      <c r="DH318" s="72" t="str">
        <f t="shared" si="4360"/>
        <v/>
      </c>
      <c r="DI318" s="72" t="str">
        <f t="shared" si="4361"/>
        <v/>
      </c>
      <c r="DJ318" s="72" t="str">
        <f t="shared" si="4362"/>
        <v/>
      </c>
      <c r="DK318" s="72" t="str">
        <f t="shared" si="4363"/>
        <v/>
      </c>
      <c r="DL318" s="72" t="str">
        <f t="shared" si="4364"/>
        <v/>
      </c>
      <c r="DM318" s="72" t="str">
        <f t="shared" si="4365"/>
        <v/>
      </c>
      <c r="DN318" s="72" t="str">
        <f t="shared" si="4366"/>
        <v/>
      </c>
      <c r="DO318" s="72" t="str">
        <f t="shared" si="4367"/>
        <v/>
      </c>
      <c r="DP318" s="72" t="str">
        <f t="shared" si="4368"/>
        <v/>
      </c>
      <c r="DQ318" s="72" t="str">
        <f t="shared" si="4369"/>
        <v/>
      </c>
      <c r="DR318" s="72" t="str">
        <f t="shared" si="4370"/>
        <v/>
      </c>
      <c r="DS318" s="72" t="str">
        <f t="shared" si="4371"/>
        <v/>
      </c>
      <c r="DT318" s="72" t="str">
        <f t="shared" si="4372"/>
        <v/>
      </c>
      <c r="DU318" s="72" t="str">
        <f t="shared" si="4373"/>
        <v/>
      </c>
      <c r="DV318" s="72" t="str">
        <f t="shared" si="4374"/>
        <v/>
      </c>
      <c r="DW318" s="72" t="str">
        <f t="shared" si="4375"/>
        <v/>
      </c>
      <c r="DX318" s="72" t="str">
        <f t="shared" si="4376"/>
        <v/>
      </c>
      <c r="DY318" s="72" t="str">
        <f t="shared" si="4377"/>
        <v/>
      </c>
      <c r="DZ318" s="72" t="str">
        <f t="shared" si="4378"/>
        <v/>
      </c>
      <c r="EA318" s="72" t="str">
        <f t="shared" si="4379"/>
        <v/>
      </c>
      <c r="EB318" s="72" t="str">
        <f t="shared" si="4380"/>
        <v/>
      </c>
      <c r="EC318" s="72" t="str">
        <f t="shared" si="4381"/>
        <v/>
      </c>
      <c r="ED318" s="72" t="str">
        <f t="shared" si="4382"/>
        <v/>
      </c>
      <c r="EE318" s="72" t="str">
        <f t="shared" si="4383"/>
        <v/>
      </c>
      <c r="EF318" s="72" t="str">
        <f t="shared" si="4384"/>
        <v/>
      </c>
      <c r="EG318" s="72" t="str">
        <f t="shared" si="4385"/>
        <v/>
      </c>
      <c r="EH318" s="72" t="str">
        <f t="shared" si="4386"/>
        <v/>
      </c>
      <c r="EI318" s="72" t="str">
        <f t="shared" si="4387"/>
        <v/>
      </c>
      <c r="EJ318" s="72" t="str">
        <f t="shared" si="4388"/>
        <v/>
      </c>
      <c r="EK318" s="72" t="str">
        <f t="shared" si="4389"/>
        <v/>
      </c>
      <c r="EL318" s="72" t="str">
        <f t="shared" si="4390"/>
        <v/>
      </c>
      <c r="EM318" s="72" t="str">
        <f t="shared" si="4391"/>
        <v/>
      </c>
      <c r="EN318" s="72" t="str">
        <f t="shared" si="4392"/>
        <v/>
      </c>
      <c r="EO318" s="72" t="str">
        <f t="shared" si="4393"/>
        <v/>
      </c>
      <c r="EP318" s="72" t="str">
        <f t="shared" si="4394"/>
        <v/>
      </c>
      <c r="EQ318" s="72" t="str">
        <f t="shared" si="4395"/>
        <v/>
      </c>
      <c r="ER318" s="72" t="str">
        <f t="shared" si="4396"/>
        <v/>
      </c>
      <c r="ES318" s="72" t="str">
        <f t="shared" si="4397"/>
        <v/>
      </c>
      <c r="ET318" s="72" t="str">
        <f t="shared" si="4398"/>
        <v/>
      </c>
      <c r="EU318" s="72" t="str">
        <f t="shared" si="4399"/>
        <v/>
      </c>
      <c r="EV318" s="72" t="str">
        <f t="shared" si="4400"/>
        <v/>
      </c>
      <c r="EW318" s="72" t="str">
        <f t="shared" si="4401"/>
        <v/>
      </c>
      <c r="EX318" s="72" t="str">
        <f t="shared" si="4402"/>
        <v/>
      </c>
      <c r="EY318" s="72" t="str">
        <f t="shared" si="4403"/>
        <v/>
      </c>
      <c r="EZ318" s="72" t="str">
        <f t="shared" si="4404"/>
        <v/>
      </c>
      <c r="FA318" s="72" t="str">
        <f t="shared" si="4405"/>
        <v/>
      </c>
      <c r="FB318" s="72" t="str">
        <f t="shared" si="4406"/>
        <v/>
      </c>
      <c r="FC318" s="72" t="str">
        <f t="shared" si="4407"/>
        <v/>
      </c>
      <c r="FD318" s="72" t="str">
        <f t="shared" si="4408"/>
        <v/>
      </c>
      <c r="FE318" s="72" t="str">
        <f t="shared" si="4409"/>
        <v/>
      </c>
      <c r="FF318" s="72" t="str">
        <f t="shared" si="4410"/>
        <v/>
      </c>
      <c r="FG318" s="72" t="str">
        <f t="shared" si="4411"/>
        <v/>
      </c>
      <c r="FH318" s="72" t="str">
        <f t="shared" si="4412"/>
        <v/>
      </c>
      <c r="FI318" s="72" t="str">
        <f t="shared" si="4413"/>
        <v/>
      </c>
      <c r="FJ318" s="72" t="str">
        <f t="shared" si="4414"/>
        <v/>
      </c>
      <c r="FK318" s="72" t="str">
        <f t="shared" si="4415"/>
        <v/>
      </c>
      <c r="FL318" s="72" t="str">
        <f t="shared" si="4416"/>
        <v/>
      </c>
      <c r="FM318" s="72" t="str">
        <f t="shared" si="4417"/>
        <v/>
      </c>
      <c r="FN318" s="72" t="str">
        <f t="shared" si="4418"/>
        <v/>
      </c>
      <c r="FO318" s="72" t="str">
        <f t="shared" si="4419"/>
        <v/>
      </c>
      <c r="FP318" s="72" t="str">
        <f t="shared" si="4420"/>
        <v/>
      </c>
      <c r="FQ318" s="72" t="str">
        <f t="shared" si="4421"/>
        <v/>
      </c>
      <c r="FR318" s="72" t="str">
        <f t="shared" si="4422"/>
        <v/>
      </c>
      <c r="FS318" s="72" t="str">
        <f t="shared" si="4423"/>
        <v/>
      </c>
    </row>
    <row r="319" spans="1:175" ht="16.5">
      <c r="A319" s="73"/>
      <c r="B319" s="147"/>
      <c r="C319" s="73"/>
      <c r="E319" s="146"/>
      <c r="T319" s="152"/>
      <c r="U319" s="88"/>
      <c r="CU319" s="98" t="str">
        <f t="shared" si="4353"/>
        <v>|n</v>
      </c>
      <c r="CW319" s="61"/>
      <c r="CX319" s="61"/>
      <c r="CY319" s="61"/>
      <c r="CZ319" s="61"/>
      <c r="DA319" s="61"/>
      <c r="DB319" s="72" t="str">
        <f t="shared" si="4354"/>
        <v/>
      </c>
      <c r="DC319" s="72" t="str">
        <f t="shared" si="4355"/>
        <v/>
      </c>
      <c r="DD319" s="72" t="str">
        <f t="shared" si="4356"/>
        <v/>
      </c>
      <c r="DE319" s="72" t="str">
        <f t="shared" si="4357"/>
        <v/>
      </c>
      <c r="DF319" s="72" t="str">
        <f t="shared" si="4358"/>
        <v/>
      </c>
      <c r="DG319" s="72" t="str">
        <f t="shared" si="4359"/>
        <v/>
      </c>
      <c r="DH319" s="72" t="str">
        <f t="shared" si="4360"/>
        <v/>
      </c>
      <c r="DI319" s="72" t="str">
        <f t="shared" si="4361"/>
        <v/>
      </c>
      <c r="DJ319" s="72" t="str">
        <f t="shared" si="4362"/>
        <v/>
      </c>
      <c r="DK319" s="72" t="str">
        <f t="shared" si="4363"/>
        <v/>
      </c>
      <c r="DL319" s="72" t="str">
        <f t="shared" si="4364"/>
        <v/>
      </c>
      <c r="DM319" s="72" t="str">
        <f t="shared" si="4365"/>
        <v/>
      </c>
      <c r="DN319" s="72" t="str">
        <f t="shared" si="4366"/>
        <v/>
      </c>
      <c r="DO319" s="72" t="str">
        <f t="shared" si="4367"/>
        <v/>
      </c>
      <c r="DP319" s="72" t="str">
        <f t="shared" si="4368"/>
        <v/>
      </c>
      <c r="DQ319" s="72" t="str">
        <f t="shared" si="4369"/>
        <v/>
      </c>
      <c r="DR319" s="72" t="str">
        <f t="shared" si="4370"/>
        <v/>
      </c>
      <c r="DS319" s="72" t="str">
        <f t="shared" si="4371"/>
        <v/>
      </c>
      <c r="DT319" s="72" t="str">
        <f t="shared" si="4372"/>
        <v/>
      </c>
      <c r="DU319" s="72" t="str">
        <f t="shared" si="4373"/>
        <v/>
      </c>
      <c r="DV319" s="72" t="str">
        <f t="shared" si="4374"/>
        <v/>
      </c>
      <c r="DW319" s="72" t="str">
        <f t="shared" si="4375"/>
        <v/>
      </c>
      <c r="DX319" s="72" t="str">
        <f t="shared" si="4376"/>
        <v/>
      </c>
      <c r="DY319" s="72" t="str">
        <f t="shared" si="4377"/>
        <v/>
      </c>
      <c r="DZ319" s="72" t="str">
        <f t="shared" si="4378"/>
        <v/>
      </c>
      <c r="EA319" s="72" t="str">
        <f t="shared" si="4379"/>
        <v/>
      </c>
      <c r="EB319" s="72" t="str">
        <f t="shared" si="4380"/>
        <v/>
      </c>
      <c r="EC319" s="72" t="str">
        <f t="shared" si="4381"/>
        <v/>
      </c>
      <c r="ED319" s="72" t="str">
        <f t="shared" si="4382"/>
        <v/>
      </c>
      <c r="EE319" s="72" t="str">
        <f t="shared" si="4383"/>
        <v/>
      </c>
      <c r="EF319" s="72" t="str">
        <f t="shared" si="4384"/>
        <v/>
      </c>
      <c r="EG319" s="72" t="str">
        <f t="shared" si="4385"/>
        <v/>
      </c>
      <c r="EH319" s="72" t="str">
        <f t="shared" si="4386"/>
        <v/>
      </c>
      <c r="EI319" s="72" t="str">
        <f t="shared" si="4387"/>
        <v/>
      </c>
      <c r="EJ319" s="72" t="str">
        <f t="shared" si="4388"/>
        <v/>
      </c>
      <c r="EK319" s="72" t="str">
        <f t="shared" si="4389"/>
        <v/>
      </c>
      <c r="EL319" s="72" t="str">
        <f t="shared" si="4390"/>
        <v/>
      </c>
      <c r="EM319" s="72" t="str">
        <f t="shared" si="4391"/>
        <v/>
      </c>
      <c r="EN319" s="72" t="str">
        <f t="shared" si="4392"/>
        <v/>
      </c>
      <c r="EO319" s="72" t="str">
        <f t="shared" si="4393"/>
        <v/>
      </c>
      <c r="EP319" s="72" t="str">
        <f t="shared" si="4394"/>
        <v/>
      </c>
      <c r="EQ319" s="72" t="str">
        <f t="shared" si="4395"/>
        <v/>
      </c>
      <c r="ER319" s="72" t="str">
        <f t="shared" si="4396"/>
        <v/>
      </c>
      <c r="ES319" s="72" t="str">
        <f t="shared" si="4397"/>
        <v/>
      </c>
      <c r="ET319" s="72" t="str">
        <f t="shared" si="4398"/>
        <v/>
      </c>
      <c r="EU319" s="72" t="str">
        <f t="shared" si="4399"/>
        <v/>
      </c>
      <c r="EV319" s="72" t="str">
        <f t="shared" si="4400"/>
        <v/>
      </c>
      <c r="EW319" s="72" t="str">
        <f t="shared" si="4401"/>
        <v/>
      </c>
      <c r="EX319" s="72" t="str">
        <f t="shared" si="4402"/>
        <v/>
      </c>
      <c r="EY319" s="72" t="str">
        <f t="shared" si="4403"/>
        <v/>
      </c>
      <c r="EZ319" s="72" t="str">
        <f t="shared" si="4404"/>
        <v/>
      </c>
      <c r="FA319" s="72" t="str">
        <f t="shared" si="4405"/>
        <v/>
      </c>
      <c r="FB319" s="72" t="str">
        <f t="shared" si="4406"/>
        <v/>
      </c>
      <c r="FC319" s="72" t="str">
        <f t="shared" si="4407"/>
        <v/>
      </c>
      <c r="FD319" s="72" t="str">
        <f t="shared" si="4408"/>
        <v/>
      </c>
      <c r="FE319" s="72" t="str">
        <f t="shared" si="4409"/>
        <v/>
      </c>
      <c r="FF319" s="72" t="str">
        <f t="shared" si="4410"/>
        <v/>
      </c>
      <c r="FG319" s="72" t="str">
        <f t="shared" si="4411"/>
        <v/>
      </c>
      <c r="FH319" s="72" t="str">
        <f t="shared" si="4412"/>
        <v/>
      </c>
      <c r="FI319" s="72" t="str">
        <f t="shared" si="4413"/>
        <v/>
      </c>
      <c r="FJ319" s="72" t="str">
        <f t="shared" si="4414"/>
        <v/>
      </c>
      <c r="FK319" s="72" t="str">
        <f t="shared" si="4415"/>
        <v/>
      </c>
      <c r="FL319" s="72" t="str">
        <f t="shared" si="4416"/>
        <v/>
      </c>
      <c r="FM319" s="72" t="str">
        <f t="shared" si="4417"/>
        <v/>
      </c>
      <c r="FN319" s="72" t="str">
        <f t="shared" si="4418"/>
        <v/>
      </c>
      <c r="FO319" s="72" t="str">
        <f t="shared" si="4419"/>
        <v/>
      </c>
      <c r="FP319" s="72" t="str">
        <f t="shared" si="4420"/>
        <v/>
      </c>
      <c r="FQ319" s="72" t="str">
        <f t="shared" si="4421"/>
        <v/>
      </c>
      <c r="FR319" s="72" t="str">
        <f t="shared" si="4422"/>
        <v/>
      </c>
      <c r="FS319" s="72" t="str">
        <f t="shared" si="4423"/>
        <v/>
      </c>
    </row>
    <row r="320" spans="1:175" ht="16.5">
      <c r="A320" s="73"/>
      <c r="B320" s="147"/>
      <c r="C320" s="73"/>
      <c r="E320" s="146"/>
      <c r="T320" s="152"/>
      <c r="U320" s="88"/>
      <c r="CU320" s="98" t="str">
        <f t="shared" si="4353"/>
        <v>|n</v>
      </c>
      <c r="CW320" s="61"/>
      <c r="CX320" s="61"/>
      <c r="CY320" s="61"/>
      <c r="CZ320" s="61"/>
      <c r="DA320" s="61"/>
      <c r="DB320" s="72" t="str">
        <f t="shared" si="4354"/>
        <v/>
      </c>
      <c r="DC320" s="72" t="str">
        <f t="shared" si="4355"/>
        <v/>
      </c>
      <c r="DD320" s="72" t="str">
        <f t="shared" si="4356"/>
        <v/>
      </c>
      <c r="DE320" s="72" t="str">
        <f t="shared" si="4357"/>
        <v/>
      </c>
      <c r="DF320" s="72" t="str">
        <f t="shared" si="4358"/>
        <v/>
      </c>
      <c r="DG320" s="72" t="str">
        <f t="shared" si="4359"/>
        <v/>
      </c>
      <c r="DH320" s="72" t="str">
        <f t="shared" si="4360"/>
        <v/>
      </c>
      <c r="DI320" s="72" t="str">
        <f t="shared" si="4361"/>
        <v/>
      </c>
      <c r="DJ320" s="72" t="str">
        <f t="shared" si="4362"/>
        <v/>
      </c>
      <c r="DK320" s="72" t="str">
        <f t="shared" si="4363"/>
        <v/>
      </c>
      <c r="DL320" s="72" t="str">
        <f t="shared" si="4364"/>
        <v/>
      </c>
      <c r="DM320" s="72" t="str">
        <f t="shared" si="4365"/>
        <v/>
      </c>
      <c r="DN320" s="72" t="str">
        <f t="shared" si="4366"/>
        <v/>
      </c>
      <c r="DO320" s="72" t="str">
        <f t="shared" si="4367"/>
        <v/>
      </c>
      <c r="DP320" s="72" t="str">
        <f t="shared" si="4368"/>
        <v/>
      </c>
      <c r="DQ320" s="72" t="str">
        <f t="shared" si="4369"/>
        <v/>
      </c>
      <c r="DR320" s="72" t="str">
        <f t="shared" si="4370"/>
        <v/>
      </c>
      <c r="DS320" s="72" t="str">
        <f t="shared" si="4371"/>
        <v/>
      </c>
      <c r="DT320" s="72" t="str">
        <f t="shared" si="4372"/>
        <v/>
      </c>
      <c r="DU320" s="72" t="str">
        <f t="shared" si="4373"/>
        <v/>
      </c>
      <c r="DV320" s="72" t="str">
        <f t="shared" si="4374"/>
        <v/>
      </c>
      <c r="DW320" s="72" t="str">
        <f t="shared" si="4375"/>
        <v/>
      </c>
      <c r="DX320" s="72" t="str">
        <f t="shared" si="4376"/>
        <v/>
      </c>
      <c r="DY320" s="72" t="str">
        <f t="shared" si="4377"/>
        <v/>
      </c>
      <c r="DZ320" s="72" t="str">
        <f t="shared" si="4378"/>
        <v/>
      </c>
      <c r="EA320" s="72" t="str">
        <f t="shared" si="4379"/>
        <v/>
      </c>
      <c r="EB320" s="72" t="str">
        <f t="shared" si="4380"/>
        <v/>
      </c>
      <c r="EC320" s="72" t="str">
        <f t="shared" si="4381"/>
        <v/>
      </c>
      <c r="ED320" s="72" t="str">
        <f t="shared" si="4382"/>
        <v/>
      </c>
      <c r="EE320" s="72" t="str">
        <f t="shared" si="4383"/>
        <v/>
      </c>
      <c r="EF320" s="72" t="str">
        <f t="shared" si="4384"/>
        <v/>
      </c>
      <c r="EG320" s="72" t="str">
        <f t="shared" si="4385"/>
        <v/>
      </c>
      <c r="EH320" s="72" t="str">
        <f t="shared" si="4386"/>
        <v/>
      </c>
      <c r="EI320" s="72" t="str">
        <f t="shared" si="4387"/>
        <v/>
      </c>
      <c r="EJ320" s="72" t="str">
        <f t="shared" si="4388"/>
        <v/>
      </c>
      <c r="EK320" s="72" t="str">
        <f t="shared" si="4389"/>
        <v/>
      </c>
      <c r="EL320" s="72" t="str">
        <f t="shared" si="4390"/>
        <v/>
      </c>
      <c r="EM320" s="72" t="str">
        <f t="shared" si="4391"/>
        <v/>
      </c>
      <c r="EN320" s="72" t="str">
        <f t="shared" si="4392"/>
        <v/>
      </c>
      <c r="EO320" s="72" t="str">
        <f t="shared" si="4393"/>
        <v/>
      </c>
      <c r="EP320" s="72" t="str">
        <f t="shared" si="4394"/>
        <v/>
      </c>
      <c r="EQ320" s="72" t="str">
        <f t="shared" si="4395"/>
        <v/>
      </c>
      <c r="ER320" s="72" t="str">
        <f t="shared" si="4396"/>
        <v/>
      </c>
      <c r="ES320" s="72" t="str">
        <f t="shared" si="4397"/>
        <v/>
      </c>
      <c r="ET320" s="72" t="str">
        <f t="shared" si="4398"/>
        <v/>
      </c>
      <c r="EU320" s="72" t="str">
        <f t="shared" si="4399"/>
        <v/>
      </c>
      <c r="EV320" s="72" t="str">
        <f t="shared" si="4400"/>
        <v/>
      </c>
      <c r="EW320" s="72" t="str">
        <f t="shared" si="4401"/>
        <v/>
      </c>
      <c r="EX320" s="72" t="str">
        <f t="shared" si="4402"/>
        <v/>
      </c>
      <c r="EY320" s="72" t="str">
        <f t="shared" si="4403"/>
        <v/>
      </c>
      <c r="EZ320" s="72" t="str">
        <f t="shared" si="4404"/>
        <v/>
      </c>
      <c r="FA320" s="72" t="str">
        <f t="shared" si="4405"/>
        <v/>
      </c>
      <c r="FB320" s="72" t="str">
        <f t="shared" si="4406"/>
        <v/>
      </c>
      <c r="FC320" s="72" t="str">
        <f t="shared" si="4407"/>
        <v/>
      </c>
      <c r="FD320" s="72" t="str">
        <f t="shared" si="4408"/>
        <v/>
      </c>
      <c r="FE320" s="72" t="str">
        <f t="shared" si="4409"/>
        <v/>
      </c>
      <c r="FF320" s="72" t="str">
        <f t="shared" si="4410"/>
        <v/>
      </c>
      <c r="FG320" s="72" t="str">
        <f t="shared" si="4411"/>
        <v/>
      </c>
      <c r="FH320" s="72" t="str">
        <f t="shared" si="4412"/>
        <v/>
      </c>
      <c r="FI320" s="72" t="str">
        <f t="shared" si="4413"/>
        <v/>
      </c>
      <c r="FJ320" s="72" t="str">
        <f t="shared" si="4414"/>
        <v/>
      </c>
      <c r="FK320" s="72" t="str">
        <f t="shared" si="4415"/>
        <v/>
      </c>
      <c r="FL320" s="72" t="str">
        <f t="shared" si="4416"/>
        <v/>
      </c>
      <c r="FM320" s="72" t="str">
        <f t="shared" si="4417"/>
        <v/>
      </c>
      <c r="FN320" s="72" t="str">
        <f t="shared" si="4418"/>
        <v/>
      </c>
      <c r="FO320" s="72" t="str">
        <f t="shared" si="4419"/>
        <v/>
      </c>
      <c r="FP320" s="72" t="str">
        <f t="shared" si="4420"/>
        <v/>
      </c>
      <c r="FQ320" s="72" t="str">
        <f t="shared" si="4421"/>
        <v/>
      </c>
      <c r="FR320" s="72" t="str">
        <f t="shared" si="4422"/>
        <v/>
      </c>
      <c r="FS320" s="72" t="str">
        <f t="shared" si="4423"/>
        <v/>
      </c>
    </row>
    <row r="321" spans="1:175" ht="16.5">
      <c r="A321" s="73"/>
      <c r="B321" s="147"/>
      <c r="C321" s="73"/>
      <c r="E321" s="146"/>
      <c r="T321" s="152"/>
      <c r="U321" s="88"/>
      <c r="CU321" s="98" t="str">
        <f t="shared" si="4353"/>
        <v>|n</v>
      </c>
      <c r="CW321" s="61"/>
      <c r="CX321" s="61"/>
      <c r="CY321" s="61"/>
      <c r="CZ321" s="61"/>
      <c r="DA321" s="61"/>
      <c r="DB321" s="72" t="str">
        <f t="shared" si="4354"/>
        <v/>
      </c>
      <c r="DC321" s="72" t="str">
        <f t="shared" si="4355"/>
        <v/>
      </c>
      <c r="DD321" s="72" t="str">
        <f t="shared" si="4356"/>
        <v/>
      </c>
      <c r="DE321" s="72" t="str">
        <f t="shared" si="4357"/>
        <v/>
      </c>
      <c r="DF321" s="72" t="str">
        <f t="shared" si="4358"/>
        <v/>
      </c>
      <c r="DG321" s="72" t="str">
        <f t="shared" si="4359"/>
        <v/>
      </c>
      <c r="DH321" s="72" t="str">
        <f t="shared" si="4360"/>
        <v/>
      </c>
      <c r="DI321" s="72" t="str">
        <f t="shared" si="4361"/>
        <v/>
      </c>
      <c r="DJ321" s="72" t="str">
        <f t="shared" si="4362"/>
        <v/>
      </c>
      <c r="DK321" s="72" t="str">
        <f t="shared" si="4363"/>
        <v/>
      </c>
      <c r="DL321" s="72" t="str">
        <f t="shared" si="4364"/>
        <v/>
      </c>
      <c r="DM321" s="72" t="str">
        <f t="shared" si="4365"/>
        <v/>
      </c>
      <c r="DN321" s="72" t="str">
        <f t="shared" si="4366"/>
        <v/>
      </c>
      <c r="DO321" s="72" t="str">
        <f t="shared" si="4367"/>
        <v/>
      </c>
      <c r="DP321" s="72" t="str">
        <f t="shared" si="4368"/>
        <v/>
      </c>
      <c r="DQ321" s="72" t="str">
        <f t="shared" si="4369"/>
        <v/>
      </c>
      <c r="DR321" s="72" t="str">
        <f t="shared" si="4370"/>
        <v/>
      </c>
      <c r="DS321" s="72" t="str">
        <f t="shared" si="4371"/>
        <v/>
      </c>
      <c r="DT321" s="72" t="str">
        <f t="shared" si="4372"/>
        <v/>
      </c>
      <c r="DU321" s="72" t="str">
        <f t="shared" si="4373"/>
        <v/>
      </c>
      <c r="DV321" s="72" t="str">
        <f t="shared" si="4374"/>
        <v/>
      </c>
      <c r="DW321" s="72" t="str">
        <f t="shared" si="4375"/>
        <v/>
      </c>
      <c r="DX321" s="72" t="str">
        <f t="shared" si="4376"/>
        <v/>
      </c>
      <c r="DY321" s="72" t="str">
        <f t="shared" si="4377"/>
        <v/>
      </c>
      <c r="DZ321" s="72" t="str">
        <f t="shared" si="4378"/>
        <v/>
      </c>
      <c r="EA321" s="72" t="str">
        <f t="shared" si="4379"/>
        <v/>
      </c>
      <c r="EB321" s="72" t="str">
        <f t="shared" si="4380"/>
        <v/>
      </c>
      <c r="EC321" s="72" t="str">
        <f t="shared" si="4381"/>
        <v/>
      </c>
      <c r="ED321" s="72" t="str">
        <f t="shared" si="4382"/>
        <v/>
      </c>
      <c r="EE321" s="72" t="str">
        <f t="shared" si="4383"/>
        <v/>
      </c>
      <c r="EF321" s="72" t="str">
        <f t="shared" si="4384"/>
        <v/>
      </c>
      <c r="EG321" s="72" t="str">
        <f t="shared" si="4385"/>
        <v/>
      </c>
      <c r="EH321" s="72" t="str">
        <f t="shared" si="4386"/>
        <v/>
      </c>
      <c r="EI321" s="72" t="str">
        <f t="shared" si="4387"/>
        <v/>
      </c>
      <c r="EJ321" s="72" t="str">
        <f t="shared" si="4388"/>
        <v/>
      </c>
      <c r="EK321" s="72" t="str">
        <f t="shared" si="4389"/>
        <v/>
      </c>
      <c r="EL321" s="72" t="str">
        <f t="shared" si="4390"/>
        <v/>
      </c>
      <c r="EM321" s="72" t="str">
        <f t="shared" si="4391"/>
        <v/>
      </c>
      <c r="EN321" s="72" t="str">
        <f t="shared" si="4392"/>
        <v/>
      </c>
      <c r="EO321" s="72" t="str">
        <f t="shared" si="4393"/>
        <v/>
      </c>
      <c r="EP321" s="72" t="str">
        <f t="shared" si="4394"/>
        <v/>
      </c>
      <c r="EQ321" s="72" t="str">
        <f t="shared" si="4395"/>
        <v/>
      </c>
      <c r="ER321" s="72" t="str">
        <f t="shared" si="4396"/>
        <v/>
      </c>
      <c r="ES321" s="72" t="str">
        <f t="shared" si="4397"/>
        <v/>
      </c>
      <c r="ET321" s="72" t="str">
        <f t="shared" si="4398"/>
        <v/>
      </c>
      <c r="EU321" s="72" t="str">
        <f t="shared" si="4399"/>
        <v/>
      </c>
      <c r="EV321" s="72" t="str">
        <f t="shared" si="4400"/>
        <v/>
      </c>
      <c r="EW321" s="72" t="str">
        <f t="shared" si="4401"/>
        <v/>
      </c>
      <c r="EX321" s="72" t="str">
        <f t="shared" si="4402"/>
        <v/>
      </c>
      <c r="EY321" s="72" t="str">
        <f t="shared" si="4403"/>
        <v/>
      </c>
      <c r="EZ321" s="72" t="str">
        <f t="shared" si="4404"/>
        <v/>
      </c>
      <c r="FA321" s="72" t="str">
        <f t="shared" si="4405"/>
        <v/>
      </c>
      <c r="FB321" s="72" t="str">
        <f t="shared" si="4406"/>
        <v/>
      </c>
      <c r="FC321" s="72" t="str">
        <f t="shared" si="4407"/>
        <v/>
      </c>
      <c r="FD321" s="72" t="str">
        <f t="shared" si="4408"/>
        <v/>
      </c>
      <c r="FE321" s="72" t="str">
        <f t="shared" si="4409"/>
        <v/>
      </c>
      <c r="FF321" s="72" t="str">
        <f t="shared" si="4410"/>
        <v/>
      </c>
      <c r="FG321" s="72" t="str">
        <f t="shared" si="4411"/>
        <v/>
      </c>
      <c r="FH321" s="72" t="str">
        <f t="shared" si="4412"/>
        <v/>
      </c>
      <c r="FI321" s="72" t="str">
        <f t="shared" si="4413"/>
        <v/>
      </c>
      <c r="FJ321" s="72" t="str">
        <f t="shared" si="4414"/>
        <v/>
      </c>
      <c r="FK321" s="72" t="str">
        <f t="shared" si="4415"/>
        <v/>
      </c>
      <c r="FL321" s="72" t="str">
        <f t="shared" si="4416"/>
        <v/>
      </c>
      <c r="FM321" s="72" t="str">
        <f t="shared" si="4417"/>
        <v/>
      </c>
      <c r="FN321" s="72" t="str">
        <f t="shared" si="4418"/>
        <v/>
      </c>
      <c r="FO321" s="72" t="str">
        <f t="shared" si="4419"/>
        <v/>
      </c>
      <c r="FP321" s="72" t="str">
        <f t="shared" si="4420"/>
        <v/>
      </c>
      <c r="FQ321" s="72" t="str">
        <f t="shared" si="4421"/>
        <v/>
      </c>
      <c r="FR321" s="72" t="str">
        <f t="shared" si="4422"/>
        <v/>
      </c>
      <c r="FS321" s="72" t="str">
        <f t="shared" si="4423"/>
        <v/>
      </c>
    </row>
    <row r="322" spans="1:175" ht="16.5">
      <c r="A322" s="73"/>
      <c r="B322" s="147"/>
      <c r="C322" s="73"/>
      <c r="E322" s="146"/>
      <c r="T322" s="152"/>
      <c r="U322" s="88"/>
      <c r="CU322" s="98" t="str">
        <f t="shared" si="4353"/>
        <v>|n</v>
      </c>
      <c r="CW322" s="61"/>
      <c r="CX322" s="61"/>
      <c r="CY322" s="61"/>
      <c r="CZ322" s="61"/>
      <c r="DA322" s="61"/>
      <c r="DB322" s="72" t="str">
        <f t="shared" si="4354"/>
        <v/>
      </c>
      <c r="DC322" s="72" t="str">
        <f t="shared" si="4355"/>
        <v/>
      </c>
      <c r="DD322" s="72" t="str">
        <f t="shared" si="4356"/>
        <v/>
      </c>
      <c r="DE322" s="72" t="str">
        <f t="shared" si="4357"/>
        <v/>
      </c>
      <c r="DF322" s="72" t="str">
        <f t="shared" si="4358"/>
        <v/>
      </c>
      <c r="DG322" s="72" t="str">
        <f t="shared" si="4359"/>
        <v/>
      </c>
      <c r="DH322" s="72" t="str">
        <f t="shared" si="4360"/>
        <v/>
      </c>
      <c r="DI322" s="72" t="str">
        <f t="shared" si="4361"/>
        <v/>
      </c>
      <c r="DJ322" s="72" t="str">
        <f t="shared" si="4362"/>
        <v/>
      </c>
      <c r="DK322" s="72" t="str">
        <f t="shared" si="4363"/>
        <v/>
      </c>
      <c r="DL322" s="72" t="str">
        <f t="shared" si="4364"/>
        <v/>
      </c>
      <c r="DM322" s="72" t="str">
        <f t="shared" si="4365"/>
        <v/>
      </c>
      <c r="DN322" s="72" t="str">
        <f t="shared" si="4366"/>
        <v/>
      </c>
      <c r="DO322" s="72" t="str">
        <f t="shared" si="4367"/>
        <v/>
      </c>
      <c r="DP322" s="72" t="str">
        <f t="shared" si="4368"/>
        <v/>
      </c>
      <c r="DQ322" s="72" t="str">
        <f t="shared" si="4369"/>
        <v/>
      </c>
      <c r="DR322" s="72" t="str">
        <f t="shared" si="4370"/>
        <v/>
      </c>
      <c r="DS322" s="72" t="str">
        <f t="shared" si="4371"/>
        <v/>
      </c>
      <c r="DT322" s="72" t="str">
        <f t="shared" si="4372"/>
        <v/>
      </c>
      <c r="DU322" s="72" t="str">
        <f t="shared" si="4373"/>
        <v/>
      </c>
      <c r="DV322" s="72" t="str">
        <f t="shared" si="4374"/>
        <v/>
      </c>
      <c r="DW322" s="72" t="str">
        <f t="shared" si="4375"/>
        <v/>
      </c>
      <c r="DX322" s="72" t="str">
        <f t="shared" si="4376"/>
        <v/>
      </c>
      <c r="DY322" s="72" t="str">
        <f t="shared" si="4377"/>
        <v/>
      </c>
      <c r="DZ322" s="72" t="str">
        <f t="shared" si="4378"/>
        <v/>
      </c>
      <c r="EA322" s="72" t="str">
        <f t="shared" si="4379"/>
        <v/>
      </c>
      <c r="EB322" s="72" t="str">
        <f t="shared" si="4380"/>
        <v/>
      </c>
      <c r="EC322" s="72" t="str">
        <f t="shared" si="4381"/>
        <v/>
      </c>
      <c r="ED322" s="72" t="str">
        <f t="shared" si="4382"/>
        <v/>
      </c>
      <c r="EE322" s="72" t="str">
        <f t="shared" si="4383"/>
        <v/>
      </c>
      <c r="EF322" s="72" t="str">
        <f t="shared" si="4384"/>
        <v/>
      </c>
      <c r="EG322" s="72" t="str">
        <f t="shared" si="4385"/>
        <v/>
      </c>
      <c r="EH322" s="72" t="str">
        <f t="shared" si="4386"/>
        <v/>
      </c>
      <c r="EI322" s="72" t="str">
        <f t="shared" si="4387"/>
        <v/>
      </c>
      <c r="EJ322" s="72" t="str">
        <f t="shared" si="4388"/>
        <v/>
      </c>
      <c r="EK322" s="72" t="str">
        <f t="shared" si="4389"/>
        <v/>
      </c>
      <c r="EL322" s="72" t="str">
        <f t="shared" si="4390"/>
        <v/>
      </c>
      <c r="EM322" s="72" t="str">
        <f t="shared" si="4391"/>
        <v/>
      </c>
      <c r="EN322" s="72" t="str">
        <f t="shared" si="4392"/>
        <v/>
      </c>
      <c r="EO322" s="72" t="str">
        <f t="shared" si="4393"/>
        <v/>
      </c>
      <c r="EP322" s="72" t="str">
        <f t="shared" si="4394"/>
        <v/>
      </c>
      <c r="EQ322" s="72" t="str">
        <f t="shared" si="4395"/>
        <v/>
      </c>
      <c r="ER322" s="72" t="str">
        <f t="shared" si="4396"/>
        <v/>
      </c>
      <c r="ES322" s="72" t="str">
        <f t="shared" si="4397"/>
        <v/>
      </c>
      <c r="ET322" s="72" t="str">
        <f t="shared" si="4398"/>
        <v/>
      </c>
      <c r="EU322" s="72" t="str">
        <f t="shared" si="4399"/>
        <v/>
      </c>
      <c r="EV322" s="72" t="str">
        <f t="shared" si="4400"/>
        <v/>
      </c>
      <c r="EW322" s="72" t="str">
        <f t="shared" si="4401"/>
        <v/>
      </c>
      <c r="EX322" s="72" t="str">
        <f t="shared" si="4402"/>
        <v/>
      </c>
      <c r="EY322" s="72" t="str">
        <f t="shared" si="4403"/>
        <v/>
      </c>
      <c r="EZ322" s="72" t="str">
        <f t="shared" si="4404"/>
        <v/>
      </c>
      <c r="FA322" s="72" t="str">
        <f t="shared" si="4405"/>
        <v/>
      </c>
      <c r="FB322" s="72" t="str">
        <f t="shared" si="4406"/>
        <v/>
      </c>
      <c r="FC322" s="72" t="str">
        <f t="shared" si="4407"/>
        <v/>
      </c>
      <c r="FD322" s="72" t="str">
        <f t="shared" si="4408"/>
        <v/>
      </c>
      <c r="FE322" s="72" t="str">
        <f t="shared" si="4409"/>
        <v/>
      </c>
      <c r="FF322" s="72" t="str">
        <f t="shared" si="4410"/>
        <v/>
      </c>
      <c r="FG322" s="72" t="str">
        <f t="shared" si="4411"/>
        <v/>
      </c>
      <c r="FH322" s="72" t="str">
        <f t="shared" si="4412"/>
        <v/>
      </c>
      <c r="FI322" s="72" t="str">
        <f t="shared" si="4413"/>
        <v/>
      </c>
      <c r="FJ322" s="72" t="str">
        <f t="shared" si="4414"/>
        <v/>
      </c>
      <c r="FK322" s="72" t="str">
        <f t="shared" si="4415"/>
        <v/>
      </c>
      <c r="FL322" s="72" t="str">
        <f t="shared" si="4416"/>
        <v/>
      </c>
      <c r="FM322" s="72" t="str">
        <f t="shared" si="4417"/>
        <v/>
      </c>
      <c r="FN322" s="72" t="str">
        <f t="shared" si="4418"/>
        <v/>
      </c>
      <c r="FO322" s="72" t="str">
        <f t="shared" si="4419"/>
        <v/>
      </c>
      <c r="FP322" s="72" t="str">
        <f t="shared" si="4420"/>
        <v/>
      </c>
      <c r="FQ322" s="72" t="str">
        <f t="shared" si="4421"/>
        <v/>
      </c>
      <c r="FR322" s="72" t="str">
        <f t="shared" si="4422"/>
        <v/>
      </c>
      <c r="FS322" s="72" t="str">
        <f t="shared" si="4423"/>
        <v/>
      </c>
    </row>
    <row r="323" spans="1:175" ht="16.5">
      <c r="A323" s="73"/>
      <c r="B323" s="147"/>
      <c r="C323" s="73"/>
      <c r="E323" s="146"/>
      <c r="T323" s="152"/>
      <c r="U323" s="88"/>
      <c r="CU323" s="98" t="str">
        <f t="shared" si="4353"/>
        <v>|n</v>
      </c>
      <c r="CW323" s="61"/>
      <c r="CX323" s="61"/>
      <c r="CY323" s="61"/>
      <c r="CZ323" s="61"/>
      <c r="DA323" s="61"/>
      <c r="DB323" s="72" t="str">
        <f t="shared" si="4354"/>
        <v/>
      </c>
      <c r="DC323" s="72" t="str">
        <f t="shared" si="4355"/>
        <v/>
      </c>
      <c r="DD323" s="72" t="str">
        <f t="shared" si="4356"/>
        <v/>
      </c>
      <c r="DE323" s="72" t="str">
        <f t="shared" si="4357"/>
        <v/>
      </c>
      <c r="DF323" s="72" t="str">
        <f t="shared" si="4358"/>
        <v/>
      </c>
      <c r="DG323" s="72" t="str">
        <f t="shared" si="4359"/>
        <v/>
      </c>
      <c r="DH323" s="72" t="str">
        <f t="shared" si="4360"/>
        <v/>
      </c>
      <c r="DI323" s="72" t="str">
        <f t="shared" si="4361"/>
        <v/>
      </c>
      <c r="DJ323" s="72" t="str">
        <f t="shared" si="4362"/>
        <v/>
      </c>
      <c r="DK323" s="72" t="str">
        <f t="shared" si="4363"/>
        <v/>
      </c>
      <c r="DL323" s="72" t="str">
        <f t="shared" si="4364"/>
        <v/>
      </c>
      <c r="DM323" s="72" t="str">
        <f t="shared" si="4365"/>
        <v/>
      </c>
      <c r="DN323" s="72" t="str">
        <f t="shared" si="4366"/>
        <v/>
      </c>
      <c r="DO323" s="72" t="str">
        <f t="shared" si="4367"/>
        <v/>
      </c>
      <c r="DP323" s="72" t="str">
        <f t="shared" si="4368"/>
        <v/>
      </c>
      <c r="DQ323" s="72" t="str">
        <f t="shared" si="4369"/>
        <v/>
      </c>
      <c r="DR323" s="72" t="str">
        <f t="shared" si="4370"/>
        <v/>
      </c>
      <c r="DS323" s="72" t="str">
        <f t="shared" si="4371"/>
        <v/>
      </c>
      <c r="DT323" s="72" t="str">
        <f t="shared" si="4372"/>
        <v/>
      </c>
      <c r="DU323" s="72" t="str">
        <f t="shared" si="4373"/>
        <v/>
      </c>
      <c r="DV323" s="72" t="str">
        <f t="shared" si="4374"/>
        <v/>
      </c>
      <c r="DW323" s="72" t="str">
        <f t="shared" si="4375"/>
        <v/>
      </c>
      <c r="DX323" s="72" t="str">
        <f t="shared" si="4376"/>
        <v/>
      </c>
      <c r="DY323" s="72" t="str">
        <f t="shared" si="4377"/>
        <v/>
      </c>
      <c r="DZ323" s="72" t="str">
        <f t="shared" si="4378"/>
        <v/>
      </c>
      <c r="EA323" s="72" t="str">
        <f t="shared" si="4379"/>
        <v/>
      </c>
      <c r="EB323" s="72" t="str">
        <f t="shared" si="4380"/>
        <v/>
      </c>
      <c r="EC323" s="72" t="str">
        <f t="shared" si="4381"/>
        <v/>
      </c>
      <c r="ED323" s="72" t="str">
        <f t="shared" si="4382"/>
        <v/>
      </c>
      <c r="EE323" s="72" t="str">
        <f t="shared" si="4383"/>
        <v/>
      </c>
      <c r="EF323" s="72" t="str">
        <f t="shared" si="4384"/>
        <v/>
      </c>
      <c r="EG323" s="72" t="str">
        <f t="shared" si="4385"/>
        <v/>
      </c>
      <c r="EH323" s="72" t="str">
        <f t="shared" si="4386"/>
        <v/>
      </c>
      <c r="EI323" s="72" t="str">
        <f t="shared" si="4387"/>
        <v/>
      </c>
      <c r="EJ323" s="72" t="str">
        <f t="shared" si="4388"/>
        <v/>
      </c>
      <c r="EK323" s="72" t="str">
        <f t="shared" si="4389"/>
        <v/>
      </c>
      <c r="EL323" s="72" t="str">
        <f t="shared" si="4390"/>
        <v/>
      </c>
      <c r="EM323" s="72" t="str">
        <f t="shared" si="4391"/>
        <v/>
      </c>
      <c r="EN323" s="72" t="str">
        <f t="shared" si="4392"/>
        <v/>
      </c>
      <c r="EO323" s="72" t="str">
        <f t="shared" si="4393"/>
        <v/>
      </c>
      <c r="EP323" s="72" t="str">
        <f t="shared" si="4394"/>
        <v/>
      </c>
      <c r="EQ323" s="72" t="str">
        <f t="shared" si="4395"/>
        <v/>
      </c>
      <c r="ER323" s="72" t="str">
        <f t="shared" si="4396"/>
        <v/>
      </c>
      <c r="ES323" s="72" t="str">
        <f t="shared" si="4397"/>
        <v/>
      </c>
      <c r="ET323" s="72" t="str">
        <f t="shared" si="4398"/>
        <v/>
      </c>
      <c r="EU323" s="72" t="str">
        <f t="shared" si="4399"/>
        <v/>
      </c>
      <c r="EV323" s="72" t="str">
        <f t="shared" si="4400"/>
        <v/>
      </c>
      <c r="EW323" s="72" t="str">
        <f t="shared" si="4401"/>
        <v/>
      </c>
      <c r="EX323" s="72" t="str">
        <f t="shared" si="4402"/>
        <v/>
      </c>
      <c r="EY323" s="72" t="str">
        <f t="shared" si="4403"/>
        <v/>
      </c>
      <c r="EZ323" s="72" t="str">
        <f t="shared" si="4404"/>
        <v/>
      </c>
      <c r="FA323" s="72" t="str">
        <f t="shared" si="4405"/>
        <v/>
      </c>
      <c r="FB323" s="72" t="str">
        <f t="shared" si="4406"/>
        <v/>
      </c>
      <c r="FC323" s="72" t="str">
        <f t="shared" si="4407"/>
        <v/>
      </c>
      <c r="FD323" s="72" t="str">
        <f t="shared" si="4408"/>
        <v/>
      </c>
      <c r="FE323" s="72" t="str">
        <f t="shared" si="4409"/>
        <v/>
      </c>
      <c r="FF323" s="72" t="str">
        <f t="shared" si="4410"/>
        <v/>
      </c>
      <c r="FG323" s="72" t="str">
        <f t="shared" si="4411"/>
        <v/>
      </c>
      <c r="FH323" s="72" t="str">
        <f t="shared" si="4412"/>
        <v/>
      </c>
      <c r="FI323" s="72" t="str">
        <f t="shared" si="4413"/>
        <v/>
      </c>
      <c r="FJ323" s="72" t="str">
        <f t="shared" si="4414"/>
        <v/>
      </c>
      <c r="FK323" s="72" t="str">
        <f t="shared" si="4415"/>
        <v/>
      </c>
      <c r="FL323" s="72" t="str">
        <f t="shared" si="4416"/>
        <v/>
      </c>
      <c r="FM323" s="72" t="str">
        <f t="shared" si="4417"/>
        <v/>
      </c>
      <c r="FN323" s="72" t="str">
        <f t="shared" si="4418"/>
        <v/>
      </c>
      <c r="FO323" s="72" t="str">
        <f t="shared" si="4419"/>
        <v/>
      </c>
      <c r="FP323" s="72" t="str">
        <f t="shared" si="4420"/>
        <v/>
      </c>
      <c r="FQ323" s="72" t="str">
        <f t="shared" si="4421"/>
        <v/>
      </c>
      <c r="FR323" s="72" t="str">
        <f t="shared" si="4422"/>
        <v/>
      </c>
      <c r="FS323" s="72" t="str">
        <f t="shared" si="4423"/>
        <v/>
      </c>
    </row>
    <row r="324" spans="1:175" ht="16.5">
      <c r="A324" s="73"/>
      <c r="B324" s="147"/>
      <c r="C324" s="73"/>
      <c r="E324" s="146"/>
      <c r="T324" s="152"/>
      <c r="U324" s="88"/>
      <c r="CU324" s="98" t="str">
        <f t="shared" si="4353"/>
        <v>|n</v>
      </c>
      <c r="CW324" s="61"/>
      <c r="CX324" s="61"/>
      <c r="CY324" s="61"/>
      <c r="CZ324" s="61"/>
      <c r="DA324" s="61"/>
      <c r="DB324" s="72" t="str">
        <f t="shared" si="4354"/>
        <v/>
      </c>
      <c r="DC324" s="72" t="str">
        <f t="shared" si="4355"/>
        <v/>
      </c>
      <c r="DD324" s="72" t="str">
        <f t="shared" si="4356"/>
        <v/>
      </c>
      <c r="DE324" s="72" t="str">
        <f t="shared" si="4357"/>
        <v/>
      </c>
      <c r="DF324" s="72" t="str">
        <f t="shared" si="4358"/>
        <v/>
      </c>
      <c r="DG324" s="72" t="str">
        <f t="shared" si="4359"/>
        <v/>
      </c>
      <c r="DH324" s="72" t="str">
        <f t="shared" si="4360"/>
        <v/>
      </c>
      <c r="DI324" s="72" t="str">
        <f t="shared" si="4361"/>
        <v/>
      </c>
      <c r="DJ324" s="72" t="str">
        <f t="shared" si="4362"/>
        <v/>
      </c>
      <c r="DK324" s="72" t="str">
        <f t="shared" si="4363"/>
        <v/>
      </c>
      <c r="DL324" s="72" t="str">
        <f t="shared" si="4364"/>
        <v/>
      </c>
      <c r="DM324" s="72" t="str">
        <f t="shared" si="4365"/>
        <v/>
      </c>
      <c r="DN324" s="72" t="str">
        <f t="shared" si="4366"/>
        <v/>
      </c>
      <c r="DO324" s="72" t="str">
        <f t="shared" si="4367"/>
        <v/>
      </c>
      <c r="DP324" s="72" t="str">
        <f t="shared" si="4368"/>
        <v/>
      </c>
      <c r="DQ324" s="72" t="str">
        <f t="shared" si="4369"/>
        <v/>
      </c>
      <c r="DR324" s="72" t="str">
        <f t="shared" si="4370"/>
        <v/>
      </c>
      <c r="DS324" s="72" t="str">
        <f t="shared" si="4371"/>
        <v/>
      </c>
      <c r="DT324" s="72" t="str">
        <f t="shared" si="4372"/>
        <v/>
      </c>
      <c r="DU324" s="72" t="str">
        <f t="shared" si="4373"/>
        <v/>
      </c>
      <c r="DV324" s="72" t="str">
        <f t="shared" si="4374"/>
        <v/>
      </c>
      <c r="DW324" s="72" t="str">
        <f t="shared" si="4375"/>
        <v/>
      </c>
      <c r="DX324" s="72" t="str">
        <f t="shared" si="4376"/>
        <v/>
      </c>
      <c r="DY324" s="72" t="str">
        <f t="shared" si="4377"/>
        <v/>
      </c>
      <c r="DZ324" s="72" t="str">
        <f t="shared" si="4378"/>
        <v/>
      </c>
      <c r="EA324" s="72" t="str">
        <f t="shared" si="4379"/>
        <v/>
      </c>
      <c r="EB324" s="72" t="str">
        <f t="shared" si="4380"/>
        <v/>
      </c>
      <c r="EC324" s="72" t="str">
        <f t="shared" si="4381"/>
        <v/>
      </c>
      <c r="ED324" s="72" t="str">
        <f t="shared" si="4382"/>
        <v/>
      </c>
      <c r="EE324" s="72" t="str">
        <f t="shared" si="4383"/>
        <v/>
      </c>
      <c r="EF324" s="72" t="str">
        <f t="shared" si="4384"/>
        <v/>
      </c>
      <c r="EG324" s="72" t="str">
        <f t="shared" si="4385"/>
        <v/>
      </c>
      <c r="EH324" s="72" t="str">
        <f t="shared" si="4386"/>
        <v/>
      </c>
      <c r="EI324" s="72" t="str">
        <f t="shared" si="4387"/>
        <v/>
      </c>
      <c r="EJ324" s="72" t="str">
        <f t="shared" si="4388"/>
        <v/>
      </c>
      <c r="EK324" s="72" t="str">
        <f t="shared" si="4389"/>
        <v/>
      </c>
      <c r="EL324" s="72" t="str">
        <f t="shared" si="4390"/>
        <v/>
      </c>
      <c r="EM324" s="72" t="str">
        <f t="shared" si="4391"/>
        <v/>
      </c>
      <c r="EN324" s="72" t="str">
        <f t="shared" si="4392"/>
        <v/>
      </c>
      <c r="EO324" s="72" t="str">
        <f t="shared" si="4393"/>
        <v/>
      </c>
      <c r="EP324" s="72" t="str">
        <f t="shared" si="4394"/>
        <v/>
      </c>
      <c r="EQ324" s="72" t="str">
        <f t="shared" si="4395"/>
        <v/>
      </c>
      <c r="ER324" s="72" t="str">
        <f t="shared" si="4396"/>
        <v/>
      </c>
      <c r="ES324" s="72" t="str">
        <f t="shared" si="4397"/>
        <v/>
      </c>
      <c r="ET324" s="72" t="str">
        <f t="shared" si="4398"/>
        <v/>
      </c>
      <c r="EU324" s="72" t="str">
        <f t="shared" si="4399"/>
        <v/>
      </c>
      <c r="EV324" s="72" t="str">
        <f t="shared" si="4400"/>
        <v/>
      </c>
      <c r="EW324" s="72" t="str">
        <f t="shared" si="4401"/>
        <v/>
      </c>
      <c r="EX324" s="72" t="str">
        <f t="shared" si="4402"/>
        <v/>
      </c>
      <c r="EY324" s="72" t="str">
        <f t="shared" si="4403"/>
        <v/>
      </c>
      <c r="EZ324" s="72" t="str">
        <f t="shared" si="4404"/>
        <v/>
      </c>
      <c r="FA324" s="72" t="str">
        <f t="shared" si="4405"/>
        <v/>
      </c>
      <c r="FB324" s="72" t="str">
        <f t="shared" si="4406"/>
        <v/>
      </c>
      <c r="FC324" s="72" t="str">
        <f t="shared" si="4407"/>
        <v/>
      </c>
      <c r="FD324" s="72" t="str">
        <f t="shared" si="4408"/>
        <v/>
      </c>
      <c r="FE324" s="72" t="str">
        <f t="shared" si="4409"/>
        <v/>
      </c>
      <c r="FF324" s="72" t="str">
        <f t="shared" si="4410"/>
        <v/>
      </c>
      <c r="FG324" s="72" t="str">
        <f t="shared" si="4411"/>
        <v/>
      </c>
      <c r="FH324" s="72" t="str">
        <f t="shared" si="4412"/>
        <v/>
      </c>
      <c r="FI324" s="72" t="str">
        <f t="shared" si="4413"/>
        <v/>
      </c>
      <c r="FJ324" s="72" t="str">
        <f t="shared" si="4414"/>
        <v/>
      </c>
      <c r="FK324" s="72" t="str">
        <f t="shared" si="4415"/>
        <v/>
      </c>
      <c r="FL324" s="72" t="str">
        <f t="shared" si="4416"/>
        <v/>
      </c>
      <c r="FM324" s="72" t="str">
        <f t="shared" si="4417"/>
        <v/>
      </c>
      <c r="FN324" s="72" t="str">
        <f t="shared" si="4418"/>
        <v/>
      </c>
      <c r="FO324" s="72" t="str">
        <f t="shared" si="4419"/>
        <v/>
      </c>
      <c r="FP324" s="72" t="str">
        <f t="shared" si="4420"/>
        <v/>
      </c>
      <c r="FQ324" s="72" t="str">
        <f t="shared" si="4421"/>
        <v/>
      </c>
      <c r="FR324" s="72" t="str">
        <f t="shared" si="4422"/>
        <v/>
      </c>
      <c r="FS324" s="72" t="str">
        <f t="shared" si="4423"/>
        <v/>
      </c>
    </row>
    <row r="325" spans="1:175" ht="16.5">
      <c r="A325" s="73"/>
      <c r="B325" s="147"/>
      <c r="C325" s="73"/>
      <c r="E325" s="146"/>
      <c r="T325" s="152"/>
      <c r="U325" s="88"/>
      <c r="CU325" s="98" t="str">
        <f t="shared" si="4353"/>
        <v>|n</v>
      </c>
      <c r="CW325" s="61"/>
      <c r="CX325" s="61"/>
      <c r="CY325" s="61"/>
      <c r="CZ325" s="61"/>
      <c r="DA325" s="61"/>
      <c r="DB325" s="72" t="str">
        <f t="shared" si="4354"/>
        <v/>
      </c>
      <c r="DC325" s="72" t="str">
        <f t="shared" si="4355"/>
        <v/>
      </c>
      <c r="DD325" s="72" t="str">
        <f t="shared" si="4356"/>
        <v/>
      </c>
      <c r="DE325" s="72" t="str">
        <f t="shared" si="4357"/>
        <v/>
      </c>
      <c r="DF325" s="72" t="str">
        <f t="shared" si="4358"/>
        <v/>
      </c>
      <c r="DG325" s="72" t="str">
        <f t="shared" si="4359"/>
        <v/>
      </c>
      <c r="DH325" s="72" t="str">
        <f t="shared" si="4360"/>
        <v/>
      </c>
      <c r="DI325" s="72" t="str">
        <f t="shared" si="4361"/>
        <v/>
      </c>
      <c r="DJ325" s="72" t="str">
        <f t="shared" si="4362"/>
        <v/>
      </c>
      <c r="DK325" s="72" t="str">
        <f t="shared" si="4363"/>
        <v/>
      </c>
      <c r="DL325" s="72" t="str">
        <f t="shared" si="4364"/>
        <v/>
      </c>
      <c r="DM325" s="72" t="str">
        <f t="shared" si="4365"/>
        <v/>
      </c>
      <c r="DN325" s="72" t="str">
        <f t="shared" si="4366"/>
        <v/>
      </c>
      <c r="DO325" s="72" t="str">
        <f t="shared" si="4367"/>
        <v/>
      </c>
      <c r="DP325" s="72" t="str">
        <f t="shared" si="4368"/>
        <v/>
      </c>
      <c r="DQ325" s="72" t="str">
        <f t="shared" si="4369"/>
        <v/>
      </c>
      <c r="DR325" s="72" t="str">
        <f t="shared" si="4370"/>
        <v/>
      </c>
      <c r="DS325" s="72" t="str">
        <f t="shared" si="4371"/>
        <v/>
      </c>
      <c r="DT325" s="72" t="str">
        <f t="shared" si="4372"/>
        <v/>
      </c>
      <c r="DU325" s="72" t="str">
        <f t="shared" si="4373"/>
        <v/>
      </c>
      <c r="DV325" s="72" t="str">
        <f t="shared" si="4374"/>
        <v/>
      </c>
      <c r="DW325" s="72" t="str">
        <f t="shared" si="4375"/>
        <v/>
      </c>
      <c r="DX325" s="72" t="str">
        <f t="shared" si="4376"/>
        <v/>
      </c>
      <c r="DY325" s="72" t="str">
        <f t="shared" si="4377"/>
        <v/>
      </c>
      <c r="DZ325" s="72" t="str">
        <f t="shared" si="4378"/>
        <v/>
      </c>
      <c r="EA325" s="72" t="str">
        <f t="shared" si="4379"/>
        <v/>
      </c>
      <c r="EB325" s="72" t="str">
        <f t="shared" si="4380"/>
        <v/>
      </c>
      <c r="EC325" s="72" t="str">
        <f t="shared" si="4381"/>
        <v/>
      </c>
      <c r="ED325" s="72" t="str">
        <f t="shared" si="4382"/>
        <v/>
      </c>
      <c r="EE325" s="72" t="str">
        <f t="shared" si="4383"/>
        <v/>
      </c>
      <c r="EF325" s="72" t="str">
        <f t="shared" si="4384"/>
        <v/>
      </c>
      <c r="EG325" s="72" t="str">
        <f t="shared" si="4385"/>
        <v/>
      </c>
      <c r="EH325" s="72" t="str">
        <f t="shared" si="4386"/>
        <v/>
      </c>
      <c r="EI325" s="72" t="str">
        <f t="shared" si="4387"/>
        <v/>
      </c>
      <c r="EJ325" s="72" t="str">
        <f t="shared" si="4388"/>
        <v/>
      </c>
      <c r="EK325" s="72" t="str">
        <f t="shared" si="4389"/>
        <v/>
      </c>
      <c r="EL325" s="72" t="str">
        <f t="shared" si="4390"/>
        <v/>
      </c>
      <c r="EM325" s="72" t="str">
        <f t="shared" si="4391"/>
        <v/>
      </c>
      <c r="EN325" s="72" t="str">
        <f t="shared" si="4392"/>
        <v/>
      </c>
      <c r="EO325" s="72" t="str">
        <f t="shared" si="4393"/>
        <v/>
      </c>
      <c r="EP325" s="72" t="str">
        <f t="shared" si="4394"/>
        <v/>
      </c>
      <c r="EQ325" s="72" t="str">
        <f t="shared" si="4395"/>
        <v/>
      </c>
      <c r="ER325" s="72" t="str">
        <f t="shared" si="4396"/>
        <v/>
      </c>
      <c r="ES325" s="72" t="str">
        <f t="shared" si="4397"/>
        <v/>
      </c>
      <c r="ET325" s="72" t="str">
        <f t="shared" si="4398"/>
        <v/>
      </c>
      <c r="EU325" s="72" t="str">
        <f t="shared" si="4399"/>
        <v/>
      </c>
      <c r="EV325" s="72" t="str">
        <f t="shared" si="4400"/>
        <v/>
      </c>
      <c r="EW325" s="72" t="str">
        <f t="shared" si="4401"/>
        <v/>
      </c>
      <c r="EX325" s="72" t="str">
        <f t="shared" si="4402"/>
        <v/>
      </c>
      <c r="EY325" s="72" t="str">
        <f t="shared" si="4403"/>
        <v/>
      </c>
      <c r="EZ325" s="72" t="str">
        <f t="shared" si="4404"/>
        <v/>
      </c>
      <c r="FA325" s="72" t="str">
        <f t="shared" si="4405"/>
        <v/>
      </c>
      <c r="FB325" s="72" t="str">
        <f t="shared" si="4406"/>
        <v/>
      </c>
      <c r="FC325" s="72" t="str">
        <f t="shared" si="4407"/>
        <v/>
      </c>
      <c r="FD325" s="72" t="str">
        <f t="shared" si="4408"/>
        <v/>
      </c>
      <c r="FE325" s="72" t="str">
        <f t="shared" si="4409"/>
        <v/>
      </c>
      <c r="FF325" s="72" t="str">
        <f t="shared" si="4410"/>
        <v/>
      </c>
      <c r="FG325" s="72" t="str">
        <f t="shared" si="4411"/>
        <v/>
      </c>
      <c r="FH325" s="72" t="str">
        <f t="shared" si="4412"/>
        <v/>
      </c>
      <c r="FI325" s="72" t="str">
        <f t="shared" si="4413"/>
        <v/>
      </c>
      <c r="FJ325" s="72" t="str">
        <f t="shared" si="4414"/>
        <v/>
      </c>
      <c r="FK325" s="72" t="str">
        <f t="shared" si="4415"/>
        <v/>
      </c>
      <c r="FL325" s="72" t="str">
        <f t="shared" si="4416"/>
        <v/>
      </c>
      <c r="FM325" s="72" t="str">
        <f t="shared" si="4417"/>
        <v/>
      </c>
      <c r="FN325" s="72" t="str">
        <f t="shared" si="4418"/>
        <v/>
      </c>
      <c r="FO325" s="72" t="str">
        <f t="shared" si="4419"/>
        <v/>
      </c>
      <c r="FP325" s="72" t="str">
        <f t="shared" si="4420"/>
        <v/>
      </c>
      <c r="FQ325" s="72" t="str">
        <f t="shared" si="4421"/>
        <v/>
      </c>
      <c r="FR325" s="72" t="str">
        <f t="shared" si="4422"/>
        <v/>
      </c>
      <c r="FS325" s="72" t="str">
        <f t="shared" si="4423"/>
        <v/>
      </c>
    </row>
    <row r="326" spans="1:175" ht="16.5">
      <c r="A326" s="73"/>
      <c r="B326" s="147"/>
      <c r="C326" s="73"/>
      <c r="E326" s="146"/>
      <c r="T326" s="152"/>
      <c r="U326" s="88"/>
      <c r="CU326" s="98" t="str">
        <f t="shared" si="4353"/>
        <v>|n</v>
      </c>
      <c r="CW326" s="61"/>
      <c r="CX326" s="61"/>
      <c r="CY326" s="61"/>
      <c r="CZ326" s="61"/>
      <c r="DA326" s="61"/>
      <c r="DB326" s="72" t="str">
        <f t="shared" si="4354"/>
        <v/>
      </c>
      <c r="DC326" s="72" t="str">
        <f t="shared" si="4355"/>
        <v/>
      </c>
      <c r="DD326" s="72" t="str">
        <f t="shared" si="4356"/>
        <v/>
      </c>
      <c r="DE326" s="72" t="str">
        <f t="shared" si="4357"/>
        <v/>
      </c>
      <c r="DF326" s="72" t="str">
        <f t="shared" si="4358"/>
        <v/>
      </c>
      <c r="DG326" s="72" t="str">
        <f t="shared" si="4359"/>
        <v/>
      </c>
      <c r="DH326" s="72" t="str">
        <f t="shared" si="4360"/>
        <v/>
      </c>
      <c r="DI326" s="72" t="str">
        <f t="shared" si="4361"/>
        <v/>
      </c>
      <c r="DJ326" s="72" t="str">
        <f t="shared" si="4362"/>
        <v/>
      </c>
      <c r="DK326" s="72" t="str">
        <f t="shared" si="4363"/>
        <v/>
      </c>
      <c r="DL326" s="72" t="str">
        <f t="shared" si="4364"/>
        <v/>
      </c>
      <c r="DM326" s="72" t="str">
        <f t="shared" si="4365"/>
        <v/>
      </c>
      <c r="DN326" s="72" t="str">
        <f t="shared" si="4366"/>
        <v/>
      </c>
      <c r="DO326" s="72" t="str">
        <f t="shared" si="4367"/>
        <v/>
      </c>
      <c r="DP326" s="72" t="str">
        <f t="shared" si="4368"/>
        <v/>
      </c>
      <c r="DQ326" s="72" t="str">
        <f t="shared" si="4369"/>
        <v/>
      </c>
      <c r="DR326" s="72" t="str">
        <f t="shared" si="4370"/>
        <v/>
      </c>
      <c r="DS326" s="72" t="str">
        <f t="shared" si="4371"/>
        <v/>
      </c>
      <c r="DT326" s="72" t="str">
        <f t="shared" si="4372"/>
        <v/>
      </c>
      <c r="DU326" s="72" t="str">
        <f t="shared" si="4373"/>
        <v/>
      </c>
      <c r="DV326" s="72" t="str">
        <f t="shared" si="4374"/>
        <v/>
      </c>
      <c r="DW326" s="72" t="str">
        <f t="shared" si="4375"/>
        <v/>
      </c>
      <c r="DX326" s="72" t="str">
        <f t="shared" si="4376"/>
        <v/>
      </c>
      <c r="DY326" s="72" t="str">
        <f t="shared" si="4377"/>
        <v/>
      </c>
      <c r="DZ326" s="72" t="str">
        <f t="shared" si="4378"/>
        <v/>
      </c>
      <c r="EA326" s="72" t="str">
        <f t="shared" si="4379"/>
        <v/>
      </c>
      <c r="EB326" s="72" t="str">
        <f t="shared" si="4380"/>
        <v/>
      </c>
      <c r="EC326" s="72" t="str">
        <f t="shared" si="4381"/>
        <v/>
      </c>
      <c r="ED326" s="72" t="str">
        <f t="shared" si="4382"/>
        <v/>
      </c>
      <c r="EE326" s="72" t="str">
        <f t="shared" si="4383"/>
        <v/>
      </c>
      <c r="EF326" s="72" t="str">
        <f t="shared" si="4384"/>
        <v/>
      </c>
      <c r="EG326" s="72" t="str">
        <f t="shared" si="4385"/>
        <v/>
      </c>
      <c r="EH326" s="72" t="str">
        <f t="shared" si="4386"/>
        <v/>
      </c>
      <c r="EI326" s="72" t="str">
        <f t="shared" si="4387"/>
        <v/>
      </c>
      <c r="EJ326" s="72" t="str">
        <f t="shared" si="4388"/>
        <v/>
      </c>
      <c r="EK326" s="72" t="str">
        <f t="shared" si="4389"/>
        <v/>
      </c>
      <c r="EL326" s="72" t="str">
        <f t="shared" si="4390"/>
        <v/>
      </c>
      <c r="EM326" s="72" t="str">
        <f t="shared" si="4391"/>
        <v/>
      </c>
      <c r="EN326" s="72" t="str">
        <f t="shared" si="4392"/>
        <v/>
      </c>
      <c r="EO326" s="72" t="str">
        <f t="shared" si="4393"/>
        <v/>
      </c>
      <c r="EP326" s="72" t="str">
        <f t="shared" si="4394"/>
        <v/>
      </c>
      <c r="EQ326" s="72" t="str">
        <f t="shared" si="4395"/>
        <v/>
      </c>
      <c r="ER326" s="72" t="str">
        <f t="shared" si="4396"/>
        <v/>
      </c>
      <c r="ES326" s="72" t="str">
        <f t="shared" si="4397"/>
        <v/>
      </c>
      <c r="ET326" s="72" t="str">
        <f t="shared" si="4398"/>
        <v/>
      </c>
      <c r="EU326" s="72" t="str">
        <f t="shared" si="4399"/>
        <v/>
      </c>
      <c r="EV326" s="72" t="str">
        <f t="shared" si="4400"/>
        <v/>
      </c>
      <c r="EW326" s="72" t="str">
        <f t="shared" si="4401"/>
        <v/>
      </c>
      <c r="EX326" s="72" t="str">
        <f t="shared" si="4402"/>
        <v/>
      </c>
      <c r="EY326" s="72" t="str">
        <f t="shared" si="4403"/>
        <v/>
      </c>
      <c r="EZ326" s="72" t="str">
        <f t="shared" si="4404"/>
        <v/>
      </c>
      <c r="FA326" s="72" t="str">
        <f t="shared" si="4405"/>
        <v/>
      </c>
      <c r="FB326" s="72" t="str">
        <f t="shared" si="4406"/>
        <v/>
      </c>
      <c r="FC326" s="72" t="str">
        <f t="shared" si="4407"/>
        <v/>
      </c>
      <c r="FD326" s="72" t="str">
        <f t="shared" si="4408"/>
        <v/>
      </c>
      <c r="FE326" s="72" t="str">
        <f t="shared" si="4409"/>
        <v/>
      </c>
      <c r="FF326" s="72" t="str">
        <f t="shared" si="4410"/>
        <v/>
      </c>
      <c r="FG326" s="72" t="str">
        <f t="shared" si="4411"/>
        <v/>
      </c>
      <c r="FH326" s="72" t="str">
        <f t="shared" si="4412"/>
        <v/>
      </c>
      <c r="FI326" s="72" t="str">
        <f t="shared" si="4413"/>
        <v/>
      </c>
      <c r="FJ326" s="72" t="str">
        <f t="shared" si="4414"/>
        <v/>
      </c>
      <c r="FK326" s="72" t="str">
        <f t="shared" si="4415"/>
        <v/>
      </c>
      <c r="FL326" s="72" t="str">
        <f t="shared" si="4416"/>
        <v/>
      </c>
      <c r="FM326" s="72" t="str">
        <f t="shared" si="4417"/>
        <v/>
      </c>
      <c r="FN326" s="72" t="str">
        <f t="shared" si="4418"/>
        <v/>
      </c>
      <c r="FO326" s="72" t="str">
        <f t="shared" si="4419"/>
        <v/>
      </c>
      <c r="FP326" s="72" t="str">
        <f t="shared" si="4420"/>
        <v/>
      </c>
      <c r="FQ326" s="72" t="str">
        <f t="shared" si="4421"/>
        <v/>
      </c>
      <c r="FR326" s="72" t="str">
        <f t="shared" si="4422"/>
        <v/>
      </c>
      <c r="FS326" s="72" t="str">
        <f t="shared" si="4423"/>
        <v/>
      </c>
    </row>
    <row r="327" spans="1:175" ht="16.5">
      <c r="A327" s="73"/>
      <c r="B327" s="147"/>
      <c r="C327" s="73"/>
      <c r="E327" s="146"/>
      <c r="T327" s="152"/>
      <c r="U327" s="88"/>
      <c r="CU327" s="98" t="str">
        <f t="shared" si="4353"/>
        <v>|n</v>
      </c>
      <c r="CW327" s="61"/>
      <c r="CX327" s="61"/>
      <c r="CY327" s="61"/>
      <c r="CZ327" s="61"/>
      <c r="DA327" s="61"/>
      <c r="DB327" s="72" t="str">
        <f t="shared" si="4354"/>
        <v/>
      </c>
      <c r="DC327" s="72" t="str">
        <f t="shared" si="4355"/>
        <v/>
      </c>
      <c r="DD327" s="72" t="str">
        <f t="shared" si="4356"/>
        <v/>
      </c>
      <c r="DE327" s="72" t="str">
        <f t="shared" si="4357"/>
        <v/>
      </c>
      <c r="DF327" s="72" t="str">
        <f t="shared" si="4358"/>
        <v/>
      </c>
      <c r="DG327" s="72" t="str">
        <f t="shared" si="4359"/>
        <v/>
      </c>
      <c r="DH327" s="72" t="str">
        <f t="shared" si="4360"/>
        <v/>
      </c>
      <c r="DI327" s="72" t="str">
        <f t="shared" si="4361"/>
        <v/>
      </c>
      <c r="DJ327" s="72" t="str">
        <f t="shared" si="4362"/>
        <v/>
      </c>
      <c r="DK327" s="72" t="str">
        <f t="shared" si="4363"/>
        <v/>
      </c>
      <c r="DL327" s="72" t="str">
        <f t="shared" si="4364"/>
        <v/>
      </c>
      <c r="DM327" s="72" t="str">
        <f t="shared" si="4365"/>
        <v/>
      </c>
      <c r="DN327" s="72" t="str">
        <f t="shared" si="4366"/>
        <v/>
      </c>
      <c r="DO327" s="72" t="str">
        <f t="shared" si="4367"/>
        <v/>
      </c>
      <c r="DP327" s="72" t="str">
        <f t="shared" si="4368"/>
        <v/>
      </c>
      <c r="DQ327" s="72" t="str">
        <f t="shared" si="4369"/>
        <v/>
      </c>
      <c r="DR327" s="72" t="str">
        <f t="shared" si="4370"/>
        <v/>
      </c>
      <c r="DS327" s="72" t="str">
        <f t="shared" si="4371"/>
        <v/>
      </c>
      <c r="DT327" s="72" t="str">
        <f t="shared" si="4372"/>
        <v/>
      </c>
      <c r="DU327" s="72" t="str">
        <f t="shared" si="4373"/>
        <v/>
      </c>
      <c r="DV327" s="72" t="str">
        <f t="shared" si="4374"/>
        <v/>
      </c>
      <c r="DW327" s="72" t="str">
        <f t="shared" si="4375"/>
        <v/>
      </c>
      <c r="DX327" s="72" t="str">
        <f t="shared" si="4376"/>
        <v/>
      </c>
      <c r="DY327" s="72" t="str">
        <f t="shared" si="4377"/>
        <v/>
      </c>
      <c r="DZ327" s="72" t="str">
        <f t="shared" si="4378"/>
        <v/>
      </c>
      <c r="EA327" s="72" t="str">
        <f t="shared" si="4379"/>
        <v/>
      </c>
      <c r="EB327" s="72" t="str">
        <f t="shared" si="4380"/>
        <v/>
      </c>
      <c r="EC327" s="72" t="str">
        <f t="shared" si="4381"/>
        <v/>
      </c>
      <c r="ED327" s="72" t="str">
        <f t="shared" si="4382"/>
        <v/>
      </c>
      <c r="EE327" s="72" t="str">
        <f t="shared" si="4383"/>
        <v/>
      </c>
      <c r="EF327" s="72" t="str">
        <f t="shared" si="4384"/>
        <v/>
      </c>
      <c r="EG327" s="72" t="str">
        <f t="shared" si="4385"/>
        <v/>
      </c>
      <c r="EH327" s="72" t="str">
        <f t="shared" si="4386"/>
        <v/>
      </c>
      <c r="EI327" s="72" t="str">
        <f t="shared" si="4387"/>
        <v/>
      </c>
      <c r="EJ327" s="72" t="str">
        <f t="shared" si="4388"/>
        <v/>
      </c>
      <c r="EK327" s="72" t="str">
        <f t="shared" si="4389"/>
        <v/>
      </c>
      <c r="EL327" s="72" t="str">
        <f t="shared" si="4390"/>
        <v/>
      </c>
      <c r="EM327" s="72" t="str">
        <f t="shared" si="4391"/>
        <v/>
      </c>
      <c r="EN327" s="72" t="str">
        <f t="shared" si="4392"/>
        <v/>
      </c>
      <c r="EO327" s="72" t="str">
        <f t="shared" si="4393"/>
        <v/>
      </c>
      <c r="EP327" s="72" t="str">
        <f t="shared" si="4394"/>
        <v/>
      </c>
      <c r="EQ327" s="72" t="str">
        <f t="shared" si="4395"/>
        <v/>
      </c>
      <c r="ER327" s="72" t="str">
        <f t="shared" si="4396"/>
        <v/>
      </c>
      <c r="ES327" s="72" t="str">
        <f t="shared" si="4397"/>
        <v/>
      </c>
      <c r="ET327" s="72" t="str">
        <f t="shared" si="4398"/>
        <v/>
      </c>
      <c r="EU327" s="72" t="str">
        <f t="shared" si="4399"/>
        <v/>
      </c>
      <c r="EV327" s="72" t="str">
        <f t="shared" si="4400"/>
        <v/>
      </c>
      <c r="EW327" s="72" t="str">
        <f t="shared" si="4401"/>
        <v/>
      </c>
      <c r="EX327" s="72" t="str">
        <f t="shared" si="4402"/>
        <v/>
      </c>
      <c r="EY327" s="72" t="str">
        <f t="shared" si="4403"/>
        <v/>
      </c>
      <c r="EZ327" s="72" t="str">
        <f t="shared" si="4404"/>
        <v/>
      </c>
      <c r="FA327" s="72" t="str">
        <f t="shared" si="4405"/>
        <v/>
      </c>
      <c r="FB327" s="72" t="str">
        <f t="shared" si="4406"/>
        <v/>
      </c>
      <c r="FC327" s="72" t="str">
        <f t="shared" si="4407"/>
        <v/>
      </c>
      <c r="FD327" s="72" t="str">
        <f t="shared" si="4408"/>
        <v/>
      </c>
      <c r="FE327" s="72" t="str">
        <f t="shared" si="4409"/>
        <v/>
      </c>
      <c r="FF327" s="72" t="str">
        <f t="shared" si="4410"/>
        <v/>
      </c>
      <c r="FG327" s="72" t="str">
        <f t="shared" si="4411"/>
        <v/>
      </c>
      <c r="FH327" s="72" t="str">
        <f t="shared" si="4412"/>
        <v/>
      </c>
      <c r="FI327" s="72" t="str">
        <f t="shared" si="4413"/>
        <v/>
      </c>
      <c r="FJ327" s="72" t="str">
        <f t="shared" si="4414"/>
        <v/>
      </c>
      <c r="FK327" s="72" t="str">
        <f t="shared" si="4415"/>
        <v/>
      </c>
      <c r="FL327" s="72" t="str">
        <f t="shared" si="4416"/>
        <v/>
      </c>
      <c r="FM327" s="72" t="str">
        <f t="shared" si="4417"/>
        <v/>
      </c>
      <c r="FN327" s="72" t="str">
        <f t="shared" si="4418"/>
        <v/>
      </c>
      <c r="FO327" s="72" t="str">
        <f t="shared" si="4419"/>
        <v/>
      </c>
      <c r="FP327" s="72" t="str">
        <f t="shared" si="4420"/>
        <v/>
      </c>
      <c r="FQ327" s="72" t="str">
        <f t="shared" si="4421"/>
        <v/>
      </c>
      <c r="FR327" s="72" t="str">
        <f t="shared" si="4422"/>
        <v/>
      </c>
      <c r="FS327" s="72" t="str">
        <f t="shared" si="4423"/>
        <v/>
      </c>
    </row>
    <row r="328" spans="1:175" ht="16.5">
      <c r="A328" s="73"/>
      <c r="B328" s="147"/>
      <c r="C328" s="73"/>
      <c r="E328" s="146"/>
      <c r="T328" s="152"/>
      <c r="U328" s="88"/>
      <c r="CU328" s="98" t="str">
        <f t="shared" si="4353"/>
        <v>|n</v>
      </c>
      <c r="CW328" s="61"/>
      <c r="CX328" s="61"/>
      <c r="CY328" s="61"/>
      <c r="CZ328" s="61"/>
      <c r="DA328" s="61"/>
      <c r="DB328" s="72" t="str">
        <f t="shared" si="4354"/>
        <v/>
      </c>
      <c r="DC328" s="72" t="str">
        <f t="shared" si="4355"/>
        <v/>
      </c>
      <c r="DD328" s="72" t="str">
        <f t="shared" si="4356"/>
        <v/>
      </c>
      <c r="DE328" s="72" t="str">
        <f t="shared" si="4357"/>
        <v/>
      </c>
      <c r="DF328" s="72" t="str">
        <f t="shared" si="4358"/>
        <v/>
      </c>
      <c r="DG328" s="72" t="str">
        <f t="shared" si="4359"/>
        <v/>
      </c>
      <c r="DH328" s="72" t="str">
        <f t="shared" si="4360"/>
        <v/>
      </c>
      <c r="DI328" s="72" t="str">
        <f t="shared" si="4361"/>
        <v/>
      </c>
      <c r="DJ328" s="72" t="str">
        <f t="shared" si="4362"/>
        <v/>
      </c>
      <c r="DK328" s="72" t="str">
        <f t="shared" si="4363"/>
        <v/>
      </c>
      <c r="DL328" s="72" t="str">
        <f t="shared" si="4364"/>
        <v/>
      </c>
      <c r="DM328" s="72" t="str">
        <f t="shared" si="4365"/>
        <v/>
      </c>
      <c r="DN328" s="72" t="str">
        <f t="shared" si="4366"/>
        <v/>
      </c>
      <c r="DO328" s="72" t="str">
        <f t="shared" si="4367"/>
        <v/>
      </c>
      <c r="DP328" s="72" t="str">
        <f t="shared" si="4368"/>
        <v/>
      </c>
      <c r="DQ328" s="72" t="str">
        <f t="shared" si="4369"/>
        <v/>
      </c>
      <c r="DR328" s="72" t="str">
        <f t="shared" si="4370"/>
        <v/>
      </c>
      <c r="DS328" s="72" t="str">
        <f t="shared" si="4371"/>
        <v/>
      </c>
      <c r="DT328" s="72" t="str">
        <f t="shared" si="4372"/>
        <v/>
      </c>
      <c r="DU328" s="72" t="str">
        <f t="shared" si="4373"/>
        <v/>
      </c>
      <c r="DV328" s="72" t="str">
        <f t="shared" si="4374"/>
        <v/>
      </c>
      <c r="DW328" s="72" t="str">
        <f t="shared" si="4375"/>
        <v/>
      </c>
      <c r="DX328" s="72" t="str">
        <f t="shared" si="4376"/>
        <v/>
      </c>
      <c r="DY328" s="72" t="str">
        <f t="shared" si="4377"/>
        <v/>
      </c>
      <c r="DZ328" s="72" t="str">
        <f t="shared" si="4378"/>
        <v/>
      </c>
      <c r="EA328" s="72" t="str">
        <f t="shared" si="4379"/>
        <v/>
      </c>
      <c r="EB328" s="72" t="str">
        <f t="shared" si="4380"/>
        <v/>
      </c>
      <c r="EC328" s="72" t="str">
        <f t="shared" si="4381"/>
        <v/>
      </c>
      <c r="ED328" s="72" t="str">
        <f t="shared" si="4382"/>
        <v/>
      </c>
      <c r="EE328" s="72" t="str">
        <f t="shared" si="4383"/>
        <v/>
      </c>
      <c r="EF328" s="72" t="str">
        <f t="shared" si="4384"/>
        <v/>
      </c>
      <c r="EG328" s="72" t="str">
        <f t="shared" si="4385"/>
        <v/>
      </c>
      <c r="EH328" s="72" t="str">
        <f t="shared" si="4386"/>
        <v/>
      </c>
      <c r="EI328" s="72" t="str">
        <f t="shared" si="4387"/>
        <v/>
      </c>
      <c r="EJ328" s="72" t="str">
        <f t="shared" si="4388"/>
        <v/>
      </c>
      <c r="EK328" s="72" t="str">
        <f t="shared" si="4389"/>
        <v/>
      </c>
      <c r="EL328" s="72" t="str">
        <f t="shared" si="4390"/>
        <v/>
      </c>
      <c r="EM328" s="72" t="str">
        <f t="shared" si="4391"/>
        <v/>
      </c>
      <c r="EN328" s="72" t="str">
        <f t="shared" si="4392"/>
        <v/>
      </c>
      <c r="EO328" s="72" t="str">
        <f t="shared" si="4393"/>
        <v/>
      </c>
      <c r="EP328" s="72" t="str">
        <f t="shared" si="4394"/>
        <v/>
      </c>
      <c r="EQ328" s="72" t="str">
        <f t="shared" si="4395"/>
        <v/>
      </c>
      <c r="ER328" s="72" t="str">
        <f t="shared" si="4396"/>
        <v/>
      </c>
      <c r="ES328" s="72" t="str">
        <f t="shared" si="4397"/>
        <v/>
      </c>
      <c r="ET328" s="72" t="str">
        <f t="shared" si="4398"/>
        <v/>
      </c>
      <c r="EU328" s="72" t="str">
        <f t="shared" si="4399"/>
        <v/>
      </c>
      <c r="EV328" s="72" t="str">
        <f t="shared" si="4400"/>
        <v/>
      </c>
      <c r="EW328" s="72" t="str">
        <f t="shared" si="4401"/>
        <v/>
      </c>
      <c r="EX328" s="72" t="str">
        <f t="shared" si="4402"/>
        <v/>
      </c>
      <c r="EY328" s="72" t="str">
        <f t="shared" si="4403"/>
        <v/>
      </c>
      <c r="EZ328" s="72" t="str">
        <f t="shared" si="4404"/>
        <v/>
      </c>
      <c r="FA328" s="72" t="str">
        <f t="shared" si="4405"/>
        <v/>
      </c>
      <c r="FB328" s="72" t="str">
        <f t="shared" si="4406"/>
        <v/>
      </c>
      <c r="FC328" s="72" t="str">
        <f t="shared" si="4407"/>
        <v/>
      </c>
      <c r="FD328" s="72" t="str">
        <f t="shared" si="4408"/>
        <v/>
      </c>
      <c r="FE328" s="72" t="str">
        <f t="shared" si="4409"/>
        <v/>
      </c>
      <c r="FF328" s="72" t="str">
        <f t="shared" si="4410"/>
        <v/>
      </c>
      <c r="FG328" s="72" t="str">
        <f t="shared" si="4411"/>
        <v/>
      </c>
      <c r="FH328" s="72" t="str">
        <f t="shared" si="4412"/>
        <v/>
      </c>
      <c r="FI328" s="72" t="str">
        <f t="shared" si="4413"/>
        <v/>
      </c>
      <c r="FJ328" s="72" t="str">
        <f t="shared" si="4414"/>
        <v/>
      </c>
      <c r="FK328" s="72" t="str">
        <f t="shared" si="4415"/>
        <v/>
      </c>
      <c r="FL328" s="72" t="str">
        <f t="shared" si="4416"/>
        <v/>
      </c>
      <c r="FM328" s="72" t="str">
        <f t="shared" si="4417"/>
        <v/>
      </c>
      <c r="FN328" s="72" t="str">
        <f t="shared" si="4418"/>
        <v/>
      </c>
      <c r="FO328" s="72" t="str">
        <f t="shared" si="4419"/>
        <v/>
      </c>
      <c r="FP328" s="72" t="str">
        <f t="shared" si="4420"/>
        <v/>
      </c>
      <c r="FQ328" s="72" t="str">
        <f t="shared" si="4421"/>
        <v/>
      </c>
      <c r="FR328" s="72" t="str">
        <f t="shared" si="4422"/>
        <v/>
      </c>
      <c r="FS328" s="72" t="str">
        <f t="shared" si="4423"/>
        <v/>
      </c>
    </row>
    <row r="329" spans="1:175" ht="16.5">
      <c r="A329" s="73"/>
      <c r="B329" s="147"/>
      <c r="C329" s="73"/>
      <c r="E329" s="146"/>
      <c r="T329" s="152"/>
      <c r="U329" s="88"/>
      <c r="CU329" s="98" t="str">
        <f t="shared" si="4353"/>
        <v>|n</v>
      </c>
      <c r="CW329" s="61"/>
      <c r="CX329" s="61"/>
      <c r="CY329" s="61"/>
      <c r="CZ329" s="61"/>
      <c r="DA329" s="61"/>
      <c r="DB329" s="72" t="str">
        <f t="shared" si="4354"/>
        <v/>
      </c>
      <c r="DC329" s="72" t="str">
        <f t="shared" si="4355"/>
        <v/>
      </c>
      <c r="DD329" s="72" t="str">
        <f t="shared" si="4356"/>
        <v/>
      </c>
      <c r="DE329" s="72" t="str">
        <f t="shared" si="4357"/>
        <v/>
      </c>
      <c r="DF329" s="72" t="str">
        <f t="shared" si="4358"/>
        <v/>
      </c>
      <c r="DG329" s="72" t="str">
        <f t="shared" si="4359"/>
        <v/>
      </c>
      <c r="DH329" s="72" t="str">
        <f t="shared" si="4360"/>
        <v/>
      </c>
      <c r="DI329" s="72" t="str">
        <f t="shared" si="4361"/>
        <v/>
      </c>
      <c r="DJ329" s="72" t="str">
        <f t="shared" si="4362"/>
        <v/>
      </c>
      <c r="DK329" s="72" t="str">
        <f t="shared" si="4363"/>
        <v/>
      </c>
      <c r="DL329" s="72" t="str">
        <f t="shared" si="4364"/>
        <v/>
      </c>
      <c r="DM329" s="72" t="str">
        <f t="shared" si="4365"/>
        <v/>
      </c>
      <c r="DN329" s="72" t="str">
        <f t="shared" si="4366"/>
        <v/>
      </c>
      <c r="DO329" s="72" t="str">
        <f t="shared" si="4367"/>
        <v/>
      </c>
      <c r="DP329" s="72" t="str">
        <f t="shared" si="4368"/>
        <v/>
      </c>
      <c r="DQ329" s="72" t="str">
        <f t="shared" si="4369"/>
        <v/>
      </c>
      <c r="DR329" s="72" t="str">
        <f t="shared" si="4370"/>
        <v/>
      </c>
      <c r="DS329" s="72" t="str">
        <f t="shared" si="4371"/>
        <v/>
      </c>
      <c r="DT329" s="72" t="str">
        <f t="shared" si="4372"/>
        <v/>
      </c>
      <c r="DU329" s="72" t="str">
        <f t="shared" si="4373"/>
        <v/>
      </c>
      <c r="DV329" s="72" t="str">
        <f t="shared" si="4374"/>
        <v/>
      </c>
      <c r="DW329" s="72" t="str">
        <f t="shared" si="4375"/>
        <v/>
      </c>
      <c r="DX329" s="72" t="str">
        <f t="shared" si="4376"/>
        <v/>
      </c>
      <c r="DY329" s="72" t="str">
        <f t="shared" si="4377"/>
        <v/>
      </c>
      <c r="DZ329" s="72" t="str">
        <f t="shared" si="4378"/>
        <v/>
      </c>
      <c r="EA329" s="72" t="str">
        <f t="shared" si="4379"/>
        <v/>
      </c>
      <c r="EB329" s="72" t="str">
        <f t="shared" si="4380"/>
        <v/>
      </c>
      <c r="EC329" s="72" t="str">
        <f t="shared" si="4381"/>
        <v/>
      </c>
      <c r="ED329" s="72" t="str">
        <f t="shared" si="4382"/>
        <v/>
      </c>
      <c r="EE329" s="72" t="str">
        <f t="shared" si="4383"/>
        <v/>
      </c>
      <c r="EF329" s="72" t="str">
        <f t="shared" si="4384"/>
        <v/>
      </c>
      <c r="EG329" s="72" t="str">
        <f t="shared" si="4385"/>
        <v/>
      </c>
      <c r="EH329" s="72" t="str">
        <f t="shared" si="4386"/>
        <v/>
      </c>
      <c r="EI329" s="72" t="str">
        <f t="shared" si="4387"/>
        <v/>
      </c>
      <c r="EJ329" s="72" t="str">
        <f t="shared" si="4388"/>
        <v/>
      </c>
      <c r="EK329" s="72" t="str">
        <f t="shared" si="4389"/>
        <v/>
      </c>
      <c r="EL329" s="72" t="str">
        <f t="shared" si="4390"/>
        <v/>
      </c>
      <c r="EM329" s="72" t="str">
        <f t="shared" si="4391"/>
        <v/>
      </c>
      <c r="EN329" s="72" t="str">
        <f t="shared" si="4392"/>
        <v/>
      </c>
      <c r="EO329" s="72" t="str">
        <f t="shared" si="4393"/>
        <v/>
      </c>
      <c r="EP329" s="72" t="str">
        <f t="shared" si="4394"/>
        <v/>
      </c>
      <c r="EQ329" s="72" t="str">
        <f t="shared" si="4395"/>
        <v/>
      </c>
      <c r="ER329" s="72" t="str">
        <f t="shared" si="4396"/>
        <v/>
      </c>
      <c r="ES329" s="72" t="str">
        <f t="shared" si="4397"/>
        <v/>
      </c>
      <c r="ET329" s="72" t="str">
        <f t="shared" si="4398"/>
        <v/>
      </c>
      <c r="EU329" s="72" t="str">
        <f t="shared" si="4399"/>
        <v/>
      </c>
      <c r="EV329" s="72" t="str">
        <f t="shared" si="4400"/>
        <v/>
      </c>
      <c r="EW329" s="72" t="str">
        <f t="shared" si="4401"/>
        <v/>
      </c>
      <c r="EX329" s="72" t="str">
        <f t="shared" si="4402"/>
        <v/>
      </c>
      <c r="EY329" s="72" t="str">
        <f t="shared" si="4403"/>
        <v/>
      </c>
      <c r="EZ329" s="72" t="str">
        <f t="shared" si="4404"/>
        <v/>
      </c>
      <c r="FA329" s="72" t="str">
        <f t="shared" si="4405"/>
        <v/>
      </c>
      <c r="FB329" s="72" t="str">
        <f t="shared" si="4406"/>
        <v/>
      </c>
      <c r="FC329" s="72" t="str">
        <f t="shared" si="4407"/>
        <v/>
      </c>
      <c r="FD329" s="72" t="str">
        <f t="shared" si="4408"/>
        <v/>
      </c>
      <c r="FE329" s="72" t="str">
        <f t="shared" si="4409"/>
        <v/>
      </c>
      <c r="FF329" s="72" t="str">
        <f t="shared" si="4410"/>
        <v/>
      </c>
      <c r="FG329" s="72" t="str">
        <f t="shared" si="4411"/>
        <v/>
      </c>
      <c r="FH329" s="72" t="str">
        <f t="shared" si="4412"/>
        <v/>
      </c>
      <c r="FI329" s="72" t="str">
        <f t="shared" si="4413"/>
        <v/>
      </c>
      <c r="FJ329" s="72" t="str">
        <f t="shared" si="4414"/>
        <v/>
      </c>
      <c r="FK329" s="72" t="str">
        <f t="shared" si="4415"/>
        <v/>
      </c>
      <c r="FL329" s="72" t="str">
        <f t="shared" si="4416"/>
        <v/>
      </c>
      <c r="FM329" s="72" t="str">
        <f t="shared" si="4417"/>
        <v/>
      </c>
      <c r="FN329" s="72" t="str">
        <f t="shared" si="4418"/>
        <v/>
      </c>
      <c r="FO329" s="72" t="str">
        <f t="shared" si="4419"/>
        <v/>
      </c>
      <c r="FP329" s="72" t="str">
        <f t="shared" si="4420"/>
        <v/>
      </c>
      <c r="FQ329" s="72" t="str">
        <f t="shared" si="4421"/>
        <v/>
      </c>
      <c r="FR329" s="72" t="str">
        <f t="shared" si="4422"/>
        <v/>
      </c>
      <c r="FS329" s="72" t="str">
        <f t="shared" si="4423"/>
        <v/>
      </c>
    </row>
    <row r="330" spans="1:175" ht="16.5">
      <c r="A330" s="73"/>
      <c r="B330" s="147"/>
      <c r="C330" s="73"/>
      <c r="E330" s="146"/>
      <c r="T330" s="152"/>
      <c r="U330" s="88"/>
      <c r="CU330" s="98" t="str">
        <f t="shared" si="4353"/>
        <v>|n</v>
      </c>
      <c r="CW330" s="61"/>
      <c r="CX330" s="61"/>
      <c r="CY330" s="61"/>
      <c r="CZ330" s="61"/>
      <c r="DA330" s="61"/>
      <c r="DB330" s="72" t="str">
        <f t="shared" si="4354"/>
        <v/>
      </c>
      <c r="DC330" s="72" t="str">
        <f t="shared" si="4355"/>
        <v/>
      </c>
      <c r="DD330" s="72" t="str">
        <f t="shared" si="4356"/>
        <v/>
      </c>
      <c r="DE330" s="72" t="str">
        <f t="shared" si="4357"/>
        <v/>
      </c>
      <c r="DF330" s="72" t="str">
        <f t="shared" si="4358"/>
        <v/>
      </c>
      <c r="DG330" s="72" t="str">
        <f t="shared" si="4359"/>
        <v/>
      </c>
      <c r="DH330" s="72" t="str">
        <f t="shared" si="4360"/>
        <v/>
      </c>
      <c r="DI330" s="72" t="str">
        <f t="shared" si="4361"/>
        <v/>
      </c>
      <c r="DJ330" s="72" t="str">
        <f t="shared" si="4362"/>
        <v/>
      </c>
      <c r="DK330" s="72" t="str">
        <f t="shared" si="4363"/>
        <v/>
      </c>
      <c r="DL330" s="72" t="str">
        <f t="shared" si="4364"/>
        <v/>
      </c>
      <c r="DM330" s="72" t="str">
        <f t="shared" si="4365"/>
        <v/>
      </c>
      <c r="DN330" s="72" t="str">
        <f t="shared" si="4366"/>
        <v/>
      </c>
      <c r="DO330" s="72" t="str">
        <f t="shared" si="4367"/>
        <v/>
      </c>
      <c r="DP330" s="72" t="str">
        <f t="shared" si="4368"/>
        <v/>
      </c>
      <c r="DQ330" s="72" t="str">
        <f t="shared" si="4369"/>
        <v/>
      </c>
      <c r="DR330" s="72" t="str">
        <f t="shared" si="4370"/>
        <v/>
      </c>
      <c r="DS330" s="72" t="str">
        <f t="shared" si="4371"/>
        <v/>
      </c>
      <c r="DT330" s="72" t="str">
        <f t="shared" si="4372"/>
        <v/>
      </c>
      <c r="DU330" s="72" t="str">
        <f t="shared" si="4373"/>
        <v/>
      </c>
      <c r="DV330" s="72" t="str">
        <f t="shared" si="4374"/>
        <v/>
      </c>
      <c r="DW330" s="72" t="str">
        <f t="shared" si="4375"/>
        <v/>
      </c>
      <c r="DX330" s="72" t="str">
        <f t="shared" si="4376"/>
        <v/>
      </c>
      <c r="DY330" s="72" t="str">
        <f t="shared" si="4377"/>
        <v/>
      </c>
      <c r="DZ330" s="72" t="str">
        <f t="shared" si="4378"/>
        <v/>
      </c>
      <c r="EA330" s="72" t="str">
        <f t="shared" si="4379"/>
        <v/>
      </c>
      <c r="EB330" s="72" t="str">
        <f t="shared" si="4380"/>
        <v/>
      </c>
      <c r="EC330" s="72" t="str">
        <f t="shared" si="4381"/>
        <v/>
      </c>
      <c r="ED330" s="72" t="str">
        <f t="shared" si="4382"/>
        <v/>
      </c>
      <c r="EE330" s="72" t="str">
        <f t="shared" si="4383"/>
        <v/>
      </c>
      <c r="EF330" s="72" t="str">
        <f t="shared" si="4384"/>
        <v/>
      </c>
      <c r="EG330" s="72" t="str">
        <f t="shared" si="4385"/>
        <v/>
      </c>
      <c r="EH330" s="72" t="str">
        <f t="shared" si="4386"/>
        <v/>
      </c>
      <c r="EI330" s="72" t="str">
        <f t="shared" si="4387"/>
        <v/>
      </c>
      <c r="EJ330" s="72" t="str">
        <f t="shared" si="4388"/>
        <v/>
      </c>
      <c r="EK330" s="72" t="str">
        <f t="shared" si="4389"/>
        <v/>
      </c>
      <c r="EL330" s="72" t="str">
        <f t="shared" si="4390"/>
        <v/>
      </c>
      <c r="EM330" s="72" t="str">
        <f t="shared" si="4391"/>
        <v/>
      </c>
      <c r="EN330" s="72" t="str">
        <f t="shared" si="4392"/>
        <v/>
      </c>
      <c r="EO330" s="72" t="str">
        <f t="shared" si="4393"/>
        <v/>
      </c>
      <c r="EP330" s="72" t="str">
        <f t="shared" si="4394"/>
        <v/>
      </c>
      <c r="EQ330" s="72" t="str">
        <f t="shared" si="4395"/>
        <v/>
      </c>
      <c r="ER330" s="72" t="str">
        <f t="shared" si="4396"/>
        <v/>
      </c>
      <c r="ES330" s="72" t="str">
        <f t="shared" si="4397"/>
        <v/>
      </c>
      <c r="ET330" s="72" t="str">
        <f t="shared" si="4398"/>
        <v/>
      </c>
      <c r="EU330" s="72" t="str">
        <f t="shared" si="4399"/>
        <v/>
      </c>
      <c r="EV330" s="72" t="str">
        <f t="shared" si="4400"/>
        <v/>
      </c>
      <c r="EW330" s="72" t="str">
        <f t="shared" si="4401"/>
        <v/>
      </c>
      <c r="EX330" s="72" t="str">
        <f t="shared" si="4402"/>
        <v/>
      </c>
      <c r="EY330" s="72" t="str">
        <f t="shared" si="4403"/>
        <v/>
      </c>
      <c r="EZ330" s="72" t="str">
        <f t="shared" si="4404"/>
        <v/>
      </c>
      <c r="FA330" s="72" t="str">
        <f t="shared" si="4405"/>
        <v/>
      </c>
      <c r="FB330" s="72" t="str">
        <f t="shared" si="4406"/>
        <v/>
      </c>
      <c r="FC330" s="72" t="str">
        <f t="shared" si="4407"/>
        <v/>
      </c>
      <c r="FD330" s="72" t="str">
        <f t="shared" si="4408"/>
        <v/>
      </c>
      <c r="FE330" s="72" t="str">
        <f t="shared" si="4409"/>
        <v/>
      </c>
      <c r="FF330" s="72" t="str">
        <f t="shared" si="4410"/>
        <v/>
      </c>
      <c r="FG330" s="72" t="str">
        <f t="shared" si="4411"/>
        <v/>
      </c>
      <c r="FH330" s="72" t="str">
        <f t="shared" si="4412"/>
        <v/>
      </c>
      <c r="FI330" s="72" t="str">
        <f t="shared" si="4413"/>
        <v/>
      </c>
      <c r="FJ330" s="72" t="str">
        <f t="shared" si="4414"/>
        <v/>
      </c>
      <c r="FK330" s="72" t="str">
        <f t="shared" si="4415"/>
        <v/>
      </c>
      <c r="FL330" s="72" t="str">
        <f t="shared" si="4416"/>
        <v/>
      </c>
      <c r="FM330" s="72" t="str">
        <f t="shared" si="4417"/>
        <v/>
      </c>
      <c r="FN330" s="72" t="str">
        <f t="shared" si="4418"/>
        <v/>
      </c>
      <c r="FO330" s="72" t="str">
        <f t="shared" si="4419"/>
        <v/>
      </c>
      <c r="FP330" s="72" t="str">
        <f t="shared" si="4420"/>
        <v/>
      </c>
      <c r="FQ330" s="72" t="str">
        <f t="shared" si="4421"/>
        <v/>
      </c>
      <c r="FR330" s="72" t="str">
        <f t="shared" si="4422"/>
        <v/>
      </c>
      <c r="FS330" s="72" t="str">
        <f t="shared" si="4423"/>
        <v/>
      </c>
    </row>
    <row r="331" spans="1:175" ht="16.5">
      <c r="A331" s="73"/>
      <c r="B331" s="147"/>
      <c r="C331" s="73"/>
      <c r="E331" s="146"/>
      <c r="T331" s="152"/>
      <c r="U331" s="88"/>
      <c r="CU331" s="98" t="str">
        <f t="shared" si="4353"/>
        <v>|n</v>
      </c>
      <c r="CW331" s="61"/>
      <c r="CX331" s="61"/>
      <c r="CY331" s="61"/>
      <c r="CZ331" s="61"/>
      <c r="DA331" s="61"/>
      <c r="DB331" s="72" t="str">
        <f t="shared" si="4354"/>
        <v/>
      </c>
      <c r="DC331" s="72" t="str">
        <f t="shared" si="4355"/>
        <v/>
      </c>
      <c r="DD331" s="72" t="str">
        <f t="shared" si="4356"/>
        <v/>
      </c>
      <c r="DE331" s="72" t="str">
        <f t="shared" si="4357"/>
        <v/>
      </c>
      <c r="DF331" s="72" t="str">
        <f t="shared" si="4358"/>
        <v/>
      </c>
      <c r="DG331" s="72" t="str">
        <f t="shared" si="4359"/>
        <v/>
      </c>
      <c r="DH331" s="72" t="str">
        <f t="shared" si="4360"/>
        <v/>
      </c>
      <c r="DI331" s="72" t="str">
        <f t="shared" si="4361"/>
        <v/>
      </c>
      <c r="DJ331" s="72" t="str">
        <f t="shared" si="4362"/>
        <v/>
      </c>
      <c r="DK331" s="72" t="str">
        <f t="shared" si="4363"/>
        <v/>
      </c>
      <c r="DL331" s="72" t="str">
        <f t="shared" si="4364"/>
        <v/>
      </c>
      <c r="DM331" s="72" t="str">
        <f t="shared" si="4365"/>
        <v/>
      </c>
      <c r="DN331" s="72" t="str">
        <f t="shared" si="4366"/>
        <v/>
      </c>
      <c r="DO331" s="72" t="str">
        <f t="shared" si="4367"/>
        <v/>
      </c>
      <c r="DP331" s="72" t="str">
        <f t="shared" si="4368"/>
        <v/>
      </c>
      <c r="DQ331" s="72" t="str">
        <f t="shared" si="4369"/>
        <v/>
      </c>
      <c r="DR331" s="72" t="str">
        <f t="shared" si="4370"/>
        <v/>
      </c>
      <c r="DS331" s="72" t="str">
        <f t="shared" si="4371"/>
        <v/>
      </c>
      <c r="DT331" s="72" t="str">
        <f t="shared" si="4372"/>
        <v/>
      </c>
      <c r="DU331" s="72" t="str">
        <f t="shared" si="4373"/>
        <v/>
      </c>
      <c r="DV331" s="72" t="str">
        <f t="shared" si="4374"/>
        <v/>
      </c>
      <c r="DW331" s="72" t="str">
        <f t="shared" si="4375"/>
        <v/>
      </c>
      <c r="DX331" s="72" t="str">
        <f t="shared" si="4376"/>
        <v/>
      </c>
      <c r="DY331" s="72" t="str">
        <f t="shared" si="4377"/>
        <v/>
      </c>
      <c r="DZ331" s="72" t="str">
        <f t="shared" si="4378"/>
        <v/>
      </c>
      <c r="EA331" s="72" t="str">
        <f t="shared" si="4379"/>
        <v/>
      </c>
      <c r="EB331" s="72" t="str">
        <f t="shared" si="4380"/>
        <v/>
      </c>
      <c r="EC331" s="72" t="str">
        <f t="shared" si="4381"/>
        <v/>
      </c>
      <c r="ED331" s="72" t="str">
        <f t="shared" si="4382"/>
        <v/>
      </c>
      <c r="EE331" s="72" t="str">
        <f t="shared" si="4383"/>
        <v/>
      </c>
      <c r="EF331" s="72" t="str">
        <f t="shared" si="4384"/>
        <v/>
      </c>
      <c r="EG331" s="72" t="str">
        <f t="shared" si="4385"/>
        <v/>
      </c>
      <c r="EH331" s="72" t="str">
        <f t="shared" si="4386"/>
        <v/>
      </c>
      <c r="EI331" s="72" t="str">
        <f t="shared" si="4387"/>
        <v/>
      </c>
      <c r="EJ331" s="72" t="str">
        <f t="shared" si="4388"/>
        <v/>
      </c>
      <c r="EK331" s="72" t="str">
        <f t="shared" si="4389"/>
        <v/>
      </c>
      <c r="EL331" s="72" t="str">
        <f t="shared" si="4390"/>
        <v/>
      </c>
      <c r="EM331" s="72" t="str">
        <f t="shared" si="4391"/>
        <v/>
      </c>
      <c r="EN331" s="72" t="str">
        <f t="shared" si="4392"/>
        <v/>
      </c>
      <c r="EO331" s="72" t="str">
        <f t="shared" si="4393"/>
        <v/>
      </c>
      <c r="EP331" s="72" t="str">
        <f t="shared" si="4394"/>
        <v/>
      </c>
      <c r="EQ331" s="72" t="str">
        <f t="shared" si="4395"/>
        <v/>
      </c>
      <c r="ER331" s="72" t="str">
        <f t="shared" si="4396"/>
        <v/>
      </c>
      <c r="ES331" s="72" t="str">
        <f t="shared" si="4397"/>
        <v/>
      </c>
      <c r="ET331" s="72" t="str">
        <f t="shared" si="4398"/>
        <v/>
      </c>
      <c r="EU331" s="72" t="str">
        <f t="shared" si="4399"/>
        <v/>
      </c>
      <c r="EV331" s="72" t="str">
        <f t="shared" si="4400"/>
        <v/>
      </c>
      <c r="EW331" s="72" t="str">
        <f t="shared" si="4401"/>
        <v/>
      </c>
      <c r="EX331" s="72" t="str">
        <f t="shared" si="4402"/>
        <v/>
      </c>
      <c r="EY331" s="72" t="str">
        <f t="shared" si="4403"/>
        <v/>
      </c>
      <c r="EZ331" s="72" t="str">
        <f t="shared" si="4404"/>
        <v/>
      </c>
      <c r="FA331" s="72" t="str">
        <f t="shared" si="4405"/>
        <v/>
      </c>
      <c r="FB331" s="72" t="str">
        <f t="shared" si="4406"/>
        <v/>
      </c>
      <c r="FC331" s="72" t="str">
        <f t="shared" si="4407"/>
        <v/>
      </c>
      <c r="FD331" s="72" t="str">
        <f t="shared" si="4408"/>
        <v/>
      </c>
      <c r="FE331" s="72" t="str">
        <f t="shared" si="4409"/>
        <v/>
      </c>
      <c r="FF331" s="72" t="str">
        <f t="shared" si="4410"/>
        <v/>
      </c>
      <c r="FG331" s="72" t="str">
        <f t="shared" si="4411"/>
        <v/>
      </c>
      <c r="FH331" s="72" t="str">
        <f t="shared" si="4412"/>
        <v/>
      </c>
      <c r="FI331" s="72" t="str">
        <f t="shared" si="4413"/>
        <v/>
      </c>
      <c r="FJ331" s="72" t="str">
        <f t="shared" si="4414"/>
        <v/>
      </c>
      <c r="FK331" s="72" t="str">
        <f t="shared" si="4415"/>
        <v/>
      </c>
      <c r="FL331" s="72" t="str">
        <f t="shared" si="4416"/>
        <v/>
      </c>
      <c r="FM331" s="72" t="str">
        <f t="shared" si="4417"/>
        <v/>
      </c>
      <c r="FN331" s="72" t="str">
        <f t="shared" si="4418"/>
        <v/>
      </c>
      <c r="FO331" s="72" t="str">
        <f t="shared" si="4419"/>
        <v/>
      </c>
      <c r="FP331" s="72" t="str">
        <f t="shared" si="4420"/>
        <v/>
      </c>
      <c r="FQ331" s="72" t="str">
        <f t="shared" si="4421"/>
        <v/>
      </c>
      <c r="FR331" s="72" t="str">
        <f t="shared" si="4422"/>
        <v/>
      </c>
      <c r="FS331" s="72" t="str">
        <f t="shared" si="4423"/>
        <v/>
      </c>
    </row>
    <row r="332" spans="1:175">
      <c r="CN332" s="70" t="str">
        <f t="shared" ref="CN332:CN363" si="4589">"InitUnitState('"&amp;B332&amp;"',"&amp;V332&amp;","&amp;W332&amp;","&amp;X332&amp;","&amp;Y332&amp;","&amp;Z332&amp;","&amp;AA332&amp;","&amp;AB332&amp;","&amp;AC332&amp;","&amp;AD332&amp;","&amp;AE332&amp;")"</f>
        <v>InitUnitState('',,,,,,,,,,)</v>
      </c>
      <c r="CO332" s="70" t="str">
        <f t="shared" ref="CO332:CO363" si="4590">"InitUnitNormal('"&amp;B332&amp;"',"&amp;AF332&amp;","&amp;AG332&amp;","&amp;AH332&amp;","&amp;AI332&amp;","&amp;AJ332&amp;","&amp;AK332&amp;","&amp;AL332&amp;","&amp;AM332&amp;","&amp;AN332&amp;","&amp;AO332&amp;")"</f>
        <v>InitUnitNormal('',,,,,,,,,,)</v>
      </c>
      <c r="CP332" s="70" t="str">
        <f t="shared" ref="CP332:CP363" si="4591">"InitUnitMagic('"&amp;B332&amp;"',"&amp;AP332&amp;","&amp;AQ332&amp;","&amp;AR332&amp;","&amp;AS332&amp;","&amp;AT332&amp;","&amp;AU332&amp;","&amp;AV332&amp;","&amp;AW332&amp;","&amp;BI332&amp;","&amp;BJ332&amp;")"</f>
        <v>InitUnitMagic('',,,,,,,,,,)</v>
      </c>
      <c r="CQ332" s="70" t="str">
        <f t="shared" ref="CQ332:CQ363" si="4592">"InitUnitAdd('"&amp;B332&amp;"',"&amp;BK332&amp;","&amp;BL332&amp;","&amp;BM332&amp;","&amp;BN332&amp;","&amp;BO332&amp;","&amp;BP332&amp;","&amp;BQ332&amp;","&amp;BR332&amp;","&amp;BS332&amp;","&amp;BT332&amp;")"</f>
        <v>InitUnitAdd('',,,,,,,,,,)</v>
      </c>
      <c r="CR332" s="70" t="str">
        <f t="shared" ref="CR332:CR363" si="4593">"InitEquipData('"&amp;B332&amp;"',"&amp;D332&amp;","&amp;CR$1&amp;A332&amp;CR$1&amp;","&amp;E332&amp;","&amp;I332&amp;","&amp;F332&amp;","&amp;G332&amp;",'"&amp;J332&amp;"','"&amp;K332&amp;"','"&amp;L332&amp;"','"&amp;M332&amp;"','"&amp;N332&amp;"','"&amp;O332&amp;"',"&amp;CR$1&amp;U333&amp;CR$1&amp;")"</f>
        <v>InitEquipData('',,"",,,,,'','','','','','',"")</v>
      </c>
      <c r="CU332" s="71" t="str">
        <f t="shared" ref="CU332:CU344" si="4594">CONCATENATE(DB332,DC332,DD332,DE332,DF332,DG332,DH332,DI332,DJ332,DK332,DL332,DM332,DN332,DO332,DP332,DQ332,DR332,DS332,DT332,DU332,DV332,DW332,DX332,DY332,DZ332,EA332,EB332,EC332,ED332,EE332,EF332,EG332,EH332,EI332,EJ332,EK332,EL332,EM332,EN332,EO332,EP332&amp;"|n")</f>
        <v>|n</v>
      </c>
      <c r="CW332" s="61"/>
      <c r="CX332" s="61"/>
      <c r="CY332" s="61"/>
      <c r="CZ332" s="61"/>
      <c r="DA332" s="61"/>
      <c r="DB332" s="72" t="str">
        <f t="shared" ref="DB332:DB352" si="4595">IF(V332="","","|n"&amp;DB$2&amp;"+"&amp;V332&amp;DB$1)</f>
        <v/>
      </c>
      <c r="DC332" s="72" t="str">
        <f t="shared" ref="DC332:DC352" si="4596">IF(W332="","","|n"&amp;DC$2&amp;"+"&amp;W332&amp;DC$1)</f>
        <v/>
      </c>
      <c r="DD332" s="72" t="str">
        <f t="shared" ref="DD332:DD352" si="4597">IF(X332="","","|n"&amp;DD$2&amp;"+"&amp;X332&amp;DD$1)</f>
        <v/>
      </c>
      <c r="DE332" s="72" t="str">
        <f t="shared" ref="DE332:DE352" si="4598">IF(Y332="","","|n"&amp;DE$2&amp;"+"&amp;Y332&amp;DE$1)</f>
        <v/>
      </c>
      <c r="DF332" s="72" t="str">
        <f t="shared" ref="DF332:DF352" si="4599">IF(Z332="","","|n"&amp;DF$2&amp;"+"&amp;Z332&amp;DF$1)</f>
        <v/>
      </c>
      <c r="DG332" s="72" t="str">
        <f t="shared" ref="DG332:DG352" si="4600">IF(AA332="","","|n"&amp;DG$2&amp;"+"&amp;AA332&amp;DG$1)</f>
        <v/>
      </c>
      <c r="DH332" s="72" t="str">
        <f t="shared" ref="DH332:DH352" si="4601">IF(AB332="","","|n"&amp;DH$2&amp;"+"&amp;AB332&amp;DH$1)</f>
        <v/>
      </c>
      <c r="DI332" s="72" t="str">
        <f t="shared" ref="DI332:DI352" si="4602">IF(AC332="","","|n"&amp;DI$2&amp;"+"&amp;AC332&amp;DI$1)</f>
        <v/>
      </c>
      <c r="DJ332" s="72" t="str">
        <f t="shared" ref="DJ332:DJ352" si="4603">IF(AD332="","","|n"&amp;DJ$2&amp;"+"&amp;AD332&amp;DJ$1)</f>
        <v/>
      </c>
      <c r="DK332" s="72" t="str">
        <f t="shared" ref="DK332:DK352" si="4604">IF(AE332="","","|n"&amp;DK$2&amp;"+"&amp;AE332&amp;DK$1)</f>
        <v/>
      </c>
      <c r="DL332" s="72" t="str">
        <f t="shared" ref="DL332:DL352" si="4605">IF(AF332="","","|n"&amp;DL$2&amp;"+"&amp;AF332&amp;DL$1)</f>
        <v/>
      </c>
      <c r="DM332" s="72" t="str">
        <f t="shared" ref="DM332:DM352" si="4606">IF(AG332="","","|n"&amp;DM$2&amp;"+"&amp;AG332&amp;DM$1)</f>
        <v/>
      </c>
      <c r="DN332" s="72" t="str">
        <f t="shared" ref="DN332:DN352" si="4607">IF(AH332="","","|n"&amp;DN$2&amp;"+"&amp;AH332&amp;DN$1)</f>
        <v/>
      </c>
      <c r="DO332" s="72" t="str">
        <f t="shared" ref="DO332:DO352" si="4608">IF(AI332="","","|n"&amp;DO$2&amp;"+"&amp;AI332&amp;DO$1)</f>
        <v/>
      </c>
      <c r="DP332" s="72" t="str">
        <f t="shared" ref="DP332:DP352" si="4609">IF(AJ332="","","|n"&amp;DP$2&amp;"+"&amp;AJ332&amp;DP$1)</f>
        <v/>
      </c>
      <c r="DQ332" s="72" t="str">
        <f t="shared" ref="DQ332:DQ352" si="4610">IF(AK332="","","|n"&amp;DQ$2&amp;"+"&amp;AK332&amp;DQ$1)</f>
        <v/>
      </c>
      <c r="DR332" s="72" t="str">
        <f t="shared" ref="DR332:DR352" si="4611">IF(AL332="","","|n"&amp;DR$2&amp;"+"&amp;AL332&amp;DR$1)</f>
        <v/>
      </c>
      <c r="DS332" s="72" t="str">
        <f t="shared" ref="DS332:DS352" si="4612">IF(AM332="","","|n"&amp;DS$2&amp;"+"&amp;AM332&amp;DS$1)</f>
        <v/>
      </c>
      <c r="DT332" s="72" t="str">
        <f t="shared" ref="DT332:DT352" si="4613">IF(AN332="","","|n"&amp;DT$2&amp;"+"&amp;AN332&amp;DT$1)</f>
        <v/>
      </c>
      <c r="DU332" s="72" t="str">
        <f t="shared" ref="DU332:DU352" si="4614">IF(AO332="","","|n"&amp;DU$2&amp;"+"&amp;AO332&amp;DU$1)</f>
        <v/>
      </c>
      <c r="DV332" s="72" t="str">
        <f t="shared" ref="DV332:DV352" si="4615">IF(AP332="","","|n"&amp;DV$2&amp;"+"&amp;AP332&amp;DV$1)</f>
        <v/>
      </c>
      <c r="DW332" s="72" t="str">
        <f t="shared" ref="DW332:DW352" si="4616">IF(AQ332="","","|n"&amp;DW$2&amp;"+"&amp;AQ332&amp;DW$1)</f>
        <v/>
      </c>
      <c r="DX332" s="72" t="str">
        <f t="shared" ref="DX332:DX352" si="4617">IF(AR332="","","|n"&amp;DX$2&amp;"+"&amp;AR332&amp;DX$1)</f>
        <v/>
      </c>
      <c r="DY332" s="72" t="str">
        <f t="shared" ref="DY332:DY352" si="4618">IF(AS332="","","|n"&amp;DY$2&amp;"+"&amp;AS332&amp;DY$1)</f>
        <v/>
      </c>
      <c r="DZ332" s="72" t="str">
        <f t="shared" ref="DZ332:DZ352" si="4619">IF(AT332="","","|n"&amp;DZ$2&amp;"+"&amp;AT332&amp;DZ$1)</f>
        <v/>
      </c>
      <c r="EA332" s="72" t="str">
        <f t="shared" ref="EA332:EA352" si="4620">IF(AU332="","","|n"&amp;EA$2&amp;"+"&amp;AU332&amp;EA$1)</f>
        <v/>
      </c>
      <c r="EB332" s="72" t="str">
        <f t="shared" ref="EB332:EB352" si="4621">IF(AV332="","","|n"&amp;EB$2&amp;"+"&amp;AV332&amp;EB$1)</f>
        <v/>
      </c>
      <c r="EC332" s="72" t="str">
        <f t="shared" ref="EC332:EC352" si="4622">IF(AW332="","","|n"&amp;EC$2&amp;"+"&amp;AW332&amp;EC$1)</f>
        <v/>
      </c>
      <c r="ED332" s="72" t="str">
        <f t="shared" ref="ED332:ED352" si="4623">IF(AX332="","","|n"&amp;ED$2&amp;"+"&amp;AX332&amp;ED$1)</f>
        <v/>
      </c>
      <c r="EE332" s="72" t="str">
        <f t="shared" ref="EE332:EE352" si="4624">IF(AY332="","","|n"&amp;EE$2&amp;"+"&amp;AY332&amp;EE$1)</f>
        <v/>
      </c>
      <c r="EF332" s="72" t="str">
        <f t="shared" ref="EF332:EF352" si="4625">IF(AZ332="","","|n"&amp;EF$2&amp;"+"&amp;AZ332&amp;EF$1)</f>
        <v/>
      </c>
      <c r="EG332" s="72" t="str">
        <f t="shared" ref="EG332:EG352" si="4626">IF(BA332="","","|n"&amp;EG$2&amp;"+"&amp;BA332&amp;EG$1)</f>
        <v/>
      </c>
      <c r="EH332" s="72" t="str">
        <f t="shared" ref="EH332:EH352" si="4627">IF(BB332="","","|n"&amp;EH$2&amp;"+"&amp;BB332&amp;EH$1)</f>
        <v/>
      </c>
      <c r="EI332" s="72" t="str">
        <f t="shared" ref="EI332:EI352" si="4628">IF(BC332="","","|n"&amp;EI$2&amp;"+"&amp;BC332&amp;EI$1)</f>
        <v/>
      </c>
      <c r="EJ332" s="72" t="str">
        <f t="shared" ref="EJ332:EJ352" si="4629">IF(BD332="","","|n"&amp;EJ$2&amp;"+"&amp;BD332&amp;EJ$1)</f>
        <v/>
      </c>
      <c r="EK332" s="72" t="str">
        <f t="shared" ref="EK332:EK352" si="4630">IF(BE332="","","|n"&amp;EK$2&amp;"+"&amp;BE332&amp;EK$1)</f>
        <v/>
      </c>
      <c r="EL332" s="72" t="str">
        <f t="shared" ref="EL332:EL352" si="4631">IF(BF332="","","|n"&amp;EL$2&amp;"+"&amp;BF332&amp;EL$1)</f>
        <v/>
      </c>
      <c r="EM332" s="72" t="str">
        <f t="shared" ref="EM332:EM352" si="4632">IF(BG332="","","|n"&amp;EM$2&amp;"+"&amp;BG332&amp;EM$1)</f>
        <v/>
      </c>
      <c r="EN332" s="72" t="str">
        <f t="shared" ref="EN332:EN352" si="4633">IF(BH332="","","|n"&amp;EN$2&amp;"+"&amp;BH332&amp;EN$1)</f>
        <v/>
      </c>
      <c r="EO332" s="72" t="str">
        <f t="shared" ref="EO332:EO352" si="4634">IF(BI332="","","|n"&amp;EO$2&amp;"+"&amp;BI332&amp;EO$1)</f>
        <v/>
      </c>
      <c r="EP332" s="72" t="str">
        <f t="shared" ref="EP332:EP352" si="4635">IF(BJ332="","","|n"&amp;EP$2&amp;"+"&amp;BJ332&amp;EP$1)</f>
        <v/>
      </c>
      <c r="EQ332" s="72" t="str">
        <f t="shared" ref="EQ332:EQ352" si="4636">IF(BK332="","","|n"&amp;EQ$2&amp;"+"&amp;BK332&amp;EQ$1)</f>
        <v/>
      </c>
      <c r="ER332" s="72" t="str">
        <f t="shared" ref="ER332:ER352" si="4637">IF(BL332="","","|n"&amp;ER$2&amp;"+"&amp;BL332&amp;ER$1)</f>
        <v/>
      </c>
      <c r="ES332" s="72" t="str">
        <f t="shared" ref="ES332:ES352" si="4638">IF(BM332="","","|n"&amp;ES$2&amp;"+"&amp;BM332&amp;ES$1)</f>
        <v/>
      </c>
      <c r="ET332" s="72" t="str">
        <f t="shared" ref="ET332:ET352" si="4639">IF(BN332="","","|n"&amp;ET$2&amp;"+"&amp;BN332&amp;ET$1)</f>
        <v/>
      </c>
      <c r="EU332" s="72" t="str">
        <f t="shared" ref="EU332:EU352" si="4640">IF(BO332="","","|n"&amp;EU$2&amp;"+"&amp;BO332&amp;EU$1)</f>
        <v/>
      </c>
      <c r="EV332" s="72" t="str">
        <f t="shared" ref="EV332:EV352" si="4641">IF(BP332="","","|n"&amp;EV$2&amp;"+"&amp;BP332&amp;EV$1)</f>
        <v/>
      </c>
      <c r="EW332" s="72" t="str">
        <f t="shared" ref="EW332:EW352" si="4642">IF(BQ332="","","|n"&amp;EW$2&amp;"+"&amp;BQ332&amp;EW$1)</f>
        <v/>
      </c>
      <c r="EX332" s="72" t="str">
        <f t="shared" ref="EX332:EX352" si="4643">IF(BR332="","","|n"&amp;EX$2&amp;"+"&amp;BR332&amp;EX$1)</f>
        <v/>
      </c>
      <c r="EY332" s="72" t="str">
        <f t="shared" ref="EY332:EY352" si="4644">IF(BS332="","","|n"&amp;EY$2&amp;"+"&amp;BS332&amp;EY$1)</f>
        <v/>
      </c>
      <c r="EZ332" s="72" t="str">
        <f t="shared" ref="EZ332:EZ352" si="4645">IF(BT332="","","|n"&amp;EZ$2&amp;"+"&amp;BT332&amp;EZ$1)</f>
        <v/>
      </c>
      <c r="FA332" s="72" t="str">
        <f t="shared" ref="FA332:FA352" si="4646">IF(BU332="","","|n"&amp;FA$2&amp;"+"&amp;BU332&amp;FA$1)</f>
        <v/>
      </c>
      <c r="FB332" s="72" t="str">
        <f t="shared" ref="FB332:FB352" si="4647">IF(BV332="","","|n"&amp;FB$2&amp;"+"&amp;BV332&amp;FB$1)</f>
        <v/>
      </c>
      <c r="FC332" s="72" t="str">
        <f t="shared" ref="FC332:FC352" si="4648">IF(BW332="","","|n"&amp;FC$2&amp;"+"&amp;BW332&amp;FC$1)</f>
        <v/>
      </c>
      <c r="FD332" s="72" t="str">
        <f t="shared" ref="FD332:FD352" si="4649">IF(BX332="","","|n"&amp;FD$2&amp;"+"&amp;BX332&amp;FD$1)</f>
        <v/>
      </c>
      <c r="FE332" s="72" t="str">
        <f t="shared" ref="FE332:FE352" si="4650">IF(BY332="","","|n"&amp;FE$2&amp;"+"&amp;BY332&amp;FE$1)</f>
        <v/>
      </c>
      <c r="FF332" s="72" t="str">
        <f t="shared" ref="FF332:FF352" si="4651">IF(BZ332="","","|n"&amp;FF$2&amp;"+"&amp;BZ332&amp;FF$1)</f>
        <v/>
      </c>
      <c r="FG332" s="72" t="str">
        <f t="shared" ref="FG332:FG352" si="4652">IF(CA332="","","|n"&amp;FG$2&amp;"+"&amp;CA332&amp;FG$1)</f>
        <v/>
      </c>
      <c r="FH332" s="72" t="str">
        <f t="shared" ref="FH332:FH352" si="4653">IF(CB332="","","|n"&amp;FH$2&amp;"+"&amp;CB332&amp;FH$1)</f>
        <v/>
      </c>
      <c r="FI332" s="72" t="str">
        <f t="shared" ref="FI332:FI352" si="4654">IF(CC332="","","|n"&amp;FI$2&amp;"+"&amp;CC332&amp;FI$1)</f>
        <v/>
      </c>
      <c r="FJ332" s="72" t="str">
        <f t="shared" ref="FJ332:FJ352" si="4655">IF(CD332="","","|n"&amp;FJ$2&amp;"+"&amp;CD332&amp;FJ$1)</f>
        <v/>
      </c>
      <c r="FK332" s="72" t="str">
        <f t="shared" ref="FK332:FK352" si="4656">IF(CE332="","","|n"&amp;FK$2&amp;"+"&amp;CE332&amp;FK$1)</f>
        <v/>
      </c>
      <c r="FL332" s="72" t="str">
        <f t="shared" ref="FL332:FL352" si="4657">IF(CF332="","","|n"&amp;FL$2&amp;"+"&amp;CF332&amp;FL$1)</f>
        <v/>
      </c>
      <c r="FM332" s="72" t="str">
        <f t="shared" ref="FM332:FM352" si="4658">IF(CG332="","","|n"&amp;FM$2&amp;"+"&amp;CG332&amp;FM$1)</f>
        <v/>
      </c>
      <c r="FN332" s="72" t="str">
        <f t="shared" ref="FN332:FN352" si="4659">IF(CH332="","","|n"&amp;FN$2&amp;"+"&amp;CH332&amp;FN$1)</f>
        <v/>
      </c>
      <c r="FO332" s="72" t="str">
        <f t="shared" ref="FO332:FO352" si="4660">IF(CI332="","","|n"&amp;FO$2&amp;"+"&amp;CI332&amp;FO$1)</f>
        <v/>
      </c>
      <c r="FP332" s="72" t="str">
        <f t="shared" ref="FP332:FP352" si="4661">IF(CJ332="","","|n"&amp;FP$2&amp;"+"&amp;CJ332&amp;FP$1)</f>
        <v/>
      </c>
      <c r="FQ332" s="72" t="str">
        <f t="shared" ref="FQ332:FQ352" si="4662">IF(CK332="","","|n"&amp;FQ$2&amp;"+"&amp;CK332&amp;FQ$1)</f>
        <v/>
      </c>
      <c r="FR332" s="72" t="str">
        <f t="shared" ref="FR332:FR352" si="4663">IF(CL332="","","|n"&amp;FR$2&amp;"+"&amp;CL332&amp;FR$1)</f>
        <v/>
      </c>
      <c r="FS332" s="72" t="str">
        <f t="shared" ref="FS332:FS352" si="4664">IF(CM332="","","|n"&amp;FS$2&amp;"+"&amp;CM332&amp;FS$1)</f>
        <v/>
      </c>
    </row>
    <row r="333" spans="1:175">
      <c r="CN333" s="70" t="str">
        <f t="shared" si="4589"/>
        <v>InitUnitState('',,,,,,,,,,)</v>
      </c>
      <c r="CO333" s="70" t="str">
        <f t="shared" si="4590"/>
        <v>InitUnitNormal('',,,,,,,,,,)</v>
      </c>
      <c r="CP333" s="70" t="str">
        <f t="shared" si="4591"/>
        <v>InitUnitMagic('',,,,,,,,,,)</v>
      </c>
      <c r="CQ333" s="70" t="str">
        <f t="shared" si="4592"/>
        <v>InitUnitAdd('',,,,,,,,,,)</v>
      </c>
      <c r="CR333" s="70" t="str">
        <f t="shared" si="4593"/>
        <v>InitEquipData('',,"",,,,,'','','','','','',"")</v>
      </c>
      <c r="CU333" s="71" t="str">
        <f t="shared" si="4594"/>
        <v>|n</v>
      </c>
      <c r="CW333" s="61"/>
      <c r="CX333" s="61"/>
      <c r="CY333" s="61"/>
      <c r="CZ333" s="61"/>
      <c r="DA333" s="61"/>
      <c r="DB333" s="72" t="str">
        <f t="shared" si="4595"/>
        <v/>
      </c>
      <c r="DC333" s="72" t="str">
        <f t="shared" si="4596"/>
        <v/>
      </c>
      <c r="DD333" s="72" t="str">
        <f t="shared" si="4597"/>
        <v/>
      </c>
      <c r="DE333" s="72" t="str">
        <f t="shared" si="4598"/>
        <v/>
      </c>
      <c r="DF333" s="72" t="str">
        <f t="shared" si="4599"/>
        <v/>
      </c>
      <c r="DG333" s="72" t="str">
        <f t="shared" si="4600"/>
        <v/>
      </c>
      <c r="DH333" s="72" t="str">
        <f t="shared" si="4601"/>
        <v/>
      </c>
      <c r="DI333" s="72" t="str">
        <f t="shared" si="4602"/>
        <v/>
      </c>
      <c r="DJ333" s="72" t="str">
        <f t="shared" si="4603"/>
        <v/>
      </c>
      <c r="DK333" s="72" t="str">
        <f t="shared" si="4604"/>
        <v/>
      </c>
      <c r="DL333" s="72" t="str">
        <f t="shared" si="4605"/>
        <v/>
      </c>
      <c r="DM333" s="72" t="str">
        <f t="shared" si="4606"/>
        <v/>
      </c>
      <c r="DN333" s="72" t="str">
        <f t="shared" si="4607"/>
        <v/>
      </c>
      <c r="DO333" s="72" t="str">
        <f t="shared" si="4608"/>
        <v/>
      </c>
      <c r="DP333" s="72" t="str">
        <f t="shared" si="4609"/>
        <v/>
      </c>
      <c r="DQ333" s="72" t="str">
        <f t="shared" si="4610"/>
        <v/>
      </c>
      <c r="DR333" s="72" t="str">
        <f t="shared" si="4611"/>
        <v/>
      </c>
      <c r="DS333" s="72" t="str">
        <f t="shared" si="4612"/>
        <v/>
      </c>
      <c r="DT333" s="72" t="str">
        <f t="shared" si="4613"/>
        <v/>
      </c>
      <c r="DU333" s="72" t="str">
        <f t="shared" si="4614"/>
        <v/>
      </c>
      <c r="DV333" s="72" t="str">
        <f t="shared" si="4615"/>
        <v/>
      </c>
      <c r="DW333" s="72" t="str">
        <f t="shared" si="4616"/>
        <v/>
      </c>
      <c r="DX333" s="72" t="str">
        <f t="shared" si="4617"/>
        <v/>
      </c>
      <c r="DY333" s="72" t="str">
        <f t="shared" si="4618"/>
        <v/>
      </c>
      <c r="DZ333" s="72" t="str">
        <f t="shared" si="4619"/>
        <v/>
      </c>
      <c r="EA333" s="72" t="str">
        <f t="shared" si="4620"/>
        <v/>
      </c>
      <c r="EB333" s="72" t="str">
        <f t="shared" si="4621"/>
        <v/>
      </c>
      <c r="EC333" s="72" t="str">
        <f t="shared" si="4622"/>
        <v/>
      </c>
      <c r="ED333" s="72" t="str">
        <f t="shared" si="4623"/>
        <v/>
      </c>
      <c r="EE333" s="72" t="str">
        <f t="shared" si="4624"/>
        <v/>
      </c>
      <c r="EF333" s="72" t="str">
        <f t="shared" si="4625"/>
        <v/>
      </c>
      <c r="EG333" s="72" t="str">
        <f t="shared" si="4626"/>
        <v/>
      </c>
      <c r="EH333" s="72" t="str">
        <f t="shared" si="4627"/>
        <v/>
      </c>
      <c r="EI333" s="72" t="str">
        <f t="shared" si="4628"/>
        <v/>
      </c>
      <c r="EJ333" s="72" t="str">
        <f t="shared" si="4629"/>
        <v/>
      </c>
      <c r="EK333" s="72" t="str">
        <f t="shared" si="4630"/>
        <v/>
      </c>
      <c r="EL333" s="72" t="str">
        <f t="shared" si="4631"/>
        <v/>
      </c>
      <c r="EM333" s="72" t="str">
        <f t="shared" si="4632"/>
        <v/>
      </c>
      <c r="EN333" s="72" t="str">
        <f t="shared" si="4633"/>
        <v/>
      </c>
      <c r="EO333" s="72" t="str">
        <f t="shared" si="4634"/>
        <v/>
      </c>
      <c r="EP333" s="72" t="str">
        <f t="shared" si="4635"/>
        <v/>
      </c>
      <c r="EQ333" s="72" t="str">
        <f t="shared" si="4636"/>
        <v/>
      </c>
      <c r="ER333" s="72" t="str">
        <f t="shared" si="4637"/>
        <v/>
      </c>
      <c r="ES333" s="72" t="str">
        <f t="shared" si="4638"/>
        <v/>
      </c>
      <c r="ET333" s="72" t="str">
        <f t="shared" si="4639"/>
        <v/>
      </c>
      <c r="EU333" s="72" t="str">
        <f t="shared" si="4640"/>
        <v/>
      </c>
      <c r="EV333" s="72" t="str">
        <f t="shared" si="4641"/>
        <v/>
      </c>
      <c r="EW333" s="72" t="str">
        <f t="shared" si="4642"/>
        <v/>
      </c>
      <c r="EX333" s="72" t="str">
        <f t="shared" si="4643"/>
        <v/>
      </c>
      <c r="EY333" s="72" t="str">
        <f t="shared" si="4644"/>
        <v/>
      </c>
      <c r="EZ333" s="72" t="str">
        <f t="shared" si="4645"/>
        <v/>
      </c>
      <c r="FA333" s="72" t="str">
        <f t="shared" si="4646"/>
        <v/>
      </c>
      <c r="FB333" s="72" t="str">
        <f t="shared" si="4647"/>
        <v/>
      </c>
      <c r="FC333" s="72" t="str">
        <f t="shared" si="4648"/>
        <v/>
      </c>
      <c r="FD333" s="72" t="str">
        <f t="shared" si="4649"/>
        <v/>
      </c>
      <c r="FE333" s="72" t="str">
        <f t="shared" si="4650"/>
        <v/>
      </c>
      <c r="FF333" s="72" t="str">
        <f t="shared" si="4651"/>
        <v/>
      </c>
      <c r="FG333" s="72" t="str">
        <f t="shared" si="4652"/>
        <v/>
      </c>
      <c r="FH333" s="72" t="str">
        <f t="shared" si="4653"/>
        <v/>
      </c>
      <c r="FI333" s="72" t="str">
        <f t="shared" si="4654"/>
        <v/>
      </c>
      <c r="FJ333" s="72" t="str">
        <f t="shared" si="4655"/>
        <v/>
      </c>
      <c r="FK333" s="72" t="str">
        <f t="shared" si="4656"/>
        <v/>
      </c>
      <c r="FL333" s="72" t="str">
        <f t="shared" si="4657"/>
        <v/>
      </c>
      <c r="FM333" s="72" t="str">
        <f t="shared" si="4658"/>
        <v/>
      </c>
      <c r="FN333" s="72" t="str">
        <f t="shared" si="4659"/>
        <v/>
      </c>
      <c r="FO333" s="72" t="str">
        <f t="shared" si="4660"/>
        <v/>
      </c>
      <c r="FP333" s="72" t="str">
        <f t="shared" si="4661"/>
        <v/>
      </c>
      <c r="FQ333" s="72" t="str">
        <f t="shared" si="4662"/>
        <v/>
      </c>
      <c r="FR333" s="72" t="str">
        <f t="shared" si="4663"/>
        <v/>
      </c>
      <c r="FS333" s="72" t="str">
        <f t="shared" si="4664"/>
        <v/>
      </c>
    </row>
    <row r="334" spans="1:175">
      <c r="CN334" s="70" t="str">
        <f t="shared" si="4589"/>
        <v>InitUnitState('',,,,,,,,,,)</v>
      </c>
      <c r="CO334" s="70" t="str">
        <f t="shared" si="4590"/>
        <v>InitUnitNormal('',,,,,,,,,,)</v>
      </c>
      <c r="CP334" s="70" t="str">
        <f t="shared" si="4591"/>
        <v>InitUnitMagic('',,,,,,,,,,)</v>
      </c>
      <c r="CQ334" s="70" t="str">
        <f t="shared" si="4592"/>
        <v>InitUnitAdd('',,,,,,,,,,)</v>
      </c>
      <c r="CR334" s="70" t="str">
        <f t="shared" si="4593"/>
        <v>InitEquipData('',,"",,,,,'','','','','','',"")</v>
      </c>
      <c r="CU334" s="71" t="str">
        <f t="shared" si="4594"/>
        <v>|n</v>
      </c>
      <c r="CW334" s="61"/>
      <c r="CX334" s="61"/>
      <c r="CY334" s="61"/>
      <c r="CZ334" s="61"/>
      <c r="DA334" s="61"/>
      <c r="DB334" s="72" t="str">
        <f t="shared" si="4595"/>
        <v/>
      </c>
      <c r="DC334" s="72" t="str">
        <f t="shared" si="4596"/>
        <v/>
      </c>
      <c r="DD334" s="72" t="str">
        <f t="shared" si="4597"/>
        <v/>
      </c>
      <c r="DE334" s="72" t="str">
        <f t="shared" si="4598"/>
        <v/>
      </c>
      <c r="DF334" s="72" t="str">
        <f t="shared" si="4599"/>
        <v/>
      </c>
      <c r="DG334" s="72" t="str">
        <f t="shared" si="4600"/>
        <v/>
      </c>
      <c r="DH334" s="72" t="str">
        <f t="shared" si="4601"/>
        <v/>
      </c>
      <c r="DI334" s="72" t="str">
        <f t="shared" si="4602"/>
        <v/>
      </c>
      <c r="DJ334" s="72" t="str">
        <f t="shared" si="4603"/>
        <v/>
      </c>
      <c r="DK334" s="72" t="str">
        <f t="shared" si="4604"/>
        <v/>
      </c>
      <c r="DL334" s="72" t="str">
        <f t="shared" si="4605"/>
        <v/>
      </c>
      <c r="DM334" s="72" t="str">
        <f t="shared" si="4606"/>
        <v/>
      </c>
      <c r="DN334" s="72" t="str">
        <f t="shared" si="4607"/>
        <v/>
      </c>
      <c r="DO334" s="72" t="str">
        <f t="shared" si="4608"/>
        <v/>
      </c>
      <c r="DP334" s="72" t="str">
        <f t="shared" si="4609"/>
        <v/>
      </c>
      <c r="DQ334" s="72" t="str">
        <f t="shared" si="4610"/>
        <v/>
      </c>
      <c r="DR334" s="72" t="str">
        <f t="shared" si="4611"/>
        <v/>
      </c>
      <c r="DS334" s="72" t="str">
        <f t="shared" si="4612"/>
        <v/>
      </c>
      <c r="DT334" s="72" t="str">
        <f t="shared" si="4613"/>
        <v/>
      </c>
      <c r="DU334" s="72" t="str">
        <f t="shared" si="4614"/>
        <v/>
      </c>
      <c r="DV334" s="72" t="str">
        <f t="shared" si="4615"/>
        <v/>
      </c>
      <c r="DW334" s="72" t="str">
        <f t="shared" si="4616"/>
        <v/>
      </c>
      <c r="DX334" s="72" t="str">
        <f t="shared" si="4617"/>
        <v/>
      </c>
      <c r="DY334" s="72" t="str">
        <f t="shared" si="4618"/>
        <v/>
      </c>
      <c r="DZ334" s="72" t="str">
        <f t="shared" si="4619"/>
        <v/>
      </c>
      <c r="EA334" s="72" t="str">
        <f t="shared" si="4620"/>
        <v/>
      </c>
      <c r="EB334" s="72" t="str">
        <f t="shared" si="4621"/>
        <v/>
      </c>
      <c r="EC334" s="72" t="str">
        <f t="shared" si="4622"/>
        <v/>
      </c>
      <c r="ED334" s="72" t="str">
        <f t="shared" si="4623"/>
        <v/>
      </c>
      <c r="EE334" s="72" t="str">
        <f t="shared" si="4624"/>
        <v/>
      </c>
      <c r="EF334" s="72" t="str">
        <f t="shared" si="4625"/>
        <v/>
      </c>
      <c r="EG334" s="72" t="str">
        <f t="shared" si="4626"/>
        <v/>
      </c>
      <c r="EH334" s="72" t="str">
        <f t="shared" si="4627"/>
        <v/>
      </c>
      <c r="EI334" s="72" t="str">
        <f t="shared" si="4628"/>
        <v/>
      </c>
      <c r="EJ334" s="72" t="str">
        <f t="shared" si="4629"/>
        <v/>
      </c>
      <c r="EK334" s="72" t="str">
        <f t="shared" si="4630"/>
        <v/>
      </c>
      <c r="EL334" s="72" t="str">
        <f t="shared" si="4631"/>
        <v/>
      </c>
      <c r="EM334" s="72" t="str">
        <f t="shared" si="4632"/>
        <v/>
      </c>
      <c r="EN334" s="72" t="str">
        <f t="shared" si="4633"/>
        <v/>
      </c>
      <c r="EO334" s="72" t="str">
        <f t="shared" si="4634"/>
        <v/>
      </c>
      <c r="EP334" s="72" t="str">
        <f t="shared" si="4635"/>
        <v/>
      </c>
      <c r="EQ334" s="72" t="str">
        <f t="shared" si="4636"/>
        <v/>
      </c>
      <c r="ER334" s="72" t="str">
        <f t="shared" si="4637"/>
        <v/>
      </c>
      <c r="ES334" s="72" t="str">
        <f t="shared" si="4638"/>
        <v/>
      </c>
      <c r="ET334" s="72" t="str">
        <f t="shared" si="4639"/>
        <v/>
      </c>
      <c r="EU334" s="72" t="str">
        <f t="shared" si="4640"/>
        <v/>
      </c>
      <c r="EV334" s="72" t="str">
        <f t="shared" si="4641"/>
        <v/>
      </c>
      <c r="EW334" s="72" t="str">
        <f t="shared" si="4642"/>
        <v/>
      </c>
      <c r="EX334" s="72" t="str">
        <f t="shared" si="4643"/>
        <v/>
      </c>
      <c r="EY334" s="72" t="str">
        <f t="shared" si="4644"/>
        <v/>
      </c>
      <c r="EZ334" s="72" t="str">
        <f t="shared" si="4645"/>
        <v/>
      </c>
      <c r="FA334" s="72" t="str">
        <f t="shared" si="4646"/>
        <v/>
      </c>
      <c r="FB334" s="72" t="str">
        <f t="shared" si="4647"/>
        <v/>
      </c>
      <c r="FC334" s="72" t="str">
        <f t="shared" si="4648"/>
        <v/>
      </c>
      <c r="FD334" s="72" t="str">
        <f t="shared" si="4649"/>
        <v/>
      </c>
      <c r="FE334" s="72" t="str">
        <f t="shared" si="4650"/>
        <v/>
      </c>
      <c r="FF334" s="72" t="str">
        <f t="shared" si="4651"/>
        <v/>
      </c>
      <c r="FG334" s="72" t="str">
        <f t="shared" si="4652"/>
        <v/>
      </c>
      <c r="FH334" s="72" t="str">
        <f t="shared" si="4653"/>
        <v/>
      </c>
      <c r="FI334" s="72" t="str">
        <f t="shared" si="4654"/>
        <v/>
      </c>
      <c r="FJ334" s="72" t="str">
        <f t="shared" si="4655"/>
        <v/>
      </c>
      <c r="FK334" s="72" t="str">
        <f t="shared" si="4656"/>
        <v/>
      </c>
      <c r="FL334" s="72" t="str">
        <f t="shared" si="4657"/>
        <v/>
      </c>
      <c r="FM334" s="72" t="str">
        <f t="shared" si="4658"/>
        <v/>
      </c>
      <c r="FN334" s="72" t="str">
        <f t="shared" si="4659"/>
        <v/>
      </c>
      <c r="FO334" s="72" t="str">
        <f t="shared" si="4660"/>
        <v/>
      </c>
      <c r="FP334" s="72" t="str">
        <f t="shared" si="4661"/>
        <v/>
      </c>
      <c r="FQ334" s="72" t="str">
        <f t="shared" si="4662"/>
        <v/>
      </c>
      <c r="FR334" s="72" t="str">
        <f t="shared" si="4663"/>
        <v/>
      </c>
      <c r="FS334" s="72" t="str">
        <f t="shared" si="4664"/>
        <v/>
      </c>
    </row>
    <row r="335" spans="1:175">
      <c r="CN335" s="70" t="str">
        <f t="shared" si="4589"/>
        <v>InitUnitState('',,,,,,,,,,)</v>
      </c>
      <c r="CO335" s="70" t="str">
        <f t="shared" si="4590"/>
        <v>InitUnitNormal('',,,,,,,,,,)</v>
      </c>
      <c r="CP335" s="70" t="str">
        <f t="shared" si="4591"/>
        <v>InitUnitMagic('',,,,,,,,,,)</v>
      </c>
      <c r="CQ335" s="70" t="str">
        <f t="shared" si="4592"/>
        <v>InitUnitAdd('',,,,,,,,,,)</v>
      </c>
      <c r="CR335" s="70" t="str">
        <f t="shared" si="4593"/>
        <v>InitEquipData('',,"",,,,,'','','','','','',"")</v>
      </c>
      <c r="CU335" s="71" t="str">
        <f t="shared" si="4594"/>
        <v>|n</v>
      </c>
      <c r="CW335" s="61"/>
      <c r="CX335" s="61"/>
      <c r="CY335" s="61"/>
      <c r="CZ335" s="61"/>
      <c r="DA335" s="61"/>
      <c r="DB335" s="72" t="str">
        <f t="shared" si="4595"/>
        <v/>
      </c>
      <c r="DC335" s="72" t="str">
        <f t="shared" si="4596"/>
        <v/>
      </c>
      <c r="DD335" s="72" t="str">
        <f t="shared" si="4597"/>
        <v/>
      </c>
      <c r="DE335" s="72" t="str">
        <f t="shared" si="4598"/>
        <v/>
      </c>
      <c r="DF335" s="72" t="str">
        <f t="shared" si="4599"/>
        <v/>
      </c>
      <c r="DG335" s="72" t="str">
        <f t="shared" si="4600"/>
        <v/>
      </c>
      <c r="DH335" s="72" t="str">
        <f t="shared" si="4601"/>
        <v/>
      </c>
      <c r="DI335" s="72" t="str">
        <f t="shared" si="4602"/>
        <v/>
      </c>
      <c r="DJ335" s="72" t="str">
        <f t="shared" si="4603"/>
        <v/>
      </c>
      <c r="DK335" s="72" t="str">
        <f t="shared" si="4604"/>
        <v/>
      </c>
      <c r="DL335" s="72" t="str">
        <f t="shared" si="4605"/>
        <v/>
      </c>
      <c r="DM335" s="72" t="str">
        <f t="shared" si="4606"/>
        <v/>
      </c>
      <c r="DN335" s="72" t="str">
        <f t="shared" si="4607"/>
        <v/>
      </c>
      <c r="DO335" s="72" t="str">
        <f t="shared" si="4608"/>
        <v/>
      </c>
      <c r="DP335" s="72" t="str">
        <f t="shared" si="4609"/>
        <v/>
      </c>
      <c r="DQ335" s="72" t="str">
        <f t="shared" si="4610"/>
        <v/>
      </c>
      <c r="DR335" s="72" t="str">
        <f t="shared" si="4611"/>
        <v/>
      </c>
      <c r="DS335" s="72" t="str">
        <f t="shared" si="4612"/>
        <v/>
      </c>
      <c r="DT335" s="72" t="str">
        <f t="shared" si="4613"/>
        <v/>
      </c>
      <c r="DU335" s="72" t="str">
        <f t="shared" si="4614"/>
        <v/>
      </c>
      <c r="DV335" s="72" t="str">
        <f t="shared" si="4615"/>
        <v/>
      </c>
      <c r="DW335" s="72" t="str">
        <f t="shared" si="4616"/>
        <v/>
      </c>
      <c r="DX335" s="72" t="str">
        <f t="shared" si="4617"/>
        <v/>
      </c>
      <c r="DY335" s="72" t="str">
        <f t="shared" si="4618"/>
        <v/>
      </c>
      <c r="DZ335" s="72" t="str">
        <f t="shared" si="4619"/>
        <v/>
      </c>
      <c r="EA335" s="72" t="str">
        <f t="shared" si="4620"/>
        <v/>
      </c>
      <c r="EB335" s="72" t="str">
        <f t="shared" si="4621"/>
        <v/>
      </c>
      <c r="EC335" s="72" t="str">
        <f t="shared" si="4622"/>
        <v/>
      </c>
      <c r="ED335" s="72" t="str">
        <f t="shared" si="4623"/>
        <v/>
      </c>
      <c r="EE335" s="72" t="str">
        <f t="shared" si="4624"/>
        <v/>
      </c>
      <c r="EF335" s="72" t="str">
        <f t="shared" si="4625"/>
        <v/>
      </c>
      <c r="EG335" s="72" t="str">
        <f t="shared" si="4626"/>
        <v/>
      </c>
      <c r="EH335" s="72" t="str">
        <f t="shared" si="4627"/>
        <v/>
      </c>
      <c r="EI335" s="72" t="str">
        <f t="shared" si="4628"/>
        <v/>
      </c>
      <c r="EJ335" s="72" t="str">
        <f t="shared" si="4629"/>
        <v/>
      </c>
      <c r="EK335" s="72" t="str">
        <f t="shared" si="4630"/>
        <v/>
      </c>
      <c r="EL335" s="72" t="str">
        <f t="shared" si="4631"/>
        <v/>
      </c>
      <c r="EM335" s="72" t="str">
        <f t="shared" si="4632"/>
        <v/>
      </c>
      <c r="EN335" s="72" t="str">
        <f t="shared" si="4633"/>
        <v/>
      </c>
      <c r="EO335" s="72" t="str">
        <f t="shared" si="4634"/>
        <v/>
      </c>
      <c r="EP335" s="72" t="str">
        <f t="shared" si="4635"/>
        <v/>
      </c>
      <c r="EQ335" s="72" t="str">
        <f t="shared" si="4636"/>
        <v/>
      </c>
      <c r="ER335" s="72" t="str">
        <f t="shared" si="4637"/>
        <v/>
      </c>
      <c r="ES335" s="72" t="str">
        <f t="shared" si="4638"/>
        <v/>
      </c>
      <c r="ET335" s="72" t="str">
        <f t="shared" si="4639"/>
        <v/>
      </c>
      <c r="EU335" s="72" t="str">
        <f t="shared" si="4640"/>
        <v/>
      </c>
      <c r="EV335" s="72" t="str">
        <f t="shared" si="4641"/>
        <v/>
      </c>
      <c r="EW335" s="72" t="str">
        <f t="shared" si="4642"/>
        <v/>
      </c>
      <c r="EX335" s="72" t="str">
        <f t="shared" si="4643"/>
        <v/>
      </c>
      <c r="EY335" s="72" t="str">
        <f t="shared" si="4644"/>
        <v/>
      </c>
      <c r="EZ335" s="72" t="str">
        <f t="shared" si="4645"/>
        <v/>
      </c>
      <c r="FA335" s="72" t="str">
        <f t="shared" si="4646"/>
        <v/>
      </c>
      <c r="FB335" s="72" t="str">
        <f t="shared" si="4647"/>
        <v/>
      </c>
      <c r="FC335" s="72" t="str">
        <f t="shared" si="4648"/>
        <v/>
      </c>
      <c r="FD335" s="72" t="str">
        <f t="shared" si="4649"/>
        <v/>
      </c>
      <c r="FE335" s="72" t="str">
        <f t="shared" si="4650"/>
        <v/>
      </c>
      <c r="FF335" s="72" t="str">
        <f t="shared" si="4651"/>
        <v/>
      </c>
      <c r="FG335" s="72" t="str">
        <f t="shared" si="4652"/>
        <v/>
      </c>
      <c r="FH335" s="72" t="str">
        <f t="shared" si="4653"/>
        <v/>
      </c>
      <c r="FI335" s="72" t="str">
        <f t="shared" si="4654"/>
        <v/>
      </c>
      <c r="FJ335" s="72" t="str">
        <f t="shared" si="4655"/>
        <v/>
      </c>
      <c r="FK335" s="72" t="str">
        <f t="shared" si="4656"/>
        <v/>
      </c>
      <c r="FL335" s="72" t="str">
        <f t="shared" si="4657"/>
        <v/>
      </c>
      <c r="FM335" s="72" t="str">
        <f t="shared" si="4658"/>
        <v/>
      </c>
      <c r="FN335" s="72" t="str">
        <f t="shared" si="4659"/>
        <v/>
      </c>
      <c r="FO335" s="72" t="str">
        <f t="shared" si="4660"/>
        <v/>
      </c>
      <c r="FP335" s="72" t="str">
        <f t="shared" si="4661"/>
        <v/>
      </c>
      <c r="FQ335" s="72" t="str">
        <f t="shared" si="4662"/>
        <v/>
      </c>
      <c r="FR335" s="72" t="str">
        <f t="shared" si="4663"/>
        <v/>
      </c>
      <c r="FS335" s="72" t="str">
        <f t="shared" si="4664"/>
        <v/>
      </c>
    </row>
    <row r="336" spans="1:175">
      <c r="CN336" s="70" t="str">
        <f t="shared" si="4589"/>
        <v>InitUnitState('',,,,,,,,,,)</v>
      </c>
      <c r="CO336" s="70" t="str">
        <f t="shared" si="4590"/>
        <v>InitUnitNormal('',,,,,,,,,,)</v>
      </c>
      <c r="CP336" s="70" t="str">
        <f t="shared" si="4591"/>
        <v>InitUnitMagic('',,,,,,,,,,)</v>
      </c>
      <c r="CQ336" s="70" t="str">
        <f t="shared" si="4592"/>
        <v>InitUnitAdd('',,,,,,,,,,)</v>
      </c>
      <c r="CR336" s="70" t="str">
        <f t="shared" si="4593"/>
        <v>InitEquipData('',,"",,,,,'','','','','','',"")</v>
      </c>
      <c r="CU336" s="71" t="str">
        <f t="shared" si="4594"/>
        <v>|n</v>
      </c>
      <c r="CW336" s="61"/>
      <c r="CX336" s="61"/>
      <c r="CY336" s="61"/>
      <c r="CZ336" s="61"/>
      <c r="DA336" s="61"/>
      <c r="DB336" s="72" t="str">
        <f t="shared" si="4595"/>
        <v/>
      </c>
      <c r="DC336" s="72" t="str">
        <f t="shared" si="4596"/>
        <v/>
      </c>
      <c r="DD336" s="72" t="str">
        <f t="shared" si="4597"/>
        <v/>
      </c>
      <c r="DE336" s="72" t="str">
        <f t="shared" si="4598"/>
        <v/>
      </c>
      <c r="DF336" s="72" t="str">
        <f t="shared" si="4599"/>
        <v/>
      </c>
      <c r="DG336" s="72" t="str">
        <f t="shared" si="4600"/>
        <v/>
      </c>
      <c r="DH336" s="72" t="str">
        <f t="shared" si="4601"/>
        <v/>
      </c>
      <c r="DI336" s="72" t="str">
        <f t="shared" si="4602"/>
        <v/>
      </c>
      <c r="DJ336" s="72" t="str">
        <f t="shared" si="4603"/>
        <v/>
      </c>
      <c r="DK336" s="72" t="str">
        <f t="shared" si="4604"/>
        <v/>
      </c>
      <c r="DL336" s="72" t="str">
        <f t="shared" si="4605"/>
        <v/>
      </c>
      <c r="DM336" s="72" t="str">
        <f t="shared" si="4606"/>
        <v/>
      </c>
      <c r="DN336" s="72" t="str">
        <f t="shared" si="4607"/>
        <v/>
      </c>
      <c r="DO336" s="72" t="str">
        <f t="shared" si="4608"/>
        <v/>
      </c>
      <c r="DP336" s="72" t="str">
        <f t="shared" si="4609"/>
        <v/>
      </c>
      <c r="DQ336" s="72" t="str">
        <f t="shared" si="4610"/>
        <v/>
      </c>
      <c r="DR336" s="72" t="str">
        <f t="shared" si="4611"/>
        <v/>
      </c>
      <c r="DS336" s="72" t="str">
        <f t="shared" si="4612"/>
        <v/>
      </c>
      <c r="DT336" s="72" t="str">
        <f t="shared" si="4613"/>
        <v/>
      </c>
      <c r="DU336" s="72" t="str">
        <f t="shared" si="4614"/>
        <v/>
      </c>
      <c r="DV336" s="72" t="str">
        <f t="shared" si="4615"/>
        <v/>
      </c>
      <c r="DW336" s="72" t="str">
        <f t="shared" si="4616"/>
        <v/>
      </c>
      <c r="DX336" s="72" t="str">
        <f t="shared" si="4617"/>
        <v/>
      </c>
      <c r="DY336" s="72" t="str">
        <f t="shared" si="4618"/>
        <v/>
      </c>
      <c r="DZ336" s="72" t="str">
        <f t="shared" si="4619"/>
        <v/>
      </c>
      <c r="EA336" s="72" t="str">
        <f t="shared" si="4620"/>
        <v/>
      </c>
      <c r="EB336" s="72" t="str">
        <f t="shared" si="4621"/>
        <v/>
      </c>
      <c r="EC336" s="72" t="str">
        <f t="shared" si="4622"/>
        <v/>
      </c>
      <c r="ED336" s="72" t="str">
        <f t="shared" si="4623"/>
        <v/>
      </c>
      <c r="EE336" s="72" t="str">
        <f t="shared" si="4624"/>
        <v/>
      </c>
      <c r="EF336" s="72" t="str">
        <f t="shared" si="4625"/>
        <v/>
      </c>
      <c r="EG336" s="72" t="str">
        <f t="shared" si="4626"/>
        <v/>
      </c>
      <c r="EH336" s="72" t="str">
        <f t="shared" si="4627"/>
        <v/>
      </c>
      <c r="EI336" s="72" t="str">
        <f t="shared" si="4628"/>
        <v/>
      </c>
      <c r="EJ336" s="72" t="str">
        <f t="shared" si="4629"/>
        <v/>
      </c>
      <c r="EK336" s="72" t="str">
        <f t="shared" si="4630"/>
        <v/>
      </c>
      <c r="EL336" s="72" t="str">
        <f t="shared" si="4631"/>
        <v/>
      </c>
      <c r="EM336" s="72" t="str">
        <f t="shared" si="4632"/>
        <v/>
      </c>
      <c r="EN336" s="72" t="str">
        <f t="shared" si="4633"/>
        <v/>
      </c>
      <c r="EO336" s="72" t="str">
        <f t="shared" si="4634"/>
        <v/>
      </c>
      <c r="EP336" s="72" t="str">
        <f t="shared" si="4635"/>
        <v/>
      </c>
      <c r="EQ336" s="72" t="str">
        <f t="shared" si="4636"/>
        <v/>
      </c>
      <c r="ER336" s="72" t="str">
        <f t="shared" si="4637"/>
        <v/>
      </c>
      <c r="ES336" s="72" t="str">
        <f t="shared" si="4638"/>
        <v/>
      </c>
      <c r="ET336" s="72" t="str">
        <f t="shared" si="4639"/>
        <v/>
      </c>
      <c r="EU336" s="72" t="str">
        <f t="shared" si="4640"/>
        <v/>
      </c>
      <c r="EV336" s="72" t="str">
        <f t="shared" si="4641"/>
        <v/>
      </c>
      <c r="EW336" s="72" t="str">
        <f t="shared" si="4642"/>
        <v/>
      </c>
      <c r="EX336" s="72" t="str">
        <f t="shared" si="4643"/>
        <v/>
      </c>
      <c r="EY336" s="72" t="str">
        <f t="shared" si="4644"/>
        <v/>
      </c>
      <c r="EZ336" s="72" t="str">
        <f t="shared" si="4645"/>
        <v/>
      </c>
      <c r="FA336" s="72" t="str">
        <f t="shared" si="4646"/>
        <v/>
      </c>
      <c r="FB336" s="72" t="str">
        <f t="shared" si="4647"/>
        <v/>
      </c>
      <c r="FC336" s="72" t="str">
        <f t="shared" si="4648"/>
        <v/>
      </c>
      <c r="FD336" s="72" t="str">
        <f t="shared" si="4649"/>
        <v/>
      </c>
      <c r="FE336" s="72" t="str">
        <f t="shared" si="4650"/>
        <v/>
      </c>
      <c r="FF336" s="72" t="str">
        <f t="shared" si="4651"/>
        <v/>
      </c>
      <c r="FG336" s="72" t="str">
        <f t="shared" si="4652"/>
        <v/>
      </c>
      <c r="FH336" s="72" t="str">
        <f t="shared" si="4653"/>
        <v/>
      </c>
      <c r="FI336" s="72" t="str">
        <f t="shared" si="4654"/>
        <v/>
      </c>
      <c r="FJ336" s="72" t="str">
        <f t="shared" si="4655"/>
        <v/>
      </c>
      <c r="FK336" s="72" t="str">
        <f t="shared" si="4656"/>
        <v/>
      </c>
      <c r="FL336" s="72" t="str">
        <f t="shared" si="4657"/>
        <v/>
      </c>
      <c r="FM336" s="72" t="str">
        <f t="shared" si="4658"/>
        <v/>
      </c>
      <c r="FN336" s="72" t="str">
        <f t="shared" si="4659"/>
        <v/>
      </c>
      <c r="FO336" s="72" t="str">
        <f t="shared" si="4660"/>
        <v/>
      </c>
      <c r="FP336" s="72" t="str">
        <f t="shared" si="4661"/>
        <v/>
      </c>
      <c r="FQ336" s="72" t="str">
        <f t="shared" si="4662"/>
        <v/>
      </c>
      <c r="FR336" s="72" t="str">
        <f t="shared" si="4663"/>
        <v/>
      </c>
      <c r="FS336" s="72" t="str">
        <f t="shared" si="4664"/>
        <v/>
      </c>
    </row>
    <row r="337" spans="92:175">
      <c r="CN337" s="70" t="str">
        <f t="shared" si="4589"/>
        <v>InitUnitState('',,,,,,,,,,)</v>
      </c>
      <c r="CO337" s="70" t="str">
        <f t="shared" si="4590"/>
        <v>InitUnitNormal('',,,,,,,,,,)</v>
      </c>
      <c r="CP337" s="70" t="str">
        <f t="shared" si="4591"/>
        <v>InitUnitMagic('',,,,,,,,,,)</v>
      </c>
      <c r="CQ337" s="70" t="str">
        <f t="shared" si="4592"/>
        <v>InitUnitAdd('',,,,,,,,,,)</v>
      </c>
      <c r="CR337" s="70" t="str">
        <f t="shared" si="4593"/>
        <v>InitEquipData('',,"",,,,,'','','','','','',"")</v>
      </c>
      <c r="CU337" s="71" t="str">
        <f t="shared" si="4594"/>
        <v>|n</v>
      </c>
      <c r="CW337" s="61"/>
      <c r="CX337" s="61"/>
      <c r="CY337" s="61"/>
      <c r="CZ337" s="61"/>
      <c r="DA337" s="61"/>
      <c r="DB337" s="72" t="str">
        <f t="shared" si="4595"/>
        <v/>
      </c>
      <c r="DC337" s="72" t="str">
        <f t="shared" si="4596"/>
        <v/>
      </c>
      <c r="DD337" s="72" t="str">
        <f t="shared" si="4597"/>
        <v/>
      </c>
      <c r="DE337" s="72" t="str">
        <f t="shared" si="4598"/>
        <v/>
      </c>
      <c r="DF337" s="72" t="str">
        <f t="shared" si="4599"/>
        <v/>
      </c>
      <c r="DG337" s="72" t="str">
        <f t="shared" si="4600"/>
        <v/>
      </c>
      <c r="DH337" s="72" t="str">
        <f t="shared" si="4601"/>
        <v/>
      </c>
      <c r="DI337" s="72" t="str">
        <f t="shared" si="4602"/>
        <v/>
      </c>
      <c r="DJ337" s="72" t="str">
        <f t="shared" si="4603"/>
        <v/>
      </c>
      <c r="DK337" s="72" t="str">
        <f t="shared" si="4604"/>
        <v/>
      </c>
      <c r="DL337" s="72" t="str">
        <f t="shared" si="4605"/>
        <v/>
      </c>
      <c r="DM337" s="72" t="str">
        <f t="shared" si="4606"/>
        <v/>
      </c>
      <c r="DN337" s="72" t="str">
        <f t="shared" si="4607"/>
        <v/>
      </c>
      <c r="DO337" s="72" t="str">
        <f t="shared" si="4608"/>
        <v/>
      </c>
      <c r="DP337" s="72" t="str">
        <f t="shared" si="4609"/>
        <v/>
      </c>
      <c r="DQ337" s="72" t="str">
        <f t="shared" si="4610"/>
        <v/>
      </c>
      <c r="DR337" s="72" t="str">
        <f t="shared" si="4611"/>
        <v/>
      </c>
      <c r="DS337" s="72" t="str">
        <f t="shared" si="4612"/>
        <v/>
      </c>
      <c r="DT337" s="72" t="str">
        <f t="shared" si="4613"/>
        <v/>
      </c>
      <c r="DU337" s="72" t="str">
        <f t="shared" si="4614"/>
        <v/>
      </c>
      <c r="DV337" s="72" t="str">
        <f t="shared" si="4615"/>
        <v/>
      </c>
      <c r="DW337" s="72" t="str">
        <f t="shared" si="4616"/>
        <v/>
      </c>
      <c r="DX337" s="72" t="str">
        <f t="shared" si="4617"/>
        <v/>
      </c>
      <c r="DY337" s="72" t="str">
        <f t="shared" si="4618"/>
        <v/>
      </c>
      <c r="DZ337" s="72" t="str">
        <f t="shared" si="4619"/>
        <v/>
      </c>
      <c r="EA337" s="72" t="str">
        <f t="shared" si="4620"/>
        <v/>
      </c>
      <c r="EB337" s="72" t="str">
        <f t="shared" si="4621"/>
        <v/>
      </c>
      <c r="EC337" s="72" t="str">
        <f t="shared" si="4622"/>
        <v/>
      </c>
      <c r="ED337" s="72" t="str">
        <f t="shared" si="4623"/>
        <v/>
      </c>
      <c r="EE337" s="72" t="str">
        <f t="shared" si="4624"/>
        <v/>
      </c>
      <c r="EF337" s="72" t="str">
        <f t="shared" si="4625"/>
        <v/>
      </c>
      <c r="EG337" s="72" t="str">
        <f t="shared" si="4626"/>
        <v/>
      </c>
      <c r="EH337" s="72" t="str">
        <f t="shared" si="4627"/>
        <v/>
      </c>
      <c r="EI337" s="72" t="str">
        <f t="shared" si="4628"/>
        <v/>
      </c>
      <c r="EJ337" s="72" t="str">
        <f t="shared" si="4629"/>
        <v/>
      </c>
      <c r="EK337" s="72" t="str">
        <f t="shared" si="4630"/>
        <v/>
      </c>
      <c r="EL337" s="72" t="str">
        <f t="shared" si="4631"/>
        <v/>
      </c>
      <c r="EM337" s="72" t="str">
        <f t="shared" si="4632"/>
        <v/>
      </c>
      <c r="EN337" s="72" t="str">
        <f t="shared" si="4633"/>
        <v/>
      </c>
      <c r="EO337" s="72" t="str">
        <f t="shared" si="4634"/>
        <v/>
      </c>
      <c r="EP337" s="72" t="str">
        <f t="shared" si="4635"/>
        <v/>
      </c>
      <c r="EQ337" s="72" t="str">
        <f t="shared" si="4636"/>
        <v/>
      </c>
      <c r="ER337" s="72" t="str">
        <f t="shared" si="4637"/>
        <v/>
      </c>
      <c r="ES337" s="72" t="str">
        <f t="shared" si="4638"/>
        <v/>
      </c>
      <c r="ET337" s="72" t="str">
        <f t="shared" si="4639"/>
        <v/>
      </c>
      <c r="EU337" s="72" t="str">
        <f t="shared" si="4640"/>
        <v/>
      </c>
      <c r="EV337" s="72" t="str">
        <f t="shared" si="4641"/>
        <v/>
      </c>
      <c r="EW337" s="72" t="str">
        <f t="shared" si="4642"/>
        <v/>
      </c>
      <c r="EX337" s="72" t="str">
        <f t="shared" si="4643"/>
        <v/>
      </c>
      <c r="EY337" s="72" t="str">
        <f t="shared" si="4644"/>
        <v/>
      </c>
      <c r="EZ337" s="72" t="str">
        <f t="shared" si="4645"/>
        <v/>
      </c>
      <c r="FA337" s="72" t="str">
        <f t="shared" si="4646"/>
        <v/>
      </c>
      <c r="FB337" s="72" t="str">
        <f t="shared" si="4647"/>
        <v/>
      </c>
      <c r="FC337" s="72" t="str">
        <f t="shared" si="4648"/>
        <v/>
      </c>
      <c r="FD337" s="72" t="str">
        <f t="shared" si="4649"/>
        <v/>
      </c>
      <c r="FE337" s="72" t="str">
        <f t="shared" si="4650"/>
        <v/>
      </c>
      <c r="FF337" s="72" t="str">
        <f t="shared" si="4651"/>
        <v/>
      </c>
      <c r="FG337" s="72" t="str">
        <f t="shared" si="4652"/>
        <v/>
      </c>
      <c r="FH337" s="72" t="str">
        <f t="shared" si="4653"/>
        <v/>
      </c>
      <c r="FI337" s="72" t="str">
        <f t="shared" si="4654"/>
        <v/>
      </c>
      <c r="FJ337" s="72" t="str">
        <f t="shared" si="4655"/>
        <v/>
      </c>
      <c r="FK337" s="72" t="str">
        <f t="shared" si="4656"/>
        <v/>
      </c>
      <c r="FL337" s="72" t="str">
        <f t="shared" si="4657"/>
        <v/>
      </c>
      <c r="FM337" s="72" t="str">
        <f t="shared" si="4658"/>
        <v/>
      </c>
      <c r="FN337" s="72" t="str">
        <f t="shared" si="4659"/>
        <v/>
      </c>
      <c r="FO337" s="72" t="str">
        <f t="shared" si="4660"/>
        <v/>
      </c>
      <c r="FP337" s="72" t="str">
        <f t="shared" si="4661"/>
        <v/>
      </c>
      <c r="FQ337" s="72" t="str">
        <f t="shared" si="4662"/>
        <v/>
      </c>
      <c r="FR337" s="72" t="str">
        <f t="shared" si="4663"/>
        <v/>
      </c>
      <c r="FS337" s="72" t="str">
        <f t="shared" si="4664"/>
        <v/>
      </c>
    </row>
    <row r="338" spans="92:175">
      <c r="CN338" s="70" t="str">
        <f t="shared" si="4589"/>
        <v>InitUnitState('',,,,,,,,,,)</v>
      </c>
      <c r="CO338" s="70" t="str">
        <f t="shared" si="4590"/>
        <v>InitUnitNormal('',,,,,,,,,,)</v>
      </c>
      <c r="CP338" s="70" t="str">
        <f t="shared" si="4591"/>
        <v>InitUnitMagic('',,,,,,,,,,)</v>
      </c>
      <c r="CQ338" s="70" t="str">
        <f t="shared" si="4592"/>
        <v>InitUnitAdd('',,,,,,,,,,)</v>
      </c>
      <c r="CR338" s="70" t="str">
        <f t="shared" si="4593"/>
        <v>InitEquipData('',,"",,,,,'','','','','','',"")</v>
      </c>
      <c r="CU338" s="71" t="str">
        <f t="shared" si="4594"/>
        <v>|n</v>
      </c>
      <c r="CW338" s="61"/>
      <c r="CX338" s="61"/>
      <c r="CY338" s="61"/>
      <c r="CZ338" s="61"/>
      <c r="DA338" s="61"/>
      <c r="DB338" s="72" t="str">
        <f t="shared" si="4595"/>
        <v/>
      </c>
      <c r="DC338" s="72" t="str">
        <f t="shared" si="4596"/>
        <v/>
      </c>
      <c r="DD338" s="72" t="str">
        <f t="shared" si="4597"/>
        <v/>
      </c>
      <c r="DE338" s="72" t="str">
        <f t="shared" si="4598"/>
        <v/>
      </c>
      <c r="DF338" s="72" t="str">
        <f t="shared" si="4599"/>
        <v/>
      </c>
      <c r="DG338" s="72" t="str">
        <f t="shared" si="4600"/>
        <v/>
      </c>
      <c r="DH338" s="72" t="str">
        <f t="shared" si="4601"/>
        <v/>
      </c>
      <c r="DI338" s="72" t="str">
        <f t="shared" si="4602"/>
        <v/>
      </c>
      <c r="DJ338" s="72" t="str">
        <f t="shared" si="4603"/>
        <v/>
      </c>
      <c r="DK338" s="72" t="str">
        <f t="shared" si="4604"/>
        <v/>
      </c>
      <c r="DL338" s="72" t="str">
        <f t="shared" si="4605"/>
        <v/>
      </c>
      <c r="DM338" s="72" t="str">
        <f t="shared" si="4606"/>
        <v/>
      </c>
      <c r="DN338" s="72" t="str">
        <f t="shared" si="4607"/>
        <v/>
      </c>
      <c r="DO338" s="72" t="str">
        <f t="shared" si="4608"/>
        <v/>
      </c>
      <c r="DP338" s="72" t="str">
        <f t="shared" si="4609"/>
        <v/>
      </c>
      <c r="DQ338" s="72" t="str">
        <f t="shared" si="4610"/>
        <v/>
      </c>
      <c r="DR338" s="72" t="str">
        <f t="shared" si="4611"/>
        <v/>
      </c>
      <c r="DS338" s="72" t="str">
        <f t="shared" si="4612"/>
        <v/>
      </c>
      <c r="DT338" s="72" t="str">
        <f t="shared" si="4613"/>
        <v/>
      </c>
      <c r="DU338" s="72" t="str">
        <f t="shared" si="4614"/>
        <v/>
      </c>
      <c r="DV338" s="72" t="str">
        <f t="shared" si="4615"/>
        <v/>
      </c>
      <c r="DW338" s="72" t="str">
        <f t="shared" si="4616"/>
        <v/>
      </c>
      <c r="DX338" s="72" t="str">
        <f t="shared" si="4617"/>
        <v/>
      </c>
      <c r="DY338" s="72" t="str">
        <f t="shared" si="4618"/>
        <v/>
      </c>
      <c r="DZ338" s="72" t="str">
        <f t="shared" si="4619"/>
        <v/>
      </c>
      <c r="EA338" s="72" t="str">
        <f t="shared" si="4620"/>
        <v/>
      </c>
      <c r="EB338" s="72" t="str">
        <f t="shared" si="4621"/>
        <v/>
      </c>
      <c r="EC338" s="72" t="str">
        <f t="shared" si="4622"/>
        <v/>
      </c>
      <c r="ED338" s="72" t="str">
        <f t="shared" si="4623"/>
        <v/>
      </c>
      <c r="EE338" s="72" t="str">
        <f t="shared" si="4624"/>
        <v/>
      </c>
      <c r="EF338" s="72" t="str">
        <f t="shared" si="4625"/>
        <v/>
      </c>
      <c r="EG338" s="72" t="str">
        <f t="shared" si="4626"/>
        <v/>
      </c>
      <c r="EH338" s="72" t="str">
        <f t="shared" si="4627"/>
        <v/>
      </c>
      <c r="EI338" s="72" t="str">
        <f t="shared" si="4628"/>
        <v/>
      </c>
      <c r="EJ338" s="72" t="str">
        <f t="shared" si="4629"/>
        <v/>
      </c>
      <c r="EK338" s="72" t="str">
        <f t="shared" si="4630"/>
        <v/>
      </c>
      <c r="EL338" s="72" t="str">
        <f t="shared" si="4631"/>
        <v/>
      </c>
      <c r="EM338" s="72" t="str">
        <f t="shared" si="4632"/>
        <v/>
      </c>
      <c r="EN338" s="72" t="str">
        <f t="shared" si="4633"/>
        <v/>
      </c>
      <c r="EO338" s="72" t="str">
        <f t="shared" si="4634"/>
        <v/>
      </c>
      <c r="EP338" s="72" t="str">
        <f t="shared" si="4635"/>
        <v/>
      </c>
      <c r="EQ338" s="72" t="str">
        <f t="shared" si="4636"/>
        <v/>
      </c>
      <c r="ER338" s="72" t="str">
        <f t="shared" si="4637"/>
        <v/>
      </c>
      <c r="ES338" s="72" t="str">
        <f t="shared" si="4638"/>
        <v/>
      </c>
      <c r="ET338" s="72" t="str">
        <f t="shared" si="4639"/>
        <v/>
      </c>
      <c r="EU338" s="72" t="str">
        <f t="shared" si="4640"/>
        <v/>
      </c>
      <c r="EV338" s="72" t="str">
        <f t="shared" si="4641"/>
        <v/>
      </c>
      <c r="EW338" s="72" t="str">
        <f t="shared" si="4642"/>
        <v/>
      </c>
      <c r="EX338" s="72" t="str">
        <f t="shared" si="4643"/>
        <v/>
      </c>
      <c r="EY338" s="72" t="str">
        <f t="shared" si="4644"/>
        <v/>
      </c>
      <c r="EZ338" s="72" t="str">
        <f t="shared" si="4645"/>
        <v/>
      </c>
      <c r="FA338" s="72" t="str">
        <f t="shared" si="4646"/>
        <v/>
      </c>
      <c r="FB338" s="72" t="str">
        <f t="shared" si="4647"/>
        <v/>
      </c>
      <c r="FC338" s="72" t="str">
        <f t="shared" si="4648"/>
        <v/>
      </c>
      <c r="FD338" s="72" t="str">
        <f t="shared" si="4649"/>
        <v/>
      </c>
      <c r="FE338" s="72" t="str">
        <f t="shared" si="4650"/>
        <v/>
      </c>
      <c r="FF338" s="72" t="str">
        <f t="shared" si="4651"/>
        <v/>
      </c>
      <c r="FG338" s="72" t="str">
        <f t="shared" si="4652"/>
        <v/>
      </c>
      <c r="FH338" s="72" t="str">
        <f t="shared" si="4653"/>
        <v/>
      </c>
      <c r="FI338" s="72" t="str">
        <f t="shared" si="4654"/>
        <v/>
      </c>
      <c r="FJ338" s="72" t="str">
        <f t="shared" si="4655"/>
        <v/>
      </c>
      <c r="FK338" s="72" t="str">
        <f t="shared" si="4656"/>
        <v/>
      </c>
      <c r="FL338" s="72" t="str">
        <f t="shared" si="4657"/>
        <v/>
      </c>
      <c r="FM338" s="72" t="str">
        <f t="shared" si="4658"/>
        <v/>
      </c>
      <c r="FN338" s="72" t="str">
        <f t="shared" si="4659"/>
        <v/>
      </c>
      <c r="FO338" s="72" t="str">
        <f t="shared" si="4660"/>
        <v/>
      </c>
      <c r="FP338" s="72" t="str">
        <f t="shared" si="4661"/>
        <v/>
      </c>
      <c r="FQ338" s="72" t="str">
        <f t="shared" si="4662"/>
        <v/>
      </c>
      <c r="FR338" s="72" t="str">
        <f t="shared" si="4663"/>
        <v/>
      </c>
      <c r="FS338" s="72" t="str">
        <f t="shared" si="4664"/>
        <v/>
      </c>
    </row>
    <row r="339" spans="92:175">
      <c r="CN339" s="70" t="str">
        <f t="shared" si="4589"/>
        <v>InitUnitState('',,,,,,,,,,)</v>
      </c>
      <c r="CO339" s="70" t="str">
        <f t="shared" si="4590"/>
        <v>InitUnitNormal('',,,,,,,,,,)</v>
      </c>
      <c r="CP339" s="70" t="str">
        <f t="shared" si="4591"/>
        <v>InitUnitMagic('',,,,,,,,,,)</v>
      </c>
      <c r="CQ339" s="70" t="str">
        <f t="shared" si="4592"/>
        <v>InitUnitAdd('',,,,,,,,,,)</v>
      </c>
      <c r="CR339" s="70" t="str">
        <f t="shared" si="4593"/>
        <v>InitEquipData('',,"",,,,,'','','','','','',"")</v>
      </c>
      <c r="CU339" s="71" t="str">
        <f t="shared" si="4594"/>
        <v>|n</v>
      </c>
      <c r="CW339" s="61"/>
      <c r="CX339" s="61"/>
      <c r="CY339" s="61"/>
      <c r="CZ339" s="61"/>
      <c r="DA339" s="61"/>
      <c r="DB339" s="72" t="str">
        <f t="shared" si="4595"/>
        <v/>
      </c>
      <c r="DC339" s="72" t="str">
        <f t="shared" si="4596"/>
        <v/>
      </c>
      <c r="DD339" s="72" t="str">
        <f t="shared" si="4597"/>
        <v/>
      </c>
      <c r="DE339" s="72" t="str">
        <f t="shared" si="4598"/>
        <v/>
      </c>
      <c r="DF339" s="72" t="str">
        <f t="shared" si="4599"/>
        <v/>
      </c>
      <c r="DG339" s="72" t="str">
        <f t="shared" si="4600"/>
        <v/>
      </c>
      <c r="DH339" s="72" t="str">
        <f t="shared" si="4601"/>
        <v/>
      </c>
      <c r="DI339" s="72" t="str">
        <f t="shared" si="4602"/>
        <v/>
      </c>
      <c r="DJ339" s="72" t="str">
        <f t="shared" si="4603"/>
        <v/>
      </c>
      <c r="DK339" s="72" t="str">
        <f t="shared" si="4604"/>
        <v/>
      </c>
      <c r="DL339" s="72" t="str">
        <f t="shared" si="4605"/>
        <v/>
      </c>
      <c r="DM339" s="72" t="str">
        <f t="shared" si="4606"/>
        <v/>
      </c>
      <c r="DN339" s="72" t="str">
        <f t="shared" si="4607"/>
        <v/>
      </c>
      <c r="DO339" s="72" t="str">
        <f t="shared" si="4608"/>
        <v/>
      </c>
      <c r="DP339" s="72" t="str">
        <f t="shared" si="4609"/>
        <v/>
      </c>
      <c r="DQ339" s="72" t="str">
        <f t="shared" si="4610"/>
        <v/>
      </c>
      <c r="DR339" s="72" t="str">
        <f t="shared" si="4611"/>
        <v/>
      </c>
      <c r="DS339" s="72" t="str">
        <f t="shared" si="4612"/>
        <v/>
      </c>
      <c r="DT339" s="72" t="str">
        <f t="shared" si="4613"/>
        <v/>
      </c>
      <c r="DU339" s="72" t="str">
        <f t="shared" si="4614"/>
        <v/>
      </c>
      <c r="DV339" s="72" t="str">
        <f t="shared" si="4615"/>
        <v/>
      </c>
      <c r="DW339" s="72" t="str">
        <f t="shared" si="4616"/>
        <v/>
      </c>
      <c r="DX339" s="72" t="str">
        <f t="shared" si="4617"/>
        <v/>
      </c>
      <c r="DY339" s="72" t="str">
        <f t="shared" si="4618"/>
        <v/>
      </c>
      <c r="DZ339" s="72" t="str">
        <f t="shared" si="4619"/>
        <v/>
      </c>
      <c r="EA339" s="72" t="str">
        <f t="shared" si="4620"/>
        <v/>
      </c>
      <c r="EB339" s="72" t="str">
        <f t="shared" si="4621"/>
        <v/>
      </c>
      <c r="EC339" s="72" t="str">
        <f t="shared" si="4622"/>
        <v/>
      </c>
      <c r="ED339" s="72" t="str">
        <f t="shared" si="4623"/>
        <v/>
      </c>
      <c r="EE339" s="72" t="str">
        <f t="shared" si="4624"/>
        <v/>
      </c>
      <c r="EF339" s="72" t="str">
        <f t="shared" si="4625"/>
        <v/>
      </c>
      <c r="EG339" s="72" t="str">
        <f t="shared" si="4626"/>
        <v/>
      </c>
      <c r="EH339" s="72" t="str">
        <f t="shared" si="4627"/>
        <v/>
      </c>
      <c r="EI339" s="72" t="str">
        <f t="shared" si="4628"/>
        <v/>
      </c>
      <c r="EJ339" s="72" t="str">
        <f t="shared" si="4629"/>
        <v/>
      </c>
      <c r="EK339" s="72" t="str">
        <f t="shared" si="4630"/>
        <v/>
      </c>
      <c r="EL339" s="72" t="str">
        <f t="shared" si="4631"/>
        <v/>
      </c>
      <c r="EM339" s="72" t="str">
        <f t="shared" si="4632"/>
        <v/>
      </c>
      <c r="EN339" s="72" t="str">
        <f t="shared" si="4633"/>
        <v/>
      </c>
      <c r="EO339" s="72" t="str">
        <f t="shared" si="4634"/>
        <v/>
      </c>
      <c r="EP339" s="72" t="str">
        <f t="shared" si="4635"/>
        <v/>
      </c>
      <c r="EQ339" s="72" t="str">
        <f t="shared" si="4636"/>
        <v/>
      </c>
      <c r="ER339" s="72" t="str">
        <f t="shared" si="4637"/>
        <v/>
      </c>
      <c r="ES339" s="72" t="str">
        <f t="shared" si="4638"/>
        <v/>
      </c>
      <c r="ET339" s="72" t="str">
        <f t="shared" si="4639"/>
        <v/>
      </c>
      <c r="EU339" s="72" t="str">
        <f t="shared" si="4640"/>
        <v/>
      </c>
      <c r="EV339" s="72" t="str">
        <f t="shared" si="4641"/>
        <v/>
      </c>
      <c r="EW339" s="72" t="str">
        <f t="shared" si="4642"/>
        <v/>
      </c>
      <c r="EX339" s="72" t="str">
        <f t="shared" si="4643"/>
        <v/>
      </c>
      <c r="EY339" s="72" t="str">
        <f t="shared" si="4644"/>
        <v/>
      </c>
      <c r="EZ339" s="72" t="str">
        <f t="shared" si="4645"/>
        <v/>
      </c>
      <c r="FA339" s="72" t="str">
        <f t="shared" si="4646"/>
        <v/>
      </c>
      <c r="FB339" s="72" t="str">
        <f t="shared" si="4647"/>
        <v/>
      </c>
      <c r="FC339" s="72" t="str">
        <f t="shared" si="4648"/>
        <v/>
      </c>
      <c r="FD339" s="72" t="str">
        <f t="shared" si="4649"/>
        <v/>
      </c>
      <c r="FE339" s="72" t="str">
        <f t="shared" si="4650"/>
        <v/>
      </c>
      <c r="FF339" s="72" t="str">
        <f t="shared" si="4651"/>
        <v/>
      </c>
      <c r="FG339" s="72" t="str">
        <f t="shared" si="4652"/>
        <v/>
      </c>
      <c r="FH339" s="72" t="str">
        <f t="shared" si="4653"/>
        <v/>
      </c>
      <c r="FI339" s="72" t="str">
        <f t="shared" si="4654"/>
        <v/>
      </c>
      <c r="FJ339" s="72" t="str">
        <f t="shared" si="4655"/>
        <v/>
      </c>
      <c r="FK339" s="72" t="str">
        <f t="shared" si="4656"/>
        <v/>
      </c>
      <c r="FL339" s="72" t="str">
        <f t="shared" si="4657"/>
        <v/>
      </c>
      <c r="FM339" s="72" t="str">
        <f t="shared" si="4658"/>
        <v/>
      </c>
      <c r="FN339" s="72" t="str">
        <f t="shared" si="4659"/>
        <v/>
      </c>
      <c r="FO339" s="72" t="str">
        <f t="shared" si="4660"/>
        <v/>
      </c>
      <c r="FP339" s="72" t="str">
        <f t="shared" si="4661"/>
        <v/>
      </c>
      <c r="FQ339" s="72" t="str">
        <f t="shared" si="4662"/>
        <v/>
      </c>
      <c r="FR339" s="72" t="str">
        <f t="shared" si="4663"/>
        <v/>
      </c>
      <c r="FS339" s="72" t="str">
        <f t="shared" si="4664"/>
        <v/>
      </c>
    </row>
    <row r="340" spans="92:175">
      <c r="CN340" s="70" t="str">
        <f t="shared" si="4589"/>
        <v>InitUnitState('',,,,,,,,,,)</v>
      </c>
      <c r="CO340" s="70" t="str">
        <f t="shared" si="4590"/>
        <v>InitUnitNormal('',,,,,,,,,,)</v>
      </c>
      <c r="CP340" s="70" t="str">
        <f t="shared" si="4591"/>
        <v>InitUnitMagic('',,,,,,,,,,)</v>
      </c>
      <c r="CQ340" s="70" t="str">
        <f t="shared" si="4592"/>
        <v>InitUnitAdd('',,,,,,,,,,)</v>
      </c>
      <c r="CR340" s="70" t="str">
        <f t="shared" si="4593"/>
        <v>InitEquipData('',,"",,,,,'','','','','','',"")</v>
      </c>
      <c r="CU340" s="71" t="str">
        <f t="shared" si="4594"/>
        <v>|n</v>
      </c>
      <c r="CW340" s="61"/>
      <c r="CX340" s="61"/>
      <c r="CY340" s="61"/>
      <c r="CZ340" s="61"/>
      <c r="DA340" s="61"/>
      <c r="DB340" s="72" t="str">
        <f t="shared" si="4595"/>
        <v/>
      </c>
      <c r="DC340" s="72" t="str">
        <f t="shared" si="4596"/>
        <v/>
      </c>
      <c r="DD340" s="72" t="str">
        <f t="shared" si="4597"/>
        <v/>
      </c>
      <c r="DE340" s="72" t="str">
        <f t="shared" si="4598"/>
        <v/>
      </c>
      <c r="DF340" s="72" t="str">
        <f t="shared" si="4599"/>
        <v/>
      </c>
      <c r="DG340" s="72" t="str">
        <f t="shared" si="4600"/>
        <v/>
      </c>
      <c r="DH340" s="72" t="str">
        <f t="shared" si="4601"/>
        <v/>
      </c>
      <c r="DI340" s="72" t="str">
        <f t="shared" si="4602"/>
        <v/>
      </c>
      <c r="DJ340" s="72" t="str">
        <f t="shared" si="4603"/>
        <v/>
      </c>
      <c r="DK340" s="72" t="str">
        <f t="shared" si="4604"/>
        <v/>
      </c>
      <c r="DL340" s="72" t="str">
        <f t="shared" si="4605"/>
        <v/>
      </c>
      <c r="DM340" s="72" t="str">
        <f t="shared" si="4606"/>
        <v/>
      </c>
      <c r="DN340" s="72" t="str">
        <f t="shared" si="4607"/>
        <v/>
      </c>
      <c r="DO340" s="72" t="str">
        <f t="shared" si="4608"/>
        <v/>
      </c>
      <c r="DP340" s="72" t="str">
        <f t="shared" si="4609"/>
        <v/>
      </c>
      <c r="DQ340" s="72" t="str">
        <f t="shared" si="4610"/>
        <v/>
      </c>
      <c r="DR340" s="72" t="str">
        <f t="shared" si="4611"/>
        <v/>
      </c>
      <c r="DS340" s="72" t="str">
        <f t="shared" si="4612"/>
        <v/>
      </c>
      <c r="DT340" s="72" t="str">
        <f t="shared" si="4613"/>
        <v/>
      </c>
      <c r="DU340" s="72" t="str">
        <f t="shared" si="4614"/>
        <v/>
      </c>
      <c r="DV340" s="72" t="str">
        <f t="shared" si="4615"/>
        <v/>
      </c>
      <c r="DW340" s="72" t="str">
        <f t="shared" si="4616"/>
        <v/>
      </c>
      <c r="DX340" s="72" t="str">
        <f t="shared" si="4617"/>
        <v/>
      </c>
      <c r="DY340" s="72" t="str">
        <f t="shared" si="4618"/>
        <v/>
      </c>
      <c r="DZ340" s="72" t="str">
        <f t="shared" si="4619"/>
        <v/>
      </c>
      <c r="EA340" s="72" t="str">
        <f t="shared" si="4620"/>
        <v/>
      </c>
      <c r="EB340" s="72" t="str">
        <f t="shared" si="4621"/>
        <v/>
      </c>
      <c r="EC340" s="72" t="str">
        <f t="shared" si="4622"/>
        <v/>
      </c>
      <c r="ED340" s="72" t="str">
        <f t="shared" si="4623"/>
        <v/>
      </c>
      <c r="EE340" s="72" t="str">
        <f t="shared" si="4624"/>
        <v/>
      </c>
      <c r="EF340" s="72" t="str">
        <f t="shared" si="4625"/>
        <v/>
      </c>
      <c r="EG340" s="72" t="str">
        <f t="shared" si="4626"/>
        <v/>
      </c>
      <c r="EH340" s="72" t="str">
        <f t="shared" si="4627"/>
        <v/>
      </c>
      <c r="EI340" s="72" t="str">
        <f t="shared" si="4628"/>
        <v/>
      </c>
      <c r="EJ340" s="72" t="str">
        <f t="shared" si="4629"/>
        <v/>
      </c>
      <c r="EK340" s="72" t="str">
        <f t="shared" si="4630"/>
        <v/>
      </c>
      <c r="EL340" s="72" t="str">
        <f t="shared" si="4631"/>
        <v/>
      </c>
      <c r="EM340" s="72" t="str">
        <f t="shared" si="4632"/>
        <v/>
      </c>
      <c r="EN340" s="72" t="str">
        <f t="shared" si="4633"/>
        <v/>
      </c>
      <c r="EO340" s="72" t="str">
        <f t="shared" si="4634"/>
        <v/>
      </c>
      <c r="EP340" s="72" t="str">
        <f t="shared" si="4635"/>
        <v/>
      </c>
      <c r="EQ340" s="72" t="str">
        <f t="shared" si="4636"/>
        <v/>
      </c>
      <c r="ER340" s="72" t="str">
        <f t="shared" si="4637"/>
        <v/>
      </c>
      <c r="ES340" s="72" t="str">
        <f t="shared" si="4638"/>
        <v/>
      </c>
      <c r="ET340" s="72" t="str">
        <f t="shared" si="4639"/>
        <v/>
      </c>
      <c r="EU340" s="72" t="str">
        <f t="shared" si="4640"/>
        <v/>
      </c>
      <c r="EV340" s="72" t="str">
        <f t="shared" si="4641"/>
        <v/>
      </c>
      <c r="EW340" s="72" t="str">
        <f t="shared" si="4642"/>
        <v/>
      </c>
      <c r="EX340" s="72" t="str">
        <f t="shared" si="4643"/>
        <v/>
      </c>
      <c r="EY340" s="72" t="str">
        <f t="shared" si="4644"/>
        <v/>
      </c>
      <c r="EZ340" s="72" t="str">
        <f t="shared" si="4645"/>
        <v/>
      </c>
      <c r="FA340" s="72" t="str">
        <f t="shared" si="4646"/>
        <v/>
      </c>
      <c r="FB340" s="72" t="str">
        <f t="shared" si="4647"/>
        <v/>
      </c>
      <c r="FC340" s="72" t="str">
        <f t="shared" si="4648"/>
        <v/>
      </c>
      <c r="FD340" s="72" t="str">
        <f t="shared" si="4649"/>
        <v/>
      </c>
      <c r="FE340" s="72" t="str">
        <f t="shared" si="4650"/>
        <v/>
      </c>
      <c r="FF340" s="72" t="str">
        <f t="shared" si="4651"/>
        <v/>
      </c>
      <c r="FG340" s="72" t="str">
        <f t="shared" si="4652"/>
        <v/>
      </c>
      <c r="FH340" s="72" t="str">
        <f t="shared" si="4653"/>
        <v/>
      </c>
      <c r="FI340" s="72" t="str">
        <f t="shared" si="4654"/>
        <v/>
      </c>
      <c r="FJ340" s="72" t="str">
        <f t="shared" si="4655"/>
        <v/>
      </c>
      <c r="FK340" s="72" t="str">
        <f t="shared" si="4656"/>
        <v/>
      </c>
      <c r="FL340" s="72" t="str">
        <f t="shared" si="4657"/>
        <v/>
      </c>
      <c r="FM340" s="72" t="str">
        <f t="shared" si="4658"/>
        <v/>
      </c>
      <c r="FN340" s="72" t="str">
        <f t="shared" si="4659"/>
        <v/>
      </c>
      <c r="FO340" s="72" t="str">
        <f t="shared" si="4660"/>
        <v/>
      </c>
      <c r="FP340" s="72" t="str">
        <f t="shared" si="4661"/>
        <v/>
      </c>
      <c r="FQ340" s="72" t="str">
        <f t="shared" si="4662"/>
        <v/>
      </c>
      <c r="FR340" s="72" t="str">
        <f t="shared" si="4663"/>
        <v/>
      </c>
      <c r="FS340" s="72" t="str">
        <f t="shared" si="4664"/>
        <v/>
      </c>
    </row>
    <row r="341" spans="92:175">
      <c r="CN341" s="70" t="str">
        <f t="shared" si="4589"/>
        <v>InitUnitState('',,,,,,,,,,)</v>
      </c>
      <c r="CO341" s="70" t="str">
        <f t="shared" si="4590"/>
        <v>InitUnitNormal('',,,,,,,,,,)</v>
      </c>
      <c r="CP341" s="70" t="str">
        <f t="shared" si="4591"/>
        <v>InitUnitMagic('',,,,,,,,,,)</v>
      </c>
      <c r="CQ341" s="70" t="str">
        <f t="shared" si="4592"/>
        <v>InitUnitAdd('',,,,,,,,,,)</v>
      </c>
      <c r="CR341" s="70" t="str">
        <f t="shared" si="4593"/>
        <v>InitEquipData('',,"",,,,,'','','','','','',"")</v>
      </c>
      <c r="CU341" s="71" t="str">
        <f t="shared" si="4594"/>
        <v>|n</v>
      </c>
      <c r="CW341" s="61"/>
      <c r="CX341" s="61"/>
      <c r="CY341" s="61"/>
      <c r="CZ341" s="61"/>
      <c r="DA341" s="61"/>
      <c r="DB341" s="72" t="str">
        <f t="shared" si="4595"/>
        <v/>
      </c>
      <c r="DC341" s="72" t="str">
        <f t="shared" si="4596"/>
        <v/>
      </c>
      <c r="DD341" s="72" t="str">
        <f t="shared" si="4597"/>
        <v/>
      </c>
      <c r="DE341" s="72" t="str">
        <f t="shared" si="4598"/>
        <v/>
      </c>
      <c r="DF341" s="72" t="str">
        <f t="shared" si="4599"/>
        <v/>
      </c>
      <c r="DG341" s="72" t="str">
        <f t="shared" si="4600"/>
        <v/>
      </c>
      <c r="DH341" s="72" t="str">
        <f t="shared" si="4601"/>
        <v/>
      </c>
      <c r="DI341" s="72" t="str">
        <f t="shared" si="4602"/>
        <v/>
      </c>
      <c r="DJ341" s="72" t="str">
        <f t="shared" si="4603"/>
        <v/>
      </c>
      <c r="DK341" s="72" t="str">
        <f t="shared" si="4604"/>
        <v/>
      </c>
      <c r="DL341" s="72" t="str">
        <f t="shared" si="4605"/>
        <v/>
      </c>
      <c r="DM341" s="72" t="str">
        <f t="shared" si="4606"/>
        <v/>
      </c>
      <c r="DN341" s="72" t="str">
        <f t="shared" si="4607"/>
        <v/>
      </c>
      <c r="DO341" s="72" t="str">
        <f t="shared" si="4608"/>
        <v/>
      </c>
      <c r="DP341" s="72" t="str">
        <f t="shared" si="4609"/>
        <v/>
      </c>
      <c r="DQ341" s="72" t="str">
        <f t="shared" si="4610"/>
        <v/>
      </c>
      <c r="DR341" s="72" t="str">
        <f t="shared" si="4611"/>
        <v/>
      </c>
      <c r="DS341" s="72" t="str">
        <f t="shared" si="4612"/>
        <v/>
      </c>
      <c r="DT341" s="72" t="str">
        <f t="shared" si="4613"/>
        <v/>
      </c>
      <c r="DU341" s="72" t="str">
        <f t="shared" si="4614"/>
        <v/>
      </c>
      <c r="DV341" s="72" t="str">
        <f t="shared" si="4615"/>
        <v/>
      </c>
      <c r="DW341" s="72" t="str">
        <f t="shared" si="4616"/>
        <v/>
      </c>
      <c r="DX341" s="72" t="str">
        <f t="shared" si="4617"/>
        <v/>
      </c>
      <c r="DY341" s="72" t="str">
        <f t="shared" si="4618"/>
        <v/>
      </c>
      <c r="DZ341" s="72" t="str">
        <f t="shared" si="4619"/>
        <v/>
      </c>
      <c r="EA341" s="72" t="str">
        <f t="shared" si="4620"/>
        <v/>
      </c>
      <c r="EB341" s="72" t="str">
        <f t="shared" si="4621"/>
        <v/>
      </c>
      <c r="EC341" s="72" t="str">
        <f t="shared" si="4622"/>
        <v/>
      </c>
      <c r="ED341" s="72" t="str">
        <f t="shared" si="4623"/>
        <v/>
      </c>
      <c r="EE341" s="72" t="str">
        <f t="shared" si="4624"/>
        <v/>
      </c>
      <c r="EF341" s="72" t="str">
        <f t="shared" si="4625"/>
        <v/>
      </c>
      <c r="EG341" s="72" t="str">
        <f t="shared" si="4626"/>
        <v/>
      </c>
      <c r="EH341" s="72" t="str">
        <f t="shared" si="4627"/>
        <v/>
      </c>
      <c r="EI341" s="72" t="str">
        <f t="shared" si="4628"/>
        <v/>
      </c>
      <c r="EJ341" s="72" t="str">
        <f t="shared" si="4629"/>
        <v/>
      </c>
      <c r="EK341" s="72" t="str">
        <f t="shared" si="4630"/>
        <v/>
      </c>
      <c r="EL341" s="72" t="str">
        <f t="shared" si="4631"/>
        <v/>
      </c>
      <c r="EM341" s="72" t="str">
        <f t="shared" si="4632"/>
        <v/>
      </c>
      <c r="EN341" s="72" t="str">
        <f t="shared" si="4633"/>
        <v/>
      </c>
      <c r="EO341" s="72" t="str">
        <f t="shared" si="4634"/>
        <v/>
      </c>
      <c r="EP341" s="72" t="str">
        <f t="shared" si="4635"/>
        <v/>
      </c>
      <c r="EQ341" s="72" t="str">
        <f t="shared" si="4636"/>
        <v/>
      </c>
      <c r="ER341" s="72" t="str">
        <f t="shared" si="4637"/>
        <v/>
      </c>
      <c r="ES341" s="72" t="str">
        <f t="shared" si="4638"/>
        <v/>
      </c>
      <c r="ET341" s="72" t="str">
        <f t="shared" si="4639"/>
        <v/>
      </c>
      <c r="EU341" s="72" t="str">
        <f t="shared" si="4640"/>
        <v/>
      </c>
      <c r="EV341" s="72" t="str">
        <f t="shared" si="4641"/>
        <v/>
      </c>
      <c r="EW341" s="72" t="str">
        <f t="shared" si="4642"/>
        <v/>
      </c>
      <c r="EX341" s="72" t="str">
        <f t="shared" si="4643"/>
        <v/>
      </c>
      <c r="EY341" s="72" t="str">
        <f t="shared" si="4644"/>
        <v/>
      </c>
      <c r="EZ341" s="72" t="str">
        <f t="shared" si="4645"/>
        <v/>
      </c>
      <c r="FA341" s="72" t="str">
        <f t="shared" si="4646"/>
        <v/>
      </c>
      <c r="FB341" s="72" t="str">
        <f t="shared" si="4647"/>
        <v/>
      </c>
      <c r="FC341" s="72" t="str">
        <f t="shared" si="4648"/>
        <v/>
      </c>
      <c r="FD341" s="72" t="str">
        <f t="shared" si="4649"/>
        <v/>
      </c>
      <c r="FE341" s="72" t="str">
        <f t="shared" si="4650"/>
        <v/>
      </c>
      <c r="FF341" s="72" t="str">
        <f t="shared" si="4651"/>
        <v/>
      </c>
      <c r="FG341" s="72" t="str">
        <f t="shared" si="4652"/>
        <v/>
      </c>
      <c r="FH341" s="72" t="str">
        <f t="shared" si="4653"/>
        <v/>
      </c>
      <c r="FI341" s="72" t="str">
        <f t="shared" si="4654"/>
        <v/>
      </c>
      <c r="FJ341" s="72" t="str">
        <f t="shared" si="4655"/>
        <v/>
      </c>
      <c r="FK341" s="72" t="str">
        <f t="shared" si="4656"/>
        <v/>
      </c>
      <c r="FL341" s="72" t="str">
        <f t="shared" si="4657"/>
        <v/>
      </c>
      <c r="FM341" s="72" t="str">
        <f t="shared" si="4658"/>
        <v/>
      </c>
      <c r="FN341" s="72" t="str">
        <f t="shared" si="4659"/>
        <v/>
      </c>
      <c r="FO341" s="72" t="str">
        <f t="shared" si="4660"/>
        <v/>
      </c>
      <c r="FP341" s="72" t="str">
        <f t="shared" si="4661"/>
        <v/>
      </c>
      <c r="FQ341" s="72" t="str">
        <f t="shared" si="4662"/>
        <v/>
      </c>
      <c r="FR341" s="72" t="str">
        <f t="shared" si="4663"/>
        <v/>
      </c>
      <c r="FS341" s="72" t="str">
        <f t="shared" si="4664"/>
        <v/>
      </c>
    </row>
    <row r="342" spans="92:175">
      <c r="CN342" s="70" t="str">
        <f t="shared" si="4589"/>
        <v>InitUnitState('',,,,,,,,,,)</v>
      </c>
      <c r="CO342" s="70" t="str">
        <f t="shared" si="4590"/>
        <v>InitUnitNormal('',,,,,,,,,,)</v>
      </c>
      <c r="CP342" s="70" t="str">
        <f t="shared" si="4591"/>
        <v>InitUnitMagic('',,,,,,,,,,)</v>
      </c>
      <c r="CQ342" s="70" t="str">
        <f t="shared" si="4592"/>
        <v>InitUnitAdd('',,,,,,,,,,)</v>
      </c>
      <c r="CR342" s="70" t="str">
        <f t="shared" si="4593"/>
        <v>InitEquipData('',,"",,,,,'','','','','','',"")</v>
      </c>
      <c r="CU342" s="71" t="str">
        <f t="shared" si="4594"/>
        <v>|n</v>
      </c>
      <c r="CW342" s="61"/>
      <c r="CX342" s="61"/>
      <c r="CY342" s="61"/>
      <c r="CZ342" s="61"/>
      <c r="DA342" s="61"/>
      <c r="DB342" s="72" t="str">
        <f t="shared" si="4595"/>
        <v/>
      </c>
      <c r="DC342" s="72" t="str">
        <f t="shared" si="4596"/>
        <v/>
      </c>
      <c r="DD342" s="72" t="str">
        <f t="shared" si="4597"/>
        <v/>
      </c>
      <c r="DE342" s="72" t="str">
        <f t="shared" si="4598"/>
        <v/>
      </c>
      <c r="DF342" s="72" t="str">
        <f t="shared" si="4599"/>
        <v/>
      </c>
      <c r="DG342" s="72" t="str">
        <f t="shared" si="4600"/>
        <v/>
      </c>
      <c r="DH342" s="72" t="str">
        <f t="shared" si="4601"/>
        <v/>
      </c>
      <c r="DI342" s="72" t="str">
        <f t="shared" si="4602"/>
        <v/>
      </c>
      <c r="DJ342" s="72" t="str">
        <f t="shared" si="4603"/>
        <v/>
      </c>
      <c r="DK342" s="72" t="str">
        <f t="shared" si="4604"/>
        <v/>
      </c>
      <c r="DL342" s="72" t="str">
        <f t="shared" si="4605"/>
        <v/>
      </c>
      <c r="DM342" s="72" t="str">
        <f t="shared" si="4606"/>
        <v/>
      </c>
      <c r="DN342" s="72" t="str">
        <f t="shared" si="4607"/>
        <v/>
      </c>
      <c r="DO342" s="72" t="str">
        <f t="shared" si="4608"/>
        <v/>
      </c>
      <c r="DP342" s="72" t="str">
        <f t="shared" si="4609"/>
        <v/>
      </c>
      <c r="DQ342" s="72" t="str">
        <f t="shared" si="4610"/>
        <v/>
      </c>
      <c r="DR342" s="72" t="str">
        <f t="shared" si="4611"/>
        <v/>
      </c>
      <c r="DS342" s="72" t="str">
        <f t="shared" si="4612"/>
        <v/>
      </c>
      <c r="DT342" s="72" t="str">
        <f t="shared" si="4613"/>
        <v/>
      </c>
      <c r="DU342" s="72" t="str">
        <f t="shared" si="4614"/>
        <v/>
      </c>
      <c r="DV342" s="72" t="str">
        <f t="shared" si="4615"/>
        <v/>
      </c>
      <c r="DW342" s="72" t="str">
        <f t="shared" si="4616"/>
        <v/>
      </c>
      <c r="DX342" s="72" t="str">
        <f t="shared" si="4617"/>
        <v/>
      </c>
      <c r="DY342" s="72" t="str">
        <f t="shared" si="4618"/>
        <v/>
      </c>
      <c r="DZ342" s="72" t="str">
        <f t="shared" si="4619"/>
        <v/>
      </c>
      <c r="EA342" s="72" t="str">
        <f t="shared" si="4620"/>
        <v/>
      </c>
      <c r="EB342" s="72" t="str">
        <f t="shared" si="4621"/>
        <v/>
      </c>
      <c r="EC342" s="72" t="str">
        <f t="shared" si="4622"/>
        <v/>
      </c>
      <c r="ED342" s="72" t="str">
        <f t="shared" si="4623"/>
        <v/>
      </c>
      <c r="EE342" s="72" t="str">
        <f t="shared" si="4624"/>
        <v/>
      </c>
      <c r="EF342" s="72" t="str">
        <f t="shared" si="4625"/>
        <v/>
      </c>
      <c r="EG342" s="72" t="str">
        <f t="shared" si="4626"/>
        <v/>
      </c>
      <c r="EH342" s="72" t="str">
        <f t="shared" si="4627"/>
        <v/>
      </c>
      <c r="EI342" s="72" t="str">
        <f t="shared" si="4628"/>
        <v/>
      </c>
      <c r="EJ342" s="72" t="str">
        <f t="shared" si="4629"/>
        <v/>
      </c>
      <c r="EK342" s="72" t="str">
        <f t="shared" si="4630"/>
        <v/>
      </c>
      <c r="EL342" s="72" t="str">
        <f t="shared" si="4631"/>
        <v/>
      </c>
      <c r="EM342" s="72" t="str">
        <f t="shared" si="4632"/>
        <v/>
      </c>
      <c r="EN342" s="72" t="str">
        <f t="shared" si="4633"/>
        <v/>
      </c>
      <c r="EO342" s="72" t="str">
        <f t="shared" si="4634"/>
        <v/>
      </c>
      <c r="EP342" s="72" t="str">
        <f t="shared" si="4635"/>
        <v/>
      </c>
      <c r="EQ342" s="72" t="str">
        <f t="shared" si="4636"/>
        <v/>
      </c>
      <c r="ER342" s="72" t="str">
        <f t="shared" si="4637"/>
        <v/>
      </c>
      <c r="ES342" s="72" t="str">
        <f t="shared" si="4638"/>
        <v/>
      </c>
      <c r="ET342" s="72" t="str">
        <f t="shared" si="4639"/>
        <v/>
      </c>
      <c r="EU342" s="72" t="str">
        <f t="shared" si="4640"/>
        <v/>
      </c>
      <c r="EV342" s="72" t="str">
        <f t="shared" si="4641"/>
        <v/>
      </c>
      <c r="EW342" s="72" t="str">
        <f t="shared" si="4642"/>
        <v/>
      </c>
      <c r="EX342" s="72" t="str">
        <f t="shared" si="4643"/>
        <v/>
      </c>
      <c r="EY342" s="72" t="str">
        <f t="shared" si="4644"/>
        <v/>
      </c>
      <c r="EZ342" s="72" t="str">
        <f t="shared" si="4645"/>
        <v/>
      </c>
      <c r="FA342" s="72" t="str">
        <f t="shared" si="4646"/>
        <v/>
      </c>
      <c r="FB342" s="72" t="str">
        <f t="shared" si="4647"/>
        <v/>
      </c>
      <c r="FC342" s="72" t="str">
        <f t="shared" si="4648"/>
        <v/>
      </c>
      <c r="FD342" s="72" t="str">
        <f t="shared" si="4649"/>
        <v/>
      </c>
      <c r="FE342" s="72" t="str">
        <f t="shared" si="4650"/>
        <v/>
      </c>
      <c r="FF342" s="72" t="str">
        <f t="shared" si="4651"/>
        <v/>
      </c>
      <c r="FG342" s="72" t="str">
        <f t="shared" si="4652"/>
        <v/>
      </c>
      <c r="FH342" s="72" t="str">
        <f t="shared" si="4653"/>
        <v/>
      </c>
      <c r="FI342" s="72" t="str">
        <f t="shared" si="4654"/>
        <v/>
      </c>
      <c r="FJ342" s="72" t="str">
        <f t="shared" si="4655"/>
        <v/>
      </c>
      <c r="FK342" s="72" t="str">
        <f t="shared" si="4656"/>
        <v/>
      </c>
      <c r="FL342" s="72" t="str">
        <f t="shared" si="4657"/>
        <v/>
      </c>
      <c r="FM342" s="72" t="str">
        <f t="shared" si="4658"/>
        <v/>
      </c>
      <c r="FN342" s="72" t="str">
        <f t="shared" si="4659"/>
        <v/>
      </c>
      <c r="FO342" s="72" t="str">
        <f t="shared" si="4660"/>
        <v/>
      </c>
      <c r="FP342" s="72" t="str">
        <f t="shared" si="4661"/>
        <v/>
      </c>
      <c r="FQ342" s="72" t="str">
        <f t="shared" si="4662"/>
        <v/>
      </c>
      <c r="FR342" s="72" t="str">
        <f t="shared" si="4663"/>
        <v/>
      </c>
      <c r="FS342" s="72" t="str">
        <f t="shared" si="4664"/>
        <v/>
      </c>
    </row>
    <row r="343" spans="92:175">
      <c r="CN343" s="70" t="str">
        <f t="shared" si="4589"/>
        <v>InitUnitState('',,,,,,,,,,)</v>
      </c>
      <c r="CO343" s="70" t="str">
        <f t="shared" si="4590"/>
        <v>InitUnitNormal('',,,,,,,,,,)</v>
      </c>
      <c r="CP343" s="70" t="str">
        <f t="shared" si="4591"/>
        <v>InitUnitMagic('',,,,,,,,,,)</v>
      </c>
      <c r="CQ343" s="70" t="str">
        <f t="shared" si="4592"/>
        <v>InitUnitAdd('',,,,,,,,,,)</v>
      </c>
      <c r="CR343" s="70" t="str">
        <f t="shared" si="4593"/>
        <v>InitEquipData('',,"",,,,,'','','','','','',"")</v>
      </c>
      <c r="CU343" s="71" t="str">
        <f t="shared" si="4594"/>
        <v>|n</v>
      </c>
      <c r="CW343" s="61"/>
      <c r="CX343" s="61"/>
      <c r="CY343" s="61"/>
      <c r="CZ343" s="61"/>
      <c r="DA343" s="61"/>
      <c r="DB343" s="72" t="str">
        <f t="shared" si="4595"/>
        <v/>
      </c>
      <c r="DC343" s="72" t="str">
        <f t="shared" si="4596"/>
        <v/>
      </c>
      <c r="DD343" s="72" t="str">
        <f t="shared" si="4597"/>
        <v/>
      </c>
      <c r="DE343" s="72" t="str">
        <f t="shared" si="4598"/>
        <v/>
      </c>
      <c r="DF343" s="72" t="str">
        <f t="shared" si="4599"/>
        <v/>
      </c>
      <c r="DG343" s="72" t="str">
        <f t="shared" si="4600"/>
        <v/>
      </c>
      <c r="DH343" s="72" t="str">
        <f t="shared" si="4601"/>
        <v/>
      </c>
      <c r="DI343" s="72" t="str">
        <f t="shared" si="4602"/>
        <v/>
      </c>
      <c r="DJ343" s="72" t="str">
        <f t="shared" si="4603"/>
        <v/>
      </c>
      <c r="DK343" s="72" t="str">
        <f t="shared" si="4604"/>
        <v/>
      </c>
      <c r="DL343" s="72" t="str">
        <f t="shared" si="4605"/>
        <v/>
      </c>
      <c r="DM343" s="72" t="str">
        <f t="shared" si="4606"/>
        <v/>
      </c>
      <c r="DN343" s="72" t="str">
        <f t="shared" si="4607"/>
        <v/>
      </c>
      <c r="DO343" s="72" t="str">
        <f t="shared" si="4608"/>
        <v/>
      </c>
      <c r="DP343" s="72" t="str">
        <f t="shared" si="4609"/>
        <v/>
      </c>
      <c r="DQ343" s="72" t="str">
        <f t="shared" si="4610"/>
        <v/>
      </c>
      <c r="DR343" s="72" t="str">
        <f t="shared" si="4611"/>
        <v/>
      </c>
      <c r="DS343" s="72" t="str">
        <f t="shared" si="4612"/>
        <v/>
      </c>
      <c r="DT343" s="72" t="str">
        <f t="shared" si="4613"/>
        <v/>
      </c>
      <c r="DU343" s="72" t="str">
        <f t="shared" si="4614"/>
        <v/>
      </c>
      <c r="DV343" s="72" t="str">
        <f t="shared" si="4615"/>
        <v/>
      </c>
      <c r="DW343" s="72" t="str">
        <f t="shared" si="4616"/>
        <v/>
      </c>
      <c r="DX343" s="72" t="str">
        <f t="shared" si="4617"/>
        <v/>
      </c>
      <c r="DY343" s="72" t="str">
        <f t="shared" si="4618"/>
        <v/>
      </c>
      <c r="DZ343" s="72" t="str">
        <f t="shared" si="4619"/>
        <v/>
      </c>
      <c r="EA343" s="72" t="str">
        <f t="shared" si="4620"/>
        <v/>
      </c>
      <c r="EB343" s="72" t="str">
        <f t="shared" si="4621"/>
        <v/>
      </c>
      <c r="EC343" s="72" t="str">
        <f t="shared" si="4622"/>
        <v/>
      </c>
      <c r="ED343" s="72" t="str">
        <f t="shared" si="4623"/>
        <v/>
      </c>
      <c r="EE343" s="72" t="str">
        <f t="shared" si="4624"/>
        <v/>
      </c>
      <c r="EF343" s="72" t="str">
        <f t="shared" si="4625"/>
        <v/>
      </c>
      <c r="EG343" s="72" t="str">
        <f t="shared" si="4626"/>
        <v/>
      </c>
      <c r="EH343" s="72" t="str">
        <f t="shared" si="4627"/>
        <v/>
      </c>
      <c r="EI343" s="72" t="str">
        <f t="shared" si="4628"/>
        <v/>
      </c>
      <c r="EJ343" s="72" t="str">
        <f t="shared" si="4629"/>
        <v/>
      </c>
      <c r="EK343" s="72" t="str">
        <f t="shared" si="4630"/>
        <v/>
      </c>
      <c r="EL343" s="72" t="str">
        <f t="shared" si="4631"/>
        <v/>
      </c>
      <c r="EM343" s="72" t="str">
        <f t="shared" si="4632"/>
        <v/>
      </c>
      <c r="EN343" s="72" t="str">
        <f t="shared" si="4633"/>
        <v/>
      </c>
      <c r="EO343" s="72" t="str">
        <f t="shared" si="4634"/>
        <v/>
      </c>
      <c r="EP343" s="72" t="str">
        <f t="shared" si="4635"/>
        <v/>
      </c>
      <c r="EQ343" s="72" t="str">
        <f t="shared" si="4636"/>
        <v/>
      </c>
      <c r="ER343" s="72" t="str">
        <f t="shared" si="4637"/>
        <v/>
      </c>
      <c r="ES343" s="72" t="str">
        <f t="shared" si="4638"/>
        <v/>
      </c>
      <c r="ET343" s="72" t="str">
        <f t="shared" si="4639"/>
        <v/>
      </c>
      <c r="EU343" s="72" t="str">
        <f t="shared" si="4640"/>
        <v/>
      </c>
      <c r="EV343" s="72" t="str">
        <f t="shared" si="4641"/>
        <v/>
      </c>
      <c r="EW343" s="72" t="str">
        <f t="shared" si="4642"/>
        <v/>
      </c>
      <c r="EX343" s="72" t="str">
        <f t="shared" si="4643"/>
        <v/>
      </c>
      <c r="EY343" s="72" t="str">
        <f t="shared" si="4644"/>
        <v/>
      </c>
      <c r="EZ343" s="72" t="str">
        <f t="shared" si="4645"/>
        <v/>
      </c>
      <c r="FA343" s="72" t="str">
        <f t="shared" si="4646"/>
        <v/>
      </c>
      <c r="FB343" s="72" t="str">
        <f t="shared" si="4647"/>
        <v/>
      </c>
      <c r="FC343" s="72" t="str">
        <f t="shared" si="4648"/>
        <v/>
      </c>
      <c r="FD343" s="72" t="str">
        <f t="shared" si="4649"/>
        <v/>
      </c>
      <c r="FE343" s="72" t="str">
        <f t="shared" si="4650"/>
        <v/>
      </c>
      <c r="FF343" s="72" t="str">
        <f t="shared" si="4651"/>
        <v/>
      </c>
      <c r="FG343" s="72" t="str">
        <f t="shared" si="4652"/>
        <v/>
      </c>
      <c r="FH343" s="72" t="str">
        <f t="shared" si="4653"/>
        <v/>
      </c>
      <c r="FI343" s="72" t="str">
        <f t="shared" si="4654"/>
        <v/>
      </c>
      <c r="FJ343" s="72" t="str">
        <f t="shared" si="4655"/>
        <v/>
      </c>
      <c r="FK343" s="72" t="str">
        <f t="shared" si="4656"/>
        <v/>
      </c>
      <c r="FL343" s="72" t="str">
        <f t="shared" si="4657"/>
        <v/>
      </c>
      <c r="FM343" s="72" t="str">
        <f t="shared" si="4658"/>
        <v/>
      </c>
      <c r="FN343" s="72" t="str">
        <f t="shared" si="4659"/>
        <v/>
      </c>
      <c r="FO343" s="72" t="str">
        <f t="shared" si="4660"/>
        <v/>
      </c>
      <c r="FP343" s="72" t="str">
        <f t="shared" si="4661"/>
        <v/>
      </c>
      <c r="FQ343" s="72" t="str">
        <f t="shared" si="4662"/>
        <v/>
      </c>
      <c r="FR343" s="72" t="str">
        <f t="shared" si="4663"/>
        <v/>
      </c>
      <c r="FS343" s="72" t="str">
        <f t="shared" si="4664"/>
        <v/>
      </c>
    </row>
    <row r="344" spans="92:175">
      <c r="CN344" s="70" t="str">
        <f t="shared" si="4589"/>
        <v>InitUnitState('',,,,,,,,,,)</v>
      </c>
      <c r="CO344" s="70" t="str">
        <f t="shared" si="4590"/>
        <v>InitUnitNormal('',,,,,,,,,,)</v>
      </c>
      <c r="CP344" s="70" t="str">
        <f t="shared" si="4591"/>
        <v>InitUnitMagic('',,,,,,,,,,)</v>
      </c>
      <c r="CQ344" s="70" t="str">
        <f t="shared" si="4592"/>
        <v>InitUnitAdd('',,,,,,,,,,)</v>
      </c>
      <c r="CR344" s="70" t="str">
        <f t="shared" si="4593"/>
        <v>InitEquipData('',,"",,,,,'','','','','','',"")</v>
      </c>
      <c r="CU344" s="71" t="str">
        <f t="shared" si="4594"/>
        <v>|n</v>
      </c>
      <c r="CW344" s="61"/>
      <c r="CX344" s="61"/>
      <c r="CY344" s="61"/>
      <c r="CZ344" s="61"/>
      <c r="DA344" s="61"/>
      <c r="DB344" s="72" t="str">
        <f t="shared" si="4595"/>
        <v/>
      </c>
      <c r="DC344" s="72" t="str">
        <f t="shared" si="4596"/>
        <v/>
      </c>
      <c r="DD344" s="72" t="str">
        <f t="shared" si="4597"/>
        <v/>
      </c>
      <c r="DE344" s="72" t="str">
        <f t="shared" si="4598"/>
        <v/>
      </c>
      <c r="DF344" s="72" t="str">
        <f t="shared" si="4599"/>
        <v/>
      </c>
      <c r="DG344" s="72" t="str">
        <f t="shared" si="4600"/>
        <v/>
      </c>
      <c r="DH344" s="72" t="str">
        <f t="shared" si="4601"/>
        <v/>
      </c>
      <c r="DI344" s="72" t="str">
        <f t="shared" si="4602"/>
        <v/>
      </c>
      <c r="DJ344" s="72" t="str">
        <f t="shared" si="4603"/>
        <v/>
      </c>
      <c r="DK344" s="72" t="str">
        <f t="shared" si="4604"/>
        <v/>
      </c>
      <c r="DL344" s="72" t="str">
        <f t="shared" si="4605"/>
        <v/>
      </c>
      <c r="DM344" s="72" t="str">
        <f t="shared" si="4606"/>
        <v/>
      </c>
      <c r="DN344" s="72" t="str">
        <f t="shared" si="4607"/>
        <v/>
      </c>
      <c r="DO344" s="72" t="str">
        <f t="shared" si="4608"/>
        <v/>
      </c>
      <c r="DP344" s="72" t="str">
        <f t="shared" si="4609"/>
        <v/>
      </c>
      <c r="DQ344" s="72" t="str">
        <f t="shared" si="4610"/>
        <v/>
      </c>
      <c r="DR344" s="72" t="str">
        <f t="shared" si="4611"/>
        <v/>
      </c>
      <c r="DS344" s="72" t="str">
        <f t="shared" si="4612"/>
        <v/>
      </c>
      <c r="DT344" s="72" t="str">
        <f t="shared" si="4613"/>
        <v/>
      </c>
      <c r="DU344" s="72" t="str">
        <f t="shared" si="4614"/>
        <v/>
      </c>
      <c r="DV344" s="72" t="str">
        <f t="shared" si="4615"/>
        <v/>
      </c>
      <c r="DW344" s="72" t="str">
        <f t="shared" si="4616"/>
        <v/>
      </c>
      <c r="DX344" s="72" t="str">
        <f t="shared" si="4617"/>
        <v/>
      </c>
      <c r="DY344" s="72" t="str">
        <f t="shared" si="4618"/>
        <v/>
      </c>
      <c r="DZ344" s="72" t="str">
        <f t="shared" si="4619"/>
        <v/>
      </c>
      <c r="EA344" s="72" t="str">
        <f t="shared" si="4620"/>
        <v/>
      </c>
      <c r="EB344" s="72" t="str">
        <f t="shared" si="4621"/>
        <v/>
      </c>
      <c r="EC344" s="72" t="str">
        <f t="shared" si="4622"/>
        <v/>
      </c>
      <c r="ED344" s="72" t="str">
        <f t="shared" si="4623"/>
        <v/>
      </c>
      <c r="EE344" s="72" t="str">
        <f t="shared" si="4624"/>
        <v/>
      </c>
      <c r="EF344" s="72" t="str">
        <f t="shared" si="4625"/>
        <v/>
      </c>
      <c r="EG344" s="72" t="str">
        <f t="shared" si="4626"/>
        <v/>
      </c>
      <c r="EH344" s="72" t="str">
        <f t="shared" si="4627"/>
        <v/>
      </c>
      <c r="EI344" s="72" t="str">
        <f t="shared" si="4628"/>
        <v/>
      </c>
      <c r="EJ344" s="72" t="str">
        <f t="shared" si="4629"/>
        <v/>
      </c>
      <c r="EK344" s="72" t="str">
        <f t="shared" si="4630"/>
        <v/>
      </c>
      <c r="EL344" s="72" t="str">
        <f t="shared" si="4631"/>
        <v/>
      </c>
      <c r="EM344" s="72" t="str">
        <f t="shared" si="4632"/>
        <v/>
      </c>
      <c r="EN344" s="72" t="str">
        <f t="shared" si="4633"/>
        <v/>
      </c>
      <c r="EO344" s="72" t="str">
        <f t="shared" si="4634"/>
        <v/>
      </c>
      <c r="EP344" s="72" t="str">
        <f t="shared" si="4635"/>
        <v/>
      </c>
      <c r="EQ344" s="72" t="str">
        <f t="shared" si="4636"/>
        <v/>
      </c>
      <c r="ER344" s="72" t="str">
        <f t="shared" si="4637"/>
        <v/>
      </c>
      <c r="ES344" s="72" t="str">
        <f t="shared" si="4638"/>
        <v/>
      </c>
      <c r="ET344" s="72" t="str">
        <f t="shared" si="4639"/>
        <v/>
      </c>
      <c r="EU344" s="72" t="str">
        <f t="shared" si="4640"/>
        <v/>
      </c>
      <c r="EV344" s="72" t="str">
        <f t="shared" si="4641"/>
        <v/>
      </c>
      <c r="EW344" s="72" t="str">
        <f t="shared" si="4642"/>
        <v/>
      </c>
      <c r="EX344" s="72" t="str">
        <f t="shared" si="4643"/>
        <v/>
      </c>
      <c r="EY344" s="72" t="str">
        <f t="shared" si="4644"/>
        <v/>
      </c>
      <c r="EZ344" s="72" t="str">
        <f t="shared" si="4645"/>
        <v/>
      </c>
      <c r="FA344" s="72" t="str">
        <f t="shared" si="4646"/>
        <v/>
      </c>
      <c r="FB344" s="72" t="str">
        <f t="shared" si="4647"/>
        <v/>
      </c>
      <c r="FC344" s="72" t="str">
        <f t="shared" si="4648"/>
        <v/>
      </c>
      <c r="FD344" s="72" t="str">
        <f t="shared" si="4649"/>
        <v/>
      </c>
      <c r="FE344" s="72" t="str">
        <f t="shared" si="4650"/>
        <v/>
      </c>
      <c r="FF344" s="72" t="str">
        <f t="shared" si="4651"/>
        <v/>
      </c>
      <c r="FG344" s="72" t="str">
        <f t="shared" si="4652"/>
        <v/>
      </c>
      <c r="FH344" s="72" t="str">
        <f t="shared" si="4653"/>
        <v/>
      </c>
      <c r="FI344" s="72" t="str">
        <f t="shared" si="4654"/>
        <v/>
      </c>
      <c r="FJ344" s="72" t="str">
        <f t="shared" si="4655"/>
        <v/>
      </c>
      <c r="FK344" s="72" t="str">
        <f t="shared" si="4656"/>
        <v/>
      </c>
      <c r="FL344" s="72" t="str">
        <f t="shared" si="4657"/>
        <v/>
      </c>
      <c r="FM344" s="72" t="str">
        <f t="shared" si="4658"/>
        <v/>
      </c>
      <c r="FN344" s="72" t="str">
        <f t="shared" si="4659"/>
        <v/>
      </c>
      <c r="FO344" s="72" t="str">
        <f t="shared" si="4660"/>
        <v/>
      </c>
      <c r="FP344" s="72" t="str">
        <f t="shared" si="4661"/>
        <v/>
      </c>
      <c r="FQ344" s="72" t="str">
        <f t="shared" si="4662"/>
        <v/>
      </c>
      <c r="FR344" s="72" t="str">
        <f t="shared" si="4663"/>
        <v/>
      </c>
      <c r="FS344" s="72" t="str">
        <f t="shared" si="4664"/>
        <v/>
      </c>
    </row>
    <row r="345" spans="92:175">
      <c r="CN345" s="70" t="str">
        <f t="shared" si="4589"/>
        <v>InitUnitState('',,,,,,,,,,)</v>
      </c>
      <c r="CO345" s="70" t="str">
        <f t="shared" si="4590"/>
        <v>InitUnitNormal('',,,,,,,,,,)</v>
      </c>
      <c r="CP345" s="70" t="str">
        <f t="shared" si="4591"/>
        <v>InitUnitMagic('',,,,,,,,,,)</v>
      </c>
      <c r="CQ345" s="70" t="str">
        <f t="shared" si="4592"/>
        <v>InitUnitAdd('',,,,,,,,,,)</v>
      </c>
      <c r="CR345" s="70" t="str">
        <f t="shared" si="4593"/>
        <v>InitEquipData('',,"",,,,,'','','','','','',"")</v>
      </c>
      <c r="CU345" s="71" t="str">
        <f t="shared" ref="CU345:CU383" si="4665">CONCATENATE(DB345,DC345,DD345,DE345,DF345,DG345,DH345,DI345,DJ345,DK345,DL345,DM345,DN345,DO345,DP345,DQ345,DR345,DS345,DT345,DU345,DV345,DW345,DX345,DY345,DZ345,EA345,EB345,EC345,ED345,EE345,EF345,EG345,EH345,EI345,EJ345,EK345,EL345,EM345,EN345,EO345,EP345&amp;"|n")</f>
        <v>|n</v>
      </c>
      <c r="CW345" s="61"/>
      <c r="CX345" s="61"/>
      <c r="CY345" s="61"/>
      <c r="CZ345" s="61"/>
      <c r="DA345" s="61"/>
      <c r="DB345" s="72" t="str">
        <f t="shared" si="4595"/>
        <v/>
      </c>
      <c r="DC345" s="72" t="str">
        <f t="shared" si="4596"/>
        <v/>
      </c>
      <c r="DD345" s="72" t="str">
        <f t="shared" si="4597"/>
        <v/>
      </c>
      <c r="DE345" s="72" t="str">
        <f t="shared" si="4598"/>
        <v/>
      </c>
      <c r="DF345" s="72" t="str">
        <f t="shared" si="4599"/>
        <v/>
      </c>
      <c r="DG345" s="72" t="str">
        <f t="shared" si="4600"/>
        <v/>
      </c>
      <c r="DH345" s="72" t="str">
        <f t="shared" si="4601"/>
        <v/>
      </c>
      <c r="DI345" s="72" t="str">
        <f t="shared" si="4602"/>
        <v/>
      </c>
      <c r="DJ345" s="72" t="str">
        <f t="shared" si="4603"/>
        <v/>
      </c>
      <c r="DK345" s="72" t="str">
        <f t="shared" si="4604"/>
        <v/>
      </c>
      <c r="DL345" s="72" t="str">
        <f t="shared" si="4605"/>
        <v/>
      </c>
      <c r="DM345" s="72" t="str">
        <f t="shared" si="4606"/>
        <v/>
      </c>
      <c r="DN345" s="72" t="str">
        <f t="shared" si="4607"/>
        <v/>
      </c>
      <c r="DO345" s="72" t="str">
        <f t="shared" si="4608"/>
        <v/>
      </c>
      <c r="DP345" s="72" t="str">
        <f t="shared" si="4609"/>
        <v/>
      </c>
      <c r="DQ345" s="72" t="str">
        <f t="shared" si="4610"/>
        <v/>
      </c>
      <c r="DR345" s="72" t="str">
        <f t="shared" si="4611"/>
        <v/>
      </c>
      <c r="DS345" s="72" t="str">
        <f t="shared" si="4612"/>
        <v/>
      </c>
      <c r="DT345" s="72" t="str">
        <f t="shared" si="4613"/>
        <v/>
      </c>
      <c r="DU345" s="72" t="str">
        <f t="shared" si="4614"/>
        <v/>
      </c>
      <c r="DV345" s="72" t="str">
        <f t="shared" si="4615"/>
        <v/>
      </c>
      <c r="DW345" s="72" t="str">
        <f t="shared" si="4616"/>
        <v/>
      </c>
      <c r="DX345" s="72" t="str">
        <f t="shared" si="4617"/>
        <v/>
      </c>
      <c r="DY345" s="72" t="str">
        <f t="shared" si="4618"/>
        <v/>
      </c>
      <c r="DZ345" s="72" t="str">
        <f t="shared" si="4619"/>
        <v/>
      </c>
      <c r="EA345" s="72" t="str">
        <f t="shared" si="4620"/>
        <v/>
      </c>
      <c r="EB345" s="72" t="str">
        <f t="shared" si="4621"/>
        <v/>
      </c>
      <c r="EC345" s="72" t="str">
        <f t="shared" si="4622"/>
        <v/>
      </c>
      <c r="ED345" s="72" t="str">
        <f t="shared" si="4623"/>
        <v/>
      </c>
      <c r="EE345" s="72" t="str">
        <f t="shared" si="4624"/>
        <v/>
      </c>
      <c r="EF345" s="72" t="str">
        <f t="shared" si="4625"/>
        <v/>
      </c>
      <c r="EG345" s="72" t="str">
        <f t="shared" si="4626"/>
        <v/>
      </c>
      <c r="EH345" s="72" t="str">
        <f t="shared" si="4627"/>
        <v/>
      </c>
      <c r="EI345" s="72" t="str">
        <f t="shared" si="4628"/>
        <v/>
      </c>
      <c r="EJ345" s="72" t="str">
        <f t="shared" si="4629"/>
        <v/>
      </c>
      <c r="EK345" s="72" t="str">
        <f t="shared" si="4630"/>
        <v/>
      </c>
      <c r="EL345" s="72" t="str">
        <f t="shared" si="4631"/>
        <v/>
      </c>
      <c r="EM345" s="72" t="str">
        <f t="shared" si="4632"/>
        <v/>
      </c>
      <c r="EN345" s="72" t="str">
        <f t="shared" si="4633"/>
        <v/>
      </c>
      <c r="EO345" s="72" t="str">
        <f t="shared" si="4634"/>
        <v/>
      </c>
      <c r="EP345" s="72" t="str">
        <f t="shared" si="4635"/>
        <v/>
      </c>
      <c r="EQ345" s="72" t="str">
        <f t="shared" si="4636"/>
        <v/>
      </c>
      <c r="ER345" s="72" t="str">
        <f t="shared" si="4637"/>
        <v/>
      </c>
      <c r="ES345" s="72" t="str">
        <f t="shared" si="4638"/>
        <v/>
      </c>
      <c r="ET345" s="72" t="str">
        <f t="shared" si="4639"/>
        <v/>
      </c>
      <c r="EU345" s="72" t="str">
        <f t="shared" si="4640"/>
        <v/>
      </c>
      <c r="EV345" s="72" t="str">
        <f t="shared" si="4641"/>
        <v/>
      </c>
      <c r="EW345" s="72" t="str">
        <f t="shared" si="4642"/>
        <v/>
      </c>
      <c r="EX345" s="72" t="str">
        <f t="shared" si="4643"/>
        <v/>
      </c>
      <c r="EY345" s="72" t="str">
        <f t="shared" si="4644"/>
        <v/>
      </c>
      <c r="EZ345" s="72" t="str">
        <f t="shared" si="4645"/>
        <v/>
      </c>
      <c r="FA345" s="72" t="str">
        <f t="shared" si="4646"/>
        <v/>
      </c>
      <c r="FB345" s="72" t="str">
        <f t="shared" si="4647"/>
        <v/>
      </c>
      <c r="FC345" s="72" t="str">
        <f t="shared" si="4648"/>
        <v/>
      </c>
      <c r="FD345" s="72" t="str">
        <f t="shared" si="4649"/>
        <v/>
      </c>
      <c r="FE345" s="72" t="str">
        <f t="shared" si="4650"/>
        <v/>
      </c>
      <c r="FF345" s="72" t="str">
        <f t="shared" si="4651"/>
        <v/>
      </c>
      <c r="FG345" s="72" t="str">
        <f t="shared" si="4652"/>
        <v/>
      </c>
      <c r="FH345" s="72" t="str">
        <f t="shared" si="4653"/>
        <v/>
      </c>
      <c r="FI345" s="72" t="str">
        <f t="shared" si="4654"/>
        <v/>
      </c>
      <c r="FJ345" s="72" t="str">
        <f t="shared" si="4655"/>
        <v/>
      </c>
      <c r="FK345" s="72" t="str">
        <f t="shared" si="4656"/>
        <v/>
      </c>
      <c r="FL345" s="72" t="str">
        <f t="shared" si="4657"/>
        <v/>
      </c>
      <c r="FM345" s="72" t="str">
        <f t="shared" si="4658"/>
        <v/>
      </c>
      <c r="FN345" s="72" t="str">
        <f t="shared" si="4659"/>
        <v/>
      </c>
      <c r="FO345" s="72" t="str">
        <f t="shared" si="4660"/>
        <v/>
      </c>
      <c r="FP345" s="72" t="str">
        <f t="shared" si="4661"/>
        <v/>
      </c>
      <c r="FQ345" s="72" t="str">
        <f t="shared" si="4662"/>
        <v/>
      </c>
      <c r="FR345" s="72" t="str">
        <f t="shared" si="4663"/>
        <v/>
      </c>
      <c r="FS345" s="72" t="str">
        <f t="shared" si="4664"/>
        <v/>
      </c>
    </row>
    <row r="346" spans="92:175">
      <c r="CN346" s="70" t="str">
        <f t="shared" si="4589"/>
        <v>InitUnitState('',,,,,,,,,,)</v>
      </c>
      <c r="CO346" s="70" t="str">
        <f t="shared" si="4590"/>
        <v>InitUnitNormal('',,,,,,,,,,)</v>
      </c>
      <c r="CP346" s="70" t="str">
        <f t="shared" si="4591"/>
        <v>InitUnitMagic('',,,,,,,,,,)</v>
      </c>
      <c r="CQ346" s="70" t="str">
        <f t="shared" si="4592"/>
        <v>InitUnitAdd('',,,,,,,,,,)</v>
      </c>
      <c r="CR346" s="70" t="str">
        <f t="shared" si="4593"/>
        <v>InitEquipData('',,"",,,,,'','','','','','',"")</v>
      </c>
      <c r="CU346" s="71" t="str">
        <f t="shared" si="4665"/>
        <v>|n</v>
      </c>
      <c r="CW346" s="61"/>
      <c r="CX346" s="61"/>
      <c r="CY346" s="61"/>
      <c r="CZ346" s="61"/>
      <c r="DA346" s="61"/>
      <c r="DB346" s="72" t="str">
        <f t="shared" si="4595"/>
        <v/>
      </c>
      <c r="DC346" s="72" t="str">
        <f t="shared" si="4596"/>
        <v/>
      </c>
      <c r="DD346" s="72" t="str">
        <f t="shared" si="4597"/>
        <v/>
      </c>
      <c r="DE346" s="72" t="str">
        <f t="shared" si="4598"/>
        <v/>
      </c>
      <c r="DF346" s="72" t="str">
        <f t="shared" si="4599"/>
        <v/>
      </c>
      <c r="DG346" s="72" t="str">
        <f t="shared" si="4600"/>
        <v/>
      </c>
      <c r="DH346" s="72" t="str">
        <f t="shared" si="4601"/>
        <v/>
      </c>
      <c r="DI346" s="72" t="str">
        <f t="shared" si="4602"/>
        <v/>
      </c>
      <c r="DJ346" s="72" t="str">
        <f t="shared" si="4603"/>
        <v/>
      </c>
      <c r="DK346" s="72" t="str">
        <f t="shared" si="4604"/>
        <v/>
      </c>
      <c r="DL346" s="72" t="str">
        <f t="shared" si="4605"/>
        <v/>
      </c>
      <c r="DM346" s="72" t="str">
        <f t="shared" si="4606"/>
        <v/>
      </c>
      <c r="DN346" s="72" t="str">
        <f t="shared" si="4607"/>
        <v/>
      </c>
      <c r="DO346" s="72" t="str">
        <f t="shared" si="4608"/>
        <v/>
      </c>
      <c r="DP346" s="72" t="str">
        <f t="shared" si="4609"/>
        <v/>
      </c>
      <c r="DQ346" s="72" t="str">
        <f t="shared" si="4610"/>
        <v/>
      </c>
      <c r="DR346" s="72" t="str">
        <f t="shared" si="4611"/>
        <v/>
      </c>
      <c r="DS346" s="72" t="str">
        <f t="shared" si="4612"/>
        <v/>
      </c>
      <c r="DT346" s="72" t="str">
        <f t="shared" si="4613"/>
        <v/>
      </c>
      <c r="DU346" s="72" t="str">
        <f t="shared" si="4614"/>
        <v/>
      </c>
      <c r="DV346" s="72" t="str">
        <f t="shared" si="4615"/>
        <v/>
      </c>
      <c r="DW346" s="72" t="str">
        <f t="shared" si="4616"/>
        <v/>
      </c>
      <c r="DX346" s="72" t="str">
        <f t="shared" si="4617"/>
        <v/>
      </c>
      <c r="DY346" s="72" t="str">
        <f t="shared" si="4618"/>
        <v/>
      </c>
      <c r="DZ346" s="72" t="str">
        <f t="shared" si="4619"/>
        <v/>
      </c>
      <c r="EA346" s="72" t="str">
        <f t="shared" si="4620"/>
        <v/>
      </c>
      <c r="EB346" s="72" t="str">
        <f t="shared" si="4621"/>
        <v/>
      </c>
      <c r="EC346" s="72" t="str">
        <f t="shared" si="4622"/>
        <v/>
      </c>
      <c r="ED346" s="72" t="str">
        <f t="shared" si="4623"/>
        <v/>
      </c>
      <c r="EE346" s="72" t="str">
        <f t="shared" si="4624"/>
        <v/>
      </c>
      <c r="EF346" s="72" t="str">
        <f t="shared" si="4625"/>
        <v/>
      </c>
      <c r="EG346" s="72" t="str">
        <f t="shared" si="4626"/>
        <v/>
      </c>
      <c r="EH346" s="72" t="str">
        <f t="shared" si="4627"/>
        <v/>
      </c>
      <c r="EI346" s="72" t="str">
        <f t="shared" si="4628"/>
        <v/>
      </c>
      <c r="EJ346" s="72" t="str">
        <f t="shared" si="4629"/>
        <v/>
      </c>
      <c r="EK346" s="72" t="str">
        <f t="shared" si="4630"/>
        <v/>
      </c>
      <c r="EL346" s="72" t="str">
        <f t="shared" si="4631"/>
        <v/>
      </c>
      <c r="EM346" s="72" t="str">
        <f t="shared" si="4632"/>
        <v/>
      </c>
      <c r="EN346" s="72" t="str">
        <f t="shared" si="4633"/>
        <v/>
      </c>
      <c r="EO346" s="72" t="str">
        <f t="shared" si="4634"/>
        <v/>
      </c>
      <c r="EP346" s="72" t="str">
        <f t="shared" si="4635"/>
        <v/>
      </c>
      <c r="EQ346" s="72" t="str">
        <f t="shared" si="4636"/>
        <v/>
      </c>
      <c r="ER346" s="72" t="str">
        <f t="shared" si="4637"/>
        <v/>
      </c>
      <c r="ES346" s="72" t="str">
        <f t="shared" si="4638"/>
        <v/>
      </c>
      <c r="ET346" s="72" t="str">
        <f t="shared" si="4639"/>
        <v/>
      </c>
      <c r="EU346" s="72" t="str">
        <f t="shared" si="4640"/>
        <v/>
      </c>
      <c r="EV346" s="72" t="str">
        <f t="shared" si="4641"/>
        <v/>
      </c>
      <c r="EW346" s="72" t="str">
        <f t="shared" si="4642"/>
        <v/>
      </c>
      <c r="EX346" s="72" t="str">
        <f t="shared" si="4643"/>
        <v/>
      </c>
      <c r="EY346" s="72" t="str">
        <f t="shared" si="4644"/>
        <v/>
      </c>
      <c r="EZ346" s="72" t="str">
        <f t="shared" si="4645"/>
        <v/>
      </c>
      <c r="FA346" s="72" t="str">
        <f t="shared" si="4646"/>
        <v/>
      </c>
      <c r="FB346" s="72" t="str">
        <f t="shared" si="4647"/>
        <v/>
      </c>
      <c r="FC346" s="72" t="str">
        <f t="shared" si="4648"/>
        <v/>
      </c>
      <c r="FD346" s="72" t="str">
        <f t="shared" si="4649"/>
        <v/>
      </c>
      <c r="FE346" s="72" t="str">
        <f t="shared" si="4650"/>
        <v/>
      </c>
      <c r="FF346" s="72" t="str">
        <f t="shared" si="4651"/>
        <v/>
      </c>
      <c r="FG346" s="72" t="str">
        <f t="shared" si="4652"/>
        <v/>
      </c>
      <c r="FH346" s="72" t="str">
        <f t="shared" si="4653"/>
        <v/>
      </c>
      <c r="FI346" s="72" t="str">
        <f t="shared" si="4654"/>
        <v/>
      </c>
      <c r="FJ346" s="72" t="str">
        <f t="shared" si="4655"/>
        <v/>
      </c>
      <c r="FK346" s="72" t="str">
        <f t="shared" si="4656"/>
        <v/>
      </c>
      <c r="FL346" s="72" t="str">
        <f t="shared" si="4657"/>
        <v/>
      </c>
      <c r="FM346" s="72" t="str">
        <f t="shared" si="4658"/>
        <v/>
      </c>
      <c r="FN346" s="72" t="str">
        <f t="shared" si="4659"/>
        <v/>
      </c>
      <c r="FO346" s="72" t="str">
        <f t="shared" si="4660"/>
        <v/>
      </c>
      <c r="FP346" s="72" t="str">
        <f t="shared" si="4661"/>
        <v/>
      </c>
      <c r="FQ346" s="72" t="str">
        <f t="shared" si="4662"/>
        <v/>
      </c>
      <c r="FR346" s="72" t="str">
        <f t="shared" si="4663"/>
        <v/>
      </c>
      <c r="FS346" s="72" t="str">
        <f t="shared" si="4664"/>
        <v/>
      </c>
    </row>
    <row r="347" spans="92:175">
      <c r="CN347" s="70" t="str">
        <f t="shared" si="4589"/>
        <v>InitUnitState('',,,,,,,,,,)</v>
      </c>
      <c r="CO347" s="70" t="str">
        <f t="shared" si="4590"/>
        <v>InitUnitNormal('',,,,,,,,,,)</v>
      </c>
      <c r="CP347" s="70" t="str">
        <f t="shared" si="4591"/>
        <v>InitUnitMagic('',,,,,,,,,,)</v>
      </c>
      <c r="CQ347" s="70" t="str">
        <f t="shared" si="4592"/>
        <v>InitUnitAdd('',,,,,,,,,,)</v>
      </c>
      <c r="CR347" s="70" t="str">
        <f t="shared" si="4593"/>
        <v>InitEquipData('',,"",,,,,'','','','','','',"")</v>
      </c>
      <c r="CU347" s="71" t="str">
        <f t="shared" si="4665"/>
        <v>|n</v>
      </c>
      <c r="CW347" s="61"/>
      <c r="CX347" s="61"/>
      <c r="CY347" s="61"/>
      <c r="CZ347" s="61"/>
      <c r="DA347" s="61"/>
      <c r="DB347" s="72" t="str">
        <f t="shared" si="4595"/>
        <v/>
      </c>
      <c r="DC347" s="72" t="str">
        <f t="shared" si="4596"/>
        <v/>
      </c>
      <c r="DD347" s="72" t="str">
        <f t="shared" si="4597"/>
        <v/>
      </c>
      <c r="DE347" s="72" t="str">
        <f t="shared" si="4598"/>
        <v/>
      </c>
      <c r="DF347" s="72" t="str">
        <f t="shared" si="4599"/>
        <v/>
      </c>
      <c r="DG347" s="72" t="str">
        <f t="shared" si="4600"/>
        <v/>
      </c>
      <c r="DH347" s="72" t="str">
        <f t="shared" si="4601"/>
        <v/>
      </c>
      <c r="DI347" s="72" t="str">
        <f t="shared" si="4602"/>
        <v/>
      </c>
      <c r="DJ347" s="72" t="str">
        <f t="shared" si="4603"/>
        <v/>
      </c>
      <c r="DK347" s="72" t="str">
        <f t="shared" si="4604"/>
        <v/>
      </c>
      <c r="DL347" s="72" t="str">
        <f t="shared" si="4605"/>
        <v/>
      </c>
      <c r="DM347" s="72" t="str">
        <f t="shared" si="4606"/>
        <v/>
      </c>
      <c r="DN347" s="72" t="str">
        <f t="shared" si="4607"/>
        <v/>
      </c>
      <c r="DO347" s="72" t="str">
        <f t="shared" si="4608"/>
        <v/>
      </c>
      <c r="DP347" s="72" t="str">
        <f t="shared" si="4609"/>
        <v/>
      </c>
      <c r="DQ347" s="72" t="str">
        <f t="shared" si="4610"/>
        <v/>
      </c>
      <c r="DR347" s="72" t="str">
        <f t="shared" si="4611"/>
        <v/>
      </c>
      <c r="DS347" s="72" t="str">
        <f t="shared" si="4612"/>
        <v/>
      </c>
      <c r="DT347" s="72" t="str">
        <f t="shared" si="4613"/>
        <v/>
      </c>
      <c r="DU347" s="72" t="str">
        <f t="shared" si="4614"/>
        <v/>
      </c>
      <c r="DV347" s="72" t="str">
        <f t="shared" si="4615"/>
        <v/>
      </c>
      <c r="DW347" s="72" t="str">
        <f t="shared" si="4616"/>
        <v/>
      </c>
      <c r="DX347" s="72" t="str">
        <f t="shared" si="4617"/>
        <v/>
      </c>
      <c r="DY347" s="72" t="str">
        <f t="shared" si="4618"/>
        <v/>
      </c>
      <c r="DZ347" s="72" t="str">
        <f t="shared" si="4619"/>
        <v/>
      </c>
      <c r="EA347" s="72" t="str">
        <f t="shared" si="4620"/>
        <v/>
      </c>
      <c r="EB347" s="72" t="str">
        <f t="shared" si="4621"/>
        <v/>
      </c>
      <c r="EC347" s="72" t="str">
        <f t="shared" si="4622"/>
        <v/>
      </c>
      <c r="ED347" s="72" t="str">
        <f t="shared" si="4623"/>
        <v/>
      </c>
      <c r="EE347" s="72" t="str">
        <f t="shared" si="4624"/>
        <v/>
      </c>
      <c r="EF347" s="72" t="str">
        <f t="shared" si="4625"/>
        <v/>
      </c>
      <c r="EG347" s="72" t="str">
        <f t="shared" si="4626"/>
        <v/>
      </c>
      <c r="EH347" s="72" t="str">
        <f t="shared" si="4627"/>
        <v/>
      </c>
      <c r="EI347" s="72" t="str">
        <f t="shared" si="4628"/>
        <v/>
      </c>
      <c r="EJ347" s="72" t="str">
        <f t="shared" si="4629"/>
        <v/>
      </c>
      <c r="EK347" s="72" t="str">
        <f t="shared" si="4630"/>
        <v/>
      </c>
      <c r="EL347" s="72" t="str">
        <f t="shared" si="4631"/>
        <v/>
      </c>
      <c r="EM347" s="72" t="str">
        <f t="shared" si="4632"/>
        <v/>
      </c>
      <c r="EN347" s="72" t="str">
        <f t="shared" si="4633"/>
        <v/>
      </c>
      <c r="EO347" s="72" t="str">
        <f t="shared" si="4634"/>
        <v/>
      </c>
      <c r="EP347" s="72" t="str">
        <f t="shared" si="4635"/>
        <v/>
      </c>
      <c r="EQ347" s="72" t="str">
        <f t="shared" si="4636"/>
        <v/>
      </c>
      <c r="ER347" s="72" t="str">
        <f t="shared" si="4637"/>
        <v/>
      </c>
      <c r="ES347" s="72" t="str">
        <f t="shared" si="4638"/>
        <v/>
      </c>
      <c r="ET347" s="72" t="str">
        <f t="shared" si="4639"/>
        <v/>
      </c>
      <c r="EU347" s="72" t="str">
        <f t="shared" si="4640"/>
        <v/>
      </c>
      <c r="EV347" s="72" t="str">
        <f t="shared" si="4641"/>
        <v/>
      </c>
      <c r="EW347" s="72" t="str">
        <f t="shared" si="4642"/>
        <v/>
      </c>
      <c r="EX347" s="72" t="str">
        <f t="shared" si="4643"/>
        <v/>
      </c>
      <c r="EY347" s="72" t="str">
        <f t="shared" si="4644"/>
        <v/>
      </c>
      <c r="EZ347" s="72" t="str">
        <f t="shared" si="4645"/>
        <v/>
      </c>
      <c r="FA347" s="72" t="str">
        <f t="shared" si="4646"/>
        <v/>
      </c>
      <c r="FB347" s="72" t="str">
        <f t="shared" si="4647"/>
        <v/>
      </c>
      <c r="FC347" s="72" t="str">
        <f t="shared" si="4648"/>
        <v/>
      </c>
      <c r="FD347" s="72" t="str">
        <f t="shared" si="4649"/>
        <v/>
      </c>
      <c r="FE347" s="72" t="str">
        <f t="shared" si="4650"/>
        <v/>
      </c>
      <c r="FF347" s="72" t="str">
        <f t="shared" si="4651"/>
        <v/>
      </c>
      <c r="FG347" s="72" t="str">
        <f t="shared" si="4652"/>
        <v/>
      </c>
      <c r="FH347" s="72" t="str">
        <f t="shared" si="4653"/>
        <v/>
      </c>
      <c r="FI347" s="72" t="str">
        <f t="shared" si="4654"/>
        <v/>
      </c>
      <c r="FJ347" s="72" t="str">
        <f t="shared" si="4655"/>
        <v/>
      </c>
      <c r="FK347" s="72" t="str">
        <f t="shared" si="4656"/>
        <v/>
      </c>
      <c r="FL347" s="72" t="str">
        <f t="shared" si="4657"/>
        <v/>
      </c>
      <c r="FM347" s="72" t="str">
        <f t="shared" si="4658"/>
        <v/>
      </c>
      <c r="FN347" s="72" t="str">
        <f t="shared" si="4659"/>
        <v/>
      </c>
      <c r="FO347" s="72" t="str">
        <f t="shared" si="4660"/>
        <v/>
      </c>
      <c r="FP347" s="72" t="str">
        <f t="shared" si="4661"/>
        <v/>
      </c>
      <c r="FQ347" s="72" t="str">
        <f t="shared" si="4662"/>
        <v/>
      </c>
      <c r="FR347" s="72" t="str">
        <f t="shared" si="4663"/>
        <v/>
      </c>
      <c r="FS347" s="72" t="str">
        <f t="shared" si="4664"/>
        <v/>
      </c>
    </row>
    <row r="348" spans="92:175">
      <c r="CN348" s="70" t="str">
        <f t="shared" si="4589"/>
        <v>InitUnitState('',,,,,,,,,,)</v>
      </c>
      <c r="CO348" s="70" t="str">
        <f t="shared" si="4590"/>
        <v>InitUnitNormal('',,,,,,,,,,)</v>
      </c>
      <c r="CP348" s="70" t="str">
        <f t="shared" si="4591"/>
        <v>InitUnitMagic('',,,,,,,,,,)</v>
      </c>
      <c r="CQ348" s="70" t="str">
        <f t="shared" si="4592"/>
        <v>InitUnitAdd('',,,,,,,,,,)</v>
      </c>
      <c r="CR348" s="70" t="str">
        <f t="shared" si="4593"/>
        <v>InitEquipData('',,"",,,,,'','','','','','',"")</v>
      </c>
      <c r="CU348" s="71" t="str">
        <f t="shared" si="4665"/>
        <v>|n</v>
      </c>
      <c r="CW348" s="61"/>
      <c r="CX348" s="61"/>
      <c r="CY348" s="61"/>
      <c r="CZ348" s="61"/>
      <c r="DA348" s="61"/>
      <c r="DB348" s="72" t="str">
        <f t="shared" si="4595"/>
        <v/>
      </c>
      <c r="DC348" s="72" t="str">
        <f t="shared" si="4596"/>
        <v/>
      </c>
      <c r="DD348" s="72" t="str">
        <f t="shared" si="4597"/>
        <v/>
      </c>
      <c r="DE348" s="72" t="str">
        <f t="shared" si="4598"/>
        <v/>
      </c>
      <c r="DF348" s="72" t="str">
        <f t="shared" si="4599"/>
        <v/>
      </c>
      <c r="DG348" s="72" t="str">
        <f t="shared" si="4600"/>
        <v/>
      </c>
      <c r="DH348" s="72" t="str">
        <f t="shared" si="4601"/>
        <v/>
      </c>
      <c r="DI348" s="72" t="str">
        <f t="shared" si="4602"/>
        <v/>
      </c>
      <c r="DJ348" s="72" t="str">
        <f t="shared" si="4603"/>
        <v/>
      </c>
      <c r="DK348" s="72" t="str">
        <f t="shared" si="4604"/>
        <v/>
      </c>
      <c r="DL348" s="72" t="str">
        <f t="shared" si="4605"/>
        <v/>
      </c>
      <c r="DM348" s="72" t="str">
        <f t="shared" si="4606"/>
        <v/>
      </c>
      <c r="DN348" s="72" t="str">
        <f t="shared" si="4607"/>
        <v/>
      </c>
      <c r="DO348" s="72" t="str">
        <f t="shared" si="4608"/>
        <v/>
      </c>
      <c r="DP348" s="72" t="str">
        <f t="shared" si="4609"/>
        <v/>
      </c>
      <c r="DQ348" s="72" t="str">
        <f t="shared" si="4610"/>
        <v/>
      </c>
      <c r="DR348" s="72" t="str">
        <f t="shared" si="4611"/>
        <v/>
      </c>
      <c r="DS348" s="72" t="str">
        <f t="shared" si="4612"/>
        <v/>
      </c>
      <c r="DT348" s="72" t="str">
        <f t="shared" si="4613"/>
        <v/>
      </c>
      <c r="DU348" s="72" t="str">
        <f t="shared" si="4614"/>
        <v/>
      </c>
      <c r="DV348" s="72" t="str">
        <f t="shared" si="4615"/>
        <v/>
      </c>
      <c r="DW348" s="72" t="str">
        <f t="shared" si="4616"/>
        <v/>
      </c>
      <c r="DX348" s="72" t="str">
        <f t="shared" si="4617"/>
        <v/>
      </c>
      <c r="DY348" s="72" t="str">
        <f t="shared" si="4618"/>
        <v/>
      </c>
      <c r="DZ348" s="72" t="str">
        <f t="shared" si="4619"/>
        <v/>
      </c>
      <c r="EA348" s="72" t="str">
        <f t="shared" si="4620"/>
        <v/>
      </c>
      <c r="EB348" s="72" t="str">
        <f t="shared" si="4621"/>
        <v/>
      </c>
      <c r="EC348" s="72" t="str">
        <f t="shared" si="4622"/>
        <v/>
      </c>
      <c r="ED348" s="72" t="str">
        <f t="shared" si="4623"/>
        <v/>
      </c>
      <c r="EE348" s="72" t="str">
        <f t="shared" si="4624"/>
        <v/>
      </c>
      <c r="EF348" s="72" t="str">
        <f t="shared" si="4625"/>
        <v/>
      </c>
      <c r="EG348" s="72" t="str">
        <f t="shared" si="4626"/>
        <v/>
      </c>
      <c r="EH348" s="72" t="str">
        <f t="shared" si="4627"/>
        <v/>
      </c>
      <c r="EI348" s="72" t="str">
        <f t="shared" si="4628"/>
        <v/>
      </c>
      <c r="EJ348" s="72" t="str">
        <f t="shared" si="4629"/>
        <v/>
      </c>
      <c r="EK348" s="72" t="str">
        <f t="shared" si="4630"/>
        <v/>
      </c>
      <c r="EL348" s="72" t="str">
        <f t="shared" si="4631"/>
        <v/>
      </c>
      <c r="EM348" s="72" t="str">
        <f t="shared" si="4632"/>
        <v/>
      </c>
      <c r="EN348" s="72" t="str">
        <f t="shared" si="4633"/>
        <v/>
      </c>
      <c r="EO348" s="72" t="str">
        <f t="shared" si="4634"/>
        <v/>
      </c>
      <c r="EP348" s="72" t="str">
        <f t="shared" si="4635"/>
        <v/>
      </c>
      <c r="EQ348" s="72" t="str">
        <f t="shared" si="4636"/>
        <v/>
      </c>
      <c r="ER348" s="72" t="str">
        <f t="shared" si="4637"/>
        <v/>
      </c>
      <c r="ES348" s="72" t="str">
        <f t="shared" si="4638"/>
        <v/>
      </c>
      <c r="ET348" s="72" t="str">
        <f t="shared" si="4639"/>
        <v/>
      </c>
      <c r="EU348" s="72" t="str">
        <f t="shared" si="4640"/>
        <v/>
      </c>
      <c r="EV348" s="72" t="str">
        <f t="shared" si="4641"/>
        <v/>
      </c>
      <c r="EW348" s="72" t="str">
        <f t="shared" si="4642"/>
        <v/>
      </c>
      <c r="EX348" s="72" t="str">
        <f t="shared" si="4643"/>
        <v/>
      </c>
      <c r="EY348" s="72" t="str">
        <f t="shared" si="4644"/>
        <v/>
      </c>
      <c r="EZ348" s="72" t="str">
        <f t="shared" si="4645"/>
        <v/>
      </c>
      <c r="FA348" s="72" t="str">
        <f t="shared" si="4646"/>
        <v/>
      </c>
      <c r="FB348" s="72" t="str">
        <f t="shared" si="4647"/>
        <v/>
      </c>
      <c r="FC348" s="72" t="str">
        <f t="shared" si="4648"/>
        <v/>
      </c>
      <c r="FD348" s="72" t="str">
        <f t="shared" si="4649"/>
        <v/>
      </c>
      <c r="FE348" s="72" t="str">
        <f t="shared" si="4650"/>
        <v/>
      </c>
      <c r="FF348" s="72" t="str">
        <f t="shared" si="4651"/>
        <v/>
      </c>
      <c r="FG348" s="72" t="str">
        <f t="shared" si="4652"/>
        <v/>
      </c>
      <c r="FH348" s="72" t="str">
        <f t="shared" si="4653"/>
        <v/>
      </c>
      <c r="FI348" s="72" t="str">
        <f t="shared" si="4654"/>
        <v/>
      </c>
      <c r="FJ348" s="72" t="str">
        <f t="shared" si="4655"/>
        <v/>
      </c>
      <c r="FK348" s="72" t="str">
        <f t="shared" si="4656"/>
        <v/>
      </c>
      <c r="FL348" s="72" t="str">
        <f t="shared" si="4657"/>
        <v/>
      </c>
      <c r="FM348" s="72" t="str">
        <f t="shared" si="4658"/>
        <v/>
      </c>
      <c r="FN348" s="72" t="str">
        <f t="shared" si="4659"/>
        <v/>
      </c>
      <c r="FO348" s="72" t="str">
        <f t="shared" si="4660"/>
        <v/>
      </c>
      <c r="FP348" s="72" t="str">
        <f t="shared" si="4661"/>
        <v/>
      </c>
      <c r="FQ348" s="72" t="str">
        <f t="shared" si="4662"/>
        <v/>
      </c>
      <c r="FR348" s="72" t="str">
        <f t="shared" si="4663"/>
        <v/>
      </c>
      <c r="FS348" s="72" t="str">
        <f t="shared" si="4664"/>
        <v/>
      </c>
    </row>
    <row r="349" spans="92:175">
      <c r="CN349" s="70" t="str">
        <f t="shared" si="4589"/>
        <v>InitUnitState('',,,,,,,,,,)</v>
      </c>
      <c r="CO349" s="70" t="str">
        <f t="shared" si="4590"/>
        <v>InitUnitNormal('',,,,,,,,,,)</v>
      </c>
      <c r="CP349" s="70" t="str">
        <f t="shared" si="4591"/>
        <v>InitUnitMagic('',,,,,,,,,,)</v>
      </c>
      <c r="CQ349" s="70" t="str">
        <f t="shared" si="4592"/>
        <v>InitUnitAdd('',,,,,,,,,,)</v>
      </c>
      <c r="CR349" s="70" t="str">
        <f t="shared" si="4593"/>
        <v>InitEquipData('',,"",,,,,'','','','','','',"")</v>
      </c>
      <c r="CU349" s="71" t="str">
        <f t="shared" si="4665"/>
        <v>|n</v>
      </c>
      <c r="CW349" s="61"/>
      <c r="CX349" s="61"/>
      <c r="CY349" s="61"/>
      <c r="CZ349" s="61"/>
      <c r="DA349" s="61"/>
      <c r="DB349" s="72" t="str">
        <f t="shared" si="4595"/>
        <v/>
      </c>
      <c r="DC349" s="72" t="str">
        <f t="shared" si="4596"/>
        <v/>
      </c>
      <c r="DD349" s="72" t="str">
        <f t="shared" si="4597"/>
        <v/>
      </c>
      <c r="DE349" s="72" t="str">
        <f t="shared" si="4598"/>
        <v/>
      </c>
      <c r="DF349" s="72" t="str">
        <f t="shared" si="4599"/>
        <v/>
      </c>
      <c r="DG349" s="72" t="str">
        <f t="shared" si="4600"/>
        <v/>
      </c>
      <c r="DH349" s="72" t="str">
        <f t="shared" si="4601"/>
        <v/>
      </c>
      <c r="DI349" s="72" t="str">
        <f t="shared" si="4602"/>
        <v/>
      </c>
      <c r="DJ349" s="72" t="str">
        <f t="shared" si="4603"/>
        <v/>
      </c>
      <c r="DK349" s="72" t="str">
        <f t="shared" si="4604"/>
        <v/>
      </c>
      <c r="DL349" s="72" t="str">
        <f t="shared" si="4605"/>
        <v/>
      </c>
      <c r="DM349" s="72" t="str">
        <f t="shared" si="4606"/>
        <v/>
      </c>
      <c r="DN349" s="72" t="str">
        <f t="shared" si="4607"/>
        <v/>
      </c>
      <c r="DO349" s="72" t="str">
        <f t="shared" si="4608"/>
        <v/>
      </c>
      <c r="DP349" s="72" t="str">
        <f t="shared" si="4609"/>
        <v/>
      </c>
      <c r="DQ349" s="72" t="str">
        <f t="shared" si="4610"/>
        <v/>
      </c>
      <c r="DR349" s="72" t="str">
        <f t="shared" si="4611"/>
        <v/>
      </c>
      <c r="DS349" s="72" t="str">
        <f t="shared" si="4612"/>
        <v/>
      </c>
      <c r="DT349" s="72" t="str">
        <f t="shared" si="4613"/>
        <v/>
      </c>
      <c r="DU349" s="72" t="str">
        <f t="shared" si="4614"/>
        <v/>
      </c>
      <c r="DV349" s="72" t="str">
        <f t="shared" si="4615"/>
        <v/>
      </c>
      <c r="DW349" s="72" t="str">
        <f t="shared" si="4616"/>
        <v/>
      </c>
      <c r="DX349" s="72" t="str">
        <f t="shared" si="4617"/>
        <v/>
      </c>
      <c r="DY349" s="72" t="str">
        <f t="shared" si="4618"/>
        <v/>
      </c>
      <c r="DZ349" s="72" t="str">
        <f t="shared" si="4619"/>
        <v/>
      </c>
      <c r="EA349" s="72" t="str">
        <f t="shared" si="4620"/>
        <v/>
      </c>
      <c r="EB349" s="72" t="str">
        <f t="shared" si="4621"/>
        <v/>
      </c>
      <c r="EC349" s="72" t="str">
        <f t="shared" si="4622"/>
        <v/>
      </c>
      <c r="ED349" s="72" t="str">
        <f t="shared" si="4623"/>
        <v/>
      </c>
      <c r="EE349" s="72" t="str">
        <f t="shared" si="4624"/>
        <v/>
      </c>
      <c r="EF349" s="72" t="str">
        <f t="shared" si="4625"/>
        <v/>
      </c>
      <c r="EG349" s="72" t="str">
        <f t="shared" si="4626"/>
        <v/>
      </c>
      <c r="EH349" s="72" t="str">
        <f t="shared" si="4627"/>
        <v/>
      </c>
      <c r="EI349" s="72" t="str">
        <f t="shared" si="4628"/>
        <v/>
      </c>
      <c r="EJ349" s="72" t="str">
        <f t="shared" si="4629"/>
        <v/>
      </c>
      <c r="EK349" s="72" t="str">
        <f t="shared" si="4630"/>
        <v/>
      </c>
      <c r="EL349" s="72" t="str">
        <f t="shared" si="4631"/>
        <v/>
      </c>
      <c r="EM349" s="72" t="str">
        <f t="shared" si="4632"/>
        <v/>
      </c>
      <c r="EN349" s="72" t="str">
        <f t="shared" si="4633"/>
        <v/>
      </c>
      <c r="EO349" s="72" t="str">
        <f t="shared" si="4634"/>
        <v/>
      </c>
      <c r="EP349" s="72" t="str">
        <f t="shared" si="4635"/>
        <v/>
      </c>
      <c r="EQ349" s="72" t="str">
        <f t="shared" si="4636"/>
        <v/>
      </c>
      <c r="ER349" s="72" t="str">
        <f t="shared" si="4637"/>
        <v/>
      </c>
      <c r="ES349" s="72" t="str">
        <f t="shared" si="4638"/>
        <v/>
      </c>
      <c r="ET349" s="72" t="str">
        <f t="shared" si="4639"/>
        <v/>
      </c>
      <c r="EU349" s="72" t="str">
        <f t="shared" si="4640"/>
        <v/>
      </c>
      <c r="EV349" s="72" t="str">
        <f t="shared" si="4641"/>
        <v/>
      </c>
      <c r="EW349" s="72" t="str">
        <f t="shared" si="4642"/>
        <v/>
      </c>
      <c r="EX349" s="72" t="str">
        <f t="shared" si="4643"/>
        <v/>
      </c>
      <c r="EY349" s="72" t="str">
        <f t="shared" si="4644"/>
        <v/>
      </c>
      <c r="EZ349" s="72" t="str">
        <f t="shared" si="4645"/>
        <v/>
      </c>
      <c r="FA349" s="72" t="str">
        <f t="shared" si="4646"/>
        <v/>
      </c>
      <c r="FB349" s="72" t="str">
        <f t="shared" si="4647"/>
        <v/>
      </c>
      <c r="FC349" s="72" t="str">
        <f t="shared" si="4648"/>
        <v/>
      </c>
      <c r="FD349" s="72" t="str">
        <f t="shared" si="4649"/>
        <v/>
      </c>
      <c r="FE349" s="72" t="str">
        <f t="shared" si="4650"/>
        <v/>
      </c>
      <c r="FF349" s="72" t="str">
        <f t="shared" si="4651"/>
        <v/>
      </c>
      <c r="FG349" s="72" t="str">
        <f t="shared" si="4652"/>
        <v/>
      </c>
      <c r="FH349" s="72" t="str">
        <f t="shared" si="4653"/>
        <v/>
      </c>
      <c r="FI349" s="72" t="str">
        <f t="shared" si="4654"/>
        <v/>
      </c>
      <c r="FJ349" s="72" t="str">
        <f t="shared" si="4655"/>
        <v/>
      </c>
      <c r="FK349" s="72" t="str">
        <f t="shared" si="4656"/>
        <v/>
      </c>
      <c r="FL349" s="72" t="str">
        <f t="shared" si="4657"/>
        <v/>
      </c>
      <c r="FM349" s="72" t="str">
        <f t="shared" si="4658"/>
        <v/>
      </c>
      <c r="FN349" s="72" t="str">
        <f t="shared" si="4659"/>
        <v/>
      </c>
      <c r="FO349" s="72" t="str">
        <f t="shared" si="4660"/>
        <v/>
      </c>
      <c r="FP349" s="72" t="str">
        <f t="shared" si="4661"/>
        <v/>
      </c>
      <c r="FQ349" s="72" t="str">
        <f t="shared" si="4662"/>
        <v/>
      </c>
      <c r="FR349" s="72" t="str">
        <f t="shared" si="4663"/>
        <v/>
      </c>
      <c r="FS349" s="72" t="str">
        <f t="shared" si="4664"/>
        <v/>
      </c>
    </row>
    <row r="350" spans="92:175">
      <c r="CN350" s="70" t="str">
        <f t="shared" si="4589"/>
        <v>InitUnitState('',,,,,,,,,,)</v>
      </c>
      <c r="CO350" s="70" t="str">
        <f t="shared" si="4590"/>
        <v>InitUnitNormal('',,,,,,,,,,)</v>
      </c>
      <c r="CP350" s="70" t="str">
        <f t="shared" si="4591"/>
        <v>InitUnitMagic('',,,,,,,,,,)</v>
      </c>
      <c r="CQ350" s="70" t="str">
        <f t="shared" si="4592"/>
        <v>InitUnitAdd('',,,,,,,,,,)</v>
      </c>
      <c r="CR350" s="70" t="str">
        <f t="shared" si="4593"/>
        <v>InitEquipData('',,"",,,,,'','','','','','',"")</v>
      </c>
      <c r="CU350" s="71" t="str">
        <f t="shared" si="4665"/>
        <v>|n</v>
      </c>
      <c r="CW350" s="61"/>
      <c r="CX350" s="61"/>
      <c r="CY350" s="61"/>
      <c r="CZ350" s="61"/>
      <c r="DA350" s="61"/>
      <c r="DB350" s="72" t="str">
        <f t="shared" si="4595"/>
        <v/>
      </c>
      <c r="DC350" s="72" t="str">
        <f t="shared" si="4596"/>
        <v/>
      </c>
      <c r="DD350" s="72" t="str">
        <f t="shared" si="4597"/>
        <v/>
      </c>
      <c r="DE350" s="72" t="str">
        <f t="shared" si="4598"/>
        <v/>
      </c>
      <c r="DF350" s="72" t="str">
        <f t="shared" si="4599"/>
        <v/>
      </c>
      <c r="DG350" s="72" t="str">
        <f t="shared" si="4600"/>
        <v/>
      </c>
      <c r="DH350" s="72" t="str">
        <f t="shared" si="4601"/>
        <v/>
      </c>
      <c r="DI350" s="72" t="str">
        <f t="shared" si="4602"/>
        <v/>
      </c>
      <c r="DJ350" s="72" t="str">
        <f t="shared" si="4603"/>
        <v/>
      </c>
      <c r="DK350" s="72" t="str">
        <f t="shared" si="4604"/>
        <v/>
      </c>
      <c r="DL350" s="72" t="str">
        <f t="shared" si="4605"/>
        <v/>
      </c>
      <c r="DM350" s="72" t="str">
        <f t="shared" si="4606"/>
        <v/>
      </c>
      <c r="DN350" s="72" t="str">
        <f t="shared" si="4607"/>
        <v/>
      </c>
      <c r="DO350" s="72" t="str">
        <f t="shared" si="4608"/>
        <v/>
      </c>
      <c r="DP350" s="72" t="str">
        <f t="shared" si="4609"/>
        <v/>
      </c>
      <c r="DQ350" s="72" t="str">
        <f t="shared" si="4610"/>
        <v/>
      </c>
      <c r="DR350" s="72" t="str">
        <f t="shared" si="4611"/>
        <v/>
      </c>
      <c r="DS350" s="72" t="str">
        <f t="shared" si="4612"/>
        <v/>
      </c>
      <c r="DT350" s="72" t="str">
        <f t="shared" si="4613"/>
        <v/>
      </c>
      <c r="DU350" s="72" t="str">
        <f t="shared" si="4614"/>
        <v/>
      </c>
      <c r="DV350" s="72" t="str">
        <f t="shared" si="4615"/>
        <v/>
      </c>
      <c r="DW350" s="72" t="str">
        <f t="shared" si="4616"/>
        <v/>
      </c>
      <c r="DX350" s="72" t="str">
        <f t="shared" si="4617"/>
        <v/>
      </c>
      <c r="DY350" s="72" t="str">
        <f t="shared" si="4618"/>
        <v/>
      </c>
      <c r="DZ350" s="72" t="str">
        <f t="shared" si="4619"/>
        <v/>
      </c>
      <c r="EA350" s="72" t="str">
        <f t="shared" si="4620"/>
        <v/>
      </c>
      <c r="EB350" s="72" t="str">
        <f t="shared" si="4621"/>
        <v/>
      </c>
      <c r="EC350" s="72" t="str">
        <f t="shared" si="4622"/>
        <v/>
      </c>
      <c r="ED350" s="72" t="str">
        <f t="shared" si="4623"/>
        <v/>
      </c>
      <c r="EE350" s="72" t="str">
        <f t="shared" si="4624"/>
        <v/>
      </c>
      <c r="EF350" s="72" t="str">
        <f t="shared" si="4625"/>
        <v/>
      </c>
      <c r="EG350" s="72" t="str">
        <f t="shared" si="4626"/>
        <v/>
      </c>
      <c r="EH350" s="72" t="str">
        <f t="shared" si="4627"/>
        <v/>
      </c>
      <c r="EI350" s="72" t="str">
        <f t="shared" si="4628"/>
        <v/>
      </c>
      <c r="EJ350" s="72" t="str">
        <f t="shared" si="4629"/>
        <v/>
      </c>
      <c r="EK350" s="72" t="str">
        <f t="shared" si="4630"/>
        <v/>
      </c>
      <c r="EL350" s="72" t="str">
        <f t="shared" si="4631"/>
        <v/>
      </c>
      <c r="EM350" s="72" t="str">
        <f t="shared" si="4632"/>
        <v/>
      </c>
      <c r="EN350" s="72" t="str">
        <f t="shared" si="4633"/>
        <v/>
      </c>
      <c r="EO350" s="72" t="str">
        <f t="shared" si="4634"/>
        <v/>
      </c>
      <c r="EP350" s="72" t="str">
        <f t="shared" si="4635"/>
        <v/>
      </c>
      <c r="EQ350" s="72" t="str">
        <f t="shared" si="4636"/>
        <v/>
      </c>
      <c r="ER350" s="72" t="str">
        <f t="shared" si="4637"/>
        <v/>
      </c>
      <c r="ES350" s="72" t="str">
        <f t="shared" si="4638"/>
        <v/>
      </c>
      <c r="ET350" s="72" t="str">
        <f t="shared" si="4639"/>
        <v/>
      </c>
      <c r="EU350" s="72" t="str">
        <f t="shared" si="4640"/>
        <v/>
      </c>
      <c r="EV350" s="72" t="str">
        <f t="shared" si="4641"/>
        <v/>
      </c>
      <c r="EW350" s="72" t="str">
        <f t="shared" si="4642"/>
        <v/>
      </c>
      <c r="EX350" s="72" t="str">
        <f t="shared" si="4643"/>
        <v/>
      </c>
      <c r="EY350" s="72" t="str">
        <f t="shared" si="4644"/>
        <v/>
      </c>
      <c r="EZ350" s="72" t="str">
        <f t="shared" si="4645"/>
        <v/>
      </c>
      <c r="FA350" s="72" t="str">
        <f t="shared" si="4646"/>
        <v/>
      </c>
      <c r="FB350" s="72" t="str">
        <f t="shared" si="4647"/>
        <v/>
      </c>
      <c r="FC350" s="72" t="str">
        <f t="shared" si="4648"/>
        <v/>
      </c>
      <c r="FD350" s="72" t="str">
        <f t="shared" si="4649"/>
        <v/>
      </c>
      <c r="FE350" s="72" t="str">
        <f t="shared" si="4650"/>
        <v/>
      </c>
      <c r="FF350" s="72" t="str">
        <f t="shared" si="4651"/>
        <v/>
      </c>
      <c r="FG350" s="72" t="str">
        <f t="shared" si="4652"/>
        <v/>
      </c>
      <c r="FH350" s="72" t="str">
        <f t="shared" si="4653"/>
        <v/>
      </c>
      <c r="FI350" s="72" t="str">
        <f t="shared" si="4654"/>
        <v/>
      </c>
      <c r="FJ350" s="72" t="str">
        <f t="shared" si="4655"/>
        <v/>
      </c>
      <c r="FK350" s="72" t="str">
        <f t="shared" si="4656"/>
        <v/>
      </c>
      <c r="FL350" s="72" t="str">
        <f t="shared" si="4657"/>
        <v/>
      </c>
      <c r="FM350" s="72" t="str">
        <f t="shared" si="4658"/>
        <v/>
      </c>
      <c r="FN350" s="72" t="str">
        <f t="shared" si="4659"/>
        <v/>
      </c>
      <c r="FO350" s="72" t="str">
        <f t="shared" si="4660"/>
        <v/>
      </c>
      <c r="FP350" s="72" t="str">
        <f t="shared" si="4661"/>
        <v/>
      </c>
      <c r="FQ350" s="72" t="str">
        <f t="shared" si="4662"/>
        <v/>
      </c>
      <c r="FR350" s="72" t="str">
        <f t="shared" si="4663"/>
        <v/>
      </c>
      <c r="FS350" s="72" t="str">
        <f t="shared" si="4664"/>
        <v/>
      </c>
    </row>
    <row r="351" spans="92:175">
      <c r="CN351" s="70" t="str">
        <f t="shared" si="4589"/>
        <v>InitUnitState('',,,,,,,,,,)</v>
      </c>
      <c r="CO351" s="70" t="str">
        <f t="shared" si="4590"/>
        <v>InitUnitNormal('',,,,,,,,,,)</v>
      </c>
      <c r="CP351" s="70" t="str">
        <f t="shared" si="4591"/>
        <v>InitUnitMagic('',,,,,,,,,,)</v>
      </c>
      <c r="CQ351" s="70" t="str">
        <f t="shared" si="4592"/>
        <v>InitUnitAdd('',,,,,,,,,,)</v>
      </c>
      <c r="CR351" s="70" t="str">
        <f t="shared" si="4593"/>
        <v>InitEquipData('',,"",,,,,'','','','','','',"")</v>
      </c>
      <c r="CU351" s="71" t="str">
        <f t="shared" si="4665"/>
        <v>|n</v>
      </c>
      <c r="CW351" s="61"/>
      <c r="CX351" s="61"/>
      <c r="CY351" s="61"/>
      <c r="CZ351" s="61"/>
      <c r="DA351" s="61"/>
      <c r="DB351" s="72" t="str">
        <f t="shared" si="4595"/>
        <v/>
      </c>
      <c r="DC351" s="72" t="str">
        <f t="shared" si="4596"/>
        <v/>
      </c>
      <c r="DD351" s="72" t="str">
        <f t="shared" si="4597"/>
        <v/>
      </c>
      <c r="DE351" s="72" t="str">
        <f t="shared" si="4598"/>
        <v/>
      </c>
      <c r="DF351" s="72" t="str">
        <f t="shared" si="4599"/>
        <v/>
      </c>
      <c r="DG351" s="72" t="str">
        <f t="shared" si="4600"/>
        <v/>
      </c>
      <c r="DH351" s="72" t="str">
        <f t="shared" si="4601"/>
        <v/>
      </c>
      <c r="DI351" s="72" t="str">
        <f t="shared" si="4602"/>
        <v/>
      </c>
      <c r="DJ351" s="72" t="str">
        <f t="shared" si="4603"/>
        <v/>
      </c>
      <c r="DK351" s="72" t="str">
        <f t="shared" si="4604"/>
        <v/>
      </c>
      <c r="DL351" s="72" t="str">
        <f t="shared" si="4605"/>
        <v/>
      </c>
      <c r="DM351" s="72" t="str">
        <f t="shared" si="4606"/>
        <v/>
      </c>
      <c r="DN351" s="72" t="str">
        <f t="shared" si="4607"/>
        <v/>
      </c>
      <c r="DO351" s="72" t="str">
        <f t="shared" si="4608"/>
        <v/>
      </c>
      <c r="DP351" s="72" t="str">
        <f t="shared" si="4609"/>
        <v/>
      </c>
      <c r="DQ351" s="72" t="str">
        <f t="shared" si="4610"/>
        <v/>
      </c>
      <c r="DR351" s="72" t="str">
        <f t="shared" si="4611"/>
        <v/>
      </c>
      <c r="DS351" s="72" t="str">
        <f t="shared" si="4612"/>
        <v/>
      </c>
      <c r="DT351" s="72" t="str">
        <f t="shared" si="4613"/>
        <v/>
      </c>
      <c r="DU351" s="72" t="str">
        <f t="shared" si="4614"/>
        <v/>
      </c>
      <c r="DV351" s="72" t="str">
        <f t="shared" si="4615"/>
        <v/>
      </c>
      <c r="DW351" s="72" t="str">
        <f t="shared" si="4616"/>
        <v/>
      </c>
      <c r="DX351" s="72" t="str">
        <f t="shared" si="4617"/>
        <v/>
      </c>
      <c r="DY351" s="72" t="str">
        <f t="shared" si="4618"/>
        <v/>
      </c>
      <c r="DZ351" s="72" t="str">
        <f t="shared" si="4619"/>
        <v/>
      </c>
      <c r="EA351" s="72" t="str">
        <f t="shared" si="4620"/>
        <v/>
      </c>
      <c r="EB351" s="72" t="str">
        <f t="shared" si="4621"/>
        <v/>
      </c>
      <c r="EC351" s="72" t="str">
        <f t="shared" si="4622"/>
        <v/>
      </c>
      <c r="ED351" s="72" t="str">
        <f t="shared" si="4623"/>
        <v/>
      </c>
      <c r="EE351" s="72" t="str">
        <f t="shared" si="4624"/>
        <v/>
      </c>
      <c r="EF351" s="72" t="str">
        <f t="shared" si="4625"/>
        <v/>
      </c>
      <c r="EG351" s="72" t="str">
        <f t="shared" si="4626"/>
        <v/>
      </c>
      <c r="EH351" s="72" t="str">
        <f t="shared" si="4627"/>
        <v/>
      </c>
      <c r="EI351" s="72" t="str">
        <f t="shared" si="4628"/>
        <v/>
      </c>
      <c r="EJ351" s="72" t="str">
        <f t="shared" si="4629"/>
        <v/>
      </c>
      <c r="EK351" s="72" t="str">
        <f t="shared" si="4630"/>
        <v/>
      </c>
      <c r="EL351" s="72" t="str">
        <f t="shared" si="4631"/>
        <v/>
      </c>
      <c r="EM351" s="72" t="str">
        <f t="shared" si="4632"/>
        <v/>
      </c>
      <c r="EN351" s="72" t="str">
        <f t="shared" si="4633"/>
        <v/>
      </c>
      <c r="EO351" s="72" t="str">
        <f t="shared" si="4634"/>
        <v/>
      </c>
      <c r="EP351" s="72" t="str">
        <f t="shared" si="4635"/>
        <v/>
      </c>
      <c r="EQ351" s="72" t="str">
        <f t="shared" si="4636"/>
        <v/>
      </c>
      <c r="ER351" s="72" t="str">
        <f t="shared" si="4637"/>
        <v/>
      </c>
      <c r="ES351" s="72" t="str">
        <f t="shared" si="4638"/>
        <v/>
      </c>
      <c r="ET351" s="72" t="str">
        <f t="shared" si="4639"/>
        <v/>
      </c>
      <c r="EU351" s="72" t="str">
        <f t="shared" si="4640"/>
        <v/>
      </c>
      <c r="EV351" s="72" t="str">
        <f t="shared" si="4641"/>
        <v/>
      </c>
      <c r="EW351" s="72" t="str">
        <f t="shared" si="4642"/>
        <v/>
      </c>
      <c r="EX351" s="72" t="str">
        <f t="shared" si="4643"/>
        <v/>
      </c>
      <c r="EY351" s="72" t="str">
        <f t="shared" si="4644"/>
        <v/>
      </c>
      <c r="EZ351" s="72" t="str">
        <f t="shared" si="4645"/>
        <v/>
      </c>
      <c r="FA351" s="72" t="str">
        <f t="shared" si="4646"/>
        <v/>
      </c>
      <c r="FB351" s="72" t="str">
        <f t="shared" si="4647"/>
        <v/>
      </c>
      <c r="FC351" s="72" t="str">
        <f t="shared" si="4648"/>
        <v/>
      </c>
      <c r="FD351" s="72" t="str">
        <f t="shared" si="4649"/>
        <v/>
      </c>
      <c r="FE351" s="72" t="str">
        <f t="shared" si="4650"/>
        <v/>
      </c>
      <c r="FF351" s="72" t="str">
        <f t="shared" si="4651"/>
        <v/>
      </c>
      <c r="FG351" s="72" t="str">
        <f t="shared" si="4652"/>
        <v/>
      </c>
      <c r="FH351" s="72" t="str">
        <f t="shared" si="4653"/>
        <v/>
      </c>
      <c r="FI351" s="72" t="str">
        <f t="shared" si="4654"/>
        <v/>
      </c>
      <c r="FJ351" s="72" t="str">
        <f t="shared" si="4655"/>
        <v/>
      </c>
      <c r="FK351" s="72" t="str">
        <f t="shared" si="4656"/>
        <v/>
      </c>
      <c r="FL351" s="72" t="str">
        <f t="shared" si="4657"/>
        <v/>
      </c>
      <c r="FM351" s="72" t="str">
        <f t="shared" si="4658"/>
        <v/>
      </c>
      <c r="FN351" s="72" t="str">
        <f t="shared" si="4659"/>
        <v/>
      </c>
      <c r="FO351" s="72" t="str">
        <f t="shared" si="4660"/>
        <v/>
      </c>
      <c r="FP351" s="72" t="str">
        <f t="shared" si="4661"/>
        <v/>
      </c>
      <c r="FQ351" s="72" t="str">
        <f t="shared" si="4662"/>
        <v/>
      </c>
      <c r="FR351" s="72" t="str">
        <f t="shared" si="4663"/>
        <v/>
      </c>
      <c r="FS351" s="72" t="str">
        <f t="shared" si="4664"/>
        <v/>
      </c>
    </row>
    <row r="352" spans="92:175">
      <c r="CN352" s="70" t="str">
        <f t="shared" si="4589"/>
        <v>InitUnitState('',,,,,,,,,,)</v>
      </c>
      <c r="CO352" s="70" t="str">
        <f t="shared" si="4590"/>
        <v>InitUnitNormal('',,,,,,,,,,)</v>
      </c>
      <c r="CP352" s="70" t="str">
        <f t="shared" si="4591"/>
        <v>InitUnitMagic('',,,,,,,,,,)</v>
      </c>
      <c r="CQ352" s="70" t="str">
        <f t="shared" si="4592"/>
        <v>InitUnitAdd('',,,,,,,,,,)</v>
      </c>
      <c r="CR352" s="70" t="str">
        <f t="shared" si="4593"/>
        <v>InitEquipData('',,"",,,,,'','','','','','',"")</v>
      </c>
      <c r="CU352" s="71" t="str">
        <f t="shared" si="4665"/>
        <v>|n</v>
      </c>
      <c r="CW352" s="61"/>
      <c r="CX352" s="61"/>
      <c r="CY352" s="61"/>
      <c r="CZ352" s="61"/>
      <c r="DA352" s="61"/>
      <c r="DB352" s="72" t="str">
        <f t="shared" si="4595"/>
        <v/>
      </c>
      <c r="DC352" s="72" t="str">
        <f t="shared" si="4596"/>
        <v/>
      </c>
      <c r="DD352" s="72" t="str">
        <f t="shared" si="4597"/>
        <v/>
      </c>
      <c r="DE352" s="72" t="str">
        <f t="shared" si="4598"/>
        <v/>
      </c>
      <c r="DF352" s="72" t="str">
        <f t="shared" si="4599"/>
        <v/>
      </c>
      <c r="DG352" s="72" t="str">
        <f t="shared" si="4600"/>
        <v/>
      </c>
      <c r="DH352" s="72" t="str">
        <f t="shared" si="4601"/>
        <v/>
      </c>
      <c r="DI352" s="72" t="str">
        <f t="shared" si="4602"/>
        <v/>
      </c>
      <c r="DJ352" s="72" t="str">
        <f t="shared" si="4603"/>
        <v/>
      </c>
      <c r="DK352" s="72" t="str">
        <f t="shared" si="4604"/>
        <v/>
      </c>
      <c r="DL352" s="72" t="str">
        <f t="shared" si="4605"/>
        <v/>
      </c>
      <c r="DM352" s="72" t="str">
        <f t="shared" si="4606"/>
        <v/>
      </c>
      <c r="DN352" s="72" t="str">
        <f t="shared" si="4607"/>
        <v/>
      </c>
      <c r="DO352" s="72" t="str">
        <f t="shared" si="4608"/>
        <v/>
      </c>
      <c r="DP352" s="72" t="str">
        <f t="shared" si="4609"/>
        <v/>
      </c>
      <c r="DQ352" s="72" t="str">
        <f t="shared" si="4610"/>
        <v/>
      </c>
      <c r="DR352" s="72" t="str">
        <f t="shared" si="4611"/>
        <v/>
      </c>
      <c r="DS352" s="72" t="str">
        <f t="shared" si="4612"/>
        <v/>
      </c>
      <c r="DT352" s="72" t="str">
        <f t="shared" si="4613"/>
        <v/>
      </c>
      <c r="DU352" s="72" t="str">
        <f t="shared" si="4614"/>
        <v/>
      </c>
      <c r="DV352" s="72" t="str">
        <f t="shared" si="4615"/>
        <v/>
      </c>
      <c r="DW352" s="72" t="str">
        <f t="shared" si="4616"/>
        <v/>
      </c>
      <c r="DX352" s="72" t="str">
        <f t="shared" si="4617"/>
        <v/>
      </c>
      <c r="DY352" s="72" t="str">
        <f t="shared" si="4618"/>
        <v/>
      </c>
      <c r="DZ352" s="72" t="str">
        <f t="shared" si="4619"/>
        <v/>
      </c>
      <c r="EA352" s="72" t="str">
        <f t="shared" si="4620"/>
        <v/>
      </c>
      <c r="EB352" s="72" t="str">
        <f t="shared" si="4621"/>
        <v/>
      </c>
      <c r="EC352" s="72" t="str">
        <f t="shared" si="4622"/>
        <v/>
      </c>
      <c r="ED352" s="72" t="str">
        <f t="shared" si="4623"/>
        <v/>
      </c>
      <c r="EE352" s="72" t="str">
        <f t="shared" si="4624"/>
        <v/>
      </c>
      <c r="EF352" s="72" t="str">
        <f t="shared" si="4625"/>
        <v/>
      </c>
      <c r="EG352" s="72" t="str">
        <f t="shared" si="4626"/>
        <v/>
      </c>
      <c r="EH352" s="72" t="str">
        <f t="shared" si="4627"/>
        <v/>
      </c>
      <c r="EI352" s="72" t="str">
        <f t="shared" si="4628"/>
        <v/>
      </c>
      <c r="EJ352" s="72" t="str">
        <f t="shared" si="4629"/>
        <v/>
      </c>
      <c r="EK352" s="72" t="str">
        <f t="shared" si="4630"/>
        <v/>
      </c>
      <c r="EL352" s="72" t="str">
        <f t="shared" si="4631"/>
        <v/>
      </c>
      <c r="EM352" s="72" t="str">
        <f t="shared" si="4632"/>
        <v/>
      </c>
      <c r="EN352" s="72" t="str">
        <f t="shared" si="4633"/>
        <v/>
      </c>
      <c r="EO352" s="72" t="str">
        <f t="shared" si="4634"/>
        <v/>
      </c>
      <c r="EP352" s="72" t="str">
        <f t="shared" si="4635"/>
        <v/>
      </c>
      <c r="EQ352" s="72" t="str">
        <f t="shared" si="4636"/>
        <v/>
      </c>
      <c r="ER352" s="72" t="str">
        <f t="shared" si="4637"/>
        <v/>
      </c>
      <c r="ES352" s="72" t="str">
        <f t="shared" si="4638"/>
        <v/>
      </c>
      <c r="ET352" s="72" t="str">
        <f t="shared" si="4639"/>
        <v/>
      </c>
      <c r="EU352" s="72" t="str">
        <f t="shared" si="4640"/>
        <v/>
      </c>
      <c r="EV352" s="72" t="str">
        <f t="shared" si="4641"/>
        <v/>
      </c>
      <c r="EW352" s="72" t="str">
        <f t="shared" si="4642"/>
        <v/>
      </c>
      <c r="EX352" s="72" t="str">
        <f t="shared" si="4643"/>
        <v/>
      </c>
      <c r="EY352" s="72" t="str">
        <f t="shared" si="4644"/>
        <v/>
      </c>
      <c r="EZ352" s="72" t="str">
        <f t="shared" si="4645"/>
        <v/>
      </c>
      <c r="FA352" s="72" t="str">
        <f t="shared" si="4646"/>
        <v/>
      </c>
      <c r="FB352" s="72" t="str">
        <f t="shared" si="4647"/>
        <v/>
      </c>
      <c r="FC352" s="72" t="str">
        <f t="shared" si="4648"/>
        <v/>
      </c>
      <c r="FD352" s="72" t="str">
        <f t="shared" si="4649"/>
        <v/>
      </c>
      <c r="FE352" s="72" t="str">
        <f t="shared" si="4650"/>
        <v/>
      </c>
      <c r="FF352" s="72" t="str">
        <f t="shared" si="4651"/>
        <v/>
      </c>
      <c r="FG352" s="72" t="str">
        <f t="shared" si="4652"/>
        <v/>
      </c>
      <c r="FH352" s="72" t="str">
        <f t="shared" si="4653"/>
        <v/>
      </c>
      <c r="FI352" s="72" t="str">
        <f t="shared" si="4654"/>
        <v/>
      </c>
      <c r="FJ352" s="72" t="str">
        <f t="shared" si="4655"/>
        <v/>
      </c>
      <c r="FK352" s="72" t="str">
        <f t="shared" si="4656"/>
        <v/>
      </c>
      <c r="FL352" s="72" t="str">
        <f t="shared" si="4657"/>
        <v/>
      </c>
      <c r="FM352" s="72" t="str">
        <f t="shared" si="4658"/>
        <v/>
      </c>
      <c r="FN352" s="72" t="str">
        <f t="shared" si="4659"/>
        <v/>
      </c>
      <c r="FO352" s="72" t="str">
        <f t="shared" si="4660"/>
        <v/>
      </c>
      <c r="FP352" s="72" t="str">
        <f t="shared" si="4661"/>
        <v/>
      </c>
      <c r="FQ352" s="72" t="str">
        <f t="shared" si="4662"/>
        <v/>
      </c>
      <c r="FR352" s="72" t="str">
        <f t="shared" si="4663"/>
        <v/>
      </c>
      <c r="FS352" s="72" t="str">
        <f t="shared" si="4664"/>
        <v/>
      </c>
    </row>
    <row r="353" spans="92:120">
      <c r="CN353" s="70" t="str">
        <f t="shared" si="4589"/>
        <v>InitUnitState('',,,,,,,,,,)</v>
      </c>
      <c r="CO353" s="70" t="str">
        <f t="shared" si="4590"/>
        <v>InitUnitNormal('',,,,,,,,,,)</v>
      </c>
      <c r="CP353" s="70" t="str">
        <f t="shared" si="4591"/>
        <v>InitUnitMagic('',,,,,,,,,,)</v>
      </c>
      <c r="CQ353" s="70" t="str">
        <f t="shared" si="4592"/>
        <v>InitUnitAdd('',,,,,,,,,,)</v>
      </c>
      <c r="CR353" s="70" t="str">
        <f t="shared" si="4593"/>
        <v>InitEquipData('',,"",,,,,'','','','','','',"")</v>
      </c>
      <c r="CU353" s="71" t="str">
        <f t="shared" si="4665"/>
        <v>|n</v>
      </c>
      <c r="DB353" s="72" t="str">
        <f>IF(V353="","","|n"&amp;#REF!&amp;"+"&amp;V353)</f>
        <v/>
      </c>
      <c r="DC353" s="72" t="str">
        <f>IF(W353="","","|n"&amp;#REF!&amp;"+"&amp;W353)</f>
        <v/>
      </c>
      <c r="DD353" s="72" t="str">
        <f>IF(X353="","","|n"&amp;#REF!&amp;"+"&amp;X353)</f>
        <v/>
      </c>
      <c r="DE353" s="72" t="str">
        <f>IF(Y353="","","|n"&amp;#REF!&amp;"+"&amp;Y353)</f>
        <v/>
      </c>
      <c r="DF353" s="72" t="str">
        <f>IF(Z353="","","|n"&amp;#REF!&amp;"+"&amp;Z353)</f>
        <v/>
      </c>
      <c r="DG353" s="72" t="str">
        <f>IF(AA353="","","|n"&amp;#REF!&amp;"+"&amp;AA353)</f>
        <v/>
      </c>
      <c r="DH353" s="72" t="str">
        <f>IF(AB353="","","|n"&amp;#REF!&amp;"+"&amp;AB353)</f>
        <v/>
      </c>
      <c r="DI353" s="72" t="str">
        <f>IF(AC353="","","|n"&amp;#REF!&amp;"+"&amp;AC353&amp;"%")</f>
        <v/>
      </c>
      <c r="DJ353" s="72" t="str">
        <f>IF(AD353="","","|n"&amp;#REF!&amp;"+"&amp;AD353)</f>
        <v/>
      </c>
      <c r="DK353" s="72" t="str">
        <f>IF(AE353="","","|n"&amp;#REF!&amp;"+"&amp;AE353)</f>
        <v/>
      </c>
      <c r="DL353" s="72" t="str">
        <f>IF(AF353="","","|n"&amp;#REF!&amp;"+"&amp;AF353)</f>
        <v/>
      </c>
      <c r="DM353" s="72" t="str">
        <f>IF(AG353="","","|n"&amp;#REF!&amp;"+"&amp;AG353&amp;"%")</f>
        <v/>
      </c>
      <c r="DN353" s="72" t="str">
        <f>IF(AH353="","","|n"&amp;#REF!&amp;"+"&amp;AH353)</f>
        <v/>
      </c>
      <c r="DO353" s="72" t="str">
        <f>IF(AI353="","","|n"&amp;#REF!&amp;"+"&amp;AI353)</f>
        <v/>
      </c>
      <c r="DP353" s="72" t="str">
        <f>IF(AJ353="","","|n"&amp;#REF!&amp;"+"&amp;AJ353)</f>
        <v/>
      </c>
    </row>
    <row r="354" spans="92:120">
      <c r="CN354" s="70" t="str">
        <f t="shared" si="4589"/>
        <v>InitUnitState('',,,,,,,,,,)</v>
      </c>
      <c r="CO354" s="70" t="str">
        <f t="shared" si="4590"/>
        <v>InitUnitNormal('',,,,,,,,,,)</v>
      </c>
      <c r="CP354" s="70" t="str">
        <f t="shared" si="4591"/>
        <v>InitUnitMagic('',,,,,,,,,,)</v>
      </c>
      <c r="CQ354" s="70" t="str">
        <f t="shared" si="4592"/>
        <v>InitUnitAdd('',,,,,,,,,,)</v>
      </c>
      <c r="CR354" s="70" t="str">
        <f t="shared" si="4593"/>
        <v>InitEquipData('',,"",,,,,'','','','','','',"")</v>
      </c>
      <c r="CU354" s="71" t="str">
        <f t="shared" si="4665"/>
        <v>|n</v>
      </c>
      <c r="DB354" s="72" t="str">
        <f>IF(V354="","","|n"&amp;#REF!&amp;"+"&amp;V354)</f>
        <v/>
      </c>
      <c r="DC354" s="72" t="str">
        <f>IF(W354="","","|n"&amp;#REF!&amp;"+"&amp;W354)</f>
        <v/>
      </c>
      <c r="DD354" s="72" t="str">
        <f>IF(X354="","","|n"&amp;#REF!&amp;"+"&amp;X354)</f>
        <v/>
      </c>
      <c r="DE354" s="72" t="str">
        <f>IF(Y354="","","|n"&amp;#REF!&amp;"+"&amp;Y354)</f>
        <v/>
      </c>
      <c r="DF354" s="72" t="str">
        <f>IF(Z354="","","|n"&amp;#REF!&amp;"+"&amp;Z354)</f>
        <v/>
      </c>
      <c r="DG354" s="72" t="str">
        <f>IF(AA354="","","|n"&amp;#REF!&amp;"+"&amp;AA354)</f>
        <v/>
      </c>
      <c r="DH354" s="72" t="str">
        <f>IF(AB354="","","|n"&amp;#REF!&amp;"+"&amp;AB354)</f>
        <v/>
      </c>
      <c r="DI354" s="72" t="str">
        <f>IF(AC354="","","|n"&amp;#REF!&amp;"+"&amp;AC354&amp;"%")</f>
        <v/>
      </c>
      <c r="DJ354" s="72" t="str">
        <f>IF(AD354="","","|n"&amp;#REF!&amp;"+"&amp;AD354)</f>
        <v/>
      </c>
      <c r="DK354" s="72" t="str">
        <f>IF(AE354="","","|n"&amp;#REF!&amp;"+"&amp;AE354)</f>
        <v/>
      </c>
      <c r="DL354" s="72" t="str">
        <f>IF(AF354="","","|n"&amp;#REF!&amp;"+"&amp;AF354)</f>
        <v/>
      </c>
      <c r="DM354" s="72" t="str">
        <f>IF(AG354="","","|n"&amp;#REF!&amp;"+"&amp;AG354&amp;"%")</f>
        <v/>
      </c>
      <c r="DN354" s="72" t="str">
        <f>IF(AH354="","","|n"&amp;#REF!&amp;"+"&amp;AH354)</f>
        <v/>
      </c>
      <c r="DO354" s="72" t="str">
        <f>IF(AI354="","","|n"&amp;#REF!&amp;"+"&amp;AI354)</f>
        <v/>
      </c>
      <c r="DP354" s="72" t="str">
        <f>IF(AJ354="","","|n"&amp;#REF!&amp;"+"&amp;AJ354)</f>
        <v/>
      </c>
    </row>
    <row r="355" spans="92:120">
      <c r="CN355" s="70" t="str">
        <f t="shared" si="4589"/>
        <v>InitUnitState('',,,,,,,,,,)</v>
      </c>
      <c r="CO355" s="70" t="str">
        <f t="shared" si="4590"/>
        <v>InitUnitNormal('',,,,,,,,,,)</v>
      </c>
      <c r="CP355" s="70" t="str">
        <f t="shared" si="4591"/>
        <v>InitUnitMagic('',,,,,,,,,,)</v>
      </c>
      <c r="CQ355" s="70" t="str">
        <f t="shared" si="4592"/>
        <v>InitUnitAdd('',,,,,,,,,,)</v>
      </c>
      <c r="CR355" s="70" t="str">
        <f t="shared" si="4593"/>
        <v>InitEquipData('',,"",,,,,'','','','','','',"")</v>
      </c>
      <c r="CU355" s="71" t="str">
        <f t="shared" si="4665"/>
        <v>|n</v>
      </c>
      <c r="DB355" s="72" t="str">
        <f>IF(V355="","","|n"&amp;#REF!&amp;"+"&amp;V355)</f>
        <v/>
      </c>
      <c r="DC355" s="72" t="str">
        <f>IF(W355="","","|n"&amp;#REF!&amp;"+"&amp;W355)</f>
        <v/>
      </c>
      <c r="DD355" s="72" t="str">
        <f>IF(X355="","","|n"&amp;#REF!&amp;"+"&amp;X355)</f>
        <v/>
      </c>
      <c r="DE355" s="72" t="str">
        <f>IF(Y355="","","|n"&amp;#REF!&amp;"+"&amp;Y355)</f>
        <v/>
      </c>
      <c r="DF355" s="72" t="str">
        <f>IF(Z355="","","|n"&amp;#REF!&amp;"+"&amp;Z355)</f>
        <v/>
      </c>
      <c r="DG355" s="72" t="str">
        <f>IF(AA355="","","|n"&amp;#REF!&amp;"+"&amp;AA355)</f>
        <v/>
      </c>
      <c r="DH355" s="72" t="str">
        <f>IF(AB355="","","|n"&amp;#REF!&amp;"+"&amp;AB355)</f>
        <v/>
      </c>
      <c r="DI355" s="72" t="str">
        <f>IF(AC355="","","|n"&amp;#REF!&amp;"+"&amp;AC355&amp;"%")</f>
        <v/>
      </c>
      <c r="DJ355" s="72" t="str">
        <f>IF(AD355="","","|n"&amp;#REF!&amp;"+"&amp;AD355)</f>
        <v/>
      </c>
      <c r="DK355" s="72" t="str">
        <f>IF(AE355="","","|n"&amp;#REF!&amp;"+"&amp;AE355)</f>
        <v/>
      </c>
      <c r="DL355" s="72" t="str">
        <f>IF(AF355="","","|n"&amp;#REF!&amp;"+"&amp;AF355)</f>
        <v/>
      </c>
      <c r="DM355" s="72" t="str">
        <f>IF(AG355="","","|n"&amp;#REF!&amp;"+"&amp;AG355&amp;"%")</f>
        <v/>
      </c>
      <c r="DN355" s="72" t="str">
        <f>IF(AH355="","","|n"&amp;#REF!&amp;"+"&amp;AH355)</f>
        <v/>
      </c>
      <c r="DO355" s="72" t="str">
        <f>IF(AI355="","","|n"&amp;#REF!&amp;"+"&amp;AI355)</f>
        <v/>
      </c>
      <c r="DP355" s="72" t="str">
        <f>IF(AJ355="","","|n"&amp;#REF!&amp;"+"&amp;AJ355)</f>
        <v/>
      </c>
    </row>
    <row r="356" spans="92:120">
      <c r="CN356" s="70" t="str">
        <f t="shared" si="4589"/>
        <v>InitUnitState('',,,,,,,,,,)</v>
      </c>
      <c r="CO356" s="70" t="str">
        <f t="shared" si="4590"/>
        <v>InitUnitNormal('',,,,,,,,,,)</v>
      </c>
      <c r="CP356" s="70" t="str">
        <f t="shared" si="4591"/>
        <v>InitUnitMagic('',,,,,,,,,,)</v>
      </c>
      <c r="CQ356" s="70" t="str">
        <f t="shared" si="4592"/>
        <v>InitUnitAdd('',,,,,,,,,,)</v>
      </c>
      <c r="CR356" s="70" t="str">
        <f t="shared" si="4593"/>
        <v>InitEquipData('',,"",,,,,'','','','','','',"")</v>
      </c>
      <c r="CU356" s="71" t="str">
        <f t="shared" si="4665"/>
        <v>|n</v>
      </c>
      <c r="DB356" s="72" t="str">
        <f>IF(V356="","","|n"&amp;#REF!&amp;"+"&amp;V356)</f>
        <v/>
      </c>
      <c r="DC356" s="72" t="str">
        <f>IF(W356="","","|n"&amp;#REF!&amp;"+"&amp;W356)</f>
        <v/>
      </c>
      <c r="DD356" s="72" t="str">
        <f>IF(X356="","","|n"&amp;#REF!&amp;"+"&amp;X356)</f>
        <v/>
      </c>
      <c r="DE356" s="72" t="str">
        <f>IF(Y356="","","|n"&amp;#REF!&amp;"+"&amp;Y356)</f>
        <v/>
      </c>
      <c r="DF356" s="72" t="str">
        <f>IF(Z356="","","|n"&amp;#REF!&amp;"+"&amp;Z356)</f>
        <v/>
      </c>
      <c r="DG356" s="72" t="str">
        <f>IF(AA356="","","|n"&amp;#REF!&amp;"+"&amp;AA356)</f>
        <v/>
      </c>
      <c r="DH356" s="72" t="str">
        <f>IF(AB356="","","|n"&amp;#REF!&amp;"+"&amp;AB356)</f>
        <v/>
      </c>
      <c r="DI356" s="72" t="str">
        <f>IF(AC356="","","|n"&amp;#REF!&amp;"+"&amp;AC356&amp;"%")</f>
        <v/>
      </c>
      <c r="DJ356" s="72" t="str">
        <f>IF(AD356="","","|n"&amp;#REF!&amp;"+"&amp;AD356)</f>
        <v/>
      </c>
      <c r="DK356" s="72" t="str">
        <f>IF(AE356="","","|n"&amp;#REF!&amp;"+"&amp;AE356)</f>
        <v/>
      </c>
      <c r="DL356" s="72" t="str">
        <f>IF(AF356="","","|n"&amp;#REF!&amp;"+"&amp;AF356)</f>
        <v/>
      </c>
      <c r="DM356" s="72" t="str">
        <f>IF(AG356="","","|n"&amp;#REF!&amp;"+"&amp;AG356&amp;"%")</f>
        <v/>
      </c>
      <c r="DN356" s="72" t="str">
        <f>IF(AH356="","","|n"&amp;#REF!&amp;"+"&amp;AH356)</f>
        <v/>
      </c>
      <c r="DO356" s="72" t="str">
        <f>IF(AI356="","","|n"&amp;#REF!&amp;"+"&amp;AI356)</f>
        <v/>
      </c>
      <c r="DP356" s="72" t="str">
        <f>IF(AJ356="","","|n"&amp;#REF!&amp;"+"&amp;AJ356)</f>
        <v/>
      </c>
    </row>
    <row r="357" spans="92:120">
      <c r="CN357" s="70" t="str">
        <f t="shared" si="4589"/>
        <v>InitUnitState('',,,,,,,,,,)</v>
      </c>
      <c r="CO357" s="70" t="str">
        <f t="shared" si="4590"/>
        <v>InitUnitNormal('',,,,,,,,,,)</v>
      </c>
      <c r="CP357" s="70" t="str">
        <f t="shared" si="4591"/>
        <v>InitUnitMagic('',,,,,,,,,,)</v>
      </c>
      <c r="CQ357" s="70" t="str">
        <f t="shared" si="4592"/>
        <v>InitUnitAdd('',,,,,,,,,,)</v>
      </c>
      <c r="CR357" s="70" t="str">
        <f t="shared" si="4593"/>
        <v>InitEquipData('',,"",,,,,'','','','','','',"")</v>
      </c>
      <c r="CU357" s="71" t="str">
        <f t="shared" si="4665"/>
        <v>|n</v>
      </c>
      <c r="DB357" s="72" t="str">
        <f>IF(V357="","","|n"&amp;#REF!&amp;"+"&amp;V357)</f>
        <v/>
      </c>
      <c r="DC357" s="72" t="str">
        <f>IF(W357="","","|n"&amp;#REF!&amp;"+"&amp;W357)</f>
        <v/>
      </c>
      <c r="DD357" s="72" t="str">
        <f>IF(X357="","","|n"&amp;#REF!&amp;"+"&amp;X357)</f>
        <v/>
      </c>
      <c r="DE357" s="72" t="str">
        <f>IF(Y357="","","|n"&amp;#REF!&amp;"+"&amp;Y357)</f>
        <v/>
      </c>
      <c r="DF357" s="72" t="str">
        <f>IF(Z357="","","|n"&amp;#REF!&amp;"+"&amp;Z357)</f>
        <v/>
      </c>
      <c r="DG357" s="72" t="str">
        <f>IF(AA357="","","|n"&amp;#REF!&amp;"+"&amp;AA357)</f>
        <v/>
      </c>
      <c r="DH357" s="72" t="str">
        <f>IF(AB357="","","|n"&amp;#REF!&amp;"+"&amp;AB357)</f>
        <v/>
      </c>
      <c r="DI357" s="72" t="str">
        <f>IF(AC357="","","|n"&amp;#REF!&amp;"+"&amp;AC357&amp;"%")</f>
        <v/>
      </c>
      <c r="DJ357" s="72" t="str">
        <f>IF(AD357="","","|n"&amp;#REF!&amp;"+"&amp;AD357)</f>
        <v/>
      </c>
      <c r="DK357" s="72" t="str">
        <f>IF(AE357="","","|n"&amp;#REF!&amp;"+"&amp;AE357)</f>
        <v/>
      </c>
      <c r="DL357" s="72" t="str">
        <f>IF(AF357="","","|n"&amp;#REF!&amp;"+"&amp;AF357)</f>
        <v/>
      </c>
      <c r="DM357" s="72" t="str">
        <f>IF(AG357="","","|n"&amp;#REF!&amp;"+"&amp;AG357&amp;"%")</f>
        <v/>
      </c>
      <c r="DN357" s="72" t="str">
        <f>IF(AH357="","","|n"&amp;#REF!&amp;"+"&amp;AH357)</f>
        <v/>
      </c>
      <c r="DO357" s="72" t="str">
        <f>IF(AI357="","","|n"&amp;#REF!&amp;"+"&amp;AI357)</f>
        <v/>
      </c>
      <c r="DP357" s="72" t="str">
        <f>IF(AJ357="","","|n"&amp;#REF!&amp;"+"&amp;AJ357)</f>
        <v/>
      </c>
    </row>
    <row r="358" spans="92:120">
      <c r="CN358" s="70" t="str">
        <f t="shared" si="4589"/>
        <v>InitUnitState('',,,,,,,,,,)</v>
      </c>
      <c r="CO358" s="70" t="str">
        <f t="shared" si="4590"/>
        <v>InitUnitNormal('',,,,,,,,,,)</v>
      </c>
      <c r="CP358" s="70" t="str">
        <f t="shared" si="4591"/>
        <v>InitUnitMagic('',,,,,,,,,,)</v>
      </c>
      <c r="CQ358" s="70" t="str">
        <f t="shared" si="4592"/>
        <v>InitUnitAdd('',,,,,,,,,,)</v>
      </c>
      <c r="CR358" s="70" t="str">
        <f t="shared" si="4593"/>
        <v>InitEquipData('',,"",,,,,'','','','','','',"")</v>
      </c>
      <c r="CU358" s="71" t="str">
        <f t="shared" si="4665"/>
        <v>|n</v>
      </c>
      <c r="DB358" s="72" t="str">
        <f>IF(V358="","","|n"&amp;#REF!&amp;"+"&amp;V358)</f>
        <v/>
      </c>
      <c r="DC358" s="72" t="str">
        <f>IF(W358="","","|n"&amp;#REF!&amp;"+"&amp;W358)</f>
        <v/>
      </c>
      <c r="DD358" s="72" t="str">
        <f>IF(X358="","","|n"&amp;#REF!&amp;"+"&amp;X358)</f>
        <v/>
      </c>
      <c r="DE358" s="72" t="str">
        <f>IF(Y358="","","|n"&amp;#REF!&amp;"+"&amp;Y358)</f>
        <v/>
      </c>
      <c r="DF358" s="72" t="str">
        <f>IF(Z358="","","|n"&amp;#REF!&amp;"+"&amp;Z358)</f>
        <v/>
      </c>
      <c r="DG358" s="72" t="str">
        <f>IF(AA358="","","|n"&amp;#REF!&amp;"+"&amp;AA358)</f>
        <v/>
      </c>
      <c r="DH358" s="72" t="str">
        <f>IF(AB358="","","|n"&amp;#REF!&amp;"+"&amp;AB358)</f>
        <v/>
      </c>
      <c r="DI358" s="72" t="str">
        <f>IF(AC358="","","|n"&amp;#REF!&amp;"+"&amp;AC358&amp;"%")</f>
        <v/>
      </c>
      <c r="DJ358" s="72" t="str">
        <f>IF(AD358="","","|n"&amp;#REF!&amp;"+"&amp;AD358)</f>
        <v/>
      </c>
      <c r="DK358" s="72" t="str">
        <f>IF(AE358="","","|n"&amp;#REF!&amp;"+"&amp;AE358)</f>
        <v/>
      </c>
      <c r="DL358" s="72" t="str">
        <f>IF(AF358="","","|n"&amp;#REF!&amp;"+"&amp;AF358)</f>
        <v/>
      </c>
      <c r="DM358" s="72" t="str">
        <f>IF(AG358="","","|n"&amp;#REF!&amp;"+"&amp;AG358&amp;"%")</f>
        <v/>
      </c>
      <c r="DN358" s="72" t="str">
        <f>IF(AH358="","","|n"&amp;#REF!&amp;"+"&amp;AH358)</f>
        <v/>
      </c>
      <c r="DO358" s="72" t="str">
        <f>IF(AI358="","","|n"&amp;#REF!&amp;"+"&amp;AI358)</f>
        <v/>
      </c>
      <c r="DP358" s="72" t="str">
        <f>IF(AJ358="","","|n"&amp;#REF!&amp;"+"&amp;AJ358)</f>
        <v/>
      </c>
    </row>
    <row r="359" spans="92:120">
      <c r="CN359" s="70" t="str">
        <f t="shared" si="4589"/>
        <v>InitUnitState('',,,,,,,,,,)</v>
      </c>
      <c r="CO359" s="70" t="str">
        <f t="shared" si="4590"/>
        <v>InitUnitNormal('',,,,,,,,,,)</v>
      </c>
      <c r="CP359" s="70" t="str">
        <f t="shared" si="4591"/>
        <v>InitUnitMagic('',,,,,,,,,,)</v>
      </c>
      <c r="CQ359" s="70" t="str">
        <f t="shared" si="4592"/>
        <v>InitUnitAdd('',,,,,,,,,,)</v>
      </c>
      <c r="CR359" s="70" t="str">
        <f t="shared" si="4593"/>
        <v>InitEquipData('',,"",,,,,'','','','','','',"")</v>
      </c>
      <c r="CU359" s="71" t="str">
        <f t="shared" si="4665"/>
        <v>|n</v>
      </c>
      <c r="DB359" s="72" t="str">
        <f>IF(V359="","","|n"&amp;#REF!&amp;"+"&amp;V359)</f>
        <v/>
      </c>
      <c r="DC359" s="72" t="str">
        <f>IF(W359="","","|n"&amp;#REF!&amp;"+"&amp;W359)</f>
        <v/>
      </c>
      <c r="DD359" s="72" t="str">
        <f>IF(X359="","","|n"&amp;#REF!&amp;"+"&amp;X359)</f>
        <v/>
      </c>
      <c r="DE359" s="72" t="str">
        <f>IF(Y359="","","|n"&amp;#REF!&amp;"+"&amp;Y359)</f>
        <v/>
      </c>
      <c r="DF359" s="72" t="str">
        <f>IF(Z359="","","|n"&amp;#REF!&amp;"+"&amp;Z359)</f>
        <v/>
      </c>
      <c r="DG359" s="72" t="str">
        <f>IF(AA359="","","|n"&amp;#REF!&amp;"+"&amp;AA359)</f>
        <v/>
      </c>
      <c r="DH359" s="72" t="str">
        <f>IF(AB359="","","|n"&amp;#REF!&amp;"+"&amp;AB359)</f>
        <v/>
      </c>
      <c r="DI359" s="72" t="str">
        <f>IF(AC359="","","|n"&amp;#REF!&amp;"+"&amp;AC359&amp;"%")</f>
        <v/>
      </c>
      <c r="DJ359" s="72" t="str">
        <f>IF(AD359="","","|n"&amp;#REF!&amp;"+"&amp;AD359)</f>
        <v/>
      </c>
      <c r="DK359" s="72" t="str">
        <f>IF(AE359="","","|n"&amp;#REF!&amp;"+"&amp;AE359)</f>
        <v/>
      </c>
      <c r="DL359" s="72" t="str">
        <f>IF(AF359="","","|n"&amp;#REF!&amp;"+"&amp;AF359)</f>
        <v/>
      </c>
      <c r="DM359" s="72" t="str">
        <f>IF(AG359="","","|n"&amp;#REF!&amp;"+"&amp;AG359&amp;"%")</f>
        <v/>
      </c>
      <c r="DN359" s="72" t="str">
        <f>IF(AH359="","","|n"&amp;#REF!&amp;"+"&amp;AH359)</f>
        <v/>
      </c>
      <c r="DO359" s="72" t="str">
        <f>IF(AI359="","","|n"&amp;#REF!&amp;"+"&amp;AI359)</f>
        <v/>
      </c>
      <c r="DP359" s="72" t="str">
        <f>IF(AJ359="","","|n"&amp;#REF!&amp;"+"&amp;AJ359)</f>
        <v/>
      </c>
    </row>
    <row r="360" spans="92:120">
      <c r="CN360" s="70" t="str">
        <f t="shared" si="4589"/>
        <v>InitUnitState('',,,,,,,,,,)</v>
      </c>
      <c r="CO360" s="70" t="str">
        <f t="shared" si="4590"/>
        <v>InitUnitNormal('',,,,,,,,,,)</v>
      </c>
      <c r="CP360" s="70" t="str">
        <f t="shared" si="4591"/>
        <v>InitUnitMagic('',,,,,,,,,,)</v>
      </c>
      <c r="CQ360" s="70" t="str">
        <f t="shared" si="4592"/>
        <v>InitUnitAdd('',,,,,,,,,,)</v>
      </c>
      <c r="CR360" s="70" t="str">
        <f t="shared" si="4593"/>
        <v>InitEquipData('',,"",,,,,'','','','','','',"")</v>
      </c>
      <c r="CU360" s="71" t="str">
        <f t="shared" si="4665"/>
        <v>|n</v>
      </c>
      <c r="DB360" s="72" t="str">
        <f>IF(V360="","","|n"&amp;#REF!&amp;"+"&amp;V360)</f>
        <v/>
      </c>
      <c r="DC360" s="72" t="str">
        <f>IF(W360="","","|n"&amp;#REF!&amp;"+"&amp;W360)</f>
        <v/>
      </c>
      <c r="DD360" s="72" t="str">
        <f>IF(X360="","","|n"&amp;#REF!&amp;"+"&amp;X360)</f>
        <v/>
      </c>
      <c r="DE360" s="72" t="str">
        <f>IF(Y360="","","|n"&amp;#REF!&amp;"+"&amp;Y360)</f>
        <v/>
      </c>
      <c r="DF360" s="72" t="str">
        <f>IF(Z360="","","|n"&amp;#REF!&amp;"+"&amp;Z360)</f>
        <v/>
      </c>
      <c r="DG360" s="72" t="str">
        <f>IF(AA360="","","|n"&amp;#REF!&amp;"+"&amp;AA360)</f>
        <v/>
      </c>
      <c r="DH360" s="72" t="str">
        <f>IF(AB360="","","|n"&amp;#REF!&amp;"+"&amp;AB360)</f>
        <v/>
      </c>
      <c r="DI360" s="72" t="str">
        <f>IF(AC360="","","|n"&amp;#REF!&amp;"+"&amp;AC360&amp;"%")</f>
        <v/>
      </c>
      <c r="DJ360" s="72" t="str">
        <f>IF(AD360="","","|n"&amp;#REF!&amp;"+"&amp;AD360)</f>
        <v/>
      </c>
      <c r="DK360" s="72" t="str">
        <f>IF(AE360="","","|n"&amp;#REF!&amp;"+"&amp;AE360)</f>
        <v/>
      </c>
      <c r="DL360" s="72" t="str">
        <f>IF(AF360="","","|n"&amp;#REF!&amp;"+"&amp;AF360)</f>
        <v/>
      </c>
      <c r="DM360" s="72" t="str">
        <f>IF(AG360="","","|n"&amp;#REF!&amp;"+"&amp;AG360&amp;"%")</f>
        <v/>
      </c>
      <c r="DN360" s="72" t="str">
        <f>IF(AH360="","","|n"&amp;#REF!&amp;"+"&amp;AH360)</f>
        <v/>
      </c>
      <c r="DO360" s="72" t="str">
        <f>IF(AI360="","","|n"&amp;#REF!&amp;"+"&amp;AI360)</f>
        <v/>
      </c>
      <c r="DP360" s="72" t="str">
        <f>IF(AJ360="","","|n"&amp;#REF!&amp;"+"&amp;AJ360)</f>
        <v/>
      </c>
    </row>
    <row r="361" spans="92:120">
      <c r="CN361" s="70" t="str">
        <f t="shared" si="4589"/>
        <v>InitUnitState('',,,,,,,,,,)</v>
      </c>
      <c r="CO361" s="70" t="str">
        <f t="shared" si="4590"/>
        <v>InitUnitNormal('',,,,,,,,,,)</v>
      </c>
      <c r="CP361" s="70" t="str">
        <f t="shared" si="4591"/>
        <v>InitUnitMagic('',,,,,,,,,,)</v>
      </c>
      <c r="CQ361" s="70" t="str">
        <f t="shared" si="4592"/>
        <v>InitUnitAdd('',,,,,,,,,,)</v>
      </c>
      <c r="CR361" s="70" t="str">
        <f t="shared" si="4593"/>
        <v>InitEquipData('',,"",,,,,'','','','','','',"")</v>
      </c>
      <c r="CU361" s="71" t="str">
        <f t="shared" si="4665"/>
        <v>|n</v>
      </c>
      <c r="DB361" s="72" t="str">
        <f>IF(V361="","","|n"&amp;#REF!&amp;"+"&amp;V361)</f>
        <v/>
      </c>
      <c r="DC361" s="72" t="str">
        <f>IF(W361="","","|n"&amp;#REF!&amp;"+"&amp;W361)</f>
        <v/>
      </c>
      <c r="DD361" s="72" t="str">
        <f>IF(X361="","","|n"&amp;#REF!&amp;"+"&amp;X361)</f>
        <v/>
      </c>
      <c r="DE361" s="72" t="str">
        <f>IF(Y361="","","|n"&amp;#REF!&amp;"+"&amp;Y361)</f>
        <v/>
      </c>
      <c r="DF361" s="72" t="str">
        <f>IF(Z361="","","|n"&amp;#REF!&amp;"+"&amp;Z361)</f>
        <v/>
      </c>
      <c r="DG361" s="72" t="str">
        <f>IF(AA361="","","|n"&amp;#REF!&amp;"+"&amp;AA361)</f>
        <v/>
      </c>
      <c r="DH361" s="72" t="str">
        <f>IF(AB361="","","|n"&amp;#REF!&amp;"+"&amp;AB361)</f>
        <v/>
      </c>
      <c r="DI361" s="72" t="str">
        <f>IF(AC361="","","|n"&amp;#REF!&amp;"+"&amp;AC361&amp;"%")</f>
        <v/>
      </c>
      <c r="DJ361" s="72" t="str">
        <f>IF(AD361="","","|n"&amp;#REF!&amp;"+"&amp;AD361)</f>
        <v/>
      </c>
      <c r="DK361" s="72" t="str">
        <f>IF(AE361="","","|n"&amp;#REF!&amp;"+"&amp;AE361)</f>
        <v/>
      </c>
      <c r="DL361" s="72" t="str">
        <f>IF(AF361="","","|n"&amp;#REF!&amp;"+"&amp;AF361)</f>
        <v/>
      </c>
      <c r="DM361" s="72" t="str">
        <f>IF(AG361="","","|n"&amp;#REF!&amp;"+"&amp;AG361&amp;"%")</f>
        <v/>
      </c>
      <c r="DN361" s="72" t="str">
        <f>IF(AH361="","","|n"&amp;#REF!&amp;"+"&amp;AH361)</f>
        <v/>
      </c>
      <c r="DO361" s="72" t="str">
        <f>IF(AI361="","","|n"&amp;#REF!&amp;"+"&amp;AI361)</f>
        <v/>
      </c>
      <c r="DP361" s="72" t="str">
        <f>IF(AJ361="","","|n"&amp;#REF!&amp;"+"&amp;AJ361)</f>
        <v/>
      </c>
    </row>
    <row r="362" spans="92:120">
      <c r="CN362" s="70" t="str">
        <f t="shared" si="4589"/>
        <v>InitUnitState('',,,,,,,,,,)</v>
      </c>
      <c r="CO362" s="70" t="str">
        <f t="shared" si="4590"/>
        <v>InitUnitNormal('',,,,,,,,,,)</v>
      </c>
      <c r="CP362" s="70" t="str">
        <f t="shared" si="4591"/>
        <v>InitUnitMagic('',,,,,,,,,,)</v>
      </c>
      <c r="CQ362" s="70" t="str">
        <f t="shared" si="4592"/>
        <v>InitUnitAdd('',,,,,,,,,,)</v>
      </c>
      <c r="CR362" s="70" t="str">
        <f t="shared" si="4593"/>
        <v>InitEquipData('',,"",,,,,'','','','','','',"")</v>
      </c>
      <c r="CU362" s="71" t="str">
        <f t="shared" si="4665"/>
        <v>|n</v>
      </c>
      <c r="DB362" s="72" t="str">
        <f>IF(V362="","","|n"&amp;#REF!&amp;"+"&amp;V362)</f>
        <v/>
      </c>
      <c r="DC362" s="72" t="str">
        <f>IF(W362="","","|n"&amp;#REF!&amp;"+"&amp;W362)</f>
        <v/>
      </c>
      <c r="DD362" s="72" t="str">
        <f>IF(X362="","","|n"&amp;#REF!&amp;"+"&amp;X362)</f>
        <v/>
      </c>
      <c r="DE362" s="72" t="str">
        <f>IF(Y362="","","|n"&amp;#REF!&amp;"+"&amp;Y362)</f>
        <v/>
      </c>
      <c r="DF362" s="72" t="str">
        <f>IF(Z362="","","|n"&amp;#REF!&amp;"+"&amp;Z362)</f>
        <v/>
      </c>
      <c r="DG362" s="72" t="str">
        <f>IF(AA362="","","|n"&amp;#REF!&amp;"+"&amp;AA362)</f>
        <v/>
      </c>
      <c r="DH362" s="72" t="str">
        <f>IF(AB362="","","|n"&amp;#REF!&amp;"+"&amp;AB362)</f>
        <v/>
      </c>
      <c r="DI362" s="72" t="str">
        <f>IF(AC362="","","|n"&amp;#REF!&amp;"+"&amp;AC362&amp;"%")</f>
        <v/>
      </c>
      <c r="DJ362" s="72" t="str">
        <f>IF(AD362="","","|n"&amp;#REF!&amp;"+"&amp;AD362)</f>
        <v/>
      </c>
      <c r="DK362" s="72" t="str">
        <f>IF(AE362="","","|n"&amp;#REF!&amp;"+"&amp;AE362)</f>
        <v/>
      </c>
      <c r="DL362" s="72" t="str">
        <f>IF(AF362="","","|n"&amp;#REF!&amp;"+"&amp;AF362)</f>
        <v/>
      </c>
      <c r="DM362" s="72" t="str">
        <f>IF(AG362="","","|n"&amp;#REF!&amp;"+"&amp;AG362&amp;"%")</f>
        <v/>
      </c>
      <c r="DN362" s="72" t="str">
        <f>IF(AH362="","","|n"&amp;#REF!&amp;"+"&amp;AH362)</f>
        <v/>
      </c>
      <c r="DO362" s="72" t="str">
        <f>IF(AI362="","","|n"&amp;#REF!&amp;"+"&amp;AI362)</f>
        <v/>
      </c>
      <c r="DP362" s="72" t="str">
        <f>IF(AJ362="","","|n"&amp;#REF!&amp;"+"&amp;AJ362)</f>
        <v/>
      </c>
    </row>
    <row r="363" spans="92:120">
      <c r="CN363" s="70" t="str">
        <f t="shared" si="4589"/>
        <v>InitUnitState('',,,,,,,,,,)</v>
      </c>
      <c r="CO363" s="70" t="str">
        <f t="shared" si="4590"/>
        <v>InitUnitNormal('',,,,,,,,,,)</v>
      </c>
      <c r="CP363" s="70" t="str">
        <f t="shared" si="4591"/>
        <v>InitUnitMagic('',,,,,,,,,,)</v>
      </c>
      <c r="CQ363" s="70" t="str">
        <f t="shared" si="4592"/>
        <v>InitUnitAdd('',,,,,,,,,,)</v>
      </c>
      <c r="CR363" s="70" t="str">
        <f t="shared" si="4593"/>
        <v>InitEquipData('',,"",,,,,'','','','','','',"")</v>
      </c>
      <c r="CU363" s="71" t="str">
        <f t="shared" si="4665"/>
        <v>|n</v>
      </c>
      <c r="DB363" s="72" t="str">
        <f>IF(V363="","","|n"&amp;#REF!&amp;"+"&amp;V363)</f>
        <v/>
      </c>
      <c r="DC363" s="72" t="str">
        <f>IF(W363="","","|n"&amp;#REF!&amp;"+"&amp;W363)</f>
        <v/>
      </c>
      <c r="DD363" s="72" t="str">
        <f>IF(X363="","","|n"&amp;#REF!&amp;"+"&amp;X363)</f>
        <v/>
      </c>
      <c r="DE363" s="72" t="str">
        <f>IF(Y363="","","|n"&amp;#REF!&amp;"+"&amp;Y363)</f>
        <v/>
      </c>
      <c r="DF363" s="72" t="str">
        <f>IF(Z363="","","|n"&amp;#REF!&amp;"+"&amp;Z363)</f>
        <v/>
      </c>
      <c r="DG363" s="72" t="str">
        <f>IF(AA363="","","|n"&amp;#REF!&amp;"+"&amp;AA363)</f>
        <v/>
      </c>
      <c r="DH363" s="72" t="str">
        <f>IF(AB363="","","|n"&amp;#REF!&amp;"+"&amp;AB363)</f>
        <v/>
      </c>
      <c r="DI363" s="72" t="str">
        <f>IF(AC363="","","|n"&amp;#REF!&amp;"+"&amp;AC363&amp;"%")</f>
        <v/>
      </c>
      <c r="DJ363" s="72" t="str">
        <f>IF(AD363="","","|n"&amp;#REF!&amp;"+"&amp;AD363)</f>
        <v/>
      </c>
      <c r="DK363" s="72" t="str">
        <f>IF(AE363="","","|n"&amp;#REF!&amp;"+"&amp;AE363)</f>
        <v/>
      </c>
      <c r="DL363" s="72" t="str">
        <f>IF(AF363="","","|n"&amp;#REF!&amp;"+"&amp;AF363)</f>
        <v/>
      </c>
      <c r="DM363" s="72" t="str">
        <f>IF(AG363="","","|n"&amp;#REF!&amp;"+"&amp;AG363&amp;"%")</f>
        <v/>
      </c>
      <c r="DN363" s="72" t="str">
        <f>IF(AH363="","","|n"&amp;#REF!&amp;"+"&amp;AH363)</f>
        <v/>
      </c>
      <c r="DO363" s="72" t="str">
        <f>IF(AI363="","","|n"&amp;#REF!&amp;"+"&amp;AI363)</f>
        <v/>
      </c>
      <c r="DP363" s="72" t="str">
        <f>IF(AJ363="","","|n"&amp;#REF!&amp;"+"&amp;AJ363)</f>
        <v/>
      </c>
    </row>
    <row r="364" spans="92:120">
      <c r="CN364" s="70" t="str">
        <f t="shared" ref="CN364:CN383" si="4666">"InitUnitState('"&amp;B364&amp;"',"&amp;V364&amp;","&amp;W364&amp;","&amp;X364&amp;","&amp;Y364&amp;","&amp;Z364&amp;","&amp;AA364&amp;","&amp;AB364&amp;","&amp;AC364&amp;","&amp;AD364&amp;","&amp;AE364&amp;")"</f>
        <v>InitUnitState('',,,,,,,,,,)</v>
      </c>
      <c r="CO364" s="70" t="str">
        <f t="shared" ref="CO364:CO383" si="4667">"InitUnitNormal('"&amp;B364&amp;"',"&amp;AF364&amp;","&amp;AG364&amp;","&amp;AH364&amp;","&amp;AI364&amp;","&amp;AJ364&amp;","&amp;AK364&amp;","&amp;AL364&amp;","&amp;AM364&amp;","&amp;AN364&amp;","&amp;AO364&amp;")"</f>
        <v>InitUnitNormal('',,,,,,,,,,)</v>
      </c>
      <c r="CP364" s="70" t="str">
        <f t="shared" ref="CP364:CP383" si="4668">"InitUnitMagic('"&amp;B364&amp;"',"&amp;AP364&amp;","&amp;AQ364&amp;","&amp;AR364&amp;","&amp;AS364&amp;","&amp;AT364&amp;","&amp;AU364&amp;","&amp;AV364&amp;","&amp;AW364&amp;","&amp;BI364&amp;","&amp;BJ364&amp;")"</f>
        <v>InitUnitMagic('',,,,,,,,,,)</v>
      </c>
      <c r="CQ364" s="70" t="str">
        <f t="shared" ref="CQ364:CQ383" si="4669">"InitUnitAdd('"&amp;B364&amp;"',"&amp;BK364&amp;","&amp;BL364&amp;","&amp;BM364&amp;","&amp;BN364&amp;","&amp;BO364&amp;","&amp;BP364&amp;","&amp;BQ364&amp;","&amp;BR364&amp;","&amp;BS364&amp;","&amp;BT364&amp;")"</f>
        <v>InitUnitAdd('',,,,,,,,,,)</v>
      </c>
      <c r="CR364" s="70" t="str">
        <f t="shared" ref="CR364:CR383" si="4670"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365&amp;CR$1&amp;")"</f>
        <v>InitEquipData('',,"",,,,,'','','','','','',"")</v>
      </c>
      <c r="CU364" s="71" t="str">
        <f t="shared" si="4665"/>
        <v>|n</v>
      </c>
      <c r="DB364" s="72" t="str">
        <f>IF(V364="","","|n"&amp;#REF!&amp;"+"&amp;V364)</f>
        <v/>
      </c>
      <c r="DC364" s="72" t="str">
        <f>IF(W364="","","|n"&amp;#REF!&amp;"+"&amp;W364)</f>
        <v/>
      </c>
      <c r="DD364" s="72" t="str">
        <f>IF(X364="","","|n"&amp;#REF!&amp;"+"&amp;X364)</f>
        <v/>
      </c>
      <c r="DE364" s="72" t="str">
        <f>IF(Y364="","","|n"&amp;#REF!&amp;"+"&amp;Y364)</f>
        <v/>
      </c>
      <c r="DF364" s="72" t="str">
        <f>IF(Z364="","","|n"&amp;#REF!&amp;"+"&amp;Z364)</f>
        <v/>
      </c>
      <c r="DG364" s="72" t="str">
        <f>IF(AA364="","","|n"&amp;#REF!&amp;"+"&amp;AA364)</f>
        <v/>
      </c>
      <c r="DH364" s="72" t="str">
        <f>IF(AB364="","","|n"&amp;#REF!&amp;"+"&amp;AB364)</f>
        <v/>
      </c>
      <c r="DI364" s="72" t="str">
        <f>IF(AC364="","","|n"&amp;#REF!&amp;"+"&amp;AC364&amp;"%")</f>
        <v/>
      </c>
      <c r="DJ364" s="72" t="str">
        <f>IF(AD364="","","|n"&amp;#REF!&amp;"+"&amp;AD364)</f>
        <v/>
      </c>
      <c r="DK364" s="72" t="str">
        <f>IF(AE364="","","|n"&amp;#REF!&amp;"+"&amp;AE364)</f>
        <v/>
      </c>
      <c r="DL364" s="72" t="str">
        <f>IF(AF364="","","|n"&amp;#REF!&amp;"+"&amp;AF364)</f>
        <v/>
      </c>
      <c r="DM364" s="72" t="str">
        <f>IF(AG364="","","|n"&amp;#REF!&amp;"+"&amp;AG364&amp;"%")</f>
        <v/>
      </c>
      <c r="DN364" s="72" t="str">
        <f>IF(AH364="","","|n"&amp;#REF!&amp;"+"&amp;AH364)</f>
        <v/>
      </c>
      <c r="DO364" s="72" t="str">
        <f>IF(AI364="","","|n"&amp;#REF!&amp;"+"&amp;AI364)</f>
        <v/>
      </c>
      <c r="DP364" s="72" t="str">
        <f>IF(AJ364="","","|n"&amp;#REF!&amp;"+"&amp;AJ364)</f>
        <v/>
      </c>
    </row>
    <row r="365" spans="92:120">
      <c r="CN365" s="70" t="str">
        <f t="shared" si="4666"/>
        <v>InitUnitState('',,,,,,,,,,)</v>
      </c>
      <c r="CO365" s="70" t="str">
        <f t="shared" si="4667"/>
        <v>InitUnitNormal('',,,,,,,,,,)</v>
      </c>
      <c r="CP365" s="70" t="str">
        <f t="shared" si="4668"/>
        <v>InitUnitMagic('',,,,,,,,,,)</v>
      </c>
      <c r="CQ365" s="70" t="str">
        <f t="shared" si="4669"/>
        <v>InitUnitAdd('',,,,,,,,,,)</v>
      </c>
      <c r="CR365" s="70" t="str">
        <f t="shared" si="4670"/>
        <v>InitEquipData('',,"",,,,,'','','','','','',"")</v>
      </c>
      <c r="CU365" s="71" t="str">
        <f t="shared" si="4665"/>
        <v>|n</v>
      </c>
      <c r="DB365" s="72" t="str">
        <f>IF(V365="","","|n"&amp;#REF!&amp;"+"&amp;V365)</f>
        <v/>
      </c>
      <c r="DC365" s="72" t="str">
        <f>IF(W365="","","|n"&amp;#REF!&amp;"+"&amp;W365)</f>
        <v/>
      </c>
      <c r="DD365" s="72" t="str">
        <f>IF(X365="","","|n"&amp;#REF!&amp;"+"&amp;X365)</f>
        <v/>
      </c>
      <c r="DE365" s="72" t="str">
        <f>IF(Y365="","","|n"&amp;#REF!&amp;"+"&amp;Y365)</f>
        <v/>
      </c>
      <c r="DF365" s="72" t="str">
        <f>IF(Z365="","","|n"&amp;#REF!&amp;"+"&amp;Z365)</f>
        <v/>
      </c>
      <c r="DG365" s="72" t="str">
        <f>IF(AA365="","","|n"&amp;#REF!&amp;"+"&amp;AA365)</f>
        <v/>
      </c>
      <c r="DH365" s="72" t="str">
        <f>IF(AB365="","","|n"&amp;#REF!&amp;"+"&amp;AB365)</f>
        <v/>
      </c>
      <c r="DI365" s="72" t="str">
        <f>IF(AC365="","","|n"&amp;#REF!&amp;"+"&amp;AC365&amp;"%")</f>
        <v/>
      </c>
      <c r="DJ365" s="72" t="str">
        <f>IF(AD365="","","|n"&amp;#REF!&amp;"+"&amp;AD365)</f>
        <v/>
      </c>
      <c r="DK365" s="72" t="str">
        <f>IF(AE365="","","|n"&amp;#REF!&amp;"+"&amp;AE365)</f>
        <v/>
      </c>
      <c r="DL365" s="72" t="str">
        <f>IF(AF365="","","|n"&amp;#REF!&amp;"+"&amp;AF365)</f>
        <v/>
      </c>
      <c r="DM365" s="72" t="str">
        <f>IF(AG365="","","|n"&amp;#REF!&amp;"+"&amp;AG365&amp;"%")</f>
        <v/>
      </c>
      <c r="DN365" s="72" t="str">
        <f>IF(AH365="","","|n"&amp;#REF!&amp;"+"&amp;AH365)</f>
        <v/>
      </c>
      <c r="DO365" s="72" t="str">
        <f>IF(AI365="","","|n"&amp;#REF!&amp;"+"&amp;AI365)</f>
        <v/>
      </c>
      <c r="DP365" s="72" t="str">
        <f>IF(AJ365="","","|n"&amp;#REF!&amp;"+"&amp;AJ365)</f>
        <v/>
      </c>
    </row>
    <row r="366" spans="92:120">
      <c r="CN366" s="70" t="str">
        <f t="shared" si="4666"/>
        <v>InitUnitState('',,,,,,,,,,)</v>
      </c>
      <c r="CO366" s="70" t="str">
        <f t="shared" si="4667"/>
        <v>InitUnitNormal('',,,,,,,,,,)</v>
      </c>
      <c r="CP366" s="70" t="str">
        <f t="shared" si="4668"/>
        <v>InitUnitMagic('',,,,,,,,,,)</v>
      </c>
      <c r="CQ366" s="70" t="str">
        <f t="shared" si="4669"/>
        <v>InitUnitAdd('',,,,,,,,,,)</v>
      </c>
      <c r="CR366" s="70" t="str">
        <f t="shared" si="4670"/>
        <v>InitEquipData('',,"",,,,,'','','','','','',"")</v>
      </c>
      <c r="CU366" s="71" t="str">
        <f t="shared" si="4665"/>
        <v>|n</v>
      </c>
      <c r="DB366" s="72" t="str">
        <f>IF(V366="","","|n"&amp;#REF!&amp;"+"&amp;V366)</f>
        <v/>
      </c>
      <c r="DC366" s="72" t="str">
        <f>IF(W366="","","|n"&amp;#REF!&amp;"+"&amp;W366)</f>
        <v/>
      </c>
      <c r="DD366" s="72" t="str">
        <f>IF(X366="","","|n"&amp;#REF!&amp;"+"&amp;X366)</f>
        <v/>
      </c>
      <c r="DE366" s="72" t="str">
        <f>IF(Y366="","","|n"&amp;#REF!&amp;"+"&amp;Y366)</f>
        <v/>
      </c>
      <c r="DF366" s="72" t="str">
        <f>IF(Z366="","","|n"&amp;#REF!&amp;"+"&amp;Z366)</f>
        <v/>
      </c>
      <c r="DG366" s="72" t="str">
        <f>IF(AA366="","","|n"&amp;#REF!&amp;"+"&amp;AA366)</f>
        <v/>
      </c>
      <c r="DH366" s="72" t="str">
        <f>IF(AB366="","","|n"&amp;#REF!&amp;"+"&amp;AB366)</f>
        <v/>
      </c>
      <c r="DI366" s="72" t="str">
        <f>IF(AC366="","","|n"&amp;#REF!&amp;"+"&amp;AC366&amp;"%")</f>
        <v/>
      </c>
      <c r="DJ366" s="72" t="str">
        <f>IF(AD366="","","|n"&amp;#REF!&amp;"+"&amp;AD366)</f>
        <v/>
      </c>
      <c r="DK366" s="72" t="str">
        <f>IF(AE366="","","|n"&amp;#REF!&amp;"+"&amp;AE366)</f>
        <v/>
      </c>
      <c r="DL366" s="72" t="str">
        <f>IF(AF366="","","|n"&amp;#REF!&amp;"+"&amp;AF366)</f>
        <v/>
      </c>
      <c r="DM366" s="72" t="str">
        <f>IF(AG366="","","|n"&amp;#REF!&amp;"+"&amp;AG366&amp;"%")</f>
        <v/>
      </c>
      <c r="DN366" s="72" t="str">
        <f>IF(AH366="","","|n"&amp;#REF!&amp;"+"&amp;AH366)</f>
        <v/>
      </c>
      <c r="DO366" s="72" t="str">
        <f>IF(AI366="","","|n"&amp;#REF!&amp;"+"&amp;AI366)</f>
        <v/>
      </c>
      <c r="DP366" s="72" t="str">
        <f>IF(AJ366="","","|n"&amp;#REF!&amp;"+"&amp;AJ366)</f>
        <v/>
      </c>
    </row>
    <row r="367" spans="92:120">
      <c r="CN367" s="70" t="str">
        <f t="shared" si="4666"/>
        <v>InitUnitState('',,,,,,,,,,)</v>
      </c>
      <c r="CO367" s="70" t="str">
        <f t="shared" si="4667"/>
        <v>InitUnitNormal('',,,,,,,,,,)</v>
      </c>
      <c r="CP367" s="70" t="str">
        <f t="shared" si="4668"/>
        <v>InitUnitMagic('',,,,,,,,,,)</v>
      </c>
      <c r="CQ367" s="70" t="str">
        <f t="shared" si="4669"/>
        <v>InitUnitAdd('',,,,,,,,,,)</v>
      </c>
      <c r="CR367" s="70" t="str">
        <f t="shared" si="4670"/>
        <v>InitEquipData('',,"",,,,,'','','','','','',"")</v>
      </c>
      <c r="CU367" s="71" t="str">
        <f t="shared" si="4665"/>
        <v>|n</v>
      </c>
      <c r="DB367" s="72" t="str">
        <f>IF(V367="","","|n"&amp;#REF!&amp;"+"&amp;V367)</f>
        <v/>
      </c>
      <c r="DC367" s="72" t="str">
        <f>IF(W367="","","|n"&amp;#REF!&amp;"+"&amp;W367)</f>
        <v/>
      </c>
      <c r="DD367" s="72" t="str">
        <f>IF(X367="","","|n"&amp;#REF!&amp;"+"&amp;X367)</f>
        <v/>
      </c>
      <c r="DE367" s="72" t="str">
        <f>IF(Y367="","","|n"&amp;#REF!&amp;"+"&amp;Y367)</f>
        <v/>
      </c>
      <c r="DF367" s="72" t="str">
        <f>IF(Z367="","","|n"&amp;#REF!&amp;"+"&amp;Z367)</f>
        <v/>
      </c>
      <c r="DG367" s="72" t="str">
        <f>IF(AA367="","","|n"&amp;#REF!&amp;"+"&amp;AA367)</f>
        <v/>
      </c>
      <c r="DH367" s="72" t="str">
        <f>IF(AB367="","","|n"&amp;#REF!&amp;"+"&amp;AB367)</f>
        <v/>
      </c>
      <c r="DI367" s="72" t="str">
        <f>IF(AC367="","","|n"&amp;#REF!&amp;"+"&amp;AC367&amp;"%")</f>
        <v/>
      </c>
      <c r="DJ367" s="72" t="str">
        <f>IF(AD367="","","|n"&amp;#REF!&amp;"+"&amp;AD367)</f>
        <v/>
      </c>
      <c r="DK367" s="72" t="str">
        <f>IF(AE367="","","|n"&amp;#REF!&amp;"+"&amp;AE367)</f>
        <v/>
      </c>
      <c r="DL367" s="72" t="str">
        <f>IF(AF367="","","|n"&amp;#REF!&amp;"+"&amp;AF367)</f>
        <v/>
      </c>
      <c r="DM367" s="72" t="str">
        <f>IF(AG367="","","|n"&amp;#REF!&amp;"+"&amp;AG367&amp;"%")</f>
        <v/>
      </c>
      <c r="DN367" s="72" t="str">
        <f>IF(AH367="","","|n"&amp;#REF!&amp;"+"&amp;AH367)</f>
        <v/>
      </c>
      <c r="DO367" s="72" t="str">
        <f>IF(AI367="","","|n"&amp;#REF!&amp;"+"&amp;AI367)</f>
        <v/>
      </c>
      <c r="DP367" s="72" t="str">
        <f>IF(AJ367="","","|n"&amp;#REF!&amp;"+"&amp;AJ367)</f>
        <v/>
      </c>
    </row>
    <row r="368" spans="92:120">
      <c r="CN368" s="70" t="str">
        <f t="shared" si="4666"/>
        <v>InitUnitState('',,,,,,,,,,)</v>
      </c>
      <c r="CO368" s="70" t="str">
        <f t="shared" si="4667"/>
        <v>InitUnitNormal('',,,,,,,,,,)</v>
      </c>
      <c r="CP368" s="70" t="str">
        <f t="shared" si="4668"/>
        <v>InitUnitMagic('',,,,,,,,,,)</v>
      </c>
      <c r="CQ368" s="70" t="str">
        <f t="shared" si="4669"/>
        <v>InitUnitAdd('',,,,,,,,,,)</v>
      </c>
      <c r="CR368" s="70" t="str">
        <f t="shared" si="4670"/>
        <v>InitEquipData('',,"",,,,,'','','','','','',"")</v>
      </c>
      <c r="CU368" s="71" t="str">
        <f t="shared" si="4665"/>
        <v>|n</v>
      </c>
      <c r="DB368" s="72" t="str">
        <f>IF(V368="","","|n"&amp;#REF!&amp;"+"&amp;V368)</f>
        <v/>
      </c>
      <c r="DC368" s="72" t="str">
        <f>IF(W368="","","|n"&amp;#REF!&amp;"+"&amp;W368)</f>
        <v/>
      </c>
      <c r="DD368" s="72" t="str">
        <f>IF(X368="","","|n"&amp;#REF!&amp;"+"&amp;X368)</f>
        <v/>
      </c>
      <c r="DE368" s="72" t="str">
        <f>IF(Y368="","","|n"&amp;#REF!&amp;"+"&amp;Y368)</f>
        <v/>
      </c>
      <c r="DF368" s="72" t="str">
        <f>IF(Z368="","","|n"&amp;#REF!&amp;"+"&amp;Z368)</f>
        <v/>
      </c>
      <c r="DG368" s="72" t="str">
        <f>IF(AA368="","","|n"&amp;#REF!&amp;"+"&amp;AA368)</f>
        <v/>
      </c>
      <c r="DH368" s="72" t="str">
        <f>IF(AB368="","","|n"&amp;#REF!&amp;"+"&amp;AB368)</f>
        <v/>
      </c>
      <c r="DI368" s="72" t="str">
        <f>IF(AC368="","","|n"&amp;#REF!&amp;"+"&amp;AC368&amp;"%")</f>
        <v/>
      </c>
      <c r="DJ368" s="72" t="str">
        <f>IF(AD368="","","|n"&amp;#REF!&amp;"+"&amp;AD368)</f>
        <v/>
      </c>
      <c r="DK368" s="72" t="str">
        <f>IF(AE368="","","|n"&amp;#REF!&amp;"+"&amp;AE368)</f>
        <v/>
      </c>
      <c r="DL368" s="72" t="str">
        <f>IF(AF368="","","|n"&amp;#REF!&amp;"+"&amp;AF368)</f>
        <v/>
      </c>
      <c r="DM368" s="72" t="str">
        <f>IF(AG368="","","|n"&amp;#REF!&amp;"+"&amp;AG368&amp;"%")</f>
        <v/>
      </c>
      <c r="DN368" s="72" t="str">
        <f>IF(AH368="","","|n"&amp;#REF!&amp;"+"&amp;AH368)</f>
        <v/>
      </c>
      <c r="DO368" s="72" t="str">
        <f>IF(AI368="","","|n"&amp;#REF!&amp;"+"&amp;AI368)</f>
        <v/>
      </c>
      <c r="DP368" s="72" t="str">
        <f>IF(AJ368="","","|n"&amp;#REF!&amp;"+"&amp;AJ368)</f>
        <v/>
      </c>
    </row>
    <row r="369" spans="92:120">
      <c r="CN369" s="70" t="str">
        <f t="shared" si="4666"/>
        <v>InitUnitState('',,,,,,,,,,)</v>
      </c>
      <c r="CO369" s="70" t="str">
        <f t="shared" si="4667"/>
        <v>InitUnitNormal('',,,,,,,,,,)</v>
      </c>
      <c r="CP369" s="70" t="str">
        <f t="shared" si="4668"/>
        <v>InitUnitMagic('',,,,,,,,,,)</v>
      </c>
      <c r="CQ369" s="70" t="str">
        <f t="shared" si="4669"/>
        <v>InitUnitAdd('',,,,,,,,,,)</v>
      </c>
      <c r="CR369" s="70" t="str">
        <f t="shared" si="4670"/>
        <v>InitEquipData('',,"",,,,,'','','','','','',"")</v>
      </c>
      <c r="CU369" s="71" t="str">
        <f t="shared" si="4665"/>
        <v>|n</v>
      </c>
      <c r="DB369" s="72" t="str">
        <f>IF(V369="","","|n"&amp;#REF!&amp;"+"&amp;V369)</f>
        <v/>
      </c>
      <c r="DC369" s="72" t="str">
        <f>IF(W369="","","|n"&amp;#REF!&amp;"+"&amp;W369)</f>
        <v/>
      </c>
      <c r="DD369" s="72" t="str">
        <f>IF(X369="","","|n"&amp;#REF!&amp;"+"&amp;X369)</f>
        <v/>
      </c>
      <c r="DE369" s="72" t="str">
        <f>IF(Y369="","","|n"&amp;#REF!&amp;"+"&amp;Y369)</f>
        <v/>
      </c>
      <c r="DF369" s="72" t="str">
        <f>IF(Z369="","","|n"&amp;#REF!&amp;"+"&amp;Z369)</f>
        <v/>
      </c>
      <c r="DG369" s="72" t="str">
        <f>IF(AA369="","","|n"&amp;#REF!&amp;"+"&amp;AA369)</f>
        <v/>
      </c>
      <c r="DH369" s="72" t="str">
        <f>IF(AB369="","","|n"&amp;#REF!&amp;"+"&amp;AB369)</f>
        <v/>
      </c>
      <c r="DI369" s="72" t="str">
        <f>IF(AC369="","","|n"&amp;#REF!&amp;"+"&amp;AC369&amp;"%")</f>
        <v/>
      </c>
      <c r="DJ369" s="72" t="str">
        <f>IF(AD369="","","|n"&amp;#REF!&amp;"+"&amp;AD369)</f>
        <v/>
      </c>
      <c r="DK369" s="72" t="str">
        <f>IF(AE369="","","|n"&amp;#REF!&amp;"+"&amp;AE369)</f>
        <v/>
      </c>
      <c r="DL369" s="72" t="str">
        <f>IF(AF369="","","|n"&amp;#REF!&amp;"+"&amp;AF369)</f>
        <v/>
      </c>
      <c r="DM369" s="72" t="str">
        <f>IF(AG369="","","|n"&amp;#REF!&amp;"+"&amp;AG369&amp;"%")</f>
        <v/>
      </c>
      <c r="DN369" s="72" t="str">
        <f>IF(AH369="","","|n"&amp;#REF!&amp;"+"&amp;AH369)</f>
        <v/>
      </c>
      <c r="DO369" s="72" t="str">
        <f>IF(AI369="","","|n"&amp;#REF!&amp;"+"&amp;AI369)</f>
        <v/>
      </c>
      <c r="DP369" s="72" t="str">
        <f>IF(AJ369="","","|n"&amp;#REF!&amp;"+"&amp;AJ369)</f>
        <v/>
      </c>
    </row>
    <row r="370" spans="92:120">
      <c r="CN370" s="70" t="str">
        <f t="shared" si="4666"/>
        <v>InitUnitState('',,,,,,,,,,)</v>
      </c>
      <c r="CO370" s="70" t="str">
        <f t="shared" si="4667"/>
        <v>InitUnitNormal('',,,,,,,,,,)</v>
      </c>
      <c r="CP370" s="70" t="str">
        <f t="shared" si="4668"/>
        <v>InitUnitMagic('',,,,,,,,,,)</v>
      </c>
      <c r="CQ370" s="70" t="str">
        <f t="shared" si="4669"/>
        <v>InitUnitAdd('',,,,,,,,,,)</v>
      </c>
      <c r="CR370" s="70" t="str">
        <f t="shared" si="4670"/>
        <v>InitEquipData('',,"",,,,,'','','','','','',"")</v>
      </c>
      <c r="CU370" s="71" t="str">
        <f t="shared" si="4665"/>
        <v>|n</v>
      </c>
      <c r="DB370" s="72" t="str">
        <f>IF(V370="","","|n"&amp;#REF!&amp;"+"&amp;V370)</f>
        <v/>
      </c>
      <c r="DC370" s="72" t="str">
        <f>IF(W370="","","|n"&amp;#REF!&amp;"+"&amp;W370)</f>
        <v/>
      </c>
      <c r="DD370" s="72" t="str">
        <f>IF(X370="","","|n"&amp;#REF!&amp;"+"&amp;X370)</f>
        <v/>
      </c>
      <c r="DE370" s="72" t="str">
        <f>IF(Y370="","","|n"&amp;#REF!&amp;"+"&amp;Y370)</f>
        <v/>
      </c>
      <c r="DF370" s="72" t="str">
        <f>IF(Z370="","","|n"&amp;#REF!&amp;"+"&amp;Z370)</f>
        <v/>
      </c>
      <c r="DG370" s="72" t="str">
        <f>IF(AA370="","","|n"&amp;#REF!&amp;"+"&amp;AA370)</f>
        <v/>
      </c>
      <c r="DH370" s="72" t="str">
        <f>IF(AB370="","","|n"&amp;#REF!&amp;"+"&amp;AB370)</f>
        <v/>
      </c>
      <c r="DI370" s="72" t="str">
        <f>IF(AC370="","","|n"&amp;#REF!&amp;"+"&amp;AC370&amp;"%")</f>
        <v/>
      </c>
      <c r="DJ370" s="72" t="str">
        <f>IF(AD370="","","|n"&amp;#REF!&amp;"+"&amp;AD370)</f>
        <v/>
      </c>
      <c r="DK370" s="72" t="str">
        <f>IF(AE370="","","|n"&amp;#REF!&amp;"+"&amp;AE370)</f>
        <v/>
      </c>
      <c r="DL370" s="72" t="str">
        <f>IF(AF370="","","|n"&amp;#REF!&amp;"+"&amp;AF370)</f>
        <v/>
      </c>
      <c r="DM370" s="72" t="str">
        <f>IF(AG370="","","|n"&amp;#REF!&amp;"+"&amp;AG370&amp;"%")</f>
        <v/>
      </c>
      <c r="DN370" s="72" t="str">
        <f>IF(AH370="","","|n"&amp;#REF!&amp;"+"&amp;AH370)</f>
        <v/>
      </c>
      <c r="DO370" s="72" t="str">
        <f>IF(AI370="","","|n"&amp;#REF!&amp;"+"&amp;AI370)</f>
        <v/>
      </c>
      <c r="DP370" s="72" t="str">
        <f>IF(AJ370="","","|n"&amp;#REF!&amp;"+"&amp;AJ370)</f>
        <v/>
      </c>
    </row>
    <row r="371" spans="92:120">
      <c r="CN371" s="70" t="str">
        <f t="shared" si="4666"/>
        <v>InitUnitState('',,,,,,,,,,)</v>
      </c>
      <c r="CO371" s="70" t="str">
        <f t="shared" si="4667"/>
        <v>InitUnitNormal('',,,,,,,,,,)</v>
      </c>
      <c r="CP371" s="70" t="str">
        <f t="shared" si="4668"/>
        <v>InitUnitMagic('',,,,,,,,,,)</v>
      </c>
      <c r="CQ371" s="70" t="str">
        <f t="shared" si="4669"/>
        <v>InitUnitAdd('',,,,,,,,,,)</v>
      </c>
      <c r="CR371" s="70" t="str">
        <f t="shared" si="4670"/>
        <v>InitEquipData('',,"",,,,,'','','','','','',"")</v>
      </c>
      <c r="CU371" s="71" t="str">
        <f t="shared" si="4665"/>
        <v>|n</v>
      </c>
      <c r="DB371" s="72" t="str">
        <f>IF(V371="","","|n"&amp;#REF!&amp;"+"&amp;V371)</f>
        <v/>
      </c>
      <c r="DC371" s="72" t="str">
        <f>IF(W371="","","|n"&amp;#REF!&amp;"+"&amp;W371)</f>
        <v/>
      </c>
      <c r="DD371" s="72" t="str">
        <f>IF(X371="","","|n"&amp;#REF!&amp;"+"&amp;X371)</f>
        <v/>
      </c>
      <c r="DE371" s="72" t="str">
        <f>IF(Y371="","","|n"&amp;#REF!&amp;"+"&amp;Y371)</f>
        <v/>
      </c>
      <c r="DF371" s="72" t="str">
        <f>IF(Z371="","","|n"&amp;#REF!&amp;"+"&amp;Z371)</f>
        <v/>
      </c>
      <c r="DG371" s="72" t="str">
        <f>IF(AA371="","","|n"&amp;#REF!&amp;"+"&amp;AA371)</f>
        <v/>
      </c>
      <c r="DH371" s="72" t="str">
        <f>IF(AB371="","","|n"&amp;#REF!&amp;"+"&amp;AB371)</f>
        <v/>
      </c>
      <c r="DI371" s="72" t="str">
        <f>IF(AC371="","","|n"&amp;#REF!&amp;"+"&amp;AC371&amp;"%")</f>
        <v/>
      </c>
      <c r="DJ371" s="72" t="str">
        <f>IF(AD371="","","|n"&amp;#REF!&amp;"+"&amp;AD371)</f>
        <v/>
      </c>
      <c r="DK371" s="72" t="str">
        <f>IF(AE371="","","|n"&amp;#REF!&amp;"+"&amp;AE371)</f>
        <v/>
      </c>
      <c r="DL371" s="72" t="str">
        <f>IF(AF371="","","|n"&amp;#REF!&amp;"+"&amp;AF371)</f>
        <v/>
      </c>
      <c r="DM371" s="72" t="str">
        <f>IF(AG371="","","|n"&amp;#REF!&amp;"+"&amp;AG371&amp;"%")</f>
        <v/>
      </c>
      <c r="DN371" s="72" t="str">
        <f>IF(AH371="","","|n"&amp;#REF!&amp;"+"&amp;AH371)</f>
        <v/>
      </c>
      <c r="DO371" s="72" t="str">
        <f>IF(AI371="","","|n"&amp;#REF!&amp;"+"&amp;AI371)</f>
        <v/>
      </c>
      <c r="DP371" s="72" t="str">
        <f>IF(AJ371="","","|n"&amp;#REF!&amp;"+"&amp;AJ371)</f>
        <v/>
      </c>
    </row>
    <row r="372" spans="92:120">
      <c r="CN372" s="70" t="str">
        <f t="shared" si="4666"/>
        <v>InitUnitState('',,,,,,,,,,)</v>
      </c>
      <c r="CO372" s="70" t="str">
        <f t="shared" si="4667"/>
        <v>InitUnitNormal('',,,,,,,,,,)</v>
      </c>
      <c r="CP372" s="70" t="str">
        <f t="shared" si="4668"/>
        <v>InitUnitMagic('',,,,,,,,,,)</v>
      </c>
      <c r="CQ372" s="70" t="str">
        <f t="shared" si="4669"/>
        <v>InitUnitAdd('',,,,,,,,,,)</v>
      </c>
      <c r="CR372" s="70" t="str">
        <f t="shared" si="4670"/>
        <v>InitEquipData('',,"",,,,,'','','','','','',"")</v>
      </c>
      <c r="CU372" s="71" t="str">
        <f t="shared" si="4665"/>
        <v>|n</v>
      </c>
      <c r="DB372" s="72" t="str">
        <f>IF(V372="","","|n"&amp;#REF!&amp;"+"&amp;V372)</f>
        <v/>
      </c>
      <c r="DC372" s="72" t="str">
        <f>IF(W372="","","|n"&amp;#REF!&amp;"+"&amp;W372)</f>
        <v/>
      </c>
      <c r="DD372" s="72" t="str">
        <f>IF(X372="","","|n"&amp;#REF!&amp;"+"&amp;X372)</f>
        <v/>
      </c>
      <c r="DE372" s="72" t="str">
        <f>IF(Y372="","","|n"&amp;#REF!&amp;"+"&amp;Y372)</f>
        <v/>
      </c>
      <c r="DF372" s="72" t="str">
        <f>IF(Z372="","","|n"&amp;#REF!&amp;"+"&amp;Z372)</f>
        <v/>
      </c>
      <c r="DG372" s="72" t="str">
        <f>IF(AA372="","","|n"&amp;#REF!&amp;"+"&amp;AA372)</f>
        <v/>
      </c>
      <c r="DH372" s="72" t="str">
        <f>IF(AB372="","","|n"&amp;#REF!&amp;"+"&amp;AB372)</f>
        <v/>
      </c>
      <c r="DI372" s="72" t="str">
        <f>IF(AC372="","","|n"&amp;#REF!&amp;"+"&amp;AC372&amp;"%")</f>
        <v/>
      </c>
      <c r="DJ372" s="72" t="str">
        <f>IF(AD372="","","|n"&amp;#REF!&amp;"+"&amp;AD372)</f>
        <v/>
      </c>
      <c r="DK372" s="72" t="str">
        <f>IF(AE372="","","|n"&amp;#REF!&amp;"+"&amp;AE372)</f>
        <v/>
      </c>
      <c r="DL372" s="72" t="str">
        <f>IF(AF372="","","|n"&amp;#REF!&amp;"+"&amp;AF372)</f>
        <v/>
      </c>
      <c r="DM372" s="72" t="str">
        <f>IF(AG372="","","|n"&amp;#REF!&amp;"+"&amp;AG372&amp;"%")</f>
        <v/>
      </c>
      <c r="DN372" s="72" t="str">
        <f>IF(AH372="","","|n"&amp;#REF!&amp;"+"&amp;AH372)</f>
        <v/>
      </c>
      <c r="DO372" s="72" t="str">
        <f>IF(AI372="","","|n"&amp;#REF!&amp;"+"&amp;AI372)</f>
        <v/>
      </c>
      <c r="DP372" s="72" t="str">
        <f>IF(AJ372="","","|n"&amp;#REF!&amp;"+"&amp;AJ372)</f>
        <v/>
      </c>
    </row>
    <row r="373" spans="92:120">
      <c r="CN373" s="70" t="str">
        <f t="shared" si="4666"/>
        <v>InitUnitState('',,,,,,,,,,)</v>
      </c>
      <c r="CO373" s="70" t="str">
        <f t="shared" si="4667"/>
        <v>InitUnitNormal('',,,,,,,,,,)</v>
      </c>
      <c r="CP373" s="70" t="str">
        <f t="shared" si="4668"/>
        <v>InitUnitMagic('',,,,,,,,,,)</v>
      </c>
      <c r="CQ373" s="70" t="str">
        <f t="shared" si="4669"/>
        <v>InitUnitAdd('',,,,,,,,,,)</v>
      </c>
      <c r="CR373" s="70" t="str">
        <f t="shared" si="4670"/>
        <v>InitEquipData('',,"",,,,,'','','','','','',"")</v>
      </c>
      <c r="CU373" s="71" t="str">
        <f t="shared" si="4665"/>
        <v>|n</v>
      </c>
      <c r="DB373" s="72" t="str">
        <f>IF(V373="","","|n"&amp;#REF!&amp;"+"&amp;V373)</f>
        <v/>
      </c>
      <c r="DC373" s="72" t="str">
        <f>IF(W373="","","|n"&amp;#REF!&amp;"+"&amp;W373)</f>
        <v/>
      </c>
      <c r="DD373" s="72" t="str">
        <f>IF(X373="","","|n"&amp;#REF!&amp;"+"&amp;X373)</f>
        <v/>
      </c>
      <c r="DE373" s="72" t="str">
        <f>IF(Y373="","","|n"&amp;#REF!&amp;"+"&amp;Y373)</f>
        <v/>
      </c>
      <c r="DF373" s="72" t="str">
        <f>IF(Z373="","","|n"&amp;#REF!&amp;"+"&amp;Z373)</f>
        <v/>
      </c>
      <c r="DG373" s="72" t="str">
        <f>IF(AA373="","","|n"&amp;#REF!&amp;"+"&amp;AA373)</f>
        <v/>
      </c>
      <c r="DH373" s="72" t="str">
        <f>IF(AB373="","","|n"&amp;#REF!&amp;"+"&amp;AB373)</f>
        <v/>
      </c>
      <c r="DI373" s="72" t="str">
        <f>IF(AC373="","","|n"&amp;#REF!&amp;"+"&amp;AC373&amp;"%")</f>
        <v/>
      </c>
      <c r="DJ373" s="72" t="str">
        <f>IF(AD373="","","|n"&amp;#REF!&amp;"+"&amp;AD373)</f>
        <v/>
      </c>
      <c r="DK373" s="72" t="str">
        <f>IF(AE373="","","|n"&amp;#REF!&amp;"+"&amp;AE373)</f>
        <v/>
      </c>
      <c r="DL373" s="72" t="str">
        <f>IF(AF373="","","|n"&amp;#REF!&amp;"+"&amp;AF373)</f>
        <v/>
      </c>
      <c r="DM373" s="72" t="str">
        <f>IF(AG373="","","|n"&amp;#REF!&amp;"+"&amp;AG373&amp;"%")</f>
        <v/>
      </c>
      <c r="DN373" s="72" t="str">
        <f>IF(AH373="","","|n"&amp;#REF!&amp;"+"&amp;AH373)</f>
        <v/>
      </c>
      <c r="DO373" s="72" t="str">
        <f>IF(AI373="","","|n"&amp;#REF!&amp;"+"&amp;AI373)</f>
        <v/>
      </c>
      <c r="DP373" s="72" t="str">
        <f>IF(AJ373="","","|n"&amp;#REF!&amp;"+"&amp;AJ373)</f>
        <v/>
      </c>
    </row>
    <row r="374" spans="92:120">
      <c r="CN374" s="70" t="str">
        <f t="shared" si="4666"/>
        <v>InitUnitState('',,,,,,,,,,)</v>
      </c>
      <c r="CO374" s="70" t="str">
        <f t="shared" si="4667"/>
        <v>InitUnitNormal('',,,,,,,,,,)</v>
      </c>
      <c r="CP374" s="70" t="str">
        <f t="shared" si="4668"/>
        <v>InitUnitMagic('',,,,,,,,,,)</v>
      </c>
      <c r="CQ374" s="70" t="str">
        <f t="shared" si="4669"/>
        <v>InitUnitAdd('',,,,,,,,,,)</v>
      </c>
      <c r="CR374" s="70" t="str">
        <f t="shared" si="4670"/>
        <v>InitEquipData('',,"",,,,,'','','','','','',"")</v>
      </c>
      <c r="CU374" s="71" t="str">
        <f t="shared" si="4665"/>
        <v>|n</v>
      </c>
      <c r="DB374" s="72" t="str">
        <f>IF(V374="","","|n"&amp;#REF!&amp;"+"&amp;V374)</f>
        <v/>
      </c>
      <c r="DC374" s="72" t="str">
        <f>IF(W374="","","|n"&amp;#REF!&amp;"+"&amp;W374)</f>
        <v/>
      </c>
      <c r="DD374" s="72" t="str">
        <f>IF(X374="","","|n"&amp;#REF!&amp;"+"&amp;X374)</f>
        <v/>
      </c>
      <c r="DE374" s="72" t="str">
        <f>IF(Y374="","","|n"&amp;#REF!&amp;"+"&amp;Y374)</f>
        <v/>
      </c>
      <c r="DF374" s="72" t="str">
        <f>IF(Z374="","","|n"&amp;#REF!&amp;"+"&amp;Z374)</f>
        <v/>
      </c>
      <c r="DG374" s="72" t="str">
        <f>IF(AA374="","","|n"&amp;#REF!&amp;"+"&amp;AA374)</f>
        <v/>
      </c>
      <c r="DH374" s="72" t="str">
        <f>IF(AB374="","","|n"&amp;#REF!&amp;"+"&amp;AB374)</f>
        <v/>
      </c>
      <c r="DI374" s="72" t="str">
        <f>IF(AC374="","","|n"&amp;#REF!&amp;"+"&amp;AC374&amp;"%")</f>
        <v/>
      </c>
      <c r="DJ374" s="72" t="str">
        <f>IF(AD374="","","|n"&amp;#REF!&amp;"+"&amp;AD374)</f>
        <v/>
      </c>
      <c r="DK374" s="72" t="str">
        <f>IF(AE374="","","|n"&amp;#REF!&amp;"+"&amp;AE374)</f>
        <v/>
      </c>
      <c r="DL374" s="72" t="str">
        <f>IF(AF374="","","|n"&amp;#REF!&amp;"+"&amp;AF374)</f>
        <v/>
      </c>
      <c r="DM374" s="72" t="str">
        <f>IF(AG374="","","|n"&amp;#REF!&amp;"+"&amp;AG374&amp;"%")</f>
        <v/>
      </c>
      <c r="DN374" s="72" t="str">
        <f>IF(AH374="","","|n"&amp;#REF!&amp;"+"&amp;AH374)</f>
        <v/>
      </c>
      <c r="DO374" s="72" t="str">
        <f>IF(AI374="","","|n"&amp;#REF!&amp;"+"&amp;AI374)</f>
        <v/>
      </c>
      <c r="DP374" s="72" t="str">
        <f>IF(AJ374="","","|n"&amp;#REF!&amp;"+"&amp;AJ374)</f>
        <v/>
      </c>
    </row>
    <row r="375" spans="92:120">
      <c r="CN375" s="70" t="str">
        <f t="shared" si="4666"/>
        <v>InitUnitState('',,,,,,,,,,)</v>
      </c>
      <c r="CO375" s="70" t="str">
        <f t="shared" si="4667"/>
        <v>InitUnitNormal('',,,,,,,,,,)</v>
      </c>
      <c r="CP375" s="70" t="str">
        <f t="shared" si="4668"/>
        <v>InitUnitMagic('',,,,,,,,,,)</v>
      </c>
      <c r="CQ375" s="70" t="str">
        <f t="shared" si="4669"/>
        <v>InitUnitAdd('',,,,,,,,,,)</v>
      </c>
      <c r="CR375" s="70" t="str">
        <f t="shared" si="4670"/>
        <v>InitEquipData('',,"",,,,,'','','','','','',"")</v>
      </c>
      <c r="CU375" s="71" t="str">
        <f t="shared" si="4665"/>
        <v>|n</v>
      </c>
      <c r="DB375" s="72" t="str">
        <f>IF(V375="","","|n"&amp;#REF!&amp;"+"&amp;V375)</f>
        <v/>
      </c>
      <c r="DC375" s="72" t="str">
        <f>IF(W375="","","|n"&amp;#REF!&amp;"+"&amp;W375)</f>
        <v/>
      </c>
      <c r="DD375" s="72" t="str">
        <f>IF(X375="","","|n"&amp;#REF!&amp;"+"&amp;X375)</f>
        <v/>
      </c>
      <c r="DE375" s="72" t="str">
        <f>IF(Y375="","","|n"&amp;#REF!&amp;"+"&amp;Y375)</f>
        <v/>
      </c>
      <c r="DF375" s="72" t="str">
        <f>IF(Z375="","","|n"&amp;#REF!&amp;"+"&amp;Z375)</f>
        <v/>
      </c>
      <c r="DG375" s="72" t="str">
        <f>IF(AA375="","","|n"&amp;#REF!&amp;"+"&amp;AA375)</f>
        <v/>
      </c>
      <c r="DH375" s="72" t="str">
        <f>IF(AB375="","","|n"&amp;#REF!&amp;"+"&amp;AB375)</f>
        <v/>
      </c>
      <c r="DI375" s="72" t="str">
        <f>IF(AC375="","","|n"&amp;#REF!&amp;"+"&amp;AC375&amp;"%")</f>
        <v/>
      </c>
      <c r="DJ375" s="72" t="str">
        <f>IF(AD375="","","|n"&amp;#REF!&amp;"+"&amp;AD375)</f>
        <v/>
      </c>
      <c r="DK375" s="72" t="str">
        <f>IF(AE375="","","|n"&amp;#REF!&amp;"+"&amp;AE375)</f>
        <v/>
      </c>
      <c r="DL375" s="72" t="str">
        <f>IF(AF375="","","|n"&amp;#REF!&amp;"+"&amp;AF375)</f>
        <v/>
      </c>
      <c r="DM375" s="72" t="str">
        <f>IF(AG375="","","|n"&amp;#REF!&amp;"+"&amp;AG375&amp;"%")</f>
        <v/>
      </c>
      <c r="DN375" s="72" t="str">
        <f>IF(AH375="","","|n"&amp;#REF!&amp;"+"&amp;AH375)</f>
        <v/>
      </c>
      <c r="DO375" s="72" t="str">
        <f>IF(AI375="","","|n"&amp;#REF!&amp;"+"&amp;AI375)</f>
        <v/>
      </c>
      <c r="DP375" s="72" t="str">
        <f>IF(AJ375="","","|n"&amp;#REF!&amp;"+"&amp;AJ375)</f>
        <v/>
      </c>
    </row>
    <row r="376" spans="92:120">
      <c r="CN376" s="70" t="str">
        <f t="shared" si="4666"/>
        <v>InitUnitState('',,,,,,,,,,)</v>
      </c>
      <c r="CO376" s="70" t="str">
        <f t="shared" si="4667"/>
        <v>InitUnitNormal('',,,,,,,,,,)</v>
      </c>
      <c r="CP376" s="70" t="str">
        <f t="shared" si="4668"/>
        <v>InitUnitMagic('',,,,,,,,,,)</v>
      </c>
      <c r="CQ376" s="70" t="str">
        <f t="shared" si="4669"/>
        <v>InitUnitAdd('',,,,,,,,,,)</v>
      </c>
      <c r="CR376" s="70" t="str">
        <f t="shared" si="4670"/>
        <v>InitEquipData('',,"",,,,,'','','','','','',"")</v>
      </c>
      <c r="CU376" s="71" t="str">
        <f t="shared" si="4665"/>
        <v>|n</v>
      </c>
      <c r="DB376" s="72" t="str">
        <f>IF(V376="","","|n"&amp;#REF!&amp;"+"&amp;V376)</f>
        <v/>
      </c>
      <c r="DC376" s="72" t="str">
        <f>IF(W376="","","|n"&amp;#REF!&amp;"+"&amp;W376)</f>
        <v/>
      </c>
      <c r="DD376" s="72" t="str">
        <f>IF(X376="","","|n"&amp;#REF!&amp;"+"&amp;X376)</f>
        <v/>
      </c>
      <c r="DE376" s="72" t="str">
        <f>IF(Y376="","","|n"&amp;#REF!&amp;"+"&amp;Y376)</f>
        <v/>
      </c>
      <c r="DF376" s="72" t="str">
        <f>IF(Z376="","","|n"&amp;#REF!&amp;"+"&amp;Z376)</f>
        <v/>
      </c>
      <c r="DG376" s="72" t="str">
        <f>IF(AA376="","","|n"&amp;#REF!&amp;"+"&amp;AA376)</f>
        <v/>
      </c>
      <c r="DH376" s="72" t="str">
        <f>IF(AB376="","","|n"&amp;#REF!&amp;"+"&amp;AB376)</f>
        <v/>
      </c>
      <c r="DI376" s="72" t="str">
        <f>IF(AC376="","","|n"&amp;#REF!&amp;"+"&amp;AC376&amp;"%")</f>
        <v/>
      </c>
      <c r="DJ376" s="72" t="str">
        <f>IF(AD376="","","|n"&amp;#REF!&amp;"+"&amp;AD376)</f>
        <v/>
      </c>
      <c r="DK376" s="72" t="str">
        <f>IF(AE376="","","|n"&amp;#REF!&amp;"+"&amp;AE376)</f>
        <v/>
      </c>
      <c r="DL376" s="72" t="str">
        <f>IF(AF376="","","|n"&amp;#REF!&amp;"+"&amp;AF376)</f>
        <v/>
      </c>
      <c r="DM376" s="72" t="str">
        <f>IF(AG376="","","|n"&amp;#REF!&amp;"+"&amp;AG376&amp;"%")</f>
        <v/>
      </c>
      <c r="DN376" s="72" t="str">
        <f>IF(AH376="","","|n"&amp;#REF!&amp;"+"&amp;AH376)</f>
        <v/>
      </c>
      <c r="DO376" s="72" t="str">
        <f>IF(AI376="","","|n"&amp;#REF!&amp;"+"&amp;AI376)</f>
        <v/>
      </c>
      <c r="DP376" s="72" t="str">
        <f>IF(AJ376="","","|n"&amp;#REF!&amp;"+"&amp;AJ376)</f>
        <v/>
      </c>
    </row>
    <row r="377" spans="92:120">
      <c r="CN377" s="70" t="str">
        <f t="shared" si="4666"/>
        <v>InitUnitState('',,,,,,,,,,)</v>
      </c>
      <c r="CO377" s="70" t="str">
        <f t="shared" si="4667"/>
        <v>InitUnitNormal('',,,,,,,,,,)</v>
      </c>
      <c r="CP377" s="70" t="str">
        <f t="shared" si="4668"/>
        <v>InitUnitMagic('',,,,,,,,,,)</v>
      </c>
      <c r="CQ377" s="70" t="str">
        <f t="shared" si="4669"/>
        <v>InitUnitAdd('',,,,,,,,,,)</v>
      </c>
      <c r="CR377" s="70" t="str">
        <f t="shared" si="4670"/>
        <v>InitEquipData('',,"",,,,,'','','','','','',"")</v>
      </c>
      <c r="CU377" s="71" t="str">
        <f t="shared" si="4665"/>
        <v>|n</v>
      </c>
      <c r="DB377" s="72" t="str">
        <f>IF(V377="","","|n"&amp;#REF!&amp;"+"&amp;V377)</f>
        <v/>
      </c>
      <c r="DC377" s="72" t="str">
        <f>IF(W377="","","|n"&amp;#REF!&amp;"+"&amp;W377)</f>
        <v/>
      </c>
      <c r="DD377" s="72" t="str">
        <f>IF(X377="","","|n"&amp;#REF!&amp;"+"&amp;X377)</f>
        <v/>
      </c>
      <c r="DE377" s="72" t="str">
        <f>IF(Y377="","","|n"&amp;#REF!&amp;"+"&amp;Y377)</f>
        <v/>
      </c>
      <c r="DF377" s="72" t="str">
        <f>IF(Z377="","","|n"&amp;#REF!&amp;"+"&amp;Z377)</f>
        <v/>
      </c>
      <c r="DG377" s="72" t="str">
        <f>IF(AA377="","","|n"&amp;#REF!&amp;"+"&amp;AA377)</f>
        <v/>
      </c>
      <c r="DH377" s="72" t="str">
        <f>IF(AB377="","","|n"&amp;#REF!&amp;"+"&amp;AB377)</f>
        <v/>
      </c>
      <c r="DI377" s="72" t="str">
        <f>IF(AC377="","","|n"&amp;#REF!&amp;"+"&amp;AC377&amp;"%")</f>
        <v/>
      </c>
      <c r="DJ377" s="72" t="str">
        <f>IF(AD377="","","|n"&amp;#REF!&amp;"+"&amp;AD377)</f>
        <v/>
      </c>
      <c r="DK377" s="72" t="str">
        <f>IF(AE377="","","|n"&amp;#REF!&amp;"+"&amp;AE377)</f>
        <v/>
      </c>
      <c r="DL377" s="72" t="str">
        <f>IF(AF377="","","|n"&amp;#REF!&amp;"+"&amp;AF377)</f>
        <v/>
      </c>
      <c r="DM377" s="72" t="str">
        <f>IF(AG377="","","|n"&amp;#REF!&amp;"+"&amp;AG377&amp;"%")</f>
        <v/>
      </c>
      <c r="DN377" s="72" t="str">
        <f>IF(AH377="","","|n"&amp;#REF!&amp;"+"&amp;AH377)</f>
        <v/>
      </c>
      <c r="DO377" s="72" t="str">
        <f>IF(AI377="","","|n"&amp;#REF!&amp;"+"&amp;AI377)</f>
        <v/>
      </c>
      <c r="DP377" s="72" t="str">
        <f>IF(AJ377="","","|n"&amp;#REF!&amp;"+"&amp;AJ377)</f>
        <v/>
      </c>
    </row>
    <row r="378" spans="92:120">
      <c r="CN378" s="70" t="str">
        <f t="shared" si="4666"/>
        <v>InitUnitState('',,,,,,,,,,)</v>
      </c>
      <c r="CO378" s="70" t="str">
        <f t="shared" si="4667"/>
        <v>InitUnitNormal('',,,,,,,,,,)</v>
      </c>
      <c r="CP378" s="70" t="str">
        <f t="shared" si="4668"/>
        <v>InitUnitMagic('',,,,,,,,,,)</v>
      </c>
      <c r="CQ378" s="70" t="str">
        <f t="shared" si="4669"/>
        <v>InitUnitAdd('',,,,,,,,,,)</v>
      </c>
      <c r="CR378" s="70" t="str">
        <f t="shared" si="4670"/>
        <v>InitEquipData('',,"",,,,,'','','','','','',"")</v>
      </c>
      <c r="CU378" s="71" t="str">
        <f t="shared" si="4665"/>
        <v>|n</v>
      </c>
      <c r="DB378" s="72" t="str">
        <f>IF(V378="","","|n"&amp;#REF!&amp;"+"&amp;V378)</f>
        <v/>
      </c>
      <c r="DC378" s="72" t="str">
        <f>IF(W378="","","|n"&amp;#REF!&amp;"+"&amp;W378)</f>
        <v/>
      </c>
      <c r="DD378" s="72" t="str">
        <f>IF(X378="","","|n"&amp;#REF!&amp;"+"&amp;X378)</f>
        <v/>
      </c>
      <c r="DE378" s="72" t="str">
        <f>IF(Y378="","","|n"&amp;#REF!&amp;"+"&amp;Y378)</f>
        <v/>
      </c>
      <c r="DF378" s="72" t="str">
        <f>IF(Z378="","","|n"&amp;#REF!&amp;"+"&amp;Z378)</f>
        <v/>
      </c>
      <c r="DG378" s="72" t="str">
        <f>IF(AA378="","","|n"&amp;#REF!&amp;"+"&amp;AA378)</f>
        <v/>
      </c>
      <c r="DH378" s="72" t="str">
        <f>IF(AB378="","","|n"&amp;#REF!&amp;"+"&amp;AB378)</f>
        <v/>
      </c>
      <c r="DI378" s="72" t="str">
        <f>IF(AC378="","","|n"&amp;#REF!&amp;"+"&amp;AC378&amp;"%")</f>
        <v/>
      </c>
      <c r="DJ378" s="72" t="str">
        <f>IF(AD378="","","|n"&amp;#REF!&amp;"+"&amp;AD378)</f>
        <v/>
      </c>
      <c r="DK378" s="72" t="str">
        <f>IF(AE378="","","|n"&amp;#REF!&amp;"+"&amp;AE378)</f>
        <v/>
      </c>
      <c r="DL378" s="72" t="str">
        <f>IF(AF378="","","|n"&amp;#REF!&amp;"+"&amp;AF378)</f>
        <v/>
      </c>
      <c r="DM378" s="72" t="str">
        <f>IF(AG378="","","|n"&amp;#REF!&amp;"+"&amp;AG378&amp;"%")</f>
        <v/>
      </c>
      <c r="DN378" s="72" t="str">
        <f>IF(AH378="","","|n"&amp;#REF!&amp;"+"&amp;AH378)</f>
        <v/>
      </c>
      <c r="DO378" s="72" t="str">
        <f>IF(AI378="","","|n"&amp;#REF!&amp;"+"&amp;AI378)</f>
        <v/>
      </c>
      <c r="DP378" s="72" t="str">
        <f>IF(AJ378="","","|n"&amp;#REF!&amp;"+"&amp;AJ378)</f>
        <v/>
      </c>
    </row>
    <row r="379" spans="92:120">
      <c r="CN379" s="70" t="str">
        <f t="shared" si="4666"/>
        <v>InitUnitState('',,,,,,,,,,)</v>
      </c>
      <c r="CO379" s="70" t="str">
        <f t="shared" si="4667"/>
        <v>InitUnitNormal('',,,,,,,,,,)</v>
      </c>
      <c r="CP379" s="70" t="str">
        <f t="shared" si="4668"/>
        <v>InitUnitMagic('',,,,,,,,,,)</v>
      </c>
      <c r="CQ379" s="70" t="str">
        <f t="shared" si="4669"/>
        <v>InitUnitAdd('',,,,,,,,,,)</v>
      </c>
      <c r="CR379" s="70" t="str">
        <f t="shared" si="4670"/>
        <v>InitEquipData('',,"",,,,,'','','','','','',"")</v>
      </c>
      <c r="CU379" s="71" t="str">
        <f t="shared" si="4665"/>
        <v>|n</v>
      </c>
      <c r="DB379" s="72" t="str">
        <f>IF(V379="","","|n"&amp;#REF!&amp;"+"&amp;V379)</f>
        <v/>
      </c>
      <c r="DC379" s="72" t="str">
        <f>IF(W379="","","|n"&amp;#REF!&amp;"+"&amp;W379)</f>
        <v/>
      </c>
      <c r="DD379" s="72" t="str">
        <f>IF(X379="","","|n"&amp;#REF!&amp;"+"&amp;X379)</f>
        <v/>
      </c>
      <c r="DE379" s="72" t="str">
        <f>IF(Y379="","","|n"&amp;#REF!&amp;"+"&amp;Y379)</f>
        <v/>
      </c>
      <c r="DF379" s="72" t="str">
        <f>IF(Z379="","","|n"&amp;#REF!&amp;"+"&amp;Z379)</f>
        <v/>
      </c>
      <c r="DG379" s="72" t="str">
        <f>IF(AA379="","","|n"&amp;#REF!&amp;"+"&amp;AA379)</f>
        <v/>
      </c>
      <c r="DH379" s="72" t="str">
        <f>IF(AB379="","","|n"&amp;#REF!&amp;"+"&amp;AB379)</f>
        <v/>
      </c>
      <c r="DI379" s="72" t="str">
        <f>IF(AC379="","","|n"&amp;#REF!&amp;"+"&amp;AC379&amp;"%")</f>
        <v/>
      </c>
      <c r="DJ379" s="72" t="str">
        <f>IF(AD379="","","|n"&amp;#REF!&amp;"+"&amp;AD379)</f>
        <v/>
      </c>
      <c r="DK379" s="72" t="str">
        <f>IF(AE379="","","|n"&amp;#REF!&amp;"+"&amp;AE379)</f>
        <v/>
      </c>
      <c r="DL379" s="72" t="str">
        <f>IF(AF379="","","|n"&amp;#REF!&amp;"+"&amp;AF379)</f>
        <v/>
      </c>
      <c r="DM379" s="72" t="str">
        <f>IF(AG379="","","|n"&amp;#REF!&amp;"+"&amp;AG379&amp;"%")</f>
        <v/>
      </c>
      <c r="DN379" s="72" t="str">
        <f>IF(AH379="","","|n"&amp;#REF!&amp;"+"&amp;AH379)</f>
        <v/>
      </c>
      <c r="DO379" s="72" t="str">
        <f>IF(AI379="","","|n"&amp;#REF!&amp;"+"&amp;AI379)</f>
        <v/>
      </c>
      <c r="DP379" s="72" t="str">
        <f>IF(AJ379="","","|n"&amp;#REF!&amp;"+"&amp;AJ379)</f>
        <v/>
      </c>
    </row>
    <row r="380" spans="92:120">
      <c r="CN380" s="70" t="str">
        <f t="shared" si="4666"/>
        <v>InitUnitState('',,,,,,,,,,)</v>
      </c>
      <c r="CO380" s="70" t="str">
        <f t="shared" si="4667"/>
        <v>InitUnitNormal('',,,,,,,,,,)</v>
      </c>
      <c r="CP380" s="70" t="str">
        <f t="shared" si="4668"/>
        <v>InitUnitMagic('',,,,,,,,,,)</v>
      </c>
      <c r="CQ380" s="70" t="str">
        <f t="shared" si="4669"/>
        <v>InitUnitAdd('',,,,,,,,,,)</v>
      </c>
      <c r="CR380" s="70" t="str">
        <f t="shared" si="4670"/>
        <v>InitEquipData('',,"",,,,,'','','','','','',"")</v>
      </c>
      <c r="CU380" s="71" t="str">
        <f t="shared" si="4665"/>
        <v>|n</v>
      </c>
      <c r="DB380" s="72" t="str">
        <f>IF(V380="","","|n"&amp;#REF!&amp;"+"&amp;V380)</f>
        <v/>
      </c>
      <c r="DC380" s="72" t="str">
        <f>IF(W380="","","|n"&amp;#REF!&amp;"+"&amp;W380)</f>
        <v/>
      </c>
      <c r="DD380" s="72" t="str">
        <f>IF(X380="","","|n"&amp;#REF!&amp;"+"&amp;X380)</f>
        <v/>
      </c>
      <c r="DE380" s="72" t="str">
        <f>IF(Y380="","","|n"&amp;#REF!&amp;"+"&amp;Y380)</f>
        <v/>
      </c>
      <c r="DF380" s="72" t="str">
        <f>IF(Z380="","","|n"&amp;#REF!&amp;"+"&amp;Z380)</f>
        <v/>
      </c>
      <c r="DG380" s="72" t="str">
        <f>IF(AA380="","","|n"&amp;#REF!&amp;"+"&amp;AA380)</f>
        <v/>
      </c>
      <c r="DH380" s="72" t="str">
        <f>IF(AB380="","","|n"&amp;#REF!&amp;"+"&amp;AB380)</f>
        <v/>
      </c>
      <c r="DI380" s="72" t="str">
        <f>IF(AC380="","","|n"&amp;#REF!&amp;"+"&amp;AC380&amp;"%")</f>
        <v/>
      </c>
      <c r="DJ380" s="72" t="str">
        <f>IF(AD380="","","|n"&amp;#REF!&amp;"+"&amp;AD380)</f>
        <v/>
      </c>
      <c r="DK380" s="72" t="str">
        <f>IF(AE380="","","|n"&amp;#REF!&amp;"+"&amp;AE380)</f>
        <v/>
      </c>
      <c r="DL380" s="72" t="str">
        <f>IF(AF380="","","|n"&amp;#REF!&amp;"+"&amp;AF380)</f>
        <v/>
      </c>
      <c r="DM380" s="72" t="str">
        <f>IF(AG380="","","|n"&amp;#REF!&amp;"+"&amp;AG380&amp;"%")</f>
        <v/>
      </c>
      <c r="DN380" s="72" t="str">
        <f>IF(AH380="","","|n"&amp;#REF!&amp;"+"&amp;AH380)</f>
        <v/>
      </c>
      <c r="DO380" s="72" t="str">
        <f>IF(AI380="","","|n"&amp;#REF!&amp;"+"&amp;AI380)</f>
        <v/>
      </c>
      <c r="DP380" s="72" t="str">
        <f>IF(AJ380="","","|n"&amp;#REF!&amp;"+"&amp;AJ380)</f>
        <v/>
      </c>
    </row>
    <row r="381" spans="92:120">
      <c r="CN381" s="70" t="str">
        <f t="shared" si="4666"/>
        <v>InitUnitState('',,,,,,,,,,)</v>
      </c>
      <c r="CO381" s="70" t="str">
        <f t="shared" si="4667"/>
        <v>InitUnitNormal('',,,,,,,,,,)</v>
      </c>
      <c r="CP381" s="70" t="str">
        <f t="shared" si="4668"/>
        <v>InitUnitMagic('',,,,,,,,,,)</v>
      </c>
      <c r="CQ381" s="70" t="str">
        <f t="shared" si="4669"/>
        <v>InitUnitAdd('',,,,,,,,,,)</v>
      </c>
      <c r="CR381" s="70" t="str">
        <f t="shared" si="4670"/>
        <v>InitEquipData('',,"",,,,,'','','','','','',"")</v>
      </c>
      <c r="CU381" s="71" t="str">
        <f t="shared" si="4665"/>
        <v>|n</v>
      </c>
      <c r="DB381" s="72" t="str">
        <f>IF(V381="","","|n"&amp;#REF!&amp;"+"&amp;V381)</f>
        <v/>
      </c>
      <c r="DC381" s="72" t="str">
        <f>IF(W381="","","|n"&amp;#REF!&amp;"+"&amp;W381)</f>
        <v/>
      </c>
      <c r="DD381" s="72" t="str">
        <f>IF(X381="","","|n"&amp;#REF!&amp;"+"&amp;X381)</f>
        <v/>
      </c>
      <c r="DE381" s="72" t="str">
        <f>IF(Y381="","","|n"&amp;#REF!&amp;"+"&amp;Y381)</f>
        <v/>
      </c>
      <c r="DF381" s="72" t="str">
        <f>IF(Z381="","","|n"&amp;#REF!&amp;"+"&amp;Z381)</f>
        <v/>
      </c>
      <c r="DG381" s="72" t="str">
        <f>IF(AA381="","","|n"&amp;#REF!&amp;"+"&amp;AA381)</f>
        <v/>
      </c>
      <c r="DH381" s="72" t="str">
        <f>IF(AB381="","","|n"&amp;#REF!&amp;"+"&amp;AB381)</f>
        <v/>
      </c>
      <c r="DI381" s="72" t="str">
        <f>IF(AC381="","","|n"&amp;#REF!&amp;"+"&amp;AC381&amp;"%")</f>
        <v/>
      </c>
      <c r="DJ381" s="72" t="str">
        <f>IF(AD381="","","|n"&amp;#REF!&amp;"+"&amp;AD381)</f>
        <v/>
      </c>
      <c r="DK381" s="72" t="str">
        <f>IF(AE381="","","|n"&amp;#REF!&amp;"+"&amp;AE381)</f>
        <v/>
      </c>
      <c r="DL381" s="72" t="str">
        <f>IF(AF381="","","|n"&amp;#REF!&amp;"+"&amp;AF381)</f>
        <v/>
      </c>
      <c r="DM381" s="72" t="str">
        <f>IF(AG381="","","|n"&amp;#REF!&amp;"+"&amp;AG381&amp;"%")</f>
        <v/>
      </c>
      <c r="DN381" s="72" t="str">
        <f>IF(AH381="","","|n"&amp;#REF!&amp;"+"&amp;AH381)</f>
        <v/>
      </c>
      <c r="DO381" s="72" t="str">
        <f>IF(AI381="","","|n"&amp;#REF!&amp;"+"&amp;AI381)</f>
        <v/>
      </c>
      <c r="DP381" s="72" t="str">
        <f>IF(AJ381="","","|n"&amp;#REF!&amp;"+"&amp;AJ381)</f>
        <v/>
      </c>
    </row>
    <row r="382" spans="92:120">
      <c r="CN382" s="70" t="str">
        <f t="shared" si="4666"/>
        <v>InitUnitState('',,,,,,,,,,)</v>
      </c>
      <c r="CO382" s="70" t="str">
        <f t="shared" si="4667"/>
        <v>InitUnitNormal('',,,,,,,,,,)</v>
      </c>
      <c r="CP382" s="70" t="str">
        <f t="shared" si="4668"/>
        <v>InitUnitMagic('',,,,,,,,,,)</v>
      </c>
      <c r="CQ382" s="70" t="str">
        <f t="shared" si="4669"/>
        <v>InitUnitAdd('',,,,,,,,,,)</v>
      </c>
      <c r="CR382" s="70" t="str">
        <f t="shared" si="4670"/>
        <v>InitEquipData('',,"",,,,,'','','','','','',"")</v>
      </c>
      <c r="CU382" s="71" t="str">
        <f t="shared" si="4665"/>
        <v>|n</v>
      </c>
      <c r="DB382" s="72" t="str">
        <f>IF(V382="","","|n"&amp;#REF!&amp;"+"&amp;V382)</f>
        <v/>
      </c>
      <c r="DC382" s="72" t="str">
        <f>IF(W382="","","|n"&amp;#REF!&amp;"+"&amp;W382)</f>
        <v/>
      </c>
      <c r="DD382" s="72" t="str">
        <f>IF(X382="","","|n"&amp;#REF!&amp;"+"&amp;X382)</f>
        <v/>
      </c>
      <c r="DE382" s="72" t="str">
        <f>IF(Y382="","","|n"&amp;#REF!&amp;"+"&amp;Y382)</f>
        <v/>
      </c>
      <c r="DF382" s="72" t="str">
        <f>IF(Z382="","","|n"&amp;#REF!&amp;"+"&amp;Z382)</f>
        <v/>
      </c>
      <c r="DG382" s="72" t="str">
        <f>IF(AA382="","","|n"&amp;#REF!&amp;"+"&amp;AA382)</f>
        <v/>
      </c>
      <c r="DH382" s="72" t="str">
        <f>IF(AB382="","","|n"&amp;#REF!&amp;"+"&amp;AB382)</f>
        <v/>
      </c>
      <c r="DI382" s="72" t="str">
        <f>IF(AC382="","","|n"&amp;#REF!&amp;"+"&amp;AC382&amp;"%")</f>
        <v/>
      </c>
      <c r="DJ382" s="72" t="str">
        <f>IF(AD382="","","|n"&amp;#REF!&amp;"+"&amp;AD382)</f>
        <v/>
      </c>
      <c r="DK382" s="72" t="str">
        <f>IF(AE382="","","|n"&amp;#REF!&amp;"+"&amp;AE382)</f>
        <v/>
      </c>
      <c r="DL382" s="72" t="str">
        <f>IF(AF382="","","|n"&amp;#REF!&amp;"+"&amp;AF382)</f>
        <v/>
      </c>
      <c r="DM382" s="72" t="str">
        <f>IF(AG382="","","|n"&amp;#REF!&amp;"+"&amp;AG382&amp;"%")</f>
        <v/>
      </c>
      <c r="DN382" s="72" t="str">
        <f>IF(AH382="","","|n"&amp;#REF!&amp;"+"&amp;AH382)</f>
        <v/>
      </c>
      <c r="DO382" s="72" t="str">
        <f>IF(AI382="","","|n"&amp;#REF!&amp;"+"&amp;AI382)</f>
        <v/>
      </c>
      <c r="DP382" s="72" t="str">
        <f>IF(AJ382="","","|n"&amp;#REF!&amp;"+"&amp;AJ382)</f>
        <v/>
      </c>
    </row>
    <row r="383" spans="92:120">
      <c r="CN383" s="70" t="str">
        <f t="shared" si="4666"/>
        <v>InitUnitState('',,,,,,,,,,)</v>
      </c>
      <c r="CO383" s="70" t="str">
        <f t="shared" si="4667"/>
        <v>InitUnitNormal('',,,,,,,,,,)</v>
      </c>
      <c r="CP383" s="70" t="str">
        <f t="shared" si="4668"/>
        <v>InitUnitMagic('',,,,,,,,,,)</v>
      </c>
      <c r="CQ383" s="70" t="str">
        <f t="shared" si="4669"/>
        <v>InitUnitAdd('',,,,,,,,,,)</v>
      </c>
      <c r="CR383" s="70" t="str">
        <f t="shared" si="4670"/>
        <v>InitEquipData('',,"",,,,,'','','','','','',"")</v>
      </c>
      <c r="CU383" s="71" t="str">
        <f t="shared" si="4665"/>
        <v>|n</v>
      </c>
      <c r="DB383" s="72" t="str">
        <f>IF(V383="","","|n"&amp;#REF!&amp;"+"&amp;V383)</f>
        <v/>
      </c>
      <c r="DC383" s="72" t="str">
        <f>IF(W383="","","|n"&amp;#REF!&amp;"+"&amp;W383)</f>
        <v/>
      </c>
      <c r="DD383" s="72" t="str">
        <f>IF(X383="","","|n"&amp;#REF!&amp;"+"&amp;X383)</f>
        <v/>
      </c>
      <c r="DE383" s="72" t="str">
        <f>IF(Y383="","","|n"&amp;#REF!&amp;"+"&amp;Y383)</f>
        <v/>
      </c>
      <c r="DF383" s="72" t="str">
        <f>IF(Z383="","","|n"&amp;#REF!&amp;"+"&amp;Z383)</f>
        <v/>
      </c>
      <c r="DG383" s="72" t="str">
        <f>IF(AA383="","","|n"&amp;#REF!&amp;"+"&amp;AA383)</f>
        <v/>
      </c>
      <c r="DH383" s="72" t="str">
        <f>IF(AB383="","","|n"&amp;#REF!&amp;"+"&amp;AB383)</f>
        <v/>
      </c>
      <c r="DI383" s="72" t="str">
        <f>IF(AC383="","","|n"&amp;#REF!&amp;"+"&amp;AC383&amp;"%")</f>
        <v/>
      </c>
      <c r="DJ383" s="72" t="str">
        <f>IF(AD383="","","|n"&amp;#REF!&amp;"+"&amp;AD383)</f>
        <v/>
      </c>
      <c r="DK383" s="72" t="str">
        <f>IF(AE383="","","|n"&amp;#REF!&amp;"+"&amp;AE383)</f>
        <v/>
      </c>
      <c r="DL383" s="72" t="str">
        <f>IF(AF383="","","|n"&amp;#REF!&amp;"+"&amp;AF383)</f>
        <v/>
      </c>
      <c r="DM383" s="72" t="str">
        <f>IF(AG383="","","|n"&amp;#REF!&amp;"+"&amp;AG383&amp;"%")</f>
        <v/>
      </c>
      <c r="DN383" s="72" t="str">
        <f>IF(AH383="","","|n"&amp;#REF!&amp;"+"&amp;AH383)</f>
        <v/>
      </c>
      <c r="DO383" s="72" t="str">
        <f>IF(AI383="","","|n"&amp;#REF!&amp;"+"&amp;AI383)</f>
        <v/>
      </c>
      <c r="DP383" s="72" t="str">
        <f>IF(AJ383="","","|n"&amp;#REF!&amp;"+"&amp;AJ383)</f>
        <v/>
      </c>
    </row>
  </sheetData>
  <mergeCells count="3">
    <mergeCell ref="F1:O1"/>
    <mergeCell ref="P1:S1"/>
    <mergeCell ref="T1:U1"/>
  </mergeCells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5" customWidth="1"/>
    <col min="2" max="2" width="9" style="55"/>
    <col min="3" max="14" width="9" style="55" hidden="1" customWidth="1"/>
    <col min="15" max="15" width="41" style="55" customWidth="1"/>
    <col min="16" max="16" width="102.875" style="55" customWidth="1"/>
    <col min="17" max="17" width="36.25" style="55" customWidth="1"/>
    <col min="18" max="18" width="13.25" style="55" customWidth="1"/>
    <col min="19" max="27" width="9" style="55" customWidth="1"/>
    <col min="28" max="28" width="39.5" style="55" customWidth="1"/>
    <col min="29" max="16384" width="9" style="55"/>
  </cols>
  <sheetData>
    <row r="1" spans="1:28">
      <c r="A1" s="56" t="s">
        <v>890</v>
      </c>
      <c r="B1" s="57" t="s">
        <v>114</v>
      </c>
      <c r="C1" s="58" t="s">
        <v>121</v>
      </c>
      <c r="D1" s="58" t="s">
        <v>122</v>
      </c>
      <c r="E1" s="58" t="s">
        <v>123</v>
      </c>
      <c r="F1" s="58" t="s">
        <v>124</v>
      </c>
      <c r="G1" s="58" t="s">
        <v>125</v>
      </c>
      <c r="H1" s="58" t="s">
        <v>126</v>
      </c>
      <c r="I1" s="58" t="s">
        <v>121</v>
      </c>
      <c r="J1" s="58" t="s">
        <v>122</v>
      </c>
      <c r="K1" s="58" t="s">
        <v>123</v>
      </c>
      <c r="L1" s="58" t="s">
        <v>124</v>
      </c>
      <c r="M1" s="58" t="s">
        <v>125</v>
      </c>
      <c r="N1" s="58" t="s">
        <v>126</v>
      </c>
      <c r="O1" s="59" t="s">
        <v>891</v>
      </c>
      <c r="P1" s="59"/>
    </row>
    <row r="2" spans="1:28">
      <c r="A2" s="56">
        <f>物品!A3</f>
        <v>0</v>
      </c>
      <c r="B2" s="56" t="str">
        <f>"'"&amp;物品!B3&amp;"'"</f>
        <v>'E001'</v>
      </c>
      <c r="C2" s="56">
        <f>物品!J3</f>
        <v>0</v>
      </c>
      <c r="D2" s="56">
        <f>物品!K3</f>
        <v>0</v>
      </c>
      <c r="E2" s="56">
        <f>物品!L3</f>
        <v>0</v>
      </c>
      <c r="F2" s="56">
        <f>物品!M3</f>
        <v>0</v>
      </c>
      <c r="G2" s="56">
        <f>物品!N3</f>
        <v>0</v>
      </c>
      <c r="H2" s="56">
        <f>物品!O3</f>
        <v>0</v>
      </c>
      <c r="I2" s="56">
        <f>IF(物品!J3=0,0,"'"&amp;物品!J3&amp;"'")</f>
        <v>0</v>
      </c>
      <c r="J2" s="56">
        <f>IF(物品!K3=0,0,"'"&amp;物品!K3&amp;"'")</f>
        <v>0</v>
      </c>
      <c r="K2" s="56">
        <f>IF(物品!L3=0,0,"'"&amp;物品!L3&amp;"'")</f>
        <v>0</v>
      </c>
      <c r="L2" s="56">
        <f>IF(物品!M3=0,0,"'"&amp;物品!M3&amp;"'")</f>
        <v>0</v>
      </c>
      <c r="M2" s="56">
        <f>IF(物品!N3=0,0,"'"&amp;物品!N3&amp;"'")</f>
        <v>0</v>
      </c>
      <c r="N2" s="56">
        <f>IF(物品!O3=0,0,"'"&amp;物品!O3&amp;"'")</f>
        <v>0</v>
      </c>
      <c r="O2" s="56" t="str">
        <f t="shared" ref="O2:O10" si="0">IF(I2=0,"","AddItemFormula("&amp;I2&amp;","&amp;J2&amp;","&amp;K2&amp;","&amp;L2&amp;","&amp;M2&amp;","&amp;N2&amp;","&amp;B2&amp;")")</f>
        <v/>
      </c>
      <c r="P2" s="56" t="str">
        <f t="shared" ref="P2:P33" si="1">IFERROR(VLOOKUP(A2,Q:AB,12,FALSE),IFERROR(VLOOKUP(A2,R:AB,11,FALSE),IFERROR(VLOOKUP(A2,S:AB,10,FALSE),"")))</f>
        <v/>
      </c>
      <c r="Q2" s="60" t="str">
        <f>IFERROR(VLOOKUP(C2,物品!$B:$E,3,FALSE),"")</f>
        <v/>
      </c>
      <c r="R2" s="60" t="str">
        <f>IFERROR(VLOOKUP(D2,物品!$B:$E,3,FALSE),"")</f>
        <v/>
      </c>
      <c r="S2" s="60" t="str">
        <f>IFERROR(VLOOKUP(E2,物品!$B:$E,3,FALSE),"")</f>
        <v/>
      </c>
      <c r="T2" s="60" t="str">
        <f>IFERROR(VLOOKUP(F2,物品!$B:$E,3,FALSE),"")</f>
        <v/>
      </c>
      <c r="U2" s="60" t="str">
        <f>IFERROR(VLOOKUP(G2,物品!$B:$E,3,FALSE),"")</f>
        <v/>
      </c>
      <c r="V2" s="60" t="str">
        <f>IFERROR(VLOOKUP(H2,物品!$B:$E,3,FALSE),"")</f>
        <v/>
      </c>
      <c r="W2" s="55" t="str">
        <f t="shared" ref="W2:W10" si="2">IF(R2="","","+"&amp;R2)</f>
        <v/>
      </c>
      <c r="X2" s="55" t="str">
        <f t="shared" ref="X2:X10" si="3">IF(S2="","","+"&amp;S2)</f>
        <v/>
      </c>
      <c r="Y2" s="55" t="str">
        <f t="shared" ref="Y2:Y10" si="4">IF(T2="","","+"&amp;T2)</f>
        <v/>
      </c>
      <c r="Z2" s="55" t="str">
        <f t="shared" ref="Z2:Z10" si="5">IF(U2="","","+"&amp;U2)</f>
        <v/>
      </c>
      <c r="AA2" s="55" t="str">
        <f t="shared" ref="AA2:AA10" si="6">IF(V2="","","+"&amp;V2)</f>
        <v/>
      </c>
      <c r="AB2" s="55" t="str">
        <f t="shared" ref="AB2:AB10" si="7">"|n"&amp;Q2&amp;W2&amp;X2&amp;Y2&amp;Z2&amp;AA2&amp;"="&amp;A2</f>
        <v>|n=0</v>
      </c>
    </row>
    <row r="3" spans="1:28">
      <c r="A3" s="56">
        <f>物品!A4</f>
        <v>0</v>
      </c>
      <c r="B3" s="56" t="str">
        <f>"'"&amp;物品!B4&amp;"'"</f>
        <v>'E002'</v>
      </c>
      <c r="C3" s="56">
        <f>物品!J4</f>
        <v>0</v>
      </c>
      <c r="D3" s="56">
        <f>物品!K4</f>
        <v>0</v>
      </c>
      <c r="E3" s="56">
        <f>物品!L4</f>
        <v>0</v>
      </c>
      <c r="F3" s="56">
        <f>物品!M4</f>
        <v>0</v>
      </c>
      <c r="G3" s="56">
        <f>物品!N4</f>
        <v>0</v>
      </c>
      <c r="H3" s="56">
        <f>物品!O4</f>
        <v>0</v>
      </c>
      <c r="I3" s="56">
        <f>IF(物品!J4=0,0,"'"&amp;物品!J4&amp;"'")</f>
        <v>0</v>
      </c>
      <c r="J3" s="56">
        <f>IF(物品!K4=0,0,"'"&amp;物品!K4&amp;"'")</f>
        <v>0</v>
      </c>
      <c r="K3" s="56">
        <f>IF(物品!L4=0,0,"'"&amp;物品!L4&amp;"'")</f>
        <v>0</v>
      </c>
      <c r="L3" s="56">
        <f>IF(物品!M4=0,0,"'"&amp;物品!M4&amp;"'")</f>
        <v>0</v>
      </c>
      <c r="M3" s="56">
        <f>IF(物品!N4=0,0,"'"&amp;物品!N4&amp;"'")</f>
        <v>0</v>
      </c>
      <c r="N3" s="56">
        <f>IF(物品!O4=0,0,"'"&amp;物品!O4&amp;"'")</f>
        <v>0</v>
      </c>
      <c r="O3" s="56" t="str">
        <f t="shared" si="0"/>
        <v/>
      </c>
      <c r="P3" s="56" t="str">
        <f t="shared" si="1"/>
        <v/>
      </c>
      <c r="Q3" s="60" t="str">
        <f>IFERROR(VLOOKUP(C3,物品!$B:$E,3,FALSE),"")</f>
        <v/>
      </c>
      <c r="R3" s="60" t="str">
        <f>IFERROR(VLOOKUP(D3,物品!$B:$E,3,FALSE),"")</f>
        <v/>
      </c>
      <c r="S3" s="60" t="str">
        <f>IFERROR(VLOOKUP(E3,物品!$B:$E,3,FALSE),"")</f>
        <v/>
      </c>
      <c r="T3" s="60" t="str">
        <f>IFERROR(VLOOKUP(F3,物品!$B:$E,3,FALSE),"")</f>
        <v/>
      </c>
      <c r="U3" s="60" t="str">
        <f>IFERROR(VLOOKUP(G3,物品!$B:$E,3,FALSE),"")</f>
        <v/>
      </c>
      <c r="V3" s="60" t="str">
        <f>IFERROR(VLOOKUP(H3,物品!$B:$E,3,FALSE),"")</f>
        <v/>
      </c>
      <c r="W3" s="55" t="str">
        <f t="shared" si="2"/>
        <v/>
      </c>
      <c r="X3" s="55" t="str">
        <f t="shared" si="3"/>
        <v/>
      </c>
      <c r="Y3" s="55" t="str">
        <f t="shared" si="4"/>
        <v/>
      </c>
      <c r="Z3" s="55" t="str">
        <f t="shared" si="5"/>
        <v/>
      </c>
      <c r="AA3" s="55" t="str">
        <f t="shared" si="6"/>
        <v/>
      </c>
      <c r="AB3" s="55" t="str">
        <f t="shared" si="7"/>
        <v>|n=0</v>
      </c>
    </row>
    <row r="4" spans="1:28">
      <c r="A4" s="56">
        <f>物品!A5</f>
        <v>0</v>
      </c>
      <c r="B4" s="56" t="str">
        <f>"'"&amp;物品!B5&amp;"'"</f>
        <v>'E003'</v>
      </c>
      <c r="C4" s="56">
        <f>物品!J5</f>
        <v>0</v>
      </c>
      <c r="D4" s="56">
        <f>物品!K5</f>
        <v>0</v>
      </c>
      <c r="E4" s="56">
        <f>物品!L5</f>
        <v>0</v>
      </c>
      <c r="F4" s="56">
        <f>物品!M5</f>
        <v>0</v>
      </c>
      <c r="G4" s="56">
        <f>物品!N5</f>
        <v>0</v>
      </c>
      <c r="H4" s="56">
        <f>物品!O5</f>
        <v>0</v>
      </c>
      <c r="I4" s="56">
        <f>IF(物品!J5=0,0,"'"&amp;物品!J5&amp;"'")</f>
        <v>0</v>
      </c>
      <c r="J4" s="56">
        <f>IF(物品!K5=0,0,"'"&amp;物品!K5&amp;"'")</f>
        <v>0</v>
      </c>
      <c r="K4" s="56">
        <f>IF(物品!L5=0,0,"'"&amp;物品!L5&amp;"'")</f>
        <v>0</v>
      </c>
      <c r="L4" s="56">
        <f>IF(物品!M5=0,0,"'"&amp;物品!M5&amp;"'")</f>
        <v>0</v>
      </c>
      <c r="M4" s="56">
        <f>IF(物品!N5=0,0,"'"&amp;物品!N5&amp;"'")</f>
        <v>0</v>
      </c>
      <c r="N4" s="56">
        <f>IF(物品!O5=0,0,"'"&amp;物品!O5&amp;"'")</f>
        <v>0</v>
      </c>
      <c r="O4" s="56" t="str">
        <f t="shared" si="0"/>
        <v/>
      </c>
      <c r="P4" s="56" t="str">
        <f t="shared" si="1"/>
        <v/>
      </c>
      <c r="Q4" s="60" t="str">
        <f>IFERROR(VLOOKUP(C4,物品!$B:$E,3,FALSE),"")</f>
        <v/>
      </c>
      <c r="R4" s="60" t="str">
        <f>IFERROR(VLOOKUP(D4,物品!$B:$E,3,FALSE),"")</f>
        <v/>
      </c>
      <c r="S4" s="60" t="str">
        <f>IFERROR(VLOOKUP(E4,物品!$B:$E,3,FALSE),"")</f>
        <v/>
      </c>
      <c r="T4" s="60" t="str">
        <f>IFERROR(VLOOKUP(F4,物品!$B:$E,3,FALSE),"")</f>
        <v/>
      </c>
      <c r="U4" s="60" t="str">
        <f>IFERROR(VLOOKUP(G4,物品!$B:$E,3,FALSE),"")</f>
        <v/>
      </c>
      <c r="V4" s="60" t="str">
        <f>IFERROR(VLOOKUP(H4,物品!$B:$E,3,FALSE),"")</f>
        <v/>
      </c>
      <c r="W4" s="55" t="str">
        <f t="shared" si="2"/>
        <v/>
      </c>
      <c r="X4" s="55" t="str">
        <f t="shared" si="3"/>
        <v/>
      </c>
      <c r="Y4" s="55" t="str">
        <f t="shared" si="4"/>
        <v/>
      </c>
      <c r="Z4" s="55" t="str">
        <f t="shared" si="5"/>
        <v/>
      </c>
      <c r="AA4" s="55" t="str">
        <f t="shared" si="6"/>
        <v/>
      </c>
      <c r="AB4" s="55" t="str">
        <f t="shared" si="7"/>
        <v>|n=0</v>
      </c>
    </row>
    <row r="5" spans="1:28">
      <c r="A5" s="56">
        <f>物品!A6</f>
        <v>0</v>
      </c>
      <c r="B5" s="56" t="str">
        <f>"'"&amp;物品!B6&amp;"'"</f>
        <v>'E004'</v>
      </c>
      <c r="C5" s="56">
        <f>物品!J6</f>
        <v>0</v>
      </c>
      <c r="D5" s="56">
        <f>物品!K6</f>
        <v>0</v>
      </c>
      <c r="E5" s="56">
        <f>物品!L6</f>
        <v>0</v>
      </c>
      <c r="F5" s="56">
        <f>物品!M6</f>
        <v>0</v>
      </c>
      <c r="G5" s="56">
        <f>物品!N6</f>
        <v>0</v>
      </c>
      <c r="H5" s="56">
        <f>物品!O6</f>
        <v>0</v>
      </c>
      <c r="I5" s="56">
        <f>IF(物品!J6=0,0,"'"&amp;物品!J6&amp;"'")</f>
        <v>0</v>
      </c>
      <c r="J5" s="56">
        <f>IF(物品!K6=0,0,"'"&amp;物品!K6&amp;"'")</f>
        <v>0</v>
      </c>
      <c r="K5" s="56">
        <f>IF(物品!L6=0,0,"'"&amp;物品!L6&amp;"'")</f>
        <v>0</v>
      </c>
      <c r="L5" s="56">
        <f>IF(物品!M6=0,0,"'"&amp;物品!M6&amp;"'")</f>
        <v>0</v>
      </c>
      <c r="M5" s="56">
        <f>IF(物品!N6=0,0,"'"&amp;物品!N6&amp;"'")</f>
        <v>0</v>
      </c>
      <c r="N5" s="56">
        <f>IF(物品!O6=0,0,"'"&amp;物品!O6&amp;"'")</f>
        <v>0</v>
      </c>
      <c r="O5" s="56" t="str">
        <f t="shared" si="0"/>
        <v/>
      </c>
      <c r="P5" s="56" t="str">
        <f t="shared" si="1"/>
        <v/>
      </c>
      <c r="Q5" s="60" t="str">
        <f>IFERROR(VLOOKUP(C5,物品!$B:$E,3,FALSE),"")</f>
        <v/>
      </c>
      <c r="R5" s="60" t="str">
        <f>IFERROR(VLOOKUP(D5,物品!$B:$E,3,FALSE),"")</f>
        <v/>
      </c>
      <c r="S5" s="60" t="str">
        <f>IFERROR(VLOOKUP(E5,物品!$B:$E,3,FALSE),"")</f>
        <v/>
      </c>
      <c r="T5" s="60" t="str">
        <f>IFERROR(VLOOKUP(F5,物品!$B:$E,3,FALSE),"")</f>
        <v/>
      </c>
      <c r="U5" s="60" t="str">
        <f>IFERROR(VLOOKUP(G5,物品!$B:$E,3,FALSE),"")</f>
        <v/>
      </c>
      <c r="V5" s="60" t="str">
        <f>IFERROR(VLOOKUP(H5,物品!$B:$E,3,FALSE),"")</f>
        <v/>
      </c>
      <c r="W5" s="55" t="str">
        <f t="shared" si="2"/>
        <v/>
      </c>
      <c r="X5" s="55" t="str">
        <f t="shared" si="3"/>
        <v/>
      </c>
      <c r="Y5" s="55" t="str">
        <f t="shared" si="4"/>
        <v/>
      </c>
      <c r="Z5" s="55" t="str">
        <f t="shared" si="5"/>
        <v/>
      </c>
      <c r="AA5" s="55" t="str">
        <f t="shared" si="6"/>
        <v/>
      </c>
      <c r="AB5" s="55" t="str">
        <f t="shared" si="7"/>
        <v>|n=0</v>
      </c>
    </row>
    <row r="6" spans="1:28">
      <c r="A6" s="56">
        <f>物品!A7</f>
        <v>0</v>
      </c>
      <c r="B6" s="56" t="str">
        <f>"'"&amp;物品!B7&amp;"'"</f>
        <v>'E005'</v>
      </c>
      <c r="C6" s="56">
        <f>物品!J7</f>
        <v>0</v>
      </c>
      <c r="D6" s="56">
        <f>物品!K7</f>
        <v>0</v>
      </c>
      <c r="E6" s="56">
        <f>物品!L7</f>
        <v>0</v>
      </c>
      <c r="F6" s="56">
        <f>物品!M7</f>
        <v>0</v>
      </c>
      <c r="G6" s="56">
        <f>物品!N7</f>
        <v>0</v>
      </c>
      <c r="H6" s="56">
        <f>物品!O7</f>
        <v>0</v>
      </c>
      <c r="I6" s="56">
        <f>IF(物品!J7=0,0,"'"&amp;物品!J7&amp;"'")</f>
        <v>0</v>
      </c>
      <c r="J6" s="56">
        <f>IF(物品!K7=0,0,"'"&amp;物品!K7&amp;"'")</f>
        <v>0</v>
      </c>
      <c r="K6" s="56">
        <f>IF(物品!L7=0,0,"'"&amp;物品!L7&amp;"'")</f>
        <v>0</v>
      </c>
      <c r="L6" s="56">
        <f>IF(物品!M7=0,0,"'"&amp;物品!M7&amp;"'")</f>
        <v>0</v>
      </c>
      <c r="M6" s="56">
        <f>IF(物品!N7=0,0,"'"&amp;物品!N7&amp;"'")</f>
        <v>0</v>
      </c>
      <c r="N6" s="56">
        <f>IF(物品!O7=0,0,"'"&amp;物品!O7&amp;"'")</f>
        <v>0</v>
      </c>
      <c r="O6" s="56" t="str">
        <f t="shared" si="0"/>
        <v/>
      </c>
      <c r="P6" s="56" t="str">
        <f t="shared" si="1"/>
        <v/>
      </c>
      <c r="Q6" s="60" t="str">
        <f>IFERROR(VLOOKUP(C6,物品!$B:$E,3,FALSE),"")</f>
        <v/>
      </c>
      <c r="R6" s="60" t="str">
        <f>IFERROR(VLOOKUP(D6,物品!$B:$E,3,FALSE),"")</f>
        <v/>
      </c>
      <c r="S6" s="60" t="str">
        <f>IFERROR(VLOOKUP(E6,物品!$B:$E,3,FALSE),"")</f>
        <v/>
      </c>
      <c r="T6" s="60" t="str">
        <f>IFERROR(VLOOKUP(F6,物品!$B:$E,3,FALSE),"")</f>
        <v/>
      </c>
      <c r="U6" s="60" t="str">
        <f>IFERROR(VLOOKUP(G6,物品!$B:$E,3,FALSE),"")</f>
        <v/>
      </c>
      <c r="V6" s="60" t="str">
        <f>IFERROR(VLOOKUP(H6,物品!$B:$E,3,FALSE),"")</f>
        <v/>
      </c>
      <c r="W6" s="55" t="str">
        <f t="shared" si="2"/>
        <v/>
      </c>
      <c r="X6" s="55" t="str">
        <f t="shared" si="3"/>
        <v/>
      </c>
      <c r="Y6" s="55" t="str">
        <f t="shared" si="4"/>
        <v/>
      </c>
      <c r="Z6" s="55" t="str">
        <f t="shared" si="5"/>
        <v/>
      </c>
      <c r="AA6" s="55" t="str">
        <f t="shared" si="6"/>
        <v/>
      </c>
      <c r="AB6" s="55" t="str">
        <f t="shared" si="7"/>
        <v>|n=0</v>
      </c>
    </row>
    <row r="7" spans="1:28">
      <c r="A7" s="56">
        <f>物品!A8</f>
        <v>0</v>
      </c>
      <c r="B7" s="56" t="str">
        <f>"'"&amp;物品!B8&amp;"'"</f>
        <v>'E006'</v>
      </c>
      <c r="C7" s="56">
        <f>物品!J8</f>
        <v>0</v>
      </c>
      <c r="D7" s="56">
        <f>物品!K8</f>
        <v>0</v>
      </c>
      <c r="E7" s="56">
        <f>物品!L8</f>
        <v>0</v>
      </c>
      <c r="F7" s="56">
        <f>物品!M8</f>
        <v>0</v>
      </c>
      <c r="G7" s="56">
        <f>物品!N8</f>
        <v>0</v>
      </c>
      <c r="H7" s="56">
        <f>物品!O8</f>
        <v>0</v>
      </c>
      <c r="I7" s="56">
        <f>IF(物品!J8=0,0,"'"&amp;物品!J8&amp;"'")</f>
        <v>0</v>
      </c>
      <c r="J7" s="56">
        <f>IF(物品!K8=0,0,"'"&amp;物品!K8&amp;"'")</f>
        <v>0</v>
      </c>
      <c r="K7" s="56">
        <f>IF(物品!L8=0,0,"'"&amp;物品!L8&amp;"'")</f>
        <v>0</v>
      </c>
      <c r="L7" s="56">
        <f>IF(物品!M8=0,0,"'"&amp;物品!M8&amp;"'")</f>
        <v>0</v>
      </c>
      <c r="M7" s="56">
        <f>IF(物品!N8=0,0,"'"&amp;物品!N8&amp;"'")</f>
        <v>0</v>
      </c>
      <c r="N7" s="56">
        <f>IF(物品!O8=0,0,"'"&amp;物品!O8&amp;"'")</f>
        <v>0</v>
      </c>
      <c r="O7" s="56" t="str">
        <f t="shared" si="0"/>
        <v/>
      </c>
      <c r="P7" s="56" t="str">
        <f t="shared" si="1"/>
        <v/>
      </c>
      <c r="Q7" s="60" t="str">
        <f>IFERROR(VLOOKUP(C7,物品!$B:$E,3,FALSE),"")</f>
        <v/>
      </c>
      <c r="R7" s="60" t="str">
        <f>IFERROR(VLOOKUP(D7,物品!$B:$E,3,FALSE),"")</f>
        <v/>
      </c>
      <c r="S7" s="60" t="str">
        <f>IFERROR(VLOOKUP(E7,物品!$B:$E,3,FALSE),"")</f>
        <v/>
      </c>
      <c r="T7" s="60" t="str">
        <f>IFERROR(VLOOKUP(F7,物品!$B:$E,3,FALSE),"")</f>
        <v/>
      </c>
      <c r="U7" s="60" t="str">
        <f>IFERROR(VLOOKUP(G7,物品!$B:$E,3,FALSE),"")</f>
        <v/>
      </c>
      <c r="V7" s="60" t="str">
        <f>IFERROR(VLOOKUP(H7,物品!$B:$E,3,FALSE),"")</f>
        <v/>
      </c>
      <c r="W7" s="55" t="str">
        <f t="shared" si="2"/>
        <v/>
      </c>
      <c r="X7" s="55" t="str">
        <f t="shared" si="3"/>
        <v/>
      </c>
      <c r="Y7" s="55" t="str">
        <f t="shared" si="4"/>
        <v/>
      </c>
      <c r="Z7" s="55" t="str">
        <f t="shared" si="5"/>
        <v/>
      </c>
      <c r="AA7" s="55" t="str">
        <f t="shared" si="6"/>
        <v/>
      </c>
      <c r="AB7" s="55" t="str">
        <f t="shared" si="7"/>
        <v>|n=0</v>
      </c>
    </row>
    <row r="8" spans="1:28">
      <c r="A8" s="56">
        <f>物品!A9</f>
        <v>0</v>
      </c>
      <c r="B8" s="56" t="str">
        <f>"'"&amp;物品!B9&amp;"'"</f>
        <v>'E007'</v>
      </c>
      <c r="C8" s="56">
        <f>物品!J9</f>
        <v>0</v>
      </c>
      <c r="D8" s="56">
        <f>物品!K9</f>
        <v>0</v>
      </c>
      <c r="E8" s="56">
        <f>物品!L9</f>
        <v>0</v>
      </c>
      <c r="F8" s="56">
        <f>物品!M9</f>
        <v>0</v>
      </c>
      <c r="G8" s="56">
        <f>物品!N9</f>
        <v>0</v>
      </c>
      <c r="H8" s="56">
        <f>物品!O9</f>
        <v>0</v>
      </c>
      <c r="I8" s="56">
        <f>IF(物品!J9=0,0,"'"&amp;物品!J9&amp;"'")</f>
        <v>0</v>
      </c>
      <c r="J8" s="56">
        <f>IF(物品!K9=0,0,"'"&amp;物品!K9&amp;"'")</f>
        <v>0</v>
      </c>
      <c r="K8" s="56">
        <f>IF(物品!L9=0,0,"'"&amp;物品!L9&amp;"'")</f>
        <v>0</v>
      </c>
      <c r="L8" s="56">
        <f>IF(物品!M9=0,0,"'"&amp;物品!M9&amp;"'")</f>
        <v>0</v>
      </c>
      <c r="M8" s="56">
        <f>IF(物品!N9=0,0,"'"&amp;物品!N9&amp;"'")</f>
        <v>0</v>
      </c>
      <c r="N8" s="56">
        <f>IF(物品!O9=0,0,"'"&amp;物品!O9&amp;"'")</f>
        <v>0</v>
      </c>
      <c r="O8" s="56" t="str">
        <f t="shared" si="0"/>
        <v/>
      </c>
      <c r="P8" s="56" t="str">
        <f t="shared" si="1"/>
        <v/>
      </c>
      <c r="Q8" s="60" t="str">
        <f>IFERROR(VLOOKUP(C8,物品!$B:$E,3,FALSE),"")</f>
        <v/>
      </c>
      <c r="R8" s="60" t="str">
        <f>IFERROR(VLOOKUP(D8,物品!$B:$E,3,FALSE),"")</f>
        <v/>
      </c>
      <c r="S8" s="60" t="str">
        <f>IFERROR(VLOOKUP(E8,物品!$B:$E,3,FALSE),"")</f>
        <v/>
      </c>
      <c r="T8" s="60" t="str">
        <f>IFERROR(VLOOKUP(F8,物品!$B:$E,3,FALSE),"")</f>
        <v/>
      </c>
      <c r="U8" s="60" t="str">
        <f>IFERROR(VLOOKUP(G8,物品!$B:$E,3,FALSE),"")</f>
        <v/>
      </c>
      <c r="V8" s="60" t="str">
        <f>IFERROR(VLOOKUP(H8,物品!$B:$E,3,FALSE),"")</f>
        <v/>
      </c>
      <c r="W8" s="55" t="str">
        <f t="shared" si="2"/>
        <v/>
      </c>
      <c r="X8" s="55" t="str">
        <f t="shared" si="3"/>
        <v/>
      </c>
      <c r="Y8" s="55" t="str">
        <f t="shared" si="4"/>
        <v/>
      </c>
      <c r="Z8" s="55" t="str">
        <f t="shared" si="5"/>
        <v/>
      </c>
      <c r="AA8" s="55" t="str">
        <f t="shared" si="6"/>
        <v/>
      </c>
      <c r="AB8" s="55" t="str">
        <f t="shared" si="7"/>
        <v>|n=0</v>
      </c>
    </row>
    <row r="9" spans="1:28">
      <c r="A9" s="56">
        <f>物品!A10</f>
        <v>0</v>
      </c>
      <c r="B9" s="56" t="str">
        <f>"'"&amp;物品!B10&amp;"'"</f>
        <v>'E008'</v>
      </c>
      <c r="C9" s="56">
        <f>物品!J10</f>
        <v>0</v>
      </c>
      <c r="D9" s="56">
        <f>物品!K10</f>
        <v>0</v>
      </c>
      <c r="E9" s="56">
        <f>物品!L10</f>
        <v>0</v>
      </c>
      <c r="F9" s="56">
        <f>物品!M10</f>
        <v>0</v>
      </c>
      <c r="G9" s="56">
        <f>物品!N10</f>
        <v>0</v>
      </c>
      <c r="H9" s="56">
        <f>物品!O10</f>
        <v>0</v>
      </c>
      <c r="I9" s="56">
        <f>IF(物品!J10=0,0,"'"&amp;物品!J10&amp;"'")</f>
        <v>0</v>
      </c>
      <c r="J9" s="56">
        <f>IF(物品!K10=0,0,"'"&amp;物品!K10&amp;"'")</f>
        <v>0</v>
      </c>
      <c r="K9" s="56">
        <f>IF(物品!L10=0,0,"'"&amp;物品!L10&amp;"'")</f>
        <v>0</v>
      </c>
      <c r="L9" s="56">
        <f>IF(物品!M10=0,0,"'"&amp;物品!M10&amp;"'")</f>
        <v>0</v>
      </c>
      <c r="M9" s="56">
        <f>IF(物品!N10=0,0,"'"&amp;物品!N10&amp;"'")</f>
        <v>0</v>
      </c>
      <c r="N9" s="56">
        <f>IF(物品!O10=0,0,"'"&amp;物品!O10&amp;"'")</f>
        <v>0</v>
      </c>
      <c r="O9" s="56" t="str">
        <f t="shared" si="0"/>
        <v/>
      </c>
      <c r="P9" s="56" t="str">
        <f t="shared" si="1"/>
        <v/>
      </c>
      <c r="Q9" s="60" t="str">
        <f>IFERROR(VLOOKUP(C9,物品!$B:$E,3,FALSE),"")</f>
        <v/>
      </c>
      <c r="R9" s="60" t="str">
        <f>IFERROR(VLOOKUP(D9,物品!$B:$E,3,FALSE),"")</f>
        <v/>
      </c>
      <c r="S9" s="60" t="str">
        <f>IFERROR(VLOOKUP(E9,物品!$B:$E,3,FALSE),"")</f>
        <v/>
      </c>
      <c r="T9" s="60" t="str">
        <f>IFERROR(VLOOKUP(F9,物品!$B:$E,3,FALSE),"")</f>
        <v/>
      </c>
      <c r="U9" s="60" t="str">
        <f>IFERROR(VLOOKUP(G9,物品!$B:$E,3,FALSE),"")</f>
        <v/>
      </c>
      <c r="V9" s="60" t="str">
        <f>IFERROR(VLOOKUP(H9,物品!$B:$E,3,FALSE),"")</f>
        <v/>
      </c>
      <c r="W9" s="55" t="str">
        <f t="shared" si="2"/>
        <v/>
      </c>
      <c r="X9" s="55" t="str">
        <f t="shared" si="3"/>
        <v/>
      </c>
      <c r="Y9" s="55" t="str">
        <f t="shared" si="4"/>
        <v/>
      </c>
      <c r="Z9" s="55" t="str">
        <f t="shared" si="5"/>
        <v/>
      </c>
      <c r="AA9" s="55" t="str">
        <f t="shared" si="6"/>
        <v/>
      </c>
      <c r="AB9" s="55" t="str">
        <f t="shared" si="7"/>
        <v>|n=0</v>
      </c>
    </row>
    <row r="10" spans="1:28">
      <c r="A10" s="56">
        <f>物品!A11</f>
        <v>0</v>
      </c>
      <c r="B10" s="56" t="str">
        <f>"'"&amp;物品!B11&amp;"'"</f>
        <v>'E009'</v>
      </c>
      <c r="C10" s="56">
        <f>物品!J11</f>
        <v>0</v>
      </c>
      <c r="D10" s="56">
        <f>物品!K11</f>
        <v>0</v>
      </c>
      <c r="E10" s="56">
        <f>物品!L11</f>
        <v>0</v>
      </c>
      <c r="F10" s="56">
        <f>物品!M11</f>
        <v>0</v>
      </c>
      <c r="G10" s="56">
        <f>物品!N11</f>
        <v>0</v>
      </c>
      <c r="H10" s="56">
        <f>物品!O11</f>
        <v>0</v>
      </c>
      <c r="I10" s="56">
        <f>IF(物品!J11=0,0,"'"&amp;物品!J11&amp;"'")</f>
        <v>0</v>
      </c>
      <c r="J10" s="56">
        <f>IF(物品!K11=0,0,"'"&amp;物品!K11&amp;"'")</f>
        <v>0</v>
      </c>
      <c r="K10" s="56">
        <f>IF(物品!L11=0,0,"'"&amp;物品!L11&amp;"'")</f>
        <v>0</v>
      </c>
      <c r="L10" s="56">
        <f>IF(物品!M11=0,0,"'"&amp;物品!M11&amp;"'")</f>
        <v>0</v>
      </c>
      <c r="M10" s="56">
        <f>IF(物品!N11=0,0,"'"&amp;物品!N11&amp;"'")</f>
        <v>0</v>
      </c>
      <c r="N10" s="56">
        <f>IF(物品!O11=0,0,"'"&amp;物品!O11&amp;"'")</f>
        <v>0</v>
      </c>
      <c r="O10" s="56" t="str">
        <f t="shared" si="0"/>
        <v/>
      </c>
      <c r="P10" s="56" t="str">
        <f t="shared" si="1"/>
        <v/>
      </c>
      <c r="Q10" s="60" t="str">
        <f>IFERROR(VLOOKUP(C10,物品!$B:$E,3,FALSE),"")</f>
        <v/>
      </c>
      <c r="R10" s="60" t="str">
        <f>IFERROR(VLOOKUP(D10,物品!$B:$E,3,FALSE),"")</f>
        <v/>
      </c>
      <c r="S10" s="60" t="str">
        <f>IFERROR(VLOOKUP(E10,物品!$B:$E,3,FALSE),"")</f>
        <v/>
      </c>
      <c r="T10" s="60" t="str">
        <f>IFERROR(VLOOKUP(F10,物品!$B:$E,3,FALSE),"")</f>
        <v/>
      </c>
      <c r="U10" s="60" t="str">
        <f>IFERROR(VLOOKUP(G10,物品!$B:$E,3,FALSE),"")</f>
        <v/>
      </c>
      <c r="V10" s="60" t="str">
        <f>IFERROR(VLOOKUP(H10,物品!$B:$E,3,FALSE),"")</f>
        <v/>
      </c>
      <c r="W10" s="55" t="str">
        <f t="shared" si="2"/>
        <v/>
      </c>
      <c r="X10" s="55" t="str">
        <f t="shared" si="3"/>
        <v/>
      </c>
      <c r="Y10" s="55" t="str">
        <f t="shared" si="4"/>
        <v/>
      </c>
      <c r="Z10" s="55" t="str">
        <f t="shared" si="5"/>
        <v/>
      </c>
      <c r="AA10" s="55" t="str">
        <f t="shared" si="6"/>
        <v/>
      </c>
      <c r="AB10" s="55" t="str">
        <f t="shared" si="7"/>
        <v>|n=0</v>
      </c>
    </row>
    <row r="11" spans="1:28">
      <c r="A11" s="56">
        <f>物品!A12</f>
        <v>0</v>
      </c>
      <c r="B11" s="56" t="str">
        <f>"'"&amp;物品!B12&amp;"'"</f>
        <v>'E010'</v>
      </c>
      <c r="C11" s="56">
        <f>物品!J12</f>
        <v>0</v>
      </c>
      <c r="D11" s="56">
        <f>物品!K12</f>
        <v>0</v>
      </c>
      <c r="E11" s="56">
        <f>物品!L12</f>
        <v>0</v>
      </c>
      <c r="F11" s="56">
        <f>物品!M12</f>
        <v>0</v>
      </c>
      <c r="G11" s="56">
        <f>物品!N12</f>
        <v>0</v>
      </c>
      <c r="H11" s="56">
        <f>物品!O12</f>
        <v>0</v>
      </c>
      <c r="I11" s="56">
        <f>IF(物品!J12=0,0,"'"&amp;物品!J12&amp;"'")</f>
        <v>0</v>
      </c>
      <c r="J11" s="56">
        <f>IF(物品!K12=0,0,"'"&amp;物品!K12&amp;"'")</f>
        <v>0</v>
      </c>
      <c r="K11" s="56">
        <f>IF(物品!L12=0,0,"'"&amp;物品!L12&amp;"'")</f>
        <v>0</v>
      </c>
      <c r="L11" s="56">
        <f>IF(物品!M12=0,0,"'"&amp;物品!M12&amp;"'")</f>
        <v>0</v>
      </c>
      <c r="M11" s="56">
        <f>IF(物品!N12=0,0,"'"&amp;物品!N12&amp;"'")</f>
        <v>0</v>
      </c>
      <c r="N11" s="56">
        <f>IF(物品!O12=0,0,"'"&amp;物品!O12&amp;"'")</f>
        <v>0</v>
      </c>
      <c r="O11" s="56" t="str">
        <f t="shared" ref="O11:O45" si="8">IF(I11=0,"","AddItemFormula("&amp;I11&amp;","&amp;J11&amp;","&amp;K11&amp;","&amp;L11&amp;","&amp;M11&amp;","&amp;N11&amp;","&amp;B11&amp;")")</f>
        <v/>
      </c>
      <c r="P11" s="56" t="str">
        <f t="shared" si="1"/>
        <v/>
      </c>
      <c r="Q11" s="60" t="str">
        <f>IFERROR(VLOOKUP(C11,物品!$B:$E,3,FALSE),"")</f>
        <v/>
      </c>
      <c r="R11" s="60" t="str">
        <f>IFERROR(VLOOKUP(D11,物品!$B:$E,3,FALSE),"")</f>
        <v/>
      </c>
      <c r="S11" s="60" t="str">
        <f>IFERROR(VLOOKUP(E11,物品!$B:$E,3,FALSE),"")</f>
        <v/>
      </c>
      <c r="T11" s="60" t="str">
        <f>IFERROR(VLOOKUP(F11,物品!$B:$E,3,FALSE),"")</f>
        <v/>
      </c>
      <c r="U11" s="60" t="str">
        <f>IFERROR(VLOOKUP(G11,物品!$B:$E,3,FALSE),"")</f>
        <v/>
      </c>
      <c r="V11" s="60" t="str">
        <f>IFERROR(VLOOKUP(H11,物品!$B:$E,3,FALSE),"")</f>
        <v/>
      </c>
      <c r="W11" s="55" t="str">
        <f t="shared" ref="W11:W45" si="9">IF(R11="","","+"&amp;R11)</f>
        <v/>
      </c>
      <c r="X11" s="55" t="str">
        <f t="shared" ref="X11:X45" si="10">IF(S11="","","+"&amp;S11)</f>
        <v/>
      </c>
      <c r="Y11" s="55" t="str">
        <f t="shared" ref="Y11:Y45" si="11">IF(T11="","","+"&amp;T11)</f>
        <v/>
      </c>
      <c r="Z11" s="55" t="str">
        <f t="shared" ref="Z11:Z45" si="12">IF(U11="","","+"&amp;U11)</f>
        <v/>
      </c>
      <c r="AA11" s="55" t="str">
        <f t="shared" ref="AA11:AA45" si="13">IF(V11="","","+"&amp;V11)</f>
        <v/>
      </c>
      <c r="AB11" s="55" t="str">
        <f t="shared" ref="AB11:AB45" si="14">"|n"&amp;Q11&amp;W11&amp;X11&amp;Y11&amp;Z11&amp;AA11&amp;"="&amp;A11</f>
        <v>|n=0</v>
      </c>
    </row>
    <row r="12" spans="1:28">
      <c r="A12" s="56">
        <f>物品!A13</f>
        <v>0</v>
      </c>
      <c r="B12" s="56" t="str">
        <f>"'"&amp;物品!B13&amp;"'"</f>
        <v>'E011'</v>
      </c>
      <c r="C12" s="56">
        <f>物品!J13</f>
        <v>0</v>
      </c>
      <c r="D12" s="56">
        <f>物品!K13</f>
        <v>0</v>
      </c>
      <c r="E12" s="56">
        <f>物品!L13</f>
        <v>0</v>
      </c>
      <c r="F12" s="56">
        <f>物品!M13</f>
        <v>0</v>
      </c>
      <c r="G12" s="56">
        <f>物品!N13</f>
        <v>0</v>
      </c>
      <c r="H12" s="56">
        <f>物品!O13</f>
        <v>0</v>
      </c>
      <c r="I12" s="56">
        <f>IF(物品!J13=0,0,"'"&amp;物品!J13&amp;"'")</f>
        <v>0</v>
      </c>
      <c r="J12" s="56">
        <f>IF(物品!K13=0,0,"'"&amp;物品!K13&amp;"'")</f>
        <v>0</v>
      </c>
      <c r="K12" s="56">
        <f>IF(物品!L13=0,0,"'"&amp;物品!L13&amp;"'")</f>
        <v>0</v>
      </c>
      <c r="L12" s="56">
        <f>IF(物品!M13=0,0,"'"&amp;物品!M13&amp;"'")</f>
        <v>0</v>
      </c>
      <c r="M12" s="56">
        <f>IF(物品!N13=0,0,"'"&amp;物品!N13&amp;"'")</f>
        <v>0</v>
      </c>
      <c r="N12" s="56">
        <f>IF(物品!O13=0,0,"'"&amp;物品!O13&amp;"'")</f>
        <v>0</v>
      </c>
      <c r="O12" s="56" t="str">
        <f t="shared" si="8"/>
        <v/>
      </c>
      <c r="P12" s="56" t="str">
        <f t="shared" si="1"/>
        <v/>
      </c>
      <c r="Q12" s="60" t="str">
        <f>IFERROR(VLOOKUP(C12,物品!$B:$E,3,FALSE),"")</f>
        <v/>
      </c>
      <c r="R12" s="60" t="str">
        <f>IFERROR(VLOOKUP(D12,物品!$B:$E,3,FALSE),"")</f>
        <v/>
      </c>
      <c r="S12" s="60" t="str">
        <f>IFERROR(VLOOKUP(E12,物品!$B:$E,3,FALSE),"")</f>
        <v/>
      </c>
      <c r="T12" s="60" t="str">
        <f>IFERROR(VLOOKUP(F12,物品!$B:$E,3,FALSE),"")</f>
        <v/>
      </c>
      <c r="U12" s="60" t="str">
        <f>IFERROR(VLOOKUP(G12,物品!$B:$E,3,FALSE),"")</f>
        <v/>
      </c>
      <c r="V12" s="60" t="str">
        <f>IFERROR(VLOOKUP(H12,物品!$B:$E,3,FALSE),"")</f>
        <v/>
      </c>
      <c r="W12" s="55" t="str">
        <f t="shared" si="9"/>
        <v/>
      </c>
      <c r="X12" s="55" t="str">
        <f t="shared" si="10"/>
        <v/>
      </c>
      <c r="Y12" s="55" t="str">
        <f t="shared" si="11"/>
        <v/>
      </c>
      <c r="Z12" s="55" t="str">
        <f t="shared" si="12"/>
        <v/>
      </c>
      <c r="AA12" s="55" t="str">
        <f t="shared" si="13"/>
        <v/>
      </c>
      <c r="AB12" s="55" t="str">
        <f t="shared" si="14"/>
        <v>|n=0</v>
      </c>
    </row>
    <row r="13" spans="1:28">
      <c r="A13" s="56">
        <f>物品!A14</f>
        <v>0</v>
      </c>
      <c r="B13" s="56" t="str">
        <f>"'"&amp;物品!B14&amp;"'"</f>
        <v>'E012'</v>
      </c>
      <c r="C13" s="56">
        <f>物品!J14</f>
        <v>0</v>
      </c>
      <c r="D13" s="56">
        <f>物品!K14</f>
        <v>0</v>
      </c>
      <c r="E13" s="56">
        <f>物品!L14</f>
        <v>0</v>
      </c>
      <c r="F13" s="56">
        <f>物品!M14</f>
        <v>0</v>
      </c>
      <c r="G13" s="56">
        <f>物品!N14</f>
        <v>0</v>
      </c>
      <c r="H13" s="56">
        <f>物品!O14</f>
        <v>0</v>
      </c>
      <c r="I13" s="56">
        <f>IF(物品!J14=0,0,"'"&amp;物品!J14&amp;"'")</f>
        <v>0</v>
      </c>
      <c r="J13" s="56">
        <f>IF(物品!K14=0,0,"'"&amp;物品!K14&amp;"'")</f>
        <v>0</v>
      </c>
      <c r="K13" s="56">
        <f>IF(物品!L14=0,0,"'"&amp;物品!L14&amp;"'")</f>
        <v>0</v>
      </c>
      <c r="L13" s="56">
        <f>IF(物品!M14=0,0,"'"&amp;物品!M14&amp;"'")</f>
        <v>0</v>
      </c>
      <c r="M13" s="56">
        <f>IF(物品!N14=0,0,"'"&amp;物品!N14&amp;"'")</f>
        <v>0</v>
      </c>
      <c r="N13" s="56">
        <f>IF(物品!O14=0,0,"'"&amp;物品!O14&amp;"'")</f>
        <v>0</v>
      </c>
      <c r="O13" s="56" t="str">
        <f t="shared" si="8"/>
        <v/>
      </c>
      <c r="P13" s="56" t="str">
        <f t="shared" si="1"/>
        <v/>
      </c>
      <c r="Q13" s="60" t="str">
        <f>IFERROR(VLOOKUP(C13,物品!$B:$E,3,FALSE),"")</f>
        <v/>
      </c>
      <c r="R13" s="60" t="str">
        <f>IFERROR(VLOOKUP(D13,物品!$B:$E,3,FALSE),"")</f>
        <v/>
      </c>
      <c r="S13" s="60" t="str">
        <f>IFERROR(VLOOKUP(E13,物品!$B:$E,3,FALSE),"")</f>
        <v/>
      </c>
      <c r="T13" s="60" t="str">
        <f>IFERROR(VLOOKUP(F13,物品!$B:$E,3,FALSE),"")</f>
        <v/>
      </c>
      <c r="U13" s="60" t="str">
        <f>IFERROR(VLOOKUP(G13,物品!$B:$E,3,FALSE),"")</f>
        <v/>
      </c>
      <c r="V13" s="60" t="str">
        <f>IFERROR(VLOOKUP(H13,物品!$B:$E,3,FALSE),"")</f>
        <v/>
      </c>
      <c r="W13" s="55" t="str">
        <f t="shared" si="9"/>
        <v/>
      </c>
      <c r="X13" s="55" t="str">
        <f t="shared" si="10"/>
        <v/>
      </c>
      <c r="Y13" s="55" t="str">
        <f t="shared" si="11"/>
        <v/>
      </c>
      <c r="Z13" s="55" t="str">
        <f t="shared" si="12"/>
        <v/>
      </c>
      <c r="AA13" s="55" t="str">
        <f t="shared" si="13"/>
        <v/>
      </c>
      <c r="AB13" s="55" t="str">
        <f t="shared" si="14"/>
        <v>|n=0</v>
      </c>
    </row>
    <row r="14" spans="1:28">
      <c r="A14" s="56">
        <f>物品!A15</f>
        <v>0</v>
      </c>
      <c r="B14" s="56" t="str">
        <f>"'"&amp;物品!B15&amp;"'"</f>
        <v>'E013'</v>
      </c>
      <c r="C14" s="56">
        <f>物品!J15</f>
        <v>0</v>
      </c>
      <c r="D14" s="56">
        <f>物品!K15</f>
        <v>0</v>
      </c>
      <c r="E14" s="56">
        <f>物品!L15</f>
        <v>0</v>
      </c>
      <c r="F14" s="56">
        <f>物品!M15</f>
        <v>0</v>
      </c>
      <c r="G14" s="56">
        <f>物品!N15</f>
        <v>0</v>
      </c>
      <c r="H14" s="56">
        <f>物品!O15</f>
        <v>0</v>
      </c>
      <c r="I14" s="56">
        <f>IF(物品!J15=0,0,"'"&amp;物品!J15&amp;"'")</f>
        <v>0</v>
      </c>
      <c r="J14" s="56">
        <f>IF(物品!K15=0,0,"'"&amp;物品!K15&amp;"'")</f>
        <v>0</v>
      </c>
      <c r="K14" s="56">
        <f>IF(物品!L15=0,0,"'"&amp;物品!L15&amp;"'")</f>
        <v>0</v>
      </c>
      <c r="L14" s="56">
        <f>IF(物品!M15=0,0,"'"&amp;物品!M15&amp;"'")</f>
        <v>0</v>
      </c>
      <c r="M14" s="56">
        <f>IF(物品!N15=0,0,"'"&amp;物品!N15&amp;"'")</f>
        <v>0</v>
      </c>
      <c r="N14" s="56">
        <f>IF(物品!O15=0,0,"'"&amp;物品!O15&amp;"'")</f>
        <v>0</v>
      </c>
      <c r="O14" s="56" t="str">
        <f t="shared" si="8"/>
        <v/>
      </c>
      <c r="P14" s="56" t="str">
        <f t="shared" si="1"/>
        <v/>
      </c>
      <c r="Q14" s="60" t="str">
        <f>IFERROR(VLOOKUP(C14,物品!$B:$E,3,FALSE),"")</f>
        <v/>
      </c>
      <c r="R14" s="60" t="str">
        <f>IFERROR(VLOOKUP(D14,物品!$B:$E,3,FALSE),"")</f>
        <v/>
      </c>
      <c r="S14" s="60" t="str">
        <f>IFERROR(VLOOKUP(E14,物品!$B:$E,3,FALSE),"")</f>
        <v/>
      </c>
      <c r="T14" s="60" t="str">
        <f>IFERROR(VLOOKUP(F14,物品!$B:$E,3,FALSE),"")</f>
        <v/>
      </c>
      <c r="U14" s="60" t="str">
        <f>IFERROR(VLOOKUP(G14,物品!$B:$E,3,FALSE),"")</f>
        <v/>
      </c>
      <c r="V14" s="60" t="str">
        <f>IFERROR(VLOOKUP(H14,物品!$B:$E,3,FALSE),"")</f>
        <v/>
      </c>
      <c r="W14" s="55" t="str">
        <f t="shared" si="9"/>
        <v/>
      </c>
      <c r="X14" s="55" t="str">
        <f t="shared" si="10"/>
        <v/>
      </c>
      <c r="Y14" s="55" t="str">
        <f t="shared" si="11"/>
        <v/>
      </c>
      <c r="Z14" s="55" t="str">
        <f t="shared" si="12"/>
        <v/>
      </c>
      <c r="AA14" s="55" t="str">
        <f t="shared" si="13"/>
        <v/>
      </c>
      <c r="AB14" s="55" t="str">
        <f t="shared" si="14"/>
        <v>|n=0</v>
      </c>
    </row>
    <row r="15" spans="1:28">
      <c r="A15" s="56">
        <f>物品!A16</f>
        <v>0</v>
      </c>
      <c r="B15" s="56" t="str">
        <f>"'"&amp;物品!B16&amp;"'"</f>
        <v>'E014'</v>
      </c>
      <c r="C15" s="56">
        <f>物品!J16</f>
        <v>0</v>
      </c>
      <c r="D15" s="56">
        <f>物品!K16</f>
        <v>0</v>
      </c>
      <c r="E15" s="56">
        <f>物品!L16</f>
        <v>0</v>
      </c>
      <c r="F15" s="56">
        <f>物品!M16</f>
        <v>0</v>
      </c>
      <c r="G15" s="56">
        <f>物品!N16</f>
        <v>0</v>
      </c>
      <c r="H15" s="56">
        <f>物品!O16</f>
        <v>0</v>
      </c>
      <c r="I15" s="56">
        <f>IF(物品!J16=0,0,"'"&amp;物品!J16&amp;"'")</f>
        <v>0</v>
      </c>
      <c r="J15" s="56">
        <f>IF(物品!K16=0,0,"'"&amp;物品!K16&amp;"'")</f>
        <v>0</v>
      </c>
      <c r="K15" s="56">
        <f>IF(物品!L16=0,0,"'"&amp;物品!L16&amp;"'")</f>
        <v>0</v>
      </c>
      <c r="L15" s="56">
        <f>IF(物品!M16=0,0,"'"&amp;物品!M16&amp;"'")</f>
        <v>0</v>
      </c>
      <c r="M15" s="56">
        <f>IF(物品!N16=0,0,"'"&amp;物品!N16&amp;"'")</f>
        <v>0</v>
      </c>
      <c r="N15" s="56">
        <f>IF(物品!O16=0,0,"'"&amp;物品!O16&amp;"'")</f>
        <v>0</v>
      </c>
      <c r="O15" s="56" t="str">
        <f t="shared" si="8"/>
        <v/>
      </c>
      <c r="P15" s="56" t="str">
        <f t="shared" si="1"/>
        <v/>
      </c>
      <c r="Q15" s="60" t="str">
        <f>IFERROR(VLOOKUP(C15,物品!$B:$E,3,FALSE),"")</f>
        <v/>
      </c>
      <c r="R15" s="60" t="str">
        <f>IFERROR(VLOOKUP(D15,物品!$B:$E,3,FALSE),"")</f>
        <v/>
      </c>
      <c r="S15" s="60" t="str">
        <f>IFERROR(VLOOKUP(E15,物品!$B:$E,3,FALSE),"")</f>
        <v/>
      </c>
      <c r="T15" s="60" t="str">
        <f>IFERROR(VLOOKUP(F15,物品!$B:$E,3,FALSE),"")</f>
        <v/>
      </c>
      <c r="U15" s="60" t="str">
        <f>IFERROR(VLOOKUP(G15,物品!$B:$E,3,FALSE),"")</f>
        <v/>
      </c>
      <c r="V15" s="60" t="str">
        <f>IFERROR(VLOOKUP(H15,物品!$B:$E,3,FALSE),"")</f>
        <v/>
      </c>
      <c r="W15" s="55" t="str">
        <f t="shared" si="9"/>
        <v/>
      </c>
      <c r="X15" s="55" t="str">
        <f t="shared" si="10"/>
        <v/>
      </c>
      <c r="Y15" s="55" t="str">
        <f t="shared" si="11"/>
        <v/>
      </c>
      <c r="Z15" s="55" t="str">
        <f t="shared" si="12"/>
        <v/>
      </c>
      <c r="AA15" s="55" t="str">
        <f t="shared" si="13"/>
        <v/>
      </c>
      <c r="AB15" s="55" t="str">
        <f t="shared" si="14"/>
        <v>|n=0</v>
      </c>
    </row>
    <row r="16" spans="1:28">
      <c r="A16" s="56">
        <f>物品!A17</f>
        <v>0</v>
      </c>
      <c r="B16" s="56" t="str">
        <f>"'"&amp;物品!B17&amp;"'"</f>
        <v>'E015'</v>
      </c>
      <c r="C16" s="56">
        <f>物品!J17</f>
        <v>0</v>
      </c>
      <c r="D16" s="56">
        <f>物品!K17</f>
        <v>0</v>
      </c>
      <c r="E16" s="56">
        <f>物品!L17</f>
        <v>0</v>
      </c>
      <c r="F16" s="56">
        <f>物品!M17</f>
        <v>0</v>
      </c>
      <c r="G16" s="56">
        <f>物品!N17</f>
        <v>0</v>
      </c>
      <c r="H16" s="56">
        <f>物品!O17</f>
        <v>0</v>
      </c>
      <c r="I16" s="56">
        <f>IF(物品!J17=0,0,"'"&amp;物品!J17&amp;"'")</f>
        <v>0</v>
      </c>
      <c r="J16" s="56">
        <f>IF(物品!K17=0,0,"'"&amp;物品!K17&amp;"'")</f>
        <v>0</v>
      </c>
      <c r="K16" s="56">
        <f>IF(物品!L17=0,0,"'"&amp;物品!L17&amp;"'")</f>
        <v>0</v>
      </c>
      <c r="L16" s="56">
        <f>IF(物品!M17=0,0,"'"&amp;物品!M17&amp;"'")</f>
        <v>0</v>
      </c>
      <c r="M16" s="56">
        <f>IF(物品!N17=0,0,"'"&amp;物品!N17&amp;"'")</f>
        <v>0</v>
      </c>
      <c r="N16" s="56">
        <f>IF(物品!O17=0,0,"'"&amp;物品!O17&amp;"'")</f>
        <v>0</v>
      </c>
      <c r="O16" s="56" t="str">
        <f t="shared" si="8"/>
        <v/>
      </c>
      <c r="P16" s="56" t="str">
        <f t="shared" si="1"/>
        <v/>
      </c>
      <c r="Q16" s="60" t="str">
        <f>IFERROR(VLOOKUP(C16,物品!$B:$E,3,FALSE),"")</f>
        <v/>
      </c>
      <c r="R16" s="60" t="str">
        <f>IFERROR(VLOOKUP(D16,物品!$B:$E,3,FALSE),"")</f>
        <v/>
      </c>
      <c r="S16" s="60" t="str">
        <f>IFERROR(VLOOKUP(E16,物品!$B:$E,3,FALSE),"")</f>
        <v/>
      </c>
      <c r="T16" s="60" t="str">
        <f>IFERROR(VLOOKUP(F16,物品!$B:$E,3,FALSE),"")</f>
        <v/>
      </c>
      <c r="U16" s="60" t="str">
        <f>IFERROR(VLOOKUP(G16,物品!$B:$E,3,FALSE),"")</f>
        <v/>
      </c>
      <c r="V16" s="60" t="str">
        <f>IFERROR(VLOOKUP(H16,物品!$B:$E,3,FALSE),"")</f>
        <v/>
      </c>
      <c r="W16" s="55" t="str">
        <f t="shared" si="9"/>
        <v/>
      </c>
      <c r="X16" s="55" t="str">
        <f t="shared" si="10"/>
        <v/>
      </c>
      <c r="Y16" s="55" t="str">
        <f t="shared" si="11"/>
        <v/>
      </c>
      <c r="Z16" s="55" t="str">
        <f t="shared" si="12"/>
        <v/>
      </c>
      <c r="AA16" s="55" t="str">
        <f t="shared" si="13"/>
        <v/>
      </c>
      <c r="AB16" s="55" t="str">
        <f t="shared" si="14"/>
        <v>|n=0</v>
      </c>
    </row>
    <row r="17" spans="1:28">
      <c r="A17" s="56">
        <f>物品!A23</f>
        <v>0</v>
      </c>
      <c r="B17" s="56" t="str">
        <f>"'"&amp;物品!B23&amp;"'"</f>
        <v>'E021'</v>
      </c>
      <c r="C17" s="56">
        <f>物品!J23</f>
        <v>0</v>
      </c>
      <c r="D17" s="56">
        <f>物品!K23</f>
        <v>0</v>
      </c>
      <c r="E17" s="56">
        <f>物品!L23</f>
        <v>0</v>
      </c>
      <c r="F17" s="56">
        <f>物品!M23</f>
        <v>0</v>
      </c>
      <c r="G17" s="56">
        <f>物品!N23</f>
        <v>0</v>
      </c>
      <c r="H17" s="56">
        <f>物品!O23</f>
        <v>0</v>
      </c>
      <c r="I17" s="56">
        <f>IF(物品!J23=0,0,"'"&amp;物品!J23&amp;"'")</f>
        <v>0</v>
      </c>
      <c r="J17" s="56">
        <f>IF(物品!K23=0,0,"'"&amp;物品!K23&amp;"'")</f>
        <v>0</v>
      </c>
      <c r="K17" s="56">
        <f>IF(物品!L23=0,0,"'"&amp;物品!L23&amp;"'")</f>
        <v>0</v>
      </c>
      <c r="L17" s="56">
        <f>IF(物品!M23=0,0,"'"&amp;物品!M23&amp;"'")</f>
        <v>0</v>
      </c>
      <c r="M17" s="56">
        <f>IF(物品!N23=0,0,"'"&amp;物品!N23&amp;"'")</f>
        <v>0</v>
      </c>
      <c r="N17" s="56">
        <f>IF(物品!O23=0,0,"'"&amp;物品!O23&amp;"'")</f>
        <v>0</v>
      </c>
      <c r="O17" s="56" t="str">
        <f t="shared" si="8"/>
        <v/>
      </c>
      <c r="P17" s="56" t="str">
        <f t="shared" si="1"/>
        <v/>
      </c>
      <c r="Q17" s="60" t="str">
        <f>IFERROR(VLOOKUP(C17,物品!$B:$E,3,FALSE),"")</f>
        <v/>
      </c>
      <c r="R17" s="60" t="str">
        <f>IFERROR(VLOOKUP(D17,物品!$B:$E,3,FALSE),"")</f>
        <v/>
      </c>
      <c r="S17" s="60" t="str">
        <f>IFERROR(VLOOKUP(E17,物品!$B:$E,3,FALSE),"")</f>
        <v/>
      </c>
      <c r="T17" s="60" t="str">
        <f>IFERROR(VLOOKUP(F17,物品!$B:$E,3,FALSE),"")</f>
        <v/>
      </c>
      <c r="U17" s="60" t="str">
        <f>IFERROR(VLOOKUP(G17,物品!$B:$E,3,FALSE),"")</f>
        <v/>
      </c>
      <c r="V17" s="60" t="str">
        <f>IFERROR(VLOOKUP(H17,物品!$B:$E,3,FALSE),"")</f>
        <v/>
      </c>
      <c r="W17" s="55" t="str">
        <f t="shared" si="9"/>
        <v/>
      </c>
      <c r="X17" s="55" t="str">
        <f t="shared" si="10"/>
        <v/>
      </c>
      <c r="Y17" s="55" t="str">
        <f t="shared" si="11"/>
        <v/>
      </c>
      <c r="Z17" s="55" t="str">
        <f t="shared" si="12"/>
        <v/>
      </c>
      <c r="AA17" s="55" t="str">
        <f t="shared" si="13"/>
        <v/>
      </c>
      <c r="AB17" s="55" t="str">
        <f t="shared" si="14"/>
        <v>|n=0</v>
      </c>
    </row>
    <row r="18" spans="1:28">
      <c r="A18" s="56">
        <f>物品!A24</f>
        <v>0</v>
      </c>
      <c r="B18" s="56" t="str">
        <f>"'"&amp;物品!B24&amp;"'"</f>
        <v>'E022'</v>
      </c>
      <c r="C18" s="56">
        <f>物品!J24</f>
        <v>0</v>
      </c>
      <c r="D18" s="56">
        <f>物品!K24</f>
        <v>0</v>
      </c>
      <c r="E18" s="56">
        <f>物品!L24</f>
        <v>0</v>
      </c>
      <c r="F18" s="56">
        <f>物品!M24</f>
        <v>0</v>
      </c>
      <c r="G18" s="56">
        <f>物品!N24</f>
        <v>0</v>
      </c>
      <c r="H18" s="56">
        <f>物品!O24</f>
        <v>0</v>
      </c>
      <c r="I18" s="56">
        <f>IF(物品!J24=0,0,"'"&amp;物品!J24&amp;"'")</f>
        <v>0</v>
      </c>
      <c r="J18" s="56">
        <f>IF(物品!K24=0,0,"'"&amp;物品!K24&amp;"'")</f>
        <v>0</v>
      </c>
      <c r="K18" s="56">
        <f>IF(物品!L24=0,0,"'"&amp;物品!L24&amp;"'")</f>
        <v>0</v>
      </c>
      <c r="L18" s="56">
        <f>IF(物品!M24=0,0,"'"&amp;物品!M24&amp;"'")</f>
        <v>0</v>
      </c>
      <c r="M18" s="56">
        <f>IF(物品!N24=0,0,"'"&amp;物品!N24&amp;"'")</f>
        <v>0</v>
      </c>
      <c r="N18" s="56">
        <f>IF(物品!O24=0,0,"'"&amp;物品!O24&amp;"'")</f>
        <v>0</v>
      </c>
      <c r="O18" s="56" t="str">
        <f t="shared" si="8"/>
        <v/>
      </c>
      <c r="P18" s="56" t="str">
        <f t="shared" si="1"/>
        <v/>
      </c>
      <c r="Q18" s="60" t="str">
        <f>IFERROR(VLOOKUP(C18,物品!$B:$E,3,FALSE),"")</f>
        <v/>
      </c>
      <c r="R18" s="60" t="str">
        <f>IFERROR(VLOOKUP(D18,物品!$B:$E,3,FALSE),"")</f>
        <v/>
      </c>
      <c r="S18" s="60" t="str">
        <f>IFERROR(VLOOKUP(E18,物品!$B:$E,3,FALSE),"")</f>
        <v/>
      </c>
      <c r="T18" s="60" t="str">
        <f>IFERROR(VLOOKUP(F18,物品!$B:$E,3,FALSE),"")</f>
        <v/>
      </c>
      <c r="U18" s="60" t="str">
        <f>IFERROR(VLOOKUP(G18,物品!$B:$E,3,FALSE),"")</f>
        <v/>
      </c>
      <c r="V18" s="60" t="str">
        <f>IFERROR(VLOOKUP(H18,物品!$B:$E,3,FALSE),"")</f>
        <v/>
      </c>
      <c r="W18" s="55" t="str">
        <f t="shared" si="9"/>
        <v/>
      </c>
      <c r="X18" s="55" t="str">
        <f t="shared" si="10"/>
        <v/>
      </c>
      <c r="Y18" s="55" t="str">
        <f t="shared" si="11"/>
        <v/>
      </c>
      <c r="Z18" s="55" t="str">
        <f t="shared" si="12"/>
        <v/>
      </c>
      <c r="AA18" s="55" t="str">
        <f t="shared" si="13"/>
        <v/>
      </c>
      <c r="AB18" s="55" t="str">
        <f t="shared" si="14"/>
        <v>|n=0</v>
      </c>
    </row>
    <row r="19" spans="1:28">
      <c r="A19" s="56">
        <f>物品!A25</f>
        <v>0</v>
      </c>
      <c r="B19" s="56" t="str">
        <f>"'"&amp;物品!B25&amp;"'"</f>
        <v>'E023'</v>
      </c>
      <c r="C19" s="56">
        <f>物品!J25</f>
        <v>0</v>
      </c>
      <c r="D19" s="56">
        <f>物品!K25</f>
        <v>0</v>
      </c>
      <c r="E19" s="56">
        <f>物品!L25</f>
        <v>0</v>
      </c>
      <c r="F19" s="56">
        <f>物品!M25</f>
        <v>0</v>
      </c>
      <c r="G19" s="56">
        <f>物品!N25</f>
        <v>0</v>
      </c>
      <c r="H19" s="56">
        <f>物品!O25</f>
        <v>0</v>
      </c>
      <c r="I19" s="56">
        <f>IF(物品!J25=0,0,"'"&amp;物品!J25&amp;"'")</f>
        <v>0</v>
      </c>
      <c r="J19" s="56">
        <f>IF(物品!K25=0,0,"'"&amp;物品!K25&amp;"'")</f>
        <v>0</v>
      </c>
      <c r="K19" s="56">
        <f>IF(物品!L25=0,0,"'"&amp;物品!L25&amp;"'")</f>
        <v>0</v>
      </c>
      <c r="L19" s="56">
        <f>IF(物品!M25=0,0,"'"&amp;物品!M25&amp;"'")</f>
        <v>0</v>
      </c>
      <c r="M19" s="56">
        <f>IF(物品!N25=0,0,"'"&amp;物品!N25&amp;"'")</f>
        <v>0</v>
      </c>
      <c r="N19" s="56">
        <f>IF(物品!O25=0,0,"'"&amp;物品!O25&amp;"'")</f>
        <v>0</v>
      </c>
      <c r="O19" s="56" t="str">
        <f t="shared" si="8"/>
        <v/>
      </c>
      <c r="P19" s="56" t="str">
        <f t="shared" si="1"/>
        <v/>
      </c>
      <c r="Q19" s="60" t="str">
        <f>IFERROR(VLOOKUP(C19,物品!$B:$E,3,FALSE),"")</f>
        <v/>
      </c>
      <c r="R19" s="60" t="str">
        <f>IFERROR(VLOOKUP(D19,物品!$B:$E,3,FALSE),"")</f>
        <v/>
      </c>
      <c r="S19" s="60" t="str">
        <f>IFERROR(VLOOKUP(E19,物品!$B:$E,3,FALSE),"")</f>
        <v/>
      </c>
      <c r="T19" s="60" t="str">
        <f>IFERROR(VLOOKUP(F19,物品!$B:$E,3,FALSE),"")</f>
        <v/>
      </c>
      <c r="U19" s="60" t="str">
        <f>IFERROR(VLOOKUP(G19,物品!$B:$E,3,FALSE),"")</f>
        <v/>
      </c>
      <c r="V19" s="60" t="str">
        <f>IFERROR(VLOOKUP(H19,物品!$B:$E,3,FALSE),"")</f>
        <v/>
      </c>
      <c r="W19" s="55" t="str">
        <f t="shared" si="9"/>
        <v/>
      </c>
      <c r="X19" s="55" t="str">
        <f t="shared" si="10"/>
        <v/>
      </c>
      <c r="Y19" s="55" t="str">
        <f t="shared" si="11"/>
        <v/>
      </c>
      <c r="Z19" s="55" t="str">
        <f t="shared" si="12"/>
        <v/>
      </c>
      <c r="AA19" s="55" t="str">
        <f t="shared" si="13"/>
        <v/>
      </c>
      <c r="AB19" s="55" t="str">
        <f t="shared" si="14"/>
        <v>|n=0</v>
      </c>
    </row>
    <row r="20" spans="1:28">
      <c r="A20" s="56">
        <f>物品!A26</f>
        <v>0</v>
      </c>
      <c r="B20" s="56" t="str">
        <f>"'"&amp;物品!B26&amp;"'"</f>
        <v>'E024'</v>
      </c>
      <c r="C20" s="56">
        <f>物品!J26</f>
        <v>0</v>
      </c>
      <c r="D20" s="56">
        <f>物品!K26</f>
        <v>0</v>
      </c>
      <c r="E20" s="56">
        <f>物品!L26</f>
        <v>0</v>
      </c>
      <c r="F20" s="56">
        <f>物品!M26</f>
        <v>0</v>
      </c>
      <c r="G20" s="56">
        <f>物品!N26</f>
        <v>0</v>
      </c>
      <c r="H20" s="56">
        <f>物品!O26</f>
        <v>0</v>
      </c>
      <c r="I20" s="56">
        <f>IF(物品!J26=0,0,"'"&amp;物品!J26&amp;"'")</f>
        <v>0</v>
      </c>
      <c r="J20" s="56">
        <f>IF(物品!K26=0,0,"'"&amp;物品!K26&amp;"'")</f>
        <v>0</v>
      </c>
      <c r="K20" s="56">
        <f>IF(物品!L26=0,0,"'"&amp;物品!L26&amp;"'")</f>
        <v>0</v>
      </c>
      <c r="L20" s="56">
        <f>IF(物品!M26=0,0,"'"&amp;物品!M26&amp;"'")</f>
        <v>0</v>
      </c>
      <c r="M20" s="56">
        <f>IF(物品!N26=0,0,"'"&amp;物品!N26&amp;"'")</f>
        <v>0</v>
      </c>
      <c r="N20" s="56">
        <f>IF(物品!O26=0,0,"'"&amp;物品!O26&amp;"'")</f>
        <v>0</v>
      </c>
      <c r="O20" s="56" t="str">
        <f t="shared" si="8"/>
        <v/>
      </c>
      <c r="P20" s="56" t="str">
        <f t="shared" si="1"/>
        <v/>
      </c>
      <c r="Q20" s="60" t="str">
        <f>IFERROR(VLOOKUP(C20,物品!$B:$E,3,FALSE),"")</f>
        <v/>
      </c>
      <c r="R20" s="60" t="str">
        <f>IFERROR(VLOOKUP(D20,物品!$B:$E,3,FALSE),"")</f>
        <v/>
      </c>
      <c r="S20" s="60" t="str">
        <f>IFERROR(VLOOKUP(E20,物品!$B:$E,3,FALSE),"")</f>
        <v/>
      </c>
      <c r="T20" s="60" t="str">
        <f>IFERROR(VLOOKUP(F20,物品!$B:$E,3,FALSE),"")</f>
        <v/>
      </c>
      <c r="U20" s="60" t="str">
        <f>IFERROR(VLOOKUP(G20,物品!$B:$E,3,FALSE),"")</f>
        <v/>
      </c>
      <c r="V20" s="60" t="str">
        <f>IFERROR(VLOOKUP(H20,物品!$B:$E,3,FALSE),"")</f>
        <v/>
      </c>
      <c r="W20" s="55" t="str">
        <f t="shared" si="9"/>
        <v/>
      </c>
      <c r="X20" s="55" t="str">
        <f t="shared" si="10"/>
        <v/>
      </c>
      <c r="Y20" s="55" t="str">
        <f t="shared" si="11"/>
        <v/>
      </c>
      <c r="Z20" s="55" t="str">
        <f t="shared" si="12"/>
        <v/>
      </c>
      <c r="AA20" s="55" t="str">
        <f t="shared" si="13"/>
        <v/>
      </c>
      <c r="AB20" s="55" t="str">
        <f t="shared" si="14"/>
        <v>|n=0</v>
      </c>
    </row>
    <row r="21" spans="1:28">
      <c r="A21" s="56">
        <f>物品!A27</f>
        <v>0</v>
      </c>
      <c r="B21" s="56" t="str">
        <f>"'"&amp;物品!B27&amp;"'"</f>
        <v>'E025'</v>
      </c>
      <c r="C21" s="56">
        <f>物品!J27</f>
        <v>0</v>
      </c>
      <c r="D21" s="56">
        <f>物品!K27</f>
        <v>0</v>
      </c>
      <c r="E21" s="56">
        <f>物品!L27</f>
        <v>0</v>
      </c>
      <c r="F21" s="56">
        <f>物品!M27</f>
        <v>0</v>
      </c>
      <c r="G21" s="56">
        <f>物品!N27</f>
        <v>0</v>
      </c>
      <c r="H21" s="56">
        <f>物品!O27</f>
        <v>0</v>
      </c>
      <c r="I21" s="56">
        <f>IF(物品!J27=0,0,"'"&amp;物品!J27&amp;"'")</f>
        <v>0</v>
      </c>
      <c r="J21" s="56">
        <f>IF(物品!K27=0,0,"'"&amp;物品!K27&amp;"'")</f>
        <v>0</v>
      </c>
      <c r="K21" s="56">
        <f>IF(物品!L27=0,0,"'"&amp;物品!L27&amp;"'")</f>
        <v>0</v>
      </c>
      <c r="L21" s="56">
        <f>IF(物品!M27=0,0,"'"&amp;物品!M27&amp;"'")</f>
        <v>0</v>
      </c>
      <c r="M21" s="56">
        <f>IF(物品!N27=0,0,"'"&amp;物品!N27&amp;"'")</f>
        <v>0</v>
      </c>
      <c r="N21" s="56">
        <f>IF(物品!O27=0,0,"'"&amp;物品!O27&amp;"'")</f>
        <v>0</v>
      </c>
      <c r="O21" s="56" t="str">
        <f t="shared" si="8"/>
        <v/>
      </c>
      <c r="P21" s="56" t="str">
        <f t="shared" si="1"/>
        <v/>
      </c>
      <c r="Q21" s="60" t="str">
        <f>IFERROR(VLOOKUP(C21,物品!$B:$E,3,FALSE),"")</f>
        <v/>
      </c>
      <c r="R21" s="60" t="str">
        <f>IFERROR(VLOOKUP(D21,物品!$B:$E,3,FALSE),"")</f>
        <v/>
      </c>
      <c r="S21" s="60" t="str">
        <f>IFERROR(VLOOKUP(E21,物品!$B:$E,3,FALSE),"")</f>
        <v/>
      </c>
      <c r="T21" s="60" t="str">
        <f>IFERROR(VLOOKUP(F21,物品!$B:$E,3,FALSE),"")</f>
        <v/>
      </c>
      <c r="U21" s="60" t="str">
        <f>IFERROR(VLOOKUP(G21,物品!$B:$E,3,FALSE),"")</f>
        <v/>
      </c>
      <c r="V21" s="60" t="str">
        <f>IFERROR(VLOOKUP(H21,物品!$B:$E,3,FALSE),"")</f>
        <v/>
      </c>
      <c r="W21" s="55" t="str">
        <f t="shared" si="9"/>
        <v/>
      </c>
      <c r="X21" s="55" t="str">
        <f t="shared" si="10"/>
        <v/>
      </c>
      <c r="Y21" s="55" t="str">
        <f t="shared" si="11"/>
        <v/>
      </c>
      <c r="Z21" s="55" t="str">
        <f t="shared" si="12"/>
        <v/>
      </c>
      <c r="AA21" s="55" t="str">
        <f t="shared" si="13"/>
        <v/>
      </c>
      <c r="AB21" s="55" t="str">
        <f t="shared" si="14"/>
        <v>|n=0</v>
      </c>
    </row>
    <row r="22" spans="1:28">
      <c r="A22" s="56">
        <f>物品!A28</f>
        <v>0</v>
      </c>
      <c r="B22" s="56" t="str">
        <f>"'"&amp;物品!B28&amp;"'"</f>
        <v>'E026'</v>
      </c>
      <c r="C22" s="56">
        <f>物品!J28</f>
        <v>0</v>
      </c>
      <c r="D22" s="56">
        <f>物品!K28</f>
        <v>0</v>
      </c>
      <c r="E22" s="56">
        <f>物品!L28</f>
        <v>0</v>
      </c>
      <c r="F22" s="56">
        <f>物品!M28</f>
        <v>0</v>
      </c>
      <c r="G22" s="56">
        <f>物品!N28</f>
        <v>0</v>
      </c>
      <c r="H22" s="56">
        <f>物品!O28</f>
        <v>0</v>
      </c>
      <c r="I22" s="56">
        <f>IF(物品!J28=0,0,"'"&amp;物品!J28&amp;"'")</f>
        <v>0</v>
      </c>
      <c r="J22" s="56">
        <f>IF(物品!K28=0,0,"'"&amp;物品!K28&amp;"'")</f>
        <v>0</v>
      </c>
      <c r="K22" s="56">
        <f>IF(物品!L28=0,0,"'"&amp;物品!L28&amp;"'")</f>
        <v>0</v>
      </c>
      <c r="L22" s="56">
        <f>IF(物品!M28=0,0,"'"&amp;物品!M28&amp;"'")</f>
        <v>0</v>
      </c>
      <c r="M22" s="56">
        <f>IF(物品!N28=0,0,"'"&amp;物品!N28&amp;"'")</f>
        <v>0</v>
      </c>
      <c r="N22" s="56">
        <f>IF(物品!O28=0,0,"'"&amp;物品!O28&amp;"'")</f>
        <v>0</v>
      </c>
      <c r="O22" s="56" t="str">
        <f t="shared" si="8"/>
        <v/>
      </c>
      <c r="P22" s="56" t="str">
        <f t="shared" si="1"/>
        <v/>
      </c>
      <c r="Q22" s="60" t="str">
        <f>IFERROR(VLOOKUP(C22,物品!$B:$E,3,FALSE),"")</f>
        <v/>
      </c>
      <c r="R22" s="60" t="str">
        <f>IFERROR(VLOOKUP(D22,物品!$B:$E,3,FALSE),"")</f>
        <v/>
      </c>
      <c r="S22" s="60" t="str">
        <f>IFERROR(VLOOKUP(E22,物品!$B:$E,3,FALSE),"")</f>
        <v/>
      </c>
      <c r="T22" s="60" t="str">
        <f>IFERROR(VLOOKUP(F22,物品!$B:$E,3,FALSE),"")</f>
        <v/>
      </c>
      <c r="U22" s="60" t="str">
        <f>IFERROR(VLOOKUP(G22,物品!$B:$E,3,FALSE),"")</f>
        <v/>
      </c>
      <c r="V22" s="60" t="str">
        <f>IFERROR(VLOOKUP(H22,物品!$B:$E,3,FALSE),"")</f>
        <v/>
      </c>
      <c r="W22" s="55" t="str">
        <f t="shared" si="9"/>
        <v/>
      </c>
      <c r="X22" s="55" t="str">
        <f t="shared" si="10"/>
        <v/>
      </c>
      <c r="Y22" s="55" t="str">
        <f t="shared" si="11"/>
        <v/>
      </c>
      <c r="Z22" s="55" t="str">
        <f t="shared" si="12"/>
        <v/>
      </c>
      <c r="AA22" s="55" t="str">
        <f t="shared" si="13"/>
        <v/>
      </c>
      <c r="AB22" s="55" t="str">
        <f t="shared" si="14"/>
        <v>|n=0</v>
      </c>
    </row>
    <row r="23" spans="1:28">
      <c r="A23" s="56">
        <f>物品!A29</f>
        <v>0</v>
      </c>
      <c r="B23" s="56" t="str">
        <f>"'"&amp;物品!B29&amp;"'"</f>
        <v>'E027'</v>
      </c>
      <c r="C23" s="56">
        <f>物品!J29</f>
        <v>0</v>
      </c>
      <c r="D23" s="56">
        <f>物品!K29</f>
        <v>0</v>
      </c>
      <c r="E23" s="56">
        <f>物品!L29</f>
        <v>0</v>
      </c>
      <c r="F23" s="56">
        <f>物品!M29</f>
        <v>0</v>
      </c>
      <c r="G23" s="56">
        <f>物品!N29</f>
        <v>0</v>
      </c>
      <c r="H23" s="56">
        <f>物品!O29</f>
        <v>0</v>
      </c>
      <c r="I23" s="56">
        <f>IF(物品!J29=0,0,"'"&amp;物品!J29&amp;"'")</f>
        <v>0</v>
      </c>
      <c r="J23" s="56">
        <f>IF(物品!K29=0,0,"'"&amp;物品!K29&amp;"'")</f>
        <v>0</v>
      </c>
      <c r="K23" s="56">
        <f>IF(物品!L29=0,0,"'"&amp;物品!L29&amp;"'")</f>
        <v>0</v>
      </c>
      <c r="L23" s="56">
        <f>IF(物品!M29=0,0,"'"&amp;物品!M29&amp;"'")</f>
        <v>0</v>
      </c>
      <c r="M23" s="56">
        <f>IF(物品!N29=0,0,"'"&amp;物品!N29&amp;"'")</f>
        <v>0</v>
      </c>
      <c r="N23" s="56">
        <f>IF(物品!O29=0,0,"'"&amp;物品!O29&amp;"'")</f>
        <v>0</v>
      </c>
      <c r="O23" s="56" t="str">
        <f t="shared" si="8"/>
        <v/>
      </c>
      <c r="P23" s="56" t="str">
        <f t="shared" si="1"/>
        <v/>
      </c>
      <c r="Q23" s="60" t="str">
        <f>IFERROR(VLOOKUP(C23,物品!$B:$E,3,FALSE),"")</f>
        <v/>
      </c>
      <c r="R23" s="60" t="str">
        <f>IFERROR(VLOOKUP(D23,物品!$B:$E,3,FALSE),"")</f>
        <v/>
      </c>
      <c r="S23" s="60" t="str">
        <f>IFERROR(VLOOKUP(E23,物品!$B:$E,3,FALSE),"")</f>
        <v/>
      </c>
      <c r="T23" s="60" t="str">
        <f>IFERROR(VLOOKUP(F23,物品!$B:$E,3,FALSE),"")</f>
        <v/>
      </c>
      <c r="U23" s="60" t="str">
        <f>IFERROR(VLOOKUP(G23,物品!$B:$E,3,FALSE),"")</f>
        <v/>
      </c>
      <c r="V23" s="60" t="str">
        <f>IFERROR(VLOOKUP(H23,物品!$B:$E,3,FALSE),"")</f>
        <v/>
      </c>
      <c r="W23" s="55" t="str">
        <f t="shared" si="9"/>
        <v/>
      </c>
      <c r="X23" s="55" t="str">
        <f t="shared" si="10"/>
        <v/>
      </c>
      <c r="Y23" s="55" t="str">
        <f t="shared" si="11"/>
        <v/>
      </c>
      <c r="Z23" s="55" t="str">
        <f t="shared" si="12"/>
        <v/>
      </c>
      <c r="AA23" s="55" t="str">
        <f t="shared" si="13"/>
        <v/>
      </c>
      <c r="AB23" s="55" t="str">
        <f t="shared" si="14"/>
        <v>|n=0</v>
      </c>
    </row>
    <row r="24" spans="1:28">
      <c r="A24" s="56">
        <f>物品!A30</f>
        <v>0</v>
      </c>
      <c r="B24" s="56" t="str">
        <f>"'"&amp;物品!B30&amp;"'"</f>
        <v>'E028'</v>
      </c>
      <c r="C24" s="56">
        <f>物品!J30</f>
        <v>0</v>
      </c>
      <c r="D24" s="56">
        <f>物品!K30</f>
        <v>0</v>
      </c>
      <c r="E24" s="56">
        <f>物品!L30</f>
        <v>0</v>
      </c>
      <c r="F24" s="56">
        <f>物品!M30</f>
        <v>0</v>
      </c>
      <c r="G24" s="56">
        <f>物品!N30</f>
        <v>0</v>
      </c>
      <c r="H24" s="56">
        <f>物品!O30</f>
        <v>0</v>
      </c>
      <c r="I24" s="56">
        <f>IF(物品!J30=0,0,"'"&amp;物品!J30&amp;"'")</f>
        <v>0</v>
      </c>
      <c r="J24" s="56">
        <f>IF(物品!K30=0,0,"'"&amp;物品!K30&amp;"'")</f>
        <v>0</v>
      </c>
      <c r="K24" s="56">
        <f>IF(物品!L30=0,0,"'"&amp;物品!L30&amp;"'")</f>
        <v>0</v>
      </c>
      <c r="L24" s="56">
        <f>IF(物品!M30=0,0,"'"&amp;物品!M30&amp;"'")</f>
        <v>0</v>
      </c>
      <c r="M24" s="56">
        <f>IF(物品!N30=0,0,"'"&amp;物品!N30&amp;"'")</f>
        <v>0</v>
      </c>
      <c r="N24" s="56">
        <f>IF(物品!O30=0,0,"'"&amp;物品!O30&amp;"'")</f>
        <v>0</v>
      </c>
      <c r="O24" s="56" t="str">
        <f t="shared" si="8"/>
        <v/>
      </c>
      <c r="P24" s="56" t="str">
        <f t="shared" si="1"/>
        <v/>
      </c>
      <c r="Q24" s="60" t="str">
        <f>IFERROR(VLOOKUP(C24,物品!$B:$E,3,FALSE),"")</f>
        <v/>
      </c>
      <c r="R24" s="60" t="str">
        <f>IFERROR(VLOOKUP(D24,物品!$B:$E,3,FALSE),"")</f>
        <v/>
      </c>
      <c r="S24" s="60" t="str">
        <f>IFERROR(VLOOKUP(E24,物品!$B:$E,3,FALSE),"")</f>
        <v/>
      </c>
      <c r="T24" s="60" t="str">
        <f>IFERROR(VLOOKUP(F24,物品!$B:$E,3,FALSE),"")</f>
        <v/>
      </c>
      <c r="U24" s="60" t="str">
        <f>IFERROR(VLOOKUP(G24,物品!$B:$E,3,FALSE),"")</f>
        <v/>
      </c>
      <c r="V24" s="60" t="str">
        <f>IFERROR(VLOOKUP(H24,物品!$B:$E,3,FALSE),"")</f>
        <v/>
      </c>
      <c r="W24" s="55" t="str">
        <f t="shared" si="9"/>
        <v/>
      </c>
      <c r="X24" s="55" t="str">
        <f t="shared" si="10"/>
        <v/>
      </c>
      <c r="Y24" s="55" t="str">
        <f t="shared" si="11"/>
        <v/>
      </c>
      <c r="Z24" s="55" t="str">
        <f t="shared" si="12"/>
        <v/>
      </c>
      <c r="AA24" s="55" t="str">
        <f t="shared" si="13"/>
        <v/>
      </c>
      <c r="AB24" s="55" t="str">
        <f t="shared" si="14"/>
        <v>|n=0</v>
      </c>
    </row>
    <row r="25" spans="1:28">
      <c r="A25" s="56">
        <f>物品!A31</f>
        <v>0</v>
      </c>
      <c r="B25" s="56" t="str">
        <f>"'"&amp;物品!B31&amp;"'"</f>
        <v>'E029'</v>
      </c>
      <c r="C25" s="56">
        <f>物品!J31</f>
        <v>0</v>
      </c>
      <c r="D25" s="56">
        <f>物品!K31</f>
        <v>0</v>
      </c>
      <c r="E25" s="56">
        <f>物品!L31</f>
        <v>0</v>
      </c>
      <c r="F25" s="56">
        <f>物品!M31</f>
        <v>0</v>
      </c>
      <c r="G25" s="56">
        <f>物品!N31</f>
        <v>0</v>
      </c>
      <c r="H25" s="56">
        <f>物品!O31</f>
        <v>0</v>
      </c>
      <c r="I25" s="56">
        <f>IF(物品!J31=0,0,"'"&amp;物品!J31&amp;"'")</f>
        <v>0</v>
      </c>
      <c r="J25" s="56">
        <f>IF(物品!K31=0,0,"'"&amp;物品!K31&amp;"'")</f>
        <v>0</v>
      </c>
      <c r="K25" s="56">
        <f>IF(物品!L31=0,0,"'"&amp;物品!L31&amp;"'")</f>
        <v>0</v>
      </c>
      <c r="L25" s="56">
        <f>IF(物品!M31=0,0,"'"&amp;物品!M31&amp;"'")</f>
        <v>0</v>
      </c>
      <c r="M25" s="56">
        <f>IF(物品!N31=0,0,"'"&amp;物品!N31&amp;"'")</f>
        <v>0</v>
      </c>
      <c r="N25" s="56">
        <f>IF(物品!O31=0,0,"'"&amp;物品!O31&amp;"'")</f>
        <v>0</v>
      </c>
      <c r="O25" s="56" t="str">
        <f t="shared" si="8"/>
        <v/>
      </c>
      <c r="P25" s="56" t="str">
        <f t="shared" si="1"/>
        <v/>
      </c>
      <c r="Q25" s="60" t="str">
        <f>IFERROR(VLOOKUP(C25,物品!$B:$E,3,FALSE),"")</f>
        <v/>
      </c>
      <c r="R25" s="60" t="str">
        <f>IFERROR(VLOOKUP(D25,物品!$B:$E,3,FALSE),"")</f>
        <v/>
      </c>
      <c r="S25" s="60" t="str">
        <f>IFERROR(VLOOKUP(E25,物品!$B:$E,3,FALSE),"")</f>
        <v/>
      </c>
      <c r="T25" s="60" t="str">
        <f>IFERROR(VLOOKUP(F25,物品!$B:$E,3,FALSE),"")</f>
        <v/>
      </c>
      <c r="U25" s="60" t="str">
        <f>IFERROR(VLOOKUP(G25,物品!$B:$E,3,FALSE),"")</f>
        <v/>
      </c>
      <c r="V25" s="60" t="str">
        <f>IFERROR(VLOOKUP(H25,物品!$B:$E,3,FALSE),"")</f>
        <v/>
      </c>
      <c r="W25" s="55" t="str">
        <f t="shared" si="9"/>
        <v/>
      </c>
      <c r="X25" s="55" t="str">
        <f t="shared" si="10"/>
        <v/>
      </c>
      <c r="Y25" s="55" t="str">
        <f t="shared" si="11"/>
        <v/>
      </c>
      <c r="Z25" s="55" t="str">
        <f t="shared" si="12"/>
        <v/>
      </c>
      <c r="AA25" s="55" t="str">
        <f t="shared" si="13"/>
        <v/>
      </c>
      <c r="AB25" s="55" t="str">
        <f t="shared" si="14"/>
        <v>|n=0</v>
      </c>
    </row>
    <row r="26" spans="1:28">
      <c r="A26" s="56">
        <f>物品!A32</f>
        <v>0</v>
      </c>
      <c r="B26" s="56" t="str">
        <f>"'"&amp;物品!B32&amp;"'"</f>
        <v>'E030'</v>
      </c>
      <c r="C26" s="56">
        <f>物品!J32</f>
        <v>0</v>
      </c>
      <c r="D26" s="56">
        <f>物品!K32</f>
        <v>0</v>
      </c>
      <c r="E26" s="56">
        <f>物品!L32</f>
        <v>0</v>
      </c>
      <c r="F26" s="56">
        <f>物品!M32</f>
        <v>0</v>
      </c>
      <c r="G26" s="56">
        <f>物品!N32</f>
        <v>0</v>
      </c>
      <c r="H26" s="56">
        <f>物品!O32</f>
        <v>0</v>
      </c>
      <c r="I26" s="56">
        <f>IF(物品!J32=0,0,"'"&amp;物品!J32&amp;"'")</f>
        <v>0</v>
      </c>
      <c r="J26" s="56">
        <f>IF(物品!K32=0,0,"'"&amp;物品!K32&amp;"'")</f>
        <v>0</v>
      </c>
      <c r="K26" s="56">
        <f>IF(物品!L32=0,0,"'"&amp;物品!L32&amp;"'")</f>
        <v>0</v>
      </c>
      <c r="L26" s="56">
        <f>IF(物品!M32=0,0,"'"&amp;物品!M32&amp;"'")</f>
        <v>0</v>
      </c>
      <c r="M26" s="56">
        <f>IF(物品!N32=0,0,"'"&amp;物品!N32&amp;"'")</f>
        <v>0</v>
      </c>
      <c r="N26" s="56">
        <f>IF(物品!O32=0,0,"'"&amp;物品!O32&amp;"'")</f>
        <v>0</v>
      </c>
      <c r="O26" s="56" t="str">
        <f t="shared" si="8"/>
        <v/>
      </c>
      <c r="P26" s="56" t="str">
        <f t="shared" si="1"/>
        <v/>
      </c>
      <c r="Q26" s="60" t="str">
        <f>IFERROR(VLOOKUP(C26,物品!$B:$E,3,FALSE),"")</f>
        <v/>
      </c>
      <c r="R26" s="60" t="str">
        <f>IFERROR(VLOOKUP(D26,物品!$B:$E,3,FALSE),"")</f>
        <v/>
      </c>
      <c r="S26" s="60" t="str">
        <f>IFERROR(VLOOKUP(E26,物品!$B:$E,3,FALSE),"")</f>
        <v/>
      </c>
      <c r="T26" s="60" t="str">
        <f>IFERROR(VLOOKUP(F26,物品!$B:$E,3,FALSE),"")</f>
        <v/>
      </c>
      <c r="U26" s="60" t="str">
        <f>IFERROR(VLOOKUP(G26,物品!$B:$E,3,FALSE),"")</f>
        <v/>
      </c>
      <c r="V26" s="60" t="str">
        <f>IFERROR(VLOOKUP(H26,物品!$B:$E,3,FALSE),"")</f>
        <v/>
      </c>
      <c r="W26" s="55" t="str">
        <f t="shared" si="9"/>
        <v/>
      </c>
      <c r="X26" s="55" t="str">
        <f t="shared" si="10"/>
        <v/>
      </c>
      <c r="Y26" s="55" t="str">
        <f t="shared" si="11"/>
        <v/>
      </c>
      <c r="Z26" s="55" t="str">
        <f t="shared" si="12"/>
        <v/>
      </c>
      <c r="AA26" s="55" t="str">
        <f t="shared" si="13"/>
        <v/>
      </c>
      <c r="AB26" s="55" t="str">
        <f t="shared" si="14"/>
        <v>|n=0</v>
      </c>
    </row>
    <row r="27" spans="1:28">
      <c r="A27" s="56">
        <f>物品!A33</f>
        <v>0</v>
      </c>
      <c r="B27" s="56" t="str">
        <f>"'"&amp;物品!B33&amp;"'"</f>
        <v>'E101'</v>
      </c>
      <c r="C27" s="56">
        <f>物品!J33</f>
        <v>0</v>
      </c>
      <c r="D27" s="56">
        <f>物品!K33</f>
        <v>0</v>
      </c>
      <c r="E27" s="56">
        <f>物品!L33</f>
        <v>0</v>
      </c>
      <c r="F27" s="56">
        <f>物品!M33</f>
        <v>0</v>
      </c>
      <c r="G27" s="56">
        <f>物品!N33</f>
        <v>0</v>
      </c>
      <c r="H27" s="56">
        <f>物品!O33</f>
        <v>0</v>
      </c>
      <c r="I27" s="56">
        <f>IF(物品!J33=0,0,"'"&amp;物品!J33&amp;"'")</f>
        <v>0</v>
      </c>
      <c r="J27" s="56">
        <f>IF(物品!K33=0,0,"'"&amp;物品!K33&amp;"'")</f>
        <v>0</v>
      </c>
      <c r="K27" s="56">
        <f>IF(物品!L33=0,0,"'"&amp;物品!L33&amp;"'")</f>
        <v>0</v>
      </c>
      <c r="L27" s="56">
        <f>IF(物品!M33=0,0,"'"&amp;物品!M33&amp;"'")</f>
        <v>0</v>
      </c>
      <c r="M27" s="56">
        <f>IF(物品!N33=0,0,"'"&amp;物品!N33&amp;"'")</f>
        <v>0</v>
      </c>
      <c r="N27" s="56">
        <f>IF(物品!O33=0,0,"'"&amp;物品!O33&amp;"'")</f>
        <v>0</v>
      </c>
      <c r="O27" s="56" t="str">
        <f t="shared" si="8"/>
        <v/>
      </c>
      <c r="P27" s="56" t="str">
        <f t="shared" si="1"/>
        <v/>
      </c>
      <c r="Q27" s="60" t="str">
        <f>IFERROR(VLOOKUP(C27,物品!$B:$E,3,FALSE),"")</f>
        <v/>
      </c>
      <c r="R27" s="60" t="str">
        <f>IFERROR(VLOOKUP(D27,物品!$B:$E,3,FALSE),"")</f>
        <v/>
      </c>
      <c r="S27" s="60" t="str">
        <f>IFERROR(VLOOKUP(E27,物品!$B:$E,3,FALSE),"")</f>
        <v/>
      </c>
      <c r="T27" s="60" t="str">
        <f>IFERROR(VLOOKUP(F27,物品!$B:$E,3,FALSE),"")</f>
        <v/>
      </c>
      <c r="U27" s="60" t="str">
        <f>IFERROR(VLOOKUP(G27,物品!$B:$E,3,FALSE),"")</f>
        <v/>
      </c>
      <c r="V27" s="60" t="str">
        <f>IFERROR(VLOOKUP(H27,物品!$B:$E,3,FALSE),"")</f>
        <v/>
      </c>
      <c r="W27" s="55" t="str">
        <f t="shared" si="9"/>
        <v/>
      </c>
      <c r="X27" s="55" t="str">
        <f t="shared" si="10"/>
        <v/>
      </c>
      <c r="Y27" s="55" t="str">
        <f t="shared" si="11"/>
        <v/>
      </c>
      <c r="Z27" s="55" t="str">
        <f t="shared" si="12"/>
        <v/>
      </c>
      <c r="AA27" s="55" t="str">
        <f t="shared" si="13"/>
        <v/>
      </c>
      <c r="AB27" s="55" t="str">
        <f t="shared" si="14"/>
        <v>|n=0</v>
      </c>
    </row>
    <row r="28" spans="1:28">
      <c r="A28" s="56">
        <f>物品!A34</f>
        <v>0</v>
      </c>
      <c r="B28" s="56" t="str">
        <f>"'"&amp;物品!B34&amp;"'"</f>
        <v>'E102'</v>
      </c>
      <c r="C28" s="56">
        <f>物品!J34</f>
        <v>0</v>
      </c>
      <c r="D28" s="56">
        <f>物品!K34</f>
        <v>0</v>
      </c>
      <c r="E28" s="56">
        <f>物品!L34</f>
        <v>0</v>
      </c>
      <c r="F28" s="56">
        <f>物品!M34</f>
        <v>0</v>
      </c>
      <c r="G28" s="56">
        <f>物品!N34</f>
        <v>0</v>
      </c>
      <c r="H28" s="56">
        <f>物品!O34</f>
        <v>0</v>
      </c>
      <c r="I28" s="56">
        <f>IF(物品!J34=0,0,"'"&amp;物品!J34&amp;"'")</f>
        <v>0</v>
      </c>
      <c r="J28" s="56">
        <f>IF(物品!K34=0,0,"'"&amp;物品!K34&amp;"'")</f>
        <v>0</v>
      </c>
      <c r="K28" s="56">
        <f>IF(物品!L34=0,0,"'"&amp;物品!L34&amp;"'")</f>
        <v>0</v>
      </c>
      <c r="L28" s="56">
        <f>IF(物品!M34=0,0,"'"&amp;物品!M34&amp;"'")</f>
        <v>0</v>
      </c>
      <c r="M28" s="56">
        <f>IF(物品!N34=0,0,"'"&amp;物品!N34&amp;"'")</f>
        <v>0</v>
      </c>
      <c r="N28" s="56">
        <f>IF(物品!O34=0,0,"'"&amp;物品!O34&amp;"'")</f>
        <v>0</v>
      </c>
      <c r="O28" s="56" t="str">
        <f t="shared" si="8"/>
        <v/>
      </c>
      <c r="P28" s="56" t="str">
        <f t="shared" si="1"/>
        <v/>
      </c>
      <c r="Q28" s="60" t="str">
        <f>IFERROR(VLOOKUP(C28,物品!$B:$E,3,FALSE),"")</f>
        <v/>
      </c>
      <c r="R28" s="60" t="str">
        <f>IFERROR(VLOOKUP(D28,物品!$B:$E,3,FALSE),"")</f>
        <v/>
      </c>
      <c r="S28" s="60" t="str">
        <f>IFERROR(VLOOKUP(E28,物品!$B:$E,3,FALSE),"")</f>
        <v/>
      </c>
      <c r="T28" s="60" t="str">
        <f>IFERROR(VLOOKUP(F28,物品!$B:$E,3,FALSE),"")</f>
        <v/>
      </c>
      <c r="U28" s="60" t="str">
        <f>IFERROR(VLOOKUP(G28,物品!$B:$E,3,FALSE),"")</f>
        <v/>
      </c>
      <c r="V28" s="60" t="str">
        <f>IFERROR(VLOOKUP(H28,物品!$B:$E,3,FALSE),"")</f>
        <v/>
      </c>
      <c r="W28" s="55" t="str">
        <f t="shared" si="9"/>
        <v/>
      </c>
      <c r="X28" s="55" t="str">
        <f t="shared" si="10"/>
        <v/>
      </c>
      <c r="Y28" s="55" t="str">
        <f t="shared" si="11"/>
        <v/>
      </c>
      <c r="Z28" s="55" t="str">
        <f t="shared" si="12"/>
        <v/>
      </c>
      <c r="AA28" s="55" t="str">
        <f t="shared" si="13"/>
        <v/>
      </c>
      <c r="AB28" s="55" t="str">
        <f t="shared" si="14"/>
        <v>|n=0</v>
      </c>
    </row>
    <row r="29" spans="1:28">
      <c r="A29" s="56">
        <f>物品!A35</f>
        <v>0</v>
      </c>
      <c r="B29" s="56" t="str">
        <f>"'"&amp;物品!B35&amp;"'"</f>
        <v>'E103'</v>
      </c>
      <c r="C29" s="56">
        <f>物品!J35</f>
        <v>0</v>
      </c>
      <c r="D29" s="56">
        <f>物品!K35</f>
        <v>0</v>
      </c>
      <c r="E29" s="56">
        <f>物品!L35</f>
        <v>0</v>
      </c>
      <c r="F29" s="56">
        <f>物品!M35</f>
        <v>0</v>
      </c>
      <c r="G29" s="56">
        <f>物品!N35</f>
        <v>0</v>
      </c>
      <c r="H29" s="56">
        <f>物品!O35</f>
        <v>0</v>
      </c>
      <c r="I29" s="56">
        <f>IF(物品!J35=0,0,"'"&amp;物品!J35&amp;"'")</f>
        <v>0</v>
      </c>
      <c r="J29" s="56">
        <f>IF(物品!K35=0,0,"'"&amp;物品!K35&amp;"'")</f>
        <v>0</v>
      </c>
      <c r="K29" s="56">
        <f>IF(物品!L35=0,0,"'"&amp;物品!L35&amp;"'")</f>
        <v>0</v>
      </c>
      <c r="L29" s="56">
        <f>IF(物品!M35=0,0,"'"&amp;物品!M35&amp;"'")</f>
        <v>0</v>
      </c>
      <c r="M29" s="56">
        <f>IF(物品!N35=0,0,"'"&amp;物品!N35&amp;"'")</f>
        <v>0</v>
      </c>
      <c r="N29" s="56">
        <f>IF(物品!O35=0,0,"'"&amp;物品!O35&amp;"'")</f>
        <v>0</v>
      </c>
      <c r="O29" s="56" t="str">
        <f t="shared" si="8"/>
        <v/>
      </c>
      <c r="P29" s="56" t="str">
        <f t="shared" si="1"/>
        <v/>
      </c>
      <c r="Q29" s="60" t="str">
        <f>IFERROR(VLOOKUP(C29,物品!$B:$E,3,FALSE),"")</f>
        <v/>
      </c>
      <c r="R29" s="60" t="str">
        <f>IFERROR(VLOOKUP(D29,物品!$B:$E,3,FALSE),"")</f>
        <v/>
      </c>
      <c r="S29" s="60" t="str">
        <f>IFERROR(VLOOKUP(E29,物品!$B:$E,3,FALSE),"")</f>
        <v/>
      </c>
      <c r="T29" s="60" t="str">
        <f>IFERROR(VLOOKUP(F29,物品!$B:$E,3,FALSE),"")</f>
        <v/>
      </c>
      <c r="U29" s="60" t="str">
        <f>IFERROR(VLOOKUP(G29,物品!$B:$E,3,FALSE),"")</f>
        <v/>
      </c>
      <c r="V29" s="60" t="str">
        <f>IFERROR(VLOOKUP(H29,物品!$B:$E,3,FALSE),"")</f>
        <v/>
      </c>
      <c r="W29" s="55" t="str">
        <f t="shared" si="9"/>
        <v/>
      </c>
      <c r="X29" s="55" t="str">
        <f t="shared" si="10"/>
        <v/>
      </c>
      <c r="Y29" s="55" t="str">
        <f t="shared" si="11"/>
        <v/>
      </c>
      <c r="Z29" s="55" t="str">
        <f t="shared" si="12"/>
        <v/>
      </c>
      <c r="AA29" s="55" t="str">
        <f t="shared" si="13"/>
        <v/>
      </c>
      <c r="AB29" s="55" t="str">
        <f t="shared" si="14"/>
        <v>|n=0</v>
      </c>
    </row>
    <row r="30" spans="1:28">
      <c r="A30" s="56">
        <f>物品!A36</f>
        <v>0</v>
      </c>
      <c r="B30" s="56" t="str">
        <f>"'"&amp;物品!B36&amp;"'"</f>
        <v>'E104'</v>
      </c>
      <c r="C30" s="56">
        <f>物品!J36</f>
        <v>0</v>
      </c>
      <c r="D30" s="56">
        <f>物品!K36</f>
        <v>0</v>
      </c>
      <c r="E30" s="56">
        <f>物品!L36</f>
        <v>0</v>
      </c>
      <c r="F30" s="56">
        <f>物品!M36</f>
        <v>0</v>
      </c>
      <c r="G30" s="56">
        <f>物品!N36</f>
        <v>0</v>
      </c>
      <c r="H30" s="56">
        <f>物品!O36</f>
        <v>0</v>
      </c>
      <c r="I30" s="56">
        <f>IF(物品!J36=0,0,"'"&amp;物品!J36&amp;"'")</f>
        <v>0</v>
      </c>
      <c r="J30" s="56">
        <f>IF(物品!K36=0,0,"'"&amp;物品!K36&amp;"'")</f>
        <v>0</v>
      </c>
      <c r="K30" s="56">
        <f>IF(物品!L36=0,0,"'"&amp;物品!L36&amp;"'")</f>
        <v>0</v>
      </c>
      <c r="L30" s="56">
        <f>IF(物品!M36=0,0,"'"&amp;物品!M36&amp;"'")</f>
        <v>0</v>
      </c>
      <c r="M30" s="56">
        <f>IF(物品!N36=0,0,"'"&amp;物品!N36&amp;"'")</f>
        <v>0</v>
      </c>
      <c r="N30" s="56">
        <f>IF(物品!O36=0,0,"'"&amp;物品!O36&amp;"'")</f>
        <v>0</v>
      </c>
      <c r="O30" s="56" t="str">
        <f t="shared" si="8"/>
        <v/>
      </c>
      <c r="P30" s="56" t="str">
        <f t="shared" si="1"/>
        <v/>
      </c>
      <c r="Q30" s="60" t="str">
        <f>IFERROR(VLOOKUP(C30,物品!$B:$E,3,FALSE),"")</f>
        <v/>
      </c>
      <c r="R30" s="60" t="str">
        <f>IFERROR(VLOOKUP(D30,物品!$B:$E,3,FALSE),"")</f>
        <v/>
      </c>
      <c r="S30" s="60" t="str">
        <f>IFERROR(VLOOKUP(E30,物品!$B:$E,3,FALSE),"")</f>
        <v/>
      </c>
      <c r="T30" s="60" t="str">
        <f>IFERROR(VLOOKUP(F30,物品!$B:$E,3,FALSE),"")</f>
        <v/>
      </c>
      <c r="U30" s="60" t="str">
        <f>IFERROR(VLOOKUP(G30,物品!$B:$E,3,FALSE),"")</f>
        <v/>
      </c>
      <c r="V30" s="60" t="str">
        <f>IFERROR(VLOOKUP(H30,物品!$B:$E,3,FALSE),"")</f>
        <v/>
      </c>
      <c r="W30" s="55" t="str">
        <f t="shared" si="9"/>
        <v/>
      </c>
      <c r="X30" s="55" t="str">
        <f t="shared" si="10"/>
        <v/>
      </c>
      <c r="Y30" s="55" t="str">
        <f t="shared" si="11"/>
        <v/>
      </c>
      <c r="Z30" s="55" t="str">
        <f t="shared" si="12"/>
        <v/>
      </c>
      <c r="AA30" s="55" t="str">
        <f t="shared" si="13"/>
        <v/>
      </c>
      <c r="AB30" s="55" t="str">
        <f t="shared" si="14"/>
        <v>|n=0</v>
      </c>
    </row>
    <row r="31" spans="1:28">
      <c r="A31" s="56">
        <f>物品!A37</f>
        <v>0</v>
      </c>
      <c r="B31" s="56" t="str">
        <f>"'"&amp;物品!B37&amp;"'"</f>
        <v>'E105'</v>
      </c>
      <c r="C31" s="56">
        <f>物品!J37</f>
        <v>0</v>
      </c>
      <c r="D31" s="56">
        <f>物品!K37</f>
        <v>0</v>
      </c>
      <c r="E31" s="56">
        <f>物品!L37</f>
        <v>0</v>
      </c>
      <c r="F31" s="56">
        <f>物品!M37</f>
        <v>0</v>
      </c>
      <c r="G31" s="56">
        <f>物品!N37</f>
        <v>0</v>
      </c>
      <c r="H31" s="56">
        <f>物品!O37</f>
        <v>0</v>
      </c>
      <c r="I31" s="56">
        <f>IF(物品!J37=0,0,"'"&amp;物品!J37&amp;"'")</f>
        <v>0</v>
      </c>
      <c r="J31" s="56">
        <f>IF(物品!K37=0,0,"'"&amp;物品!K37&amp;"'")</f>
        <v>0</v>
      </c>
      <c r="K31" s="56">
        <f>IF(物品!L37=0,0,"'"&amp;物品!L37&amp;"'")</f>
        <v>0</v>
      </c>
      <c r="L31" s="56">
        <f>IF(物品!M37=0,0,"'"&amp;物品!M37&amp;"'")</f>
        <v>0</v>
      </c>
      <c r="M31" s="56">
        <f>IF(物品!N37=0,0,"'"&amp;物品!N37&amp;"'")</f>
        <v>0</v>
      </c>
      <c r="N31" s="56">
        <f>IF(物品!O37=0,0,"'"&amp;物品!O37&amp;"'")</f>
        <v>0</v>
      </c>
      <c r="O31" s="56" t="str">
        <f t="shared" si="8"/>
        <v/>
      </c>
      <c r="P31" s="56" t="str">
        <f t="shared" si="1"/>
        <v/>
      </c>
      <c r="Q31" s="60" t="str">
        <f>IFERROR(VLOOKUP(C31,物品!$B:$E,3,FALSE),"")</f>
        <v/>
      </c>
      <c r="R31" s="60" t="str">
        <f>IFERROR(VLOOKUP(D31,物品!$B:$E,3,FALSE),"")</f>
        <v/>
      </c>
      <c r="S31" s="60" t="str">
        <f>IFERROR(VLOOKUP(E31,物品!$B:$E,3,FALSE),"")</f>
        <v/>
      </c>
      <c r="T31" s="60" t="str">
        <f>IFERROR(VLOOKUP(F31,物品!$B:$E,3,FALSE),"")</f>
        <v/>
      </c>
      <c r="U31" s="60" t="str">
        <f>IFERROR(VLOOKUP(G31,物品!$B:$E,3,FALSE),"")</f>
        <v/>
      </c>
      <c r="V31" s="60" t="str">
        <f>IFERROR(VLOOKUP(H31,物品!$B:$E,3,FALSE),"")</f>
        <v/>
      </c>
      <c r="W31" s="55" t="str">
        <f t="shared" si="9"/>
        <v/>
      </c>
      <c r="X31" s="55" t="str">
        <f t="shared" si="10"/>
        <v/>
      </c>
      <c r="Y31" s="55" t="str">
        <f t="shared" si="11"/>
        <v/>
      </c>
      <c r="Z31" s="55" t="str">
        <f t="shared" si="12"/>
        <v/>
      </c>
      <c r="AA31" s="55" t="str">
        <f t="shared" si="13"/>
        <v/>
      </c>
      <c r="AB31" s="55" t="str">
        <f t="shared" si="14"/>
        <v>|n=0</v>
      </c>
    </row>
    <row r="32" spans="1:28">
      <c r="A32" s="56">
        <f>物品!A38</f>
        <v>0</v>
      </c>
      <c r="B32" s="56" t="str">
        <f>"'"&amp;物品!B38&amp;"'"</f>
        <v>'E106'</v>
      </c>
      <c r="C32" s="56">
        <f>物品!J38</f>
        <v>0</v>
      </c>
      <c r="D32" s="56">
        <f>物品!K38</f>
        <v>0</v>
      </c>
      <c r="E32" s="56">
        <f>物品!L38</f>
        <v>0</v>
      </c>
      <c r="F32" s="56">
        <f>物品!M38</f>
        <v>0</v>
      </c>
      <c r="G32" s="56">
        <f>物品!N38</f>
        <v>0</v>
      </c>
      <c r="H32" s="56">
        <f>物品!O38</f>
        <v>0</v>
      </c>
      <c r="I32" s="56">
        <f>IF(物品!J38=0,0,"'"&amp;物品!J38&amp;"'")</f>
        <v>0</v>
      </c>
      <c r="J32" s="56">
        <f>IF(物品!K38=0,0,"'"&amp;物品!K38&amp;"'")</f>
        <v>0</v>
      </c>
      <c r="K32" s="56">
        <f>IF(物品!L38=0,0,"'"&amp;物品!L38&amp;"'")</f>
        <v>0</v>
      </c>
      <c r="L32" s="56">
        <f>IF(物品!M38=0,0,"'"&amp;物品!M38&amp;"'")</f>
        <v>0</v>
      </c>
      <c r="M32" s="56">
        <f>IF(物品!N38=0,0,"'"&amp;物品!N38&amp;"'")</f>
        <v>0</v>
      </c>
      <c r="N32" s="56">
        <f>IF(物品!O38=0,0,"'"&amp;物品!O38&amp;"'")</f>
        <v>0</v>
      </c>
      <c r="O32" s="56" t="str">
        <f t="shared" si="8"/>
        <v/>
      </c>
      <c r="P32" s="56" t="str">
        <f t="shared" si="1"/>
        <v/>
      </c>
      <c r="Q32" s="60" t="str">
        <f>IFERROR(VLOOKUP(C32,物品!$B:$E,3,FALSE),"")</f>
        <v/>
      </c>
      <c r="R32" s="60" t="str">
        <f>IFERROR(VLOOKUP(D32,物品!$B:$E,3,FALSE),"")</f>
        <v/>
      </c>
      <c r="S32" s="60" t="str">
        <f>IFERROR(VLOOKUP(E32,物品!$B:$E,3,FALSE),"")</f>
        <v/>
      </c>
      <c r="T32" s="60" t="str">
        <f>IFERROR(VLOOKUP(F32,物品!$B:$E,3,FALSE),"")</f>
        <v/>
      </c>
      <c r="U32" s="60" t="str">
        <f>IFERROR(VLOOKUP(G32,物品!$B:$E,3,FALSE),"")</f>
        <v/>
      </c>
      <c r="V32" s="60" t="str">
        <f>IFERROR(VLOOKUP(H32,物品!$B:$E,3,FALSE),"")</f>
        <v/>
      </c>
      <c r="W32" s="55" t="str">
        <f t="shared" si="9"/>
        <v/>
      </c>
      <c r="X32" s="55" t="str">
        <f t="shared" si="10"/>
        <v/>
      </c>
      <c r="Y32" s="55" t="str">
        <f t="shared" si="11"/>
        <v/>
      </c>
      <c r="Z32" s="55" t="str">
        <f t="shared" si="12"/>
        <v/>
      </c>
      <c r="AA32" s="55" t="str">
        <f t="shared" si="13"/>
        <v/>
      </c>
      <c r="AB32" s="55" t="str">
        <f t="shared" si="14"/>
        <v>|n=0</v>
      </c>
    </row>
    <row r="33" spans="1:28">
      <c r="A33" s="56">
        <f>物品!A39</f>
        <v>0</v>
      </c>
      <c r="B33" s="56" t="str">
        <f>"'"&amp;物品!B39&amp;"'"</f>
        <v>'E107'</v>
      </c>
      <c r="C33" s="56">
        <f>物品!J39</f>
        <v>0</v>
      </c>
      <c r="D33" s="56">
        <f>物品!K39</f>
        <v>0</v>
      </c>
      <c r="E33" s="56">
        <f>物品!L39</f>
        <v>0</v>
      </c>
      <c r="F33" s="56">
        <f>物品!M39</f>
        <v>0</v>
      </c>
      <c r="G33" s="56">
        <f>物品!N39</f>
        <v>0</v>
      </c>
      <c r="H33" s="56">
        <f>物品!O39</f>
        <v>0</v>
      </c>
      <c r="I33" s="56">
        <f>IF(物品!J39=0,0,"'"&amp;物品!J39&amp;"'")</f>
        <v>0</v>
      </c>
      <c r="J33" s="56">
        <f>IF(物品!K39=0,0,"'"&amp;物品!K39&amp;"'")</f>
        <v>0</v>
      </c>
      <c r="K33" s="56">
        <f>IF(物品!L39=0,0,"'"&amp;物品!L39&amp;"'")</f>
        <v>0</v>
      </c>
      <c r="L33" s="56">
        <f>IF(物品!M39=0,0,"'"&amp;物品!M39&amp;"'")</f>
        <v>0</v>
      </c>
      <c r="M33" s="56">
        <f>IF(物品!N39=0,0,"'"&amp;物品!N39&amp;"'")</f>
        <v>0</v>
      </c>
      <c r="N33" s="56">
        <f>IF(物品!O39=0,0,"'"&amp;物品!O39&amp;"'")</f>
        <v>0</v>
      </c>
      <c r="O33" s="56" t="str">
        <f t="shared" si="8"/>
        <v/>
      </c>
      <c r="P33" s="56" t="str">
        <f t="shared" si="1"/>
        <v/>
      </c>
      <c r="Q33" s="60" t="str">
        <f>IFERROR(VLOOKUP(C33,物品!$B:$E,3,FALSE),"")</f>
        <v/>
      </c>
      <c r="R33" s="60" t="str">
        <f>IFERROR(VLOOKUP(D33,物品!$B:$E,3,FALSE),"")</f>
        <v/>
      </c>
      <c r="S33" s="60" t="str">
        <f>IFERROR(VLOOKUP(E33,物品!$B:$E,3,FALSE),"")</f>
        <v/>
      </c>
      <c r="T33" s="60" t="str">
        <f>IFERROR(VLOOKUP(F33,物品!$B:$E,3,FALSE),"")</f>
        <v/>
      </c>
      <c r="U33" s="60" t="str">
        <f>IFERROR(VLOOKUP(G33,物品!$B:$E,3,FALSE),"")</f>
        <v/>
      </c>
      <c r="V33" s="60" t="str">
        <f>IFERROR(VLOOKUP(H33,物品!$B:$E,3,FALSE),"")</f>
        <v/>
      </c>
      <c r="W33" s="55" t="str">
        <f t="shared" si="9"/>
        <v/>
      </c>
      <c r="X33" s="55" t="str">
        <f t="shared" si="10"/>
        <v/>
      </c>
      <c r="Y33" s="55" t="str">
        <f t="shared" si="11"/>
        <v/>
      </c>
      <c r="Z33" s="55" t="str">
        <f t="shared" si="12"/>
        <v/>
      </c>
      <c r="AA33" s="55" t="str">
        <f t="shared" si="13"/>
        <v/>
      </c>
      <c r="AB33" s="55" t="str">
        <f t="shared" si="14"/>
        <v>|n=0</v>
      </c>
    </row>
    <row r="34" spans="1:28">
      <c r="A34" s="56">
        <f>物品!A40</f>
        <v>0</v>
      </c>
      <c r="B34" s="56" t="str">
        <f>"'"&amp;物品!B40&amp;"'"</f>
        <v>'E108'</v>
      </c>
      <c r="C34" s="56">
        <f>物品!J40</f>
        <v>0</v>
      </c>
      <c r="D34" s="56">
        <f>物品!K40</f>
        <v>0</v>
      </c>
      <c r="E34" s="56">
        <f>物品!L40</f>
        <v>0</v>
      </c>
      <c r="F34" s="56">
        <f>物品!M40</f>
        <v>0</v>
      </c>
      <c r="G34" s="56">
        <f>物品!N40</f>
        <v>0</v>
      </c>
      <c r="H34" s="56">
        <f>物品!O40</f>
        <v>0</v>
      </c>
      <c r="I34" s="56">
        <f>IF(物品!J40=0,0,"'"&amp;物品!J40&amp;"'")</f>
        <v>0</v>
      </c>
      <c r="J34" s="56">
        <f>IF(物品!K40=0,0,"'"&amp;物品!K40&amp;"'")</f>
        <v>0</v>
      </c>
      <c r="K34" s="56">
        <f>IF(物品!L40=0,0,"'"&amp;物品!L40&amp;"'")</f>
        <v>0</v>
      </c>
      <c r="L34" s="56">
        <f>IF(物品!M40=0,0,"'"&amp;物品!M40&amp;"'")</f>
        <v>0</v>
      </c>
      <c r="M34" s="56">
        <f>IF(物品!N40=0,0,"'"&amp;物品!N40&amp;"'")</f>
        <v>0</v>
      </c>
      <c r="N34" s="56">
        <f>IF(物品!O40=0,0,"'"&amp;物品!O40&amp;"'")</f>
        <v>0</v>
      </c>
      <c r="O34" s="56" t="str">
        <f t="shared" si="8"/>
        <v/>
      </c>
      <c r="P34" s="56" t="str">
        <f t="shared" ref="P34:P65" si="15">IFERROR(VLOOKUP(A34,Q:AB,12,FALSE),IFERROR(VLOOKUP(A34,R:AB,11,FALSE),IFERROR(VLOOKUP(A34,S:AB,10,FALSE),"")))</f>
        <v/>
      </c>
      <c r="Q34" s="60" t="str">
        <f>IFERROR(VLOOKUP(C34,物品!$B:$E,3,FALSE),"")</f>
        <v/>
      </c>
      <c r="R34" s="60" t="str">
        <f>IFERROR(VLOOKUP(D34,物品!$B:$E,3,FALSE),"")</f>
        <v/>
      </c>
      <c r="S34" s="60" t="str">
        <f>IFERROR(VLOOKUP(E34,物品!$B:$E,3,FALSE),"")</f>
        <v/>
      </c>
      <c r="T34" s="60" t="str">
        <f>IFERROR(VLOOKUP(F34,物品!$B:$E,3,FALSE),"")</f>
        <v/>
      </c>
      <c r="U34" s="60" t="str">
        <f>IFERROR(VLOOKUP(G34,物品!$B:$E,3,FALSE),"")</f>
        <v/>
      </c>
      <c r="V34" s="60" t="str">
        <f>IFERROR(VLOOKUP(H34,物品!$B:$E,3,FALSE),"")</f>
        <v/>
      </c>
      <c r="W34" s="55" t="str">
        <f t="shared" si="9"/>
        <v/>
      </c>
      <c r="X34" s="55" t="str">
        <f t="shared" si="10"/>
        <v/>
      </c>
      <c r="Y34" s="55" t="str">
        <f t="shared" si="11"/>
        <v/>
      </c>
      <c r="Z34" s="55" t="str">
        <f t="shared" si="12"/>
        <v/>
      </c>
      <c r="AA34" s="55" t="str">
        <f t="shared" si="13"/>
        <v/>
      </c>
      <c r="AB34" s="55" t="str">
        <f t="shared" si="14"/>
        <v>|n=0</v>
      </c>
    </row>
    <row r="35" spans="1:28">
      <c r="A35" s="56">
        <f>物品!A41</f>
        <v>0</v>
      </c>
      <c r="B35" s="56" t="str">
        <f>"'"&amp;物品!B41&amp;"'"</f>
        <v>'E109'</v>
      </c>
      <c r="C35" s="56">
        <f>物品!J41</f>
        <v>0</v>
      </c>
      <c r="D35" s="56">
        <f>物品!K41</f>
        <v>0</v>
      </c>
      <c r="E35" s="56">
        <f>物品!L41</f>
        <v>0</v>
      </c>
      <c r="F35" s="56">
        <f>物品!M41</f>
        <v>0</v>
      </c>
      <c r="G35" s="56">
        <f>物品!N41</f>
        <v>0</v>
      </c>
      <c r="H35" s="56">
        <f>物品!O41</f>
        <v>0</v>
      </c>
      <c r="I35" s="56">
        <f>IF(物品!J41=0,0,"'"&amp;物品!J41&amp;"'")</f>
        <v>0</v>
      </c>
      <c r="J35" s="56">
        <f>IF(物品!K41=0,0,"'"&amp;物品!K41&amp;"'")</f>
        <v>0</v>
      </c>
      <c r="K35" s="56">
        <f>IF(物品!L41=0,0,"'"&amp;物品!L41&amp;"'")</f>
        <v>0</v>
      </c>
      <c r="L35" s="56">
        <f>IF(物品!M41=0,0,"'"&amp;物品!M41&amp;"'")</f>
        <v>0</v>
      </c>
      <c r="M35" s="56">
        <f>IF(物品!N41=0,0,"'"&amp;物品!N41&amp;"'")</f>
        <v>0</v>
      </c>
      <c r="N35" s="56">
        <f>IF(物品!O41=0,0,"'"&amp;物品!O41&amp;"'")</f>
        <v>0</v>
      </c>
      <c r="O35" s="56" t="str">
        <f t="shared" si="8"/>
        <v/>
      </c>
      <c r="P35" s="56" t="str">
        <f t="shared" si="15"/>
        <v/>
      </c>
      <c r="Q35" s="60" t="str">
        <f>IFERROR(VLOOKUP(C35,物品!$B:$E,3,FALSE),"")</f>
        <v/>
      </c>
      <c r="R35" s="60" t="str">
        <f>IFERROR(VLOOKUP(D35,物品!$B:$E,3,FALSE),"")</f>
        <v/>
      </c>
      <c r="S35" s="60" t="str">
        <f>IFERROR(VLOOKUP(E35,物品!$B:$E,3,FALSE),"")</f>
        <v/>
      </c>
      <c r="T35" s="60" t="str">
        <f>IFERROR(VLOOKUP(F35,物品!$B:$E,3,FALSE),"")</f>
        <v/>
      </c>
      <c r="U35" s="60" t="str">
        <f>IFERROR(VLOOKUP(G35,物品!$B:$E,3,FALSE),"")</f>
        <v/>
      </c>
      <c r="V35" s="60" t="str">
        <f>IFERROR(VLOOKUP(H35,物品!$B:$E,3,FALSE),"")</f>
        <v/>
      </c>
      <c r="W35" s="55" t="str">
        <f t="shared" si="9"/>
        <v/>
      </c>
      <c r="X35" s="55" t="str">
        <f t="shared" si="10"/>
        <v/>
      </c>
      <c r="Y35" s="55" t="str">
        <f t="shared" si="11"/>
        <v/>
      </c>
      <c r="Z35" s="55" t="str">
        <f t="shared" si="12"/>
        <v/>
      </c>
      <c r="AA35" s="55" t="str">
        <f t="shared" si="13"/>
        <v/>
      </c>
      <c r="AB35" s="55" t="str">
        <f t="shared" si="14"/>
        <v>|n=0</v>
      </c>
    </row>
    <row r="36" spans="1:28">
      <c r="A36" s="56">
        <f>物品!A42</f>
        <v>0</v>
      </c>
      <c r="B36" s="56" t="str">
        <f>"'"&amp;物品!B42&amp;"'"</f>
        <v>'E110'</v>
      </c>
      <c r="C36" s="56">
        <f>物品!J42</f>
        <v>0</v>
      </c>
      <c r="D36" s="56">
        <f>物品!K42</f>
        <v>0</v>
      </c>
      <c r="E36" s="56">
        <f>物品!L42</f>
        <v>0</v>
      </c>
      <c r="F36" s="56">
        <f>物品!M42</f>
        <v>0</v>
      </c>
      <c r="G36" s="56">
        <f>物品!N42</f>
        <v>0</v>
      </c>
      <c r="H36" s="56">
        <f>物品!O42</f>
        <v>0</v>
      </c>
      <c r="I36" s="56">
        <f>IF(物品!J42=0,0,"'"&amp;物品!J42&amp;"'")</f>
        <v>0</v>
      </c>
      <c r="J36" s="56">
        <f>IF(物品!K42=0,0,"'"&amp;物品!K42&amp;"'")</f>
        <v>0</v>
      </c>
      <c r="K36" s="56">
        <f>IF(物品!L42=0,0,"'"&amp;物品!L42&amp;"'")</f>
        <v>0</v>
      </c>
      <c r="L36" s="56">
        <f>IF(物品!M42=0,0,"'"&amp;物品!M42&amp;"'")</f>
        <v>0</v>
      </c>
      <c r="M36" s="56">
        <f>IF(物品!N42=0,0,"'"&amp;物品!N42&amp;"'")</f>
        <v>0</v>
      </c>
      <c r="N36" s="56">
        <f>IF(物品!O42=0,0,"'"&amp;物品!O42&amp;"'")</f>
        <v>0</v>
      </c>
      <c r="O36" s="56" t="str">
        <f t="shared" si="8"/>
        <v/>
      </c>
      <c r="P36" s="56" t="str">
        <f t="shared" si="15"/>
        <v/>
      </c>
      <c r="Q36" s="60" t="str">
        <f>IFERROR(VLOOKUP(C36,物品!$B:$E,3,FALSE),"")</f>
        <v/>
      </c>
      <c r="R36" s="60" t="str">
        <f>IFERROR(VLOOKUP(D36,物品!$B:$E,3,FALSE),"")</f>
        <v/>
      </c>
      <c r="S36" s="60" t="str">
        <f>IFERROR(VLOOKUP(E36,物品!$B:$E,3,FALSE),"")</f>
        <v/>
      </c>
      <c r="T36" s="60" t="str">
        <f>IFERROR(VLOOKUP(F36,物品!$B:$E,3,FALSE),"")</f>
        <v/>
      </c>
      <c r="U36" s="60" t="str">
        <f>IFERROR(VLOOKUP(G36,物品!$B:$E,3,FALSE),"")</f>
        <v/>
      </c>
      <c r="V36" s="60" t="str">
        <f>IFERROR(VLOOKUP(H36,物品!$B:$E,3,FALSE),"")</f>
        <v/>
      </c>
      <c r="W36" s="55" t="str">
        <f t="shared" si="9"/>
        <v/>
      </c>
      <c r="X36" s="55" t="str">
        <f t="shared" si="10"/>
        <v/>
      </c>
      <c r="Y36" s="55" t="str">
        <f t="shared" si="11"/>
        <v/>
      </c>
      <c r="Z36" s="55" t="str">
        <f t="shared" si="12"/>
        <v/>
      </c>
      <c r="AA36" s="55" t="str">
        <f t="shared" si="13"/>
        <v/>
      </c>
      <c r="AB36" s="55" t="str">
        <f t="shared" si="14"/>
        <v>|n=0</v>
      </c>
    </row>
    <row r="37" spans="1:28">
      <c r="A37" s="56">
        <f>物品!A43</f>
        <v>0</v>
      </c>
      <c r="B37" s="56" t="str">
        <f>"'"&amp;物品!B43&amp;"'"</f>
        <v>'E111'</v>
      </c>
      <c r="C37" s="56">
        <f>物品!J43</f>
        <v>0</v>
      </c>
      <c r="D37" s="56">
        <f>物品!K43</f>
        <v>0</v>
      </c>
      <c r="E37" s="56">
        <f>物品!L43</f>
        <v>0</v>
      </c>
      <c r="F37" s="56">
        <f>物品!M43</f>
        <v>0</v>
      </c>
      <c r="G37" s="56">
        <f>物品!N43</f>
        <v>0</v>
      </c>
      <c r="H37" s="56">
        <f>物品!O43</f>
        <v>0</v>
      </c>
      <c r="I37" s="56">
        <f>IF(物品!J43=0,0,"'"&amp;物品!J43&amp;"'")</f>
        <v>0</v>
      </c>
      <c r="J37" s="56">
        <f>IF(物品!K43=0,0,"'"&amp;物品!K43&amp;"'")</f>
        <v>0</v>
      </c>
      <c r="K37" s="56">
        <f>IF(物品!L43=0,0,"'"&amp;物品!L43&amp;"'")</f>
        <v>0</v>
      </c>
      <c r="L37" s="56">
        <f>IF(物品!M43=0,0,"'"&amp;物品!M43&amp;"'")</f>
        <v>0</v>
      </c>
      <c r="M37" s="56">
        <f>IF(物品!N43=0,0,"'"&amp;物品!N43&amp;"'")</f>
        <v>0</v>
      </c>
      <c r="N37" s="56">
        <f>IF(物品!O43=0,0,"'"&amp;物品!O43&amp;"'")</f>
        <v>0</v>
      </c>
      <c r="O37" s="56" t="str">
        <f t="shared" si="8"/>
        <v/>
      </c>
      <c r="P37" s="56" t="str">
        <f t="shared" si="15"/>
        <v/>
      </c>
      <c r="Q37" s="60" t="str">
        <f>IFERROR(VLOOKUP(C37,物品!$B:$E,3,FALSE),"")</f>
        <v/>
      </c>
      <c r="R37" s="60" t="str">
        <f>IFERROR(VLOOKUP(D37,物品!$B:$E,3,FALSE),"")</f>
        <v/>
      </c>
      <c r="S37" s="60" t="str">
        <f>IFERROR(VLOOKUP(E37,物品!$B:$E,3,FALSE),"")</f>
        <v/>
      </c>
      <c r="T37" s="60" t="str">
        <f>IFERROR(VLOOKUP(F37,物品!$B:$E,3,FALSE),"")</f>
        <v/>
      </c>
      <c r="U37" s="60" t="str">
        <f>IFERROR(VLOOKUP(G37,物品!$B:$E,3,FALSE),"")</f>
        <v/>
      </c>
      <c r="V37" s="60" t="str">
        <f>IFERROR(VLOOKUP(H37,物品!$B:$E,3,FALSE),"")</f>
        <v/>
      </c>
      <c r="W37" s="55" t="str">
        <f t="shared" si="9"/>
        <v/>
      </c>
      <c r="X37" s="55" t="str">
        <f t="shared" si="10"/>
        <v/>
      </c>
      <c r="Y37" s="55" t="str">
        <f t="shared" si="11"/>
        <v/>
      </c>
      <c r="Z37" s="55" t="str">
        <f t="shared" si="12"/>
        <v/>
      </c>
      <c r="AA37" s="55" t="str">
        <f t="shared" si="13"/>
        <v/>
      </c>
      <c r="AB37" s="55" t="str">
        <f t="shared" si="14"/>
        <v>|n=0</v>
      </c>
    </row>
    <row r="38" spans="1:28">
      <c r="A38" s="56">
        <f>物品!A44</f>
        <v>0</v>
      </c>
      <c r="B38" s="56" t="str">
        <f>"'"&amp;物品!B44&amp;"'"</f>
        <v>'E112'</v>
      </c>
      <c r="C38" s="56">
        <f>物品!J44</f>
        <v>0</v>
      </c>
      <c r="D38" s="56">
        <f>物品!K44</f>
        <v>0</v>
      </c>
      <c r="E38" s="56">
        <f>物品!L44</f>
        <v>0</v>
      </c>
      <c r="F38" s="56">
        <f>物品!M44</f>
        <v>0</v>
      </c>
      <c r="G38" s="56">
        <f>物品!N44</f>
        <v>0</v>
      </c>
      <c r="H38" s="56">
        <f>物品!O44</f>
        <v>0</v>
      </c>
      <c r="I38" s="56">
        <f>IF(物品!J44=0,0,"'"&amp;物品!J44&amp;"'")</f>
        <v>0</v>
      </c>
      <c r="J38" s="56">
        <f>IF(物品!K44=0,0,"'"&amp;物品!K44&amp;"'")</f>
        <v>0</v>
      </c>
      <c r="K38" s="56">
        <f>IF(物品!L44=0,0,"'"&amp;物品!L44&amp;"'")</f>
        <v>0</v>
      </c>
      <c r="L38" s="56">
        <f>IF(物品!M44=0,0,"'"&amp;物品!M44&amp;"'")</f>
        <v>0</v>
      </c>
      <c r="M38" s="56">
        <f>IF(物品!N44=0,0,"'"&amp;物品!N44&amp;"'")</f>
        <v>0</v>
      </c>
      <c r="N38" s="56">
        <f>IF(物品!O44=0,0,"'"&amp;物品!O44&amp;"'")</f>
        <v>0</v>
      </c>
      <c r="O38" s="56" t="str">
        <f t="shared" si="8"/>
        <v/>
      </c>
      <c r="P38" s="56" t="str">
        <f t="shared" si="15"/>
        <v/>
      </c>
      <c r="Q38" s="60" t="str">
        <f>IFERROR(VLOOKUP(C38,物品!$B:$E,3,FALSE),"")</f>
        <v/>
      </c>
      <c r="R38" s="60" t="str">
        <f>IFERROR(VLOOKUP(D38,物品!$B:$E,3,FALSE),"")</f>
        <v/>
      </c>
      <c r="S38" s="60" t="str">
        <f>IFERROR(VLOOKUP(E38,物品!$B:$E,3,FALSE),"")</f>
        <v/>
      </c>
      <c r="T38" s="60" t="str">
        <f>IFERROR(VLOOKUP(F38,物品!$B:$E,3,FALSE),"")</f>
        <v/>
      </c>
      <c r="U38" s="60" t="str">
        <f>IFERROR(VLOOKUP(G38,物品!$B:$E,3,FALSE),"")</f>
        <v/>
      </c>
      <c r="V38" s="60" t="str">
        <f>IFERROR(VLOOKUP(H38,物品!$B:$E,3,FALSE),"")</f>
        <v/>
      </c>
      <c r="W38" s="55" t="str">
        <f t="shared" si="9"/>
        <v/>
      </c>
      <c r="X38" s="55" t="str">
        <f t="shared" si="10"/>
        <v/>
      </c>
      <c r="Y38" s="55" t="str">
        <f t="shared" si="11"/>
        <v/>
      </c>
      <c r="Z38" s="55" t="str">
        <f t="shared" si="12"/>
        <v/>
      </c>
      <c r="AA38" s="55" t="str">
        <f t="shared" si="13"/>
        <v/>
      </c>
      <c r="AB38" s="55" t="str">
        <f t="shared" si="14"/>
        <v>|n=0</v>
      </c>
    </row>
    <row r="39" spans="1:28">
      <c r="A39" s="56">
        <f>物品!A45</f>
        <v>0</v>
      </c>
      <c r="B39" s="56" t="str">
        <f>"'"&amp;物品!B45&amp;"'"</f>
        <v>'E113'</v>
      </c>
      <c r="C39" s="56">
        <f>物品!J45</f>
        <v>0</v>
      </c>
      <c r="D39" s="56">
        <f>物品!K45</f>
        <v>0</v>
      </c>
      <c r="E39" s="56">
        <f>物品!L45</f>
        <v>0</v>
      </c>
      <c r="F39" s="56">
        <f>物品!M45</f>
        <v>0</v>
      </c>
      <c r="G39" s="56">
        <f>物品!N45</f>
        <v>0</v>
      </c>
      <c r="H39" s="56">
        <f>物品!O45</f>
        <v>0</v>
      </c>
      <c r="I39" s="56">
        <f>IF(物品!J45=0,0,"'"&amp;物品!J45&amp;"'")</f>
        <v>0</v>
      </c>
      <c r="J39" s="56">
        <f>IF(物品!K45=0,0,"'"&amp;物品!K45&amp;"'")</f>
        <v>0</v>
      </c>
      <c r="K39" s="56">
        <f>IF(物品!L45=0,0,"'"&amp;物品!L45&amp;"'")</f>
        <v>0</v>
      </c>
      <c r="L39" s="56">
        <f>IF(物品!M45=0,0,"'"&amp;物品!M45&amp;"'")</f>
        <v>0</v>
      </c>
      <c r="M39" s="56">
        <f>IF(物品!N45=0,0,"'"&amp;物品!N45&amp;"'")</f>
        <v>0</v>
      </c>
      <c r="N39" s="56">
        <f>IF(物品!O45=0,0,"'"&amp;物品!O45&amp;"'")</f>
        <v>0</v>
      </c>
      <c r="O39" s="56" t="str">
        <f t="shared" si="8"/>
        <v/>
      </c>
      <c r="P39" s="56" t="str">
        <f t="shared" si="15"/>
        <v/>
      </c>
      <c r="Q39" s="60" t="str">
        <f>IFERROR(VLOOKUP(C39,物品!$B:$E,3,FALSE),"")</f>
        <v/>
      </c>
      <c r="R39" s="60" t="str">
        <f>IFERROR(VLOOKUP(D39,物品!$B:$E,3,FALSE),"")</f>
        <v/>
      </c>
      <c r="S39" s="60" t="str">
        <f>IFERROR(VLOOKUP(E39,物品!$B:$E,3,FALSE),"")</f>
        <v/>
      </c>
      <c r="T39" s="60" t="str">
        <f>IFERROR(VLOOKUP(F39,物品!$B:$E,3,FALSE),"")</f>
        <v/>
      </c>
      <c r="U39" s="60" t="str">
        <f>IFERROR(VLOOKUP(G39,物品!$B:$E,3,FALSE),"")</f>
        <v/>
      </c>
      <c r="V39" s="60" t="str">
        <f>IFERROR(VLOOKUP(H39,物品!$B:$E,3,FALSE),"")</f>
        <v/>
      </c>
      <c r="W39" s="55" t="str">
        <f t="shared" si="9"/>
        <v/>
      </c>
      <c r="X39" s="55" t="str">
        <f t="shared" si="10"/>
        <v/>
      </c>
      <c r="Y39" s="55" t="str">
        <f t="shared" si="11"/>
        <v/>
      </c>
      <c r="Z39" s="55" t="str">
        <f t="shared" si="12"/>
        <v/>
      </c>
      <c r="AA39" s="55" t="str">
        <f t="shared" si="13"/>
        <v/>
      </c>
      <c r="AB39" s="55" t="str">
        <f t="shared" si="14"/>
        <v>|n=0</v>
      </c>
    </row>
    <row r="40" spans="1:28">
      <c r="A40" s="56">
        <f>物品!A46</f>
        <v>0</v>
      </c>
      <c r="B40" s="56" t="str">
        <f>"'"&amp;物品!B46&amp;"'"</f>
        <v>'E114'</v>
      </c>
      <c r="C40" s="56">
        <f>物品!J46</f>
        <v>0</v>
      </c>
      <c r="D40" s="56">
        <f>物品!K46</f>
        <v>0</v>
      </c>
      <c r="E40" s="56">
        <f>物品!L46</f>
        <v>0</v>
      </c>
      <c r="F40" s="56">
        <f>物品!M46</f>
        <v>0</v>
      </c>
      <c r="G40" s="56">
        <f>物品!N46</f>
        <v>0</v>
      </c>
      <c r="H40" s="56">
        <f>物品!O46</f>
        <v>0</v>
      </c>
      <c r="I40" s="56">
        <f>IF(物品!J46=0,0,"'"&amp;物品!J46&amp;"'")</f>
        <v>0</v>
      </c>
      <c r="J40" s="56">
        <f>IF(物品!K46=0,0,"'"&amp;物品!K46&amp;"'")</f>
        <v>0</v>
      </c>
      <c r="K40" s="56">
        <f>IF(物品!L46=0,0,"'"&amp;物品!L46&amp;"'")</f>
        <v>0</v>
      </c>
      <c r="L40" s="56">
        <f>IF(物品!M46=0,0,"'"&amp;物品!M46&amp;"'")</f>
        <v>0</v>
      </c>
      <c r="M40" s="56">
        <f>IF(物品!N46=0,0,"'"&amp;物品!N46&amp;"'")</f>
        <v>0</v>
      </c>
      <c r="N40" s="56">
        <f>IF(物品!O46=0,0,"'"&amp;物品!O46&amp;"'")</f>
        <v>0</v>
      </c>
      <c r="O40" s="56" t="str">
        <f t="shared" si="8"/>
        <v/>
      </c>
      <c r="P40" s="56" t="str">
        <f t="shared" si="15"/>
        <v/>
      </c>
      <c r="Q40" s="60" t="str">
        <f>IFERROR(VLOOKUP(C40,物品!$B:$E,3,FALSE),"")</f>
        <v/>
      </c>
      <c r="R40" s="60" t="str">
        <f>IFERROR(VLOOKUP(D40,物品!$B:$E,3,FALSE),"")</f>
        <v/>
      </c>
      <c r="S40" s="60" t="str">
        <f>IFERROR(VLOOKUP(E40,物品!$B:$E,3,FALSE),"")</f>
        <v/>
      </c>
      <c r="T40" s="60" t="str">
        <f>IFERROR(VLOOKUP(F40,物品!$B:$E,3,FALSE),"")</f>
        <v/>
      </c>
      <c r="U40" s="60" t="str">
        <f>IFERROR(VLOOKUP(G40,物品!$B:$E,3,FALSE),"")</f>
        <v/>
      </c>
      <c r="V40" s="60" t="str">
        <f>IFERROR(VLOOKUP(H40,物品!$B:$E,3,FALSE),"")</f>
        <v/>
      </c>
      <c r="W40" s="55" t="str">
        <f t="shared" si="9"/>
        <v/>
      </c>
      <c r="X40" s="55" t="str">
        <f t="shared" si="10"/>
        <v/>
      </c>
      <c r="Y40" s="55" t="str">
        <f t="shared" si="11"/>
        <v/>
      </c>
      <c r="Z40" s="55" t="str">
        <f t="shared" si="12"/>
        <v/>
      </c>
      <c r="AA40" s="55" t="str">
        <f t="shared" si="13"/>
        <v/>
      </c>
      <c r="AB40" s="55" t="str">
        <f t="shared" si="14"/>
        <v>|n=0</v>
      </c>
    </row>
    <row r="41" spans="1:28">
      <c r="A41" s="56">
        <f>物品!A47</f>
        <v>0</v>
      </c>
      <c r="B41" s="56" t="str">
        <f>"'"&amp;物品!B47&amp;"'"</f>
        <v>'E115'</v>
      </c>
      <c r="C41" s="56">
        <f>物品!J47</f>
        <v>0</v>
      </c>
      <c r="D41" s="56">
        <f>物品!K47</f>
        <v>0</v>
      </c>
      <c r="E41" s="56">
        <f>物品!L47</f>
        <v>0</v>
      </c>
      <c r="F41" s="56">
        <f>物品!M47</f>
        <v>0</v>
      </c>
      <c r="G41" s="56">
        <f>物品!N47</f>
        <v>0</v>
      </c>
      <c r="H41" s="56">
        <f>物品!O47</f>
        <v>0</v>
      </c>
      <c r="I41" s="56">
        <f>IF(物品!J47=0,0,"'"&amp;物品!J47&amp;"'")</f>
        <v>0</v>
      </c>
      <c r="J41" s="56">
        <f>IF(物品!K47=0,0,"'"&amp;物品!K47&amp;"'")</f>
        <v>0</v>
      </c>
      <c r="K41" s="56">
        <f>IF(物品!L47=0,0,"'"&amp;物品!L47&amp;"'")</f>
        <v>0</v>
      </c>
      <c r="L41" s="56">
        <f>IF(物品!M47=0,0,"'"&amp;物品!M47&amp;"'")</f>
        <v>0</v>
      </c>
      <c r="M41" s="56">
        <f>IF(物品!N47=0,0,"'"&amp;物品!N47&amp;"'")</f>
        <v>0</v>
      </c>
      <c r="N41" s="56">
        <f>IF(物品!O47=0,0,"'"&amp;物品!O47&amp;"'")</f>
        <v>0</v>
      </c>
      <c r="O41" s="56" t="str">
        <f t="shared" si="8"/>
        <v/>
      </c>
      <c r="P41" s="56" t="str">
        <f t="shared" si="15"/>
        <v/>
      </c>
      <c r="Q41" s="60" t="str">
        <f>IFERROR(VLOOKUP(C41,物品!$B:$E,3,FALSE),"")</f>
        <v/>
      </c>
      <c r="R41" s="60" t="str">
        <f>IFERROR(VLOOKUP(D41,物品!$B:$E,3,FALSE),"")</f>
        <v/>
      </c>
      <c r="S41" s="60" t="str">
        <f>IFERROR(VLOOKUP(E41,物品!$B:$E,3,FALSE),"")</f>
        <v/>
      </c>
      <c r="T41" s="60" t="str">
        <f>IFERROR(VLOOKUP(F41,物品!$B:$E,3,FALSE),"")</f>
        <v/>
      </c>
      <c r="U41" s="60" t="str">
        <f>IFERROR(VLOOKUP(G41,物品!$B:$E,3,FALSE),"")</f>
        <v/>
      </c>
      <c r="V41" s="60" t="str">
        <f>IFERROR(VLOOKUP(H41,物品!$B:$E,3,FALSE),"")</f>
        <v/>
      </c>
      <c r="W41" s="55" t="str">
        <f t="shared" si="9"/>
        <v/>
      </c>
      <c r="X41" s="55" t="str">
        <f t="shared" si="10"/>
        <v/>
      </c>
      <c r="Y41" s="55" t="str">
        <f t="shared" si="11"/>
        <v/>
      </c>
      <c r="Z41" s="55" t="str">
        <f t="shared" si="12"/>
        <v/>
      </c>
      <c r="AA41" s="55" t="str">
        <f t="shared" si="13"/>
        <v/>
      </c>
      <c r="AB41" s="55" t="str">
        <f t="shared" si="14"/>
        <v>|n=0</v>
      </c>
    </row>
    <row r="42" spans="1:28">
      <c r="A42" s="56">
        <f>物品!A53</f>
        <v>0</v>
      </c>
      <c r="B42" s="56" t="str">
        <f>"'"&amp;物品!B53&amp;"'"</f>
        <v>'E121'</v>
      </c>
      <c r="C42" s="56">
        <f>物品!J53</f>
        <v>0</v>
      </c>
      <c r="D42" s="56">
        <f>物品!K53</f>
        <v>0</v>
      </c>
      <c r="E42" s="56">
        <f>物品!L53</f>
        <v>0</v>
      </c>
      <c r="F42" s="56">
        <f>物品!M53</f>
        <v>0</v>
      </c>
      <c r="G42" s="56">
        <f>物品!N53</f>
        <v>0</v>
      </c>
      <c r="H42" s="56">
        <f>物品!O53</f>
        <v>0</v>
      </c>
      <c r="I42" s="56">
        <f>IF(物品!J53=0,0,"'"&amp;物品!J53&amp;"'")</f>
        <v>0</v>
      </c>
      <c r="J42" s="56">
        <f>IF(物品!K53=0,0,"'"&amp;物品!K53&amp;"'")</f>
        <v>0</v>
      </c>
      <c r="K42" s="56">
        <f>IF(物品!L53=0,0,"'"&amp;物品!L53&amp;"'")</f>
        <v>0</v>
      </c>
      <c r="L42" s="56">
        <f>IF(物品!M53=0,0,"'"&amp;物品!M53&amp;"'")</f>
        <v>0</v>
      </c>
      <c r="M42" s="56">
        <f>IF(物品!N53=0,0,"'"&amp;物品!N53&amp;"'")</f>
        <v>0</v>
      </c>
      <c r="N42" s="56">
        <f>IF(物品!O53=0,0,"'"&amp;物品!O53&amp;"'")</f>
        <v>0</v>
      </c>
      <c r="O42" s="56" t="str">
        <f t="shared" si="8"/>
        <v/>
      </c>
      <c r="P42" s="56" t="str">
        <f t="shared" si="15"/>
        <v/>
      </c>
      <c r="Q42" s="60" t="str">
        <f>IFERROR(VLOOKUP(C42,物品!$B:$E,3,FALSE),"")</f>
        <v/>
      </c>
      <c r="R42" s="60" t="str">
        <f>IFERROR(VLOOKUP(D42,物品!$B:$E,3,FALSE),"")</f>
        <v/>
      </c>
      <c r="S42" s="60" t="str">
        <f>IFERROR(VLOOKUP(E42,物品!$B:$E,3,FALSE),"")</f>
        <v/>
      </c>
      <c r="T42" s="60" t="str">
        <f>IFERROR(VLOOKUP(F42,物品!$B:$E,3,FALSE),"")</f>
        <v/>
      </c>
      <c r="U42" s="60" t="str">
        <f>IFERROR(VLOOKUP(G42,物品!$B:$E,3,FALSE),"")</f>
        <v/>
      </c>
      <c r="V42" s="60" t="str">
        <f>IFERROR(VLOOKUP(H42,物品!$B:$E,3,FALSE),"")</f>
        <v/>
      </c>
      <c r="W42" s="55" t="str">
        <f t="shared" si="9"/>
        <v/>
      </c>
      <c r="X42" s="55" t="str">
        <f t="shared" si="10"/>
        <v/>
      </c>
      <c r="Y42" s="55" t="str">
        <f t="shared" si="11"/>
        <v/>
      </c>
      <c r="Z42" s="55" t="str">
        <f t="shared" si="12"/>
        <v/>
      </c>
      <c r="AA42" s="55" t="str">
        <f t="shared" si="13"/>
        <v/>
      </c>
      <c r="AB42" s="55" t="str">
        <f t="shared" si="14"/>
        <v>|n=0</v>
      </c>
    </row>
    <row r="43" spans="1:28">
      <c r="A43" s="56">
        <f>物品!A54</f>
        <v>0</v>
      </c>
      <c r="B43" s="56" t="str">
        <f>"'"&amp;物品!B54&amp;"'"</f>
        <v>'E122'</v>
      </c>
      <c r="C43" s="56">
        <f>物品!J54</f>
        <v>0</v>
      </c>
      <c r="D43" s="56">
        <f>物品!K54</f>
        <v>0</v>
      </c>
      <c r="E43" s="56">
        <f>物品!L54</f>
        <v>0</v>
      </c>
      <c r="F43" s="56">
        <f>物品!M54</f>
        <v>0</v>
      </c>
      <c r="G43" s="56">
        <f>物品!N54</f>
        <v>0</v>
      </c>
      <c r="H43" s="56">
        <f>物品!O54</f>
        <v>0</v>
      </c>
      <c r="I43" s="56">
        <f>IF(物品!J54=0,0,"'"&amp;物品!J54&amp;"'")</f>
        <v>0</v>
      </c>
      <c r="J43" s="56">
        <f>IF(物品!K54=0,0,"'"&amp;物品!K54&amp;"'")</f>
        <v>0</v>
      </c>
      <c r="K43" s="56">
        <f>IF(物品!L54=0,0,"'"&amp;物品!L54&amp;"'")</f>
        <v>0</v>
      </c>
      <c r="L43" s="56">
        <f>IF(物品!M54=0,0,"'"&amp;物品!M54&amp;"'")</f>
        <v>0</v>
      </c>
      <c r="M43" s="56">
        <f>IF(物品!N54=0,0,"'"&amp;物品!N54&amp;"'")</f>
        <v>0</v>
      </c>
      <c r="N43" s="56">
        <f>IF(物品!O54=0,0,"'"&amp;物品!O54&amp;"'")</f>
        <v>0</v>
      </c>
      <c r="O43" s="56" t="str">
        <f t="shared" si="8"/>
        <v/>
      </c>
      <c r="P43" s="56" t="str">
        <f t="shared" si="15"/>
        <v/>
      </c>
      <c r="Q43" s="60" t="str">
        <f>IFERROR(VLOOKUP(C43,物品!$B:$E,3,FALSE),"")</f>
        <v/>
      </c>
      <c r="R43" s="60" t="str">
        <f>IFERROR(VLOOKUP(D43,物品!$B:$E,3,FALSE),"")</f>
        <v/>
      </c>
      <c r="S43" s="60" t="str">
        <f>IFERROR(VLOOKUP(E43,物品!$B:$E,3,FALSE),"")</f>
        <v/>
      </c>
      <c r="T43" s="60" t="str">
        <f>IFERROR(VLOOKUP(F43,物品!$B:$E,3,FALSE),"")</f>
        <v/>
      </c>
      <c r="U43" s="60" t="str">
        <f>IFERROR(VLOOKUP(G43,物品!$B:$E,3,FALSE),"")</f>
        <v/>
      </c>
      <c r="V43" s="60" t="str">
        <f>IFERROR(VLOOKUP(H43,物品!$B:$E,3,FALSE),"")</f>
        <v/>
      </c>
      <c r="W43" s="55" t="str">
        <f t="shared" si="9"/>
        <v/>
      </c>
      <c r="X43" s="55" t="str">
        <f t="shared" si="10"/>
        <v/>
      </c>
      <c r="Y43" s="55" t="str">
        <f t="shared" si="11"/>
        <v/>
      </c>
      <c r="Z43" s="55" t="str">
        <f t="shared" si="12"/>
        <v/>
      </c>
      <c r="AA43" s="55" t="str">
        <f t="shared" si="13"/>
        <v/>
      </c>
      <c r="AB43" s="55" t="str">
        <f t="shared" si="14"/>
        <v>|n=0</v>
      </c>
    </row>
    <row r="44" spans="1:28">
      <c r="A44" s="56">
        <f>物品!A55</f>
        <v>0</v>
      </c>
      <c r="B44" s="56" t="str">
        <f>"'"&amp;物品!B55&amp;"'"</f>
        <v>'E123'</v>
      </c>
      <c r="C44" s="56">
        <f>物品!J55</f>
        <v>0</v>
      </c>
      <c r="D44" s="56">
        <f>物品!K55</f>
        <v>0</v>
      </c>
      <c r="E44" s="56">
        <f>物品!L55</f>
        <v>0</v>
      </c>
      <c r="F44" s="56">
        <f>物品!M55</f>
        <v>0</v>
      </c>
      <c r="G44" s="56">
        <f>物品!N55</f>
        <v>0</v>
      </c>
      <c r="H44" s="56">
        <f>物品!O55</f>
        <v>0</v>
      </c>
      <c r="I44" s="56">
        <f>IF(物品!J55=0,0,"'"&amp;物品!J55&amp;"'")</f>
        <v>0</v>
      </c>
      <c r="J44" s="56">
        <f>IF(物品!K55=0,0,"'"&amp;物品!K55&amp;"'")</f>
        <v>0</v>
      </c>
      <c r="K44" s="56">
        <f>IF(物品!L55=0,0,"'"&amp;物品!L55&amp;"'")</f>
        <v>0</v>
      </c>
      <c r="L44" s="56">
        <f>IF(物品!M55=0,0,"'"&amp;物品!M55&amp;"'")</f>
        <v>0</v>
      </c>
      <c r="M44" s="56">
        <f>IF(物品!N55=0,0,"'"&amp;物品!N55&amp;"'")</f>
        <v>0</v>
      </c>
      <c r="N44" s="56">
        <f>IF(物品!O55=0,0,"'"&amp;物品!O55&amp;"'")</f>
        <v>0</v>
      </c>
      <c r="O44" s="56" t="str">
        <f t="shared" si="8"/>
        <v/>
      </c>
      <c r="P44" s="56" t="str">
        <f t="shared" si="15"/>
        <v/>
      </c>
      <c r="Q44" s="60" t="str">
        <f>IFERROR(VLOOKUP(C44,物品!$B:$E,3,FALSE),"")</f>
        <v/>
      </c>
      <c r="R44" s="60" t="str">
        <f>IFERROR(VLOOKUP(D44,物品!$B:$E,3,FALSE),"")</f>
        <v/>
      </c>
      <c r="S44" s="60" t="str">
        <f>IFERROR(VLOOKUP(E44,物品!$B:$E,3,FALSE),"")</f>
        <v/>
      </c>
      <c r="T44" s="60" t="str">
        <f>IFERROR(VLOOKUP(F44,物品!$B:$E,3,FALSE),"")</f>
        <v/>
      </c>
      <c r="U44" s="60" t="str">
        <f>IFERROR(VLOOKUP(G44,物品!$B:$E,3,FALSE),"")</f>
        <v/>
      </c>
      <c r="V44" s="60" t="str">
        <f>IFERROR(VLOOKUP(H44,物品!$B:$E,3,FALSE),"")</f>
        <v/>
      </c>
      <c r="W44" s="55" t="str">
        <f t="shared" si="9"/>
        <v/>
      </c>
      <c r="X44" s="55" t="str">
        <f t="shared" si="10"/>
        <v/>
      </c>
      <c r="Y44" s="55" t="str">
        <f t="shared" si="11"/>
        <v/>
      </c>
      <c r="Z44" s="55" t="str">
        <f t="shared" si="12"/>
        <v/>
      </c>
      <c r="AA44" s="55" t="str">
        <f t="shared" si="13"/>
        <v/>
      </c>
      <c r="AB44" s="55" t="str">
        <f t="shared" si="14"/>
        <v>|n=0</v>
      </c>
    </row>
    <row r="45" spans="1:28">
      <c r="A45" s="56">
        <f>物品!A56</f>
        <v>0</v>
      </c>
      <c r="B45" s="56" t="str">
        <f>"'"&amp;物品!B56&amp;"'"</f>
        <v>'E124'</v>
      </c>
      <c r="C45" s="56">
        <f>物品!J56</f>
        <v>0</v>
      </c>
      <c r="D45" s="56">
        <f>物品!K56</f>
        <v>0</v>
      </c>
      <c r="E45" s="56">
        <f>物品!L56</f>
        <v>0</v>
      </c>
      <c r="F45" s="56">
        <f>物品!M56</f>
        <v>0</v>
      </c>
      <c r="G45" s="56">
        <f>物品!N56</f>
        <v>0</v>
      </c>
      <c r="H45" s="56">
        <f>物品!O56</f>
        <v>0</v>
      </c>
      <c r="I45" s="56">
        <f>IF(物品!J56=0,0,"'"&amp;物品!J56&amp;"'")</f>
        <v>0</v>
      </c>
      <c r="J45" s="56">
        <f>IF(物品!K56=0,0,"'"&amp;物品!K56&amp;"'")</f>
        <v>0</v>
      </c>
      <c r="K45" s="56">
        <f>IF(物品!L56=0,0,"'"&amp;物品!L56&amp;"'")</f>
        <v>0</v>
      </c>
      <c r="L45" s="56">
        <f>IF(物品!M56=0,0,"'"&amp;物品!M56&amp;"'")</f>
        <v>0</v>
      </c>
      <c r="M45" s="56">
        <f>IF(物品!N56=0,0,"'"&amp;物品!N56&amp;"'")</f>
        <v>0</v>
      </c>
      <c r="N45" s="56">
        <f>IF(物品!O56=0,0,"'"&amp;物品!O56&amp;"'")</f>
        <v>0</v>
      </c>
      <c r="O45" s="56" t="str">
        <f t="shared" si="8"/>
        <v/>
      </c>
      <c r="P45" s="56" t="str">
        <f t="shared" si="15"/>
        <v/>
      </c>
      <c r="Q45" s="60" t="str">
        <f>IFERROR(VLOOKUP(C45,物品!$B:$E,3,FALSE),"")</f>
        <v/>
      </c>
      <c r="R45" s="60" t="str">
        <f>IFERROR(VLOOKUP(D45,物品!$B:$E,3,FALSE),"")</f>
        <v/>
      </c>
      <c r="S45" s="60" t="str">
        <f>IFERROR(VLOOKUP(E45,物品!$B:$E,3,FALSE),"")</f>
        <v/>
      </c>
      <c r="T45" s="60" t="str">
        <f>IFERROR(VLOOKUP(F45,物品!$B:$E,3,FALSE),"")</f>
        <v/>
      </c>
      <c r="U45" s="60" t="str">
        <f>IFERROR(VLOOKUP(G45,物品!$B:$E,3,FALSE),"")</f>
        <v/>
      </c>
      <c r="V45" s="60" t="str">
        <f>IFERROR(VLOOKUP(H45,物品!$B:$E,3,FALSE),"")</f>
        <v/>
      </c>
      <c r="W45" s="55" t="str">
        <f t="shared" si="9"/>
        <v/>
      </c>
      <c r="X45" s="55" t="str">
        <f t="shared" si="10"/>
        <v/>
      </c>
      <c r="Y45" s="55" t="str">
        <f t="shared" si="11"/>
        <v/>
      </c>
      <c r="Z45" s="55" t="str">
        <f t="shared" si="12"/>
        <v/>
      </c>
      <c r="AA45" s="55" t="str">
        <f t="shared" si="13"/>
        <v/>
      </c>
      <c r="AB45" s="55" t="str">
        <f t="shared" si="14"/>
        <v>|n=0</v>
      </c>
    </row>
    <row r="46" spans="1:28">
      <c r="A46" s="56">
        <f>物品!A57</f>
        <v>0</v>
      </c>
      <c r="B46" s="56" t="str">
        <f>"'"&amp;物品!B57&amp;"'"</f>
        <v>'E125'</v>
      </c>
      <c r="C46" s="56">
        <f>物品!J57</f>
        <v>0</v>
      </c>
      <c r="D46" s="56">
        <f>物品!K57</f>
        <v>0</v>
      </c>
      <c r="E46" s="56">
        <f>物品!L57</f>
        <v>0</v>
      </c>
      <c r="F46" s="56">
        <f>物品!M57</f>
        <v>0</v>
      </c>
      <c r="G46" s="56">
        <f>物品!N57</f>
        <v>0</v>
      </c>
      <c r="H46" s="56">
        <f>物品!O57</f>
        <v>0</v>
      </c>
      <c r="I46" s="56">
        <f>IF(物品!J57=0,0,"'"&amp;物品!J57&amp;"'")</f>
        <v>0</v>
      </c>
      <c r="J46" s="56">
        <f>IF(物品!K57=0,0,"'"&amp;物品!K57&amp;"'")</f>
        <v>0</v>
      </c>
      <c r="K46" s="56">
        <f>IF(物品!L57=0,0,"'"&amp;物品!L57&amp;"'")</f>
        <v>0</v>
      </c>
      <c r="L46" s="56">
        <f>IF(物品!M57=0,0,"'"&amp;物品!M57&amp;"'")</f>
        <v>0</v>
      </c>
      <c r="M46" s="56">
        <f>IF(物品!N57=0,0,"'"&amp;物品!N57&amp;"'")</f>
        <v>0</v>
      </c>
      <c r="N46" s="56">
        <f>IF(物品!O57=0,0,"'"&amp;物品!O57&amp;"'")</f>
        <v>0</v>
      </c>
      <c r="O46" s="56" t="str">
        <f t="shared" ref="O46:O76" si="16">IF(I46=0,"","AddItemFormula("&amp;I46&amp;","&amp;J46&amp;","&amp;K46&amp;","&amp;L46&amp;","&amp;M46&amp;","&amp;N46&amp;","&amp;B46&amp;")")</f>
        <v/>
      </c>
      <c r="P46" s="56" t="str">
        <f t="shared" si="15"/>
        <v/>
      </c>
      <c r="Q46" s="60" t="str">
        <f>IFERROR(VLOOKUP(C46,物品!$B:$E,3,FALSE),"")</f>
        <v/>
      </c>
      <c r="R46" s="60" t="str">
        <f>IFERROR(VLOOKUP(D46,物品!$B:$E,3,FALSE),"")</f>
        <v/>
      </c>
      <c r="S46" s="60" t="str">
        <f>IFERROR(VLOOKUP(E46,物品!$B:$E,3,FALSE),"")</f>
        <v/>
      </c>
      <c r="T46" s="60" t="str">
        <f>IFERROR(VLOOKUP(F46,物品!$B:$E,3,FALSE),"")</f>
        <v/>
      </c>
      <c r="U46" s="60" t="str">
        <f>IFERROR(VLOOKUP(G46,物品!$B:$E,3,FALSE),"")</f>
        <v/>
      </c>
      <c r="V46" s="60" t="str">
        <f>IFERROR(VLOOKUP(H46,物品!$B:$E,3,FALSE),"")</f>
        <v/>
      </c>
      <c r="W46" s="55" t="str">
        <f t="shared" ref="W46:W76" si="17">IF(R46="","","+"&amp;R46)</f>
        <v/>
      </c>
      <c r="X46" s="55" t="str">
        <f t="shared" ref="X46:X76" si="18">IF(S46="","","+"&amp;S46)</f>
        <v/>
      </c>
      <c r="Y46" s="55" t="str">
        <f t="shared" ref="Y46:Y76" si="19">IF(T46="","","+"&amp;T46)</f>
        <v/>
      </c>
      <c r="Z46" s="55" t="str">
        <f t="shared" ref="Z46:Z76" si="20">IF(U46="","","+"&amp;U46)</f>
        <v/>
      </c>
      <c r="AA46" s="55" t="str">
        <f t="shared" ref="AA46:AA76" si="21">IF(V46="","","+"&amp;V46)</f>
        <v/>
      </c>
      <c r="AB46" s="55" t="str">
        <f t="shared" ref="AB46:AB76" si="22">"|n"&amp;Q46&amp;W46&amp;X46&amp;Y46&amp;Z46&amp;AA46&amp;"="&amp;A46</f>
        <v>|n=0</v>
      </c>
    </row>
    <row r="47" spans="1:28">
      <c r="A47" s="56">
        <f>物品!A58</f>
        <v>0</v>
      </c>
      <c r="B47" s="56" t="str">
        <f>"'"&amp;物品!B58&amp;"'"</f>
        <v>'E126'</v>
      </c>
      <c r="C47" s="56">
        <f>物品!J58</f>
        <v>0</v>
      </c>
      <c r="D47" s="56">
        <f>物品!K58</f>
        <v>0</v>
      </c>
      <c r="E47" s="56">
        <f>物品!L58</f>
        <v>0</v>
      </c>
      <c r="F47" s="56">
        <f>物品!M58</f>
        <v>0</v>
      </c>
      <c r="G47" s="56">
        <f>物品!N58</f>
        <v>0</v>
      </c>
      <c r="H47" s="56">
        <f>物品!O58</f>
        <v>0</v>
      </c>
      <c r="I47" s="56">
        <f>IF(物品!J58=0,0,"'"&amp;物品!J58&amp;"'")</f>
        <v>0</v>
      </c>
      <c r="J47" s="56">
        <f>IF(物品!K58=0,0,"'"&amp;物品!K58&amp;"'")</f>
        <v>0</v>
      </c>
      <c r="K47" s="56">
        <f>IF(物品!L58=0,0,"'"&amp;物品!L58&amp;"'")</f>
        <v>0</v>
      </c>
      <c r="L47" s="56">
        <f>IF(物品!M58=0,0,"'"&amp;物品!M58&amp;"'")</f>
        <v>0</v>
      </c>
      <c r="M47" s="56">
        <f>IF(物品!N58=0,0,"'"&amp;物品!N58&amp;"'")</f>
        <v>0</v>
      </c>
      <c r="N47" s="56">
        <f>IF(物品!O58=0,0,"'"&amp;物品!O58&amp;"'")</f>
        <v>0</v>
      </c>
      <c r="O47" s="56" t="str">
        <f t="shared" si="16"/>
        <v/>
      </c>
      <c r="P47" s="56" t="str">
        <f t="shared" si="15"/>
        <v/>
      </c>
      <c r="Q47" s="60" t="str">
        <f>IFERROR(VLOOKUP(C47,物品!$B:$E,3,FALSE),"")</f>
        <v/>
      </c>
      <c r="R47" s="60" t="str">
        <f>IFERROR(VLOOKUP(D47,物品!$B:$E,3,FALSE),"")</f>
        <v/>
      </c>
      <c r="S47" s="60" t="str">
        <f>IFERROR(VLOOKUP(E47,物品!$B:$E,3,FALSE),"")</f>
        <v/>
      </c>
      <c r="T47" s="60" t="str">
        <f>IFERROR(VLOOKUP(F47,物品!$B:$E,3,FALSE),"")</f>
        <v/>
      </c>
      <c r="U47" s="60" t="str">
        <f>IFERROR(VLOOKUP(G47,物品!$B:$E,3,FALSE),"")</f>
        <v/>
      </c>
      <c r="V47" s="60" t="str">
        <f>IFERROR(VLOOKUP(H47,物品!$B:$E,3,FALSE),"")</f>
        <v/>
      </c>
      <c r="W47" s="55" t="str">
        <f t="shared" si="17"/>
        <v/>
      </c>
      <c r="X47" s="55" t="str">
        <f t="shared" si="18"/>
        <v/>
      </c>
      <c r="Y47" s="55" t="str">
        <f t="shared" si="19"/>
        <v/>
      </c>
      <c r="Z47" s="55" t="str">
        <f t="shared" si="20"/>
        <v/>
      </c>
      <c r="AA47" s="55" t="str">
        <f t="shared" si="21"/>
        <v/>
      </c>
      <c r="AB47" s="55" t="str">
        <f t="shared" si="22"/>
        <v>|n=0</v>
      </c>
    </row>
    <row r="48" spans="1:28">
      <c r="A48" s="56">
        <f>物品!A59</f>
        <v>0</v>
      </c>
      <c r="B48" s="56" t="str">
        <f>"'"&amp;物品!B59&amp;"'"</f>
        <v>'E127'</v>
      </c>
      <c r="C48" s="56">
        <f>物品!J59</f>
        <v>0</v>
      </c>
      <c r="D48" s="56">
        <f>物品!K59</f>
        <v>0</v>
      </c>
      <c r="E48" s="56">
        <f>物品!L59</f>
        <v>0</v>
      </c>
      <c r="F48" s="56">
        <f>物品!M59</f>
        <v>0</v>
      </c>
      <c r="G48" s="56">
        <f>物品!N59</f>
        <v>0</v>
      </c>
      <c r="H48" s="56">
        <f>物品!O59</f>
        <v>0</v>
      </c>
      <c r="I48" s="56">
        <f>IF(物品!J59=0,0,"'"&amp;物品!J59&amp;"'")</f>
        <v>0</v>
      </c>
      <c r="J48" s="56">
        <f>IF(物品!K59=0,0,"'"&amp;物品!K59&amp;"'")</f>
        <v>0</v>
      </c>
      <c r="K48" s="56">
        <f>IF(物品!L59=0,0,"'"&amp;物品!L59&amp;"'")</f>
        <v>0</v>
      </c>
      <c r="L48" s="56">
        <f>IF(物品!M59=0,0,"'"&amp;物品!M59&amp;"'")</f>
        <v>0</v>
      </c>
      <c r="M48" s="56">
        <f>IF(物品!N59=0,0,"'"&amp;物品!N59&amp;"'")</f>
        <v>0</v>
      </c>
      <c r="N48" s="56">
        <f>IF(物品!O59=0,0,"'"&amp;物品!O59&amp;"'")</f>
        <v>0</v>
      </c>
      <c r="O48" s="56" t="str">
        <f t="shared" si="16"/>
        <v/>
      </c>
      <c r="P48" s="56" t="str">
        <f t="shared" si="15"/>
        <v/>
      </c>
      <c r="Q48" s="60" t="str">
        <f>IFERROR(VLOOKUP(C48,物品!$B:$E,3,FALSE),"")</f>
        <v/>
      </c>
      <c r="R48" s="60" t="str">
        <f>IFERROR(VLOOKUP(D48,物品!$B:$E,3,FALSE),"")</f>
        <v/>
      </c>
      <c r="S48" s="60" t="str">
        <f>IFERROR(VLOOKUP(E48,物品!$B:$E,3,FALSE),"")</f>
        <v/>
      </c>
      <c r="T48" s="60" t="str">
        <f>IFERROR(VLOOKUP(F48,物品!$B:$E,3,FALSE),"")</f>
        <v/>
      </c>
      <c r="U48" s="60" t="str">
        <f>IFERROR(VLOOKUP(G48,物品!$B:$E,3,FALSE),"")</f>
        <v/>
      </c>
      <c r="V48" s="60" t="str">
        <f>IFERROR(VLOOKUP(H48,物品!$B:$E,3,FALSE),"")</f>
        <v/>
      </c>
      <c r="W48" s="55" t="str">
        <f t="shared" si="17"/>
        <v/>
      </c>
      <c r="X48" s="55" t="str">
        <f t="shared" si="18"/>
        <v/>
      </c>
      <c r="Y48" s="55" t="str">
        <f t="shared" si="19"/>
        <v/>
      </c>
      <c r="Z48" s="55" t="str">
        <f t="shared" si="20"/>
        <v/>
      </c>
      <c r="AA48" s="55" t="str">
        <f t="shared" si="21"/>
        <v/>
      </c>
      <c r="AB48" s="55" t="str">
        <f t="shared" si="22"/>
        <v>|n=0</v>
      </c>
    </row>
    <row r="49" spans="1:28">
      <c r="A49" s="56">
        <f>物品!A60</f>
        <v>0</v>
      </c>
      <c r="B49" s="56" t="str">
        <f>"'"&amp;物品!B60&amp;"'"</f>
        <v>'E128'</v>
      </c>
      <c r="C49" s="56">
        <f>物品!J60</f>
        <v>0</v>
      </c>
      <c r="D49" s="56">
        <f>物品!K60</f>
        <v>0</v>
      </c>
      <c r="E49" s="56">
        <f>物品!L60</f>
        <v>0</v>
      </c>
      <c r="F49" s="56">
        <f>物品!M60</f>
        <v>0</v>
      </c>
      <c r="G49" s="56">
        <f>物品!N60</f>
        <v>0</v>
      </c>
      <c r="H49" s="56">
        <f>物品!O60</f>
        <v>0</v>
      </c>
      <c r="I49" s="56">
        <f>IF(物品!J60=0,0,"'"&amp;物品!J60&amp;"'")</f>
        <v>0</v>
      </c>
      <c r="J49" s="56">
        <f>IF(物品!K60=0,0,"'"&amp;物品!K60&amp;"'")</f>
        <v>0</v>
      </c>
      <c r="K49" s="56">
        <f>IF(物品!L60=0,0,"'"&amp;物品!L60&amp;"'")</f>
        <v>0</v>
      </c>
      <c r="L49" s="56">
        <f>IF(物品!M60=0,0,"'"&amp;物品!M60&amp;"'")</f>
        <v>0</v>
      </c>
      <c r="M49" s="56">
        <f>IF(物品!N60=0,0,"'"&amp;物品!N60&amp;"'")</f>
        <v>0</v>
      </c>
      <c r="N49" s="56">
        <f>IF(物品!O60=0,0,"'"&amp;物品!O60&amp;"'")</f>
        <v>0</v>
      </c>
      <c r="O49" s="56" t="str">
        <f t="shared" si="16"/>
        <v/>
      </c>
      <c r="P49" s="56" t="str">
        <f t="shared" si="15"/>
        <v/>
      </c>
      <c r="Q49" s="60" t="str">
        <f>IFERROR(VLOOKUP(C49,物品!$B:$E,3,FALSE),"")</f>
        <v/>
      </c>
      <c r="R49" s="60" t="str">
        <f>IFERROR(VLOOKUP(D49,物品!$B:$E,3,FALSE),"")</f>
        <v/>
      </c>
      <c r="S49" s="60" t="str">
        <f>IFERROR(VLOOKUP(E49,物品!$B:$E,3,FALSE),"")</f>
        <v/>
      </c>
      <c r="T49" s="60" t="str">
        <f>IFERROR(VLOOKUP(F49,物品!$B:$E,3,FALSE),"")</f>
        <v/>
      </c>
      <c r="U49" s="60" t="str">
        <f>IFERROR(VLOOKUP(G49,物品!$B:$E,3,FALSE),"")</f>
        <v/>
      </c>
      <c r="V49" s="60" t="str">
        <f>IFERROR(VLOOKUP(H49,物品!$B:$E,3,FALSE),"")</f>
        <v/>
      </c>
      <c r="W49" s="55" t="str">
        <f t="shared" si="17"/>
        <v/>
      </c>
      <c r="X49" s="55" t="str">
        <f t="shared" si="18"/>
        <v/>
      </c>
      <c r="Y49" s="55" t="str">
        <f t="shared" si="19"/>
        <v/>
      </c>
      <c r="Z49" s="55" t="str">
        <f t="shared" si="20"/>
        <v/>
      </c>
      <c r="AA49" s="55" t="str">
        <f t="shared" si="21"/>
        <v/>
      </c>
      <c r="AB49" s="55" t="str">
        <f t="shared" si="22"/>
        <v>|n=0</v>
      </c>
    </row>
    <row r="50" spans="1:28">
      <c r="A50" s="56">
        <f>物品!A61</f>
        <v>0</v>
      </c>
      <c r="B50" s="56" t="str">
        <f>"'"&amp;物品!B61&amp;"'"</f>
        <v>'E129'</v>
      </c>
      <c r="C50" s="56">
        <f>物品!J61</f>
        <v>0</v>
      </c>
      <c r="D50" s="56">
        <f>物品!K61</f>
        <v>0</v>
      </c>
      <c r="E50" s="56">
        <f>物品!L61</f>
        <v>0</v>
      </c>
      <c r="F50" s="56">
        <f>物品!M61</f>
        <v>0</v>
      </c>
      <c r="G50" s="56">
        <f>物品!N61</f>
        <v>0</v>
      </c>
      <c r="H50" s="56">
        <f>物品!O61</f>
        <v>0</v>
      </c>
      <c r="I50" s="56">
        <f>IF(物品!J61=0,0,"'"&amp;物品!J61&amp;"'")</f>
        <v>0</v>
      </c>
      <c r="J50" s="56">
        <f>IF(物品!K61=0,0,"'"&amp;物品!K61&amp;"'")</f>
        <v>0</v>
      </c>
      <c r="K50" s="56">
        <f>IF(物品!L61=0,0,"'"&amp;物品!L61&amp;"'")</f>
        <v>0</v>
      </c>
      <c r="L50" s="56">
        <f>IF(物品!M61=0,0,"'"&amp;物品!M61&amp;"'")</f>
        <v>0</v>
      </c>
      <c r="M50" s="56">
        <f>IF(物品!N61=0,0,"'"&amp;物品!N61&amp;"'")</f>
        <v>0</v>
      </c>
      <c r="N50" s="56">
        <f>IF(物品!O61=0,0,"'"&amp;物品!O61&amp;"'")</f>
        <v>0</v>
      </c>
      <c r="O50" s="56" t="str">
        <f t="shared" si="16"/>
        <v/>
      </c>
      <c r="P50" s="56" t="str">
        <f t="shared" si="15"/>
        <v/>
      </c>
      <c r="Q50" s="60" t="str">
        <f>IFERROR(VLOOKUP(C50,物品!$B:$E,3,FALSE),"")</f>
        <v/>
      </c>
      <c r="R50" s="60" t="str">
        <f>IFERROR(VLOOKUP(D50,物品!$B:$E,3,FALSE),"")</f>
        <v/>
      </c>
      <c r="S50" s="60" t="str">
        <f>IFERROR(VLOOKUP(E50,物品!$B:$E,3,FALSE),"")</f>
        <v/>
      </c>
      <c r="T50" s="60" t="str">
        <f>IFERROR(VLOOKUP(F50,物品!$B:$E,3,FALSE),"")</f>
        <v/>
      </c>
      <c r="U50" s="60" t="str">
        <f>IFERROR(VLOOKUP(G50,物品!$B:$E,3,FALSE),"")</f>
        <v/>
      </c>
      <c r="V50" s="60" t="str">
        <f>IFERROR(VLOOKUP(H50,物品!$B:$E,3,FALSE),"")</f>
        <v/>
      </c>
      <c r="W50" s="55" t="str">
        <f t="shared" si="17"/>
        <v/>
      </c>
      <c r="X50" s="55" t="str">
        <f t="shared" si="18"/>
        <v/>
      </c>
      <c r="Y50" s="55" t="str">
        <f t="shared" si="19"/>
        <v/>
      </c>
      <c r="Z50" s="55" t="str">
        <f t="shared" si="20"/>
        <v/>
      </c>
      <c r="AA50" s="55" t="str">
        <f t="shared" si="21"/>
        <v/>
      </c>
      <c r="AB50" s="55" t="str">
        <f t="shared" si="22"/>
        <v>|n=0</v>
      </c>
    </row>
    <row r="51" spans="1:28">
      <c r="A51" s="56">
        <f>物品!A62</f>
        <v>0</v>
      </c>
      <c r="B51" s="56" t="str">
        <f>"'"&amp;物品!B62&amp;"'"</f>
        <v>'E130'</v>
      </c>
      <c r="C51" s="56">
        <f>物品!J62</f>
        <v>0</v>
      </c>
      <c r="D51" s="56">
        <f>物品!K62</f>
        <v>0</v>
      </c>
      <c r="E51" s="56">
        <f>物品!L62</f>
        <v>0</v>
      </c>
      <c r="F51" s="56">
        <f>物品!M62</f>
        <v>0</v>
      </c>
      <c r="G51" s="56">
        <f>物品!N62</f>
        <v>0</v>
      </c>
      <c r="H51" s="56">
        <f>物品!O62</f>
        <v>0</v>
      </c>
      <c r="I51" s="56">
        <f>IF(物品!J62=0,0,"'"&amp;物品!J62&amp;"'")</f>
        <v>0</v>
      </c>
      <c r="J51" s="56">
        <f>IF(物品!K62=0,0,"'"&amp;物品!K62&amp;"'")</f>
        <v>0</v>
      </c>
      <c r="K51" s="56">
        <f>IF(物品!L62=0,0,"'"&amp;物品!L62&amp;"'")</f>
        <v>0</v>
      </c>
      <c r="L51" s="56">
        <f>IF(物品!M62=0,0,"'"&amp;物品!M62&amp;"'")</f>
        <v>0</v>
      </c>
      <c r="M51" s="56">
        <f>IF(物品!N62=0,0,"'"&amp;物品!N62&amp;"'")</f>
        <v>0</v>
      </c>
      <c r="N51" s="56">
        <f>IF(物品!O62=0,0,"'"&amp;物品!O62&amp;"'")</f>
        <v>0</v>
      </c>
      <c r="O51" s="56" t="str">
        <f t="shared" si="16"/>
        <v/>
      </c>
      <c r="P51" s="56" t="str">
        <f t="shared" si="15"/>
        <v/>
      </c>
      <c r="Q51" s="60" t="str">
        <f>IFERROR(VLOOKUP(C51,物品!$B:$E,3,FALSE),"")</f>
        <v/>
      </c>
      <c r="R51" s="60" t="str">
        <f>IFERROR(VLOOKUP(D51,物品!$B:$E,3,FALSE),"")</f>
        <v/>
      </c>
      <c r="S51" s="60" t="str">
        <f>IFERROR(VLOOKUP(E51,物品!$B:$E,3,FALSE),"")</f>
        <v/>
      </c>
      <c r="T51" s="60" t="str">
        <f>IFERROR(VLOOKUP(F51,物品!$B:$E,3,FALSE),"")</f>
        <v/>
      </c>
      <c r="U51" s="60" t="str">
        <f>IFERROR(VLOOKUP(G51,物品!$B:$E,3,FALSE),"")</f>
        <v/>
      </c>
      <c r="V51" s="60" t="str">
        <f>IFERROR(VLOOKUP(H51,物品!$B:$E,3,FALSE),"")</f>
        <v/>
      </c>
      <c r="W51" s="55" t="str">
        <f t="shared" si="17"/>
        <v/>
      </c>
      <c r="X51" s="55" t="str">
        <f t="shared" si="18"/>
        <v/>
      </c>
      <c r="Y51" s="55" t="str">
        <f t="shared" si="19"/>
        <v/>
      </c>
      <c r="Z51" s="55" t="str">
        <f t="shared" si="20"/>
        <v/>
      </c>
      <c r="AA51" s="55" t="str">
        <f t="shared" si="21"/>
        <v/>
      </c>
      <c r="AB51" s="55" t="str">
        <f t="shared" si="22"/>
        <v>|n=0</v>
      </c>
    </row>
    <row r="52" spans="1:28">
      <c r="A52" s="56">
        <f>物品!A63</f>
        <v>0</v>
      </c>
      <c r="B52" s="56" t="str">
        <f>"'"&amp;物品!B63&amp;"'"</f>
        <v>'E201'</v>
      </c>
      <c r="C52" s="56">
        <f>物品!J63</f>
        <v>0</v>
      </c>
      <c r="D52" s="56">
        <f>物品!K63</f>
        <v>0</v>
      </c>
      <c r="E52" s="56">
        <f>物品!L63</f>
        <v>0</v>
      </c>
      <c r="F52" s="56">
        <f>物品!M63</f>
        <v>0</v>
      </c>
      <c r="G52" s="56">
        <f>物品!N63</f>
        <v>0</v>
      </c>
      <c r="H52" s="56">
        <f>物品!O63</f>
        <v>0</v>
      </c>
      <c r="I52" s="56">
        <f>IF(物品!J63=0,0,"'"&amp;物品!J63&amp;"'")</f>
        <v>0</v>
      </c>
      <c r="J52" s="56">
        <f>IF(物品!K63=0,0,"'"&amp;物品!K63&amp;"'")</f>
        <v>0</v>
      </c>
      <c r="K52" s="56">
        <f>IF(物品!L63=0,0,"'"&amp;物品!L63&amp;"'")</f>
        <v>0</v>
      </c>
      <c r="L52" s="56">
        <f>IF(物品!M63=0,0,"'"&amp;物品!M63&amp;"'")</f>
        <v>0</v>
      </c>
      <c r="M52" s="56">
        <f>IF(物品!N63=0,0,"'"&amp;物品!N63&amp;"'")</f>
        <v>0</v>
      </c>
      <c r="N52" s="56">
        <f>IF(物品!O63=0,0,"'"&amp;物品!O63&amp;"'")</f>
        <v>0</v>
      </c>
      <c r="O52" s="56" t="str">
        <f t="shared" si="16"/>
        <v/>
      </c>
      <c r="P52" s="56" t="str">
        <f t="shared" si="15"/>
        <v/>
      </c>
      <c r="Q52" s="60" t="str">
        <f>IFERROR(VLOOKUP(C52,物品!$B:$E,3,FALSE),"")</f>
        <v/>
      </c>
      <c r="R52" s="60" t="str">
        <f>IFERROR(VLOOKUP(D52,物品!$B:$E,3,FALSE),"")</f>
        <v/>
      </c>
      <c r="S52" s="60" t="str">
        <f>IFERROR(VLOOKUP(E52,物品!$B:$E,3,FALSE),"")</f>
        <v/>
      </c>
      <c r="T52" s="60" t="str">
        <f>IFERROR(VLOOKUP(F52,物品!$B:$E,3,FALSE),"")</f>
        <v/>
      </c>
      <c r="U52" s="60" t="str">
        <f>IFERROR(VLOOKUP(G52,物品!$B:$E,3,FALSE),"")</f>
        <v/>
      </c>
      <c r="V52" s="60" t="str">
        <f>IFERROR(VLOOKUP(H52,物品!$B:$E,3,FALSE),"")</f>
        <v/>
      </c>
      <c r="W52" s="55" t="str">
        <f t="shared" si="17"/>
        <v/>
      </c>
      <c r="X52" s="55" t="str">
        <f t="shared" si="18"/>
        <v/>
      </c>
      <c r="Y52" s="55" t="str">
        <f t="shared" si="19"/>
        <v/>
      </c>
      <c r="Z52" s="55" t="str">
        <f t="shared" si="20"/>
        <v/>
      </c>
      <c r="AA52" s="55" t="str">
        <f t="shared" si="21"/>
        <v/>
      </c>
      <c r="AB52" s="55" t="str">
        <f t="shared" si="22"/>
        <v>|n=0</v>
      </c>
    </row>
    <row r="53" spans="1:28">
      <c r="A53" s="56">
        <f>物品!A64</f>
        <v>0</v>
      </c>
      <c r="B53" s="56" t="str">
        <f>"'"&amp;物品!B64&amp;"'"</f>
        <v>'E202'</v>
      </c>
      <c r="C53" s="56">
        <f>物品!J64</f>
        <v>0</v>
      </c>
      <c r="D53" s="56">
        <f>物品!K64</f>
        <v>0</v>
      </c>
      <c r="E53" s="56">
        <f>物品!L64</f>
        <v>0</v>
      </c>
      <c r="F53" s="56">
        <f>物品!M64</f>
        <v>0</v>
      </c>
      <c r="G53" s="56">
        <f>物品!N64</f>
        <v>0</v>
      </c>
      <c r="H53" s="56">
        <f>物品!O64</f>
        <v>0</v>
      </c>
      <c r="I53" s="56">
        <f>IF(物品!J64=0,0,"'"&amp;物品!J64&amp;"'")</f>
        <v>0</v>
      </c>
      <c r="J53" s="56">
        <f>IF(物品!K64=0,0,"'"&amp;物品!K64&amp;"'")</f>
        <v>0</v>
      </c>
      <c r="K53" s="56">
        <f>IF(物品!L64=0,0,"'"&amp;物品!L64&amp;"'")</f>
        <v>0</v>
      </c>
      <c r="L53" s="56">
        <f>IF(物品!M64=0,0,"'"&amp;物品!M64&amp;"'")</f>
        <v>0</v>
      </c>
      <c r="M53" s="56">
        <f>IF(物品!N64=0,0,"'"&amp;物品!N64&amp;"'")</f>
        <v>0</v>
      </c>
      <c r="N53" s="56">
        <f>IF(物品!O64=0,0,"'"&amp;物品!O64&amp;"'")</f>
        <v>0</v>
      </c>
      <c r="O53" s="56" t="str">
        <f t="shared" si="16"/>
        <v/>
      </c>
      <c r="P53" s="56" t="str">
        <f t="shared" si="15"/>
        <v/>
      </c>
      <c r="Q53" s="60" t="str">
        <f>IFERROR(VLOOKUP(C53,物品!$B:$E,3,FALSE),"")</f>
        <v/>
      </c>
      <c r="R53" s="60" t="str">
        <f>IFERROR(VLOOKUP(D53,物品!$B:$E,3,FALSE),"")</f>
        <v/>
      </c>
      <c r="S53" s="60" t="str">
        <f>IFERROR(VLOOKUP(E53,物品!$B:$E,3,FALSE),"")</f>
        <v/>
      </c>
      <c r="T53" s="60" t="str">
        <f>IFERROR(VLOOKUP(F53,物品!$B:$E,3,FALSE),"")</f>
        <v/>
      </c>
      <c r="U53" s="60" t="str">
        <f>IFERROR(VLOOKUP(G53,物品!$B:$E,3,FALSE),"")</f>
        <v/>
      </c>
      <c r="V53" s="60" t="str">
        <f>IFERROR(VLOOKUP(H53,物品!$B:$E,3,FALSE),"")</f>
        <v/>
      </c>
      <c r="W53" s="55" t="str">
        <f t="shared" si="17"/>
        <v/>
      </c>
      <c r="X53" s="55" t="str">
        <f t="shared" si="18"/>
        <v/>
      </c>
      <c r="Y53" s="55" t="str">
        <f t="shared" si="19"/>
        <v/>
      </c>
      <c r="Z53" s="55" t="str">
        <f t="shared" si="20"/>
        <v/>
      </c>
      <c r="AA53" s="55" t="str">
        <f t="shared" si="21"/>
        <v/>
      </c>
      <c r="AB53" s="55" t="str">
        <f t="shared" si="22"/>
        <v>|n=0</v>
      </c>
    </row>
    <row r="54" spans="1:28">
      <c r="A54" s="56">
        <f>物品!A65</f>
        <v>0</v>
      </c>
      <c r="B54" s="56" t="str">
        <f>"'"&amp;物品!B65&amp;"'"</f>
        <v>'E203'</v>
      </c>
      <c r="C54" s="56">
        <f>物品!J65</f>
        <v>0</v>
      </c>
      <c r="D54" s="56">
        <f>物品!K65</f>
        <v>0</v>
      </c>
      <c r="E54" s="56">
        <f>物品!L65</f>
        <v>0</v>
      </c>
      <c r="F54" s="56">
        <f>物品!M65</f>
        <v>0</v>
      </c>
      <c r="G54" s="56">
        <f>物品!N65</f>
        <v>0</v>
      </c>
      <c r="H54" s="56">
        <f>物品!O65</f>
        <v>0</v>
      </c>
      <c r="I54" s="56">
        <f>IF(物品!J65=0,0,"'"&amp;物品!J65&amp;"'")</f>
        <v>0</v>
      </c>
      <c r="J54" s="56">
        <f>IF(物品!K65=0,0,"'"&amp;物品!K65&amp;"'")</f>
        <v>0</v>
      </c>
      <c r="K54" s="56">
        <f>IF(物品!L65=0,0,"'"&amp;物品!L65&amp;"'")</f>
        <v>0</v>
      </c>
      <c r="L54" s="56">
        <f>IF(物品!M65=0,0,"'"&amp;物品!M65&amp;"'")</f>
        <v>0</v>
      </c>
      <c r="M54" s="56">
        <f>IF(物品!N65=0,0,"'"&amp;物品!N65&amp;"'")</f>
        <v>0</v>
      </c>
      <c r="N54" s="56">
        <f>IF(物品!O65=0,0,"'"&amp;物品!O65&amp;"'")</f>
        <v>0</v>
      </c>
      <c r="O54" s="56" t="str">
        <f t="shared" si="16"/>
        <v/>
      </c>
      <c r="P54" s="56" t="str">
        <f t="shared" si="15"/>
        <v/>
      </c>
      <c r="Q54" s="60" t="str">
        <f>IFERROR(VLOOKUP(C54,物品!$B:$E,3,FALSE),"")</f>
        <v/>
      </c>
      <c r="R54" s="60" t="str">
        <f>IFERROR(VLOOKUP(D54,物品!$B:$E,3,FALSE),"")</f>
        <v/>
      </c>
      <c r="S54" s="60" t="str">
        <f>IFERROR(VLOOKUP(E54,物品!$B:$E,3,FALSE),"")</f>
        <v/>
      </c>
      <c r="T54" s="60" t="str">
        <f>IFERROR(VLOOKUP(F54,物品!$B:$E,3,FALSE),"")</f>
        <v/>
      </c>
      <c r="U54" s="60" t="str">
        <f>IFERROR(VLOOKUP(G54,物品!$B:$E,3,FALSE),"")</f>
        <v/>
      </c>
      <c r="V54" s="60" t="str">
        <f>IFERROR(VLOOKUP(H54,物品!$B:$E,3,FALSE),"")</f>
        <v/>
      </c>
      <c r="W54" s="55" t="str">
        <f t="shared" si="17"/>
        <v/>
      </c>
      <c r="X54" s="55" t="str">
        <f t="shared" si="18"/>
        <v/>
      </c>
      <c r="Y54" s="55" t="str">
        <f t="shared" si="19"/>
        <v/>
      </c>
      <c r="Z54" s="55" t="str">
        <f t="shared" si="20"/>
        <v/>
      </c>
      <c r="AA54" s="55" t="str">
        <f t="shared" si="21"/>
        <v/>
      </c>
      <c r="AB54" s="55" t="str">
        <f t="shared" si="22"/>
        <v>|n=0</v>
      </c>
    </row>
    <row r="55" spans="1:28">
      <c r="A55" s="56">
        <f>物品!A66</f>
        <v>0</v>
      </c>
      <c r="B55" s="56" t="str">
        <f>"'"&amp;物品!B66&amp;"'"</f>
        <v>'E204'</v>
      </c>
      <c r="C55" s="56">
        <f>物品!J66</f>
        <v>0</v>
      </c>
      <c r="D55" s="56">
        <f>物品!K66</f>
        <v>0</v>
      </c>
      <c r="E55" s="56">
        <f>物品!L66</f>
        <v>0</v>
      </c>
      <c r="F55" s="56">
        <f>物品!M66</f>
        <v>0</v>
      </c>
      <c r="G55" s="56">
        <f>物品!N66</f>
        <v>0</v>
      </c>
      <c r="H55" s="56">
        <f>物品!O66</f>
        <v>0</v>
      </c>
      <c r="I55" s="56">
        <f>IF(物品!J66=0,0,"'"&amp;物品!J66&amp;"'")</f>
        <v>0</v>
      </c>
      <c r="J55" s="56">
        <f>IF(物品!K66=0,0,"'"&amp;物品!K66&amp;"'")</f>
        <v>0</v>
      </c>
      <c r="K55" s="56">
        <f>IF(物品!L66=0,0,"'"&amp;物品!L66&amp;"'")</f>
        <v>0</v>
      </c>
      <c r="L55" s="56">
        <f>IF(物品!M66=0,0,"'"&amp;物品!M66&amp;"'")</f>
        <v>0</v>
      </c>
      <c r="M55" s="56">
        <f>IF(物品!N66=0,0,"'"&amp;物品!N66&amp;"'")</f>
        <v>0</v>
      </c>
      <c r="N55" s="56">
        <f>IF(物品!O66=0,0,"'"&amp;物品!O66&amp;"'")</f>
        <v>0</v>
      </c>
      <c r="O55" s="56" t="str">
        <f t="shared" si="16"/>
        <v/>
      </c>
      <c r="P55" s="56" t="str">
        <f t="shared" si="15"/>
        <v/>
      </c>
      <c r="Q55" s="60" t="str">
        <f>IFERROR(VLOOKUP(C55,物品!$B:$E,3,FALSE),"")</f>
        <v/>
      </c>
      <c r="R55" s="60" t="str">
        <f>IFERROR(VLOOKUP(D55,物品!$B:$E,3,FALSE),"")</f>
        <v/>
      </c>
      <c r="S55" s="60" t="str">
        <f>IFERROR(VLOOKUP(E55,物品!$B:$E,3,FALSE),"")</f>
        <v/>
      </c>
      <c r="T55" s="60" t="str">
        <f>IFERROR(VLOOKUP(F55,物品!$B:$E,3,FALSE),"")</f>
        <v/>
      </c>
      <c r="U55" s="60" t="str">
        <f>IFERROR(VLOOKUP(G55,物品!$B:$E,3,FALSE),"")</f>
        <v/>
      </c>
      <c r="V55" s="60" t="str">
        <f>IFERROR(VLOOKUP(H55,物品!$B:$E,3,FALSE),"")</f>
        <v/>
      </c>
      <c r="W55" s="55" t="str">
        <f t="shared" si="17"/>
        <v/>
      </c>
      <c r="X55" s="55" t="str">
        <f t="shared" si="18"/>
        <v/>
      </c>
      <c r="Y55" s="55" t="str">
        <f t="shared" si="19"/>
        <v/>
      </c>
      <c r="Z55" s="55" t="str">
        <f t="shared" si="20"/>
        <v/>
      </c>
      <c r="AA55" s="55" t="str">
        <f t="shared" si="21"/>
        <v/>
      </c>
      <c r="AB55" s="55" t="str">
        <f t="shared" si="22"/>
        <v>|n=0</v>
      </c>
    </row>
    <row r="56" spans="1:28">
      <c r="A56" s="56">
        <f>物品!A67</f>
        <v>0</v>
      </c>
      <c r="B56" s="56" t="str">
        <f>"'"&amp;物品!B67&amp;"'"</f>
        <v>'E205'</v>
      </c>
      <c r="C56" s="56">
        <f>物品!J67</f>
        <v>0</v>
      </c>
      <c r="D56" s="56">
        <f>物品!K67</f>
        <v>0</v>
      </c>
      <c r="E56" s="56">
        <f>物品!L67</f>
        <v>0</v>
      </c>
      <c r="F56" s="56">
        <f>物品!M67</f>
        <v>0</v>
      </c>
      <c r="G56" s="56">
        <f>物品!N67</f>
        <v>0</v>
      </c>
      <c r="H56" s="56">
        <f>物品!O67</f>
        <v>0</v>
      </c>
      <c r="I56" s="56">
        <f>IF(物品!J67=0,0,"'"&amp;物品!J67&amp;"'")</f>
        <v>0</v>
      </c>
      <c r="J56" s="56">
        <f>IF(物品!K67=0,0,"'"&amp;物品!K67&amp;"'")</f>
        <v>0</v>
      </c>
      <c r="K56" s="56">
        <f>IF(物品!L67=0,0,"'"&amp;物品!L67&amp;"'")</f>
        <v>0</v>
      </c>
      <c r="L56" s="56">
        <f>IF(物品!M67=0,0,"'"&amp;物品!M67&amp;"'")</f>
        <v>0</v>
      </c>
      <c r="M56" s="56">
        <f>IF(物品!N67=0,0,"'"&amp;物品!N67&amp;"'")</f>
        <v>0</v>
      </c>
      <c r="N56" s="56">
        <f>IF(物品!O67=0,0,"'"&amp;物品!O67&amp;"'")</f>
        <v>0</v>
      </c>
      <c r="O56" s="56" t="str">
        <f t="shared" si="16"/>
        <v/>
      </c>
      <c r="P56" s="56" t="str">
        <f t="shared" si="15"/>
        <v/>
      </c>
      <c r="Q56" s="60" t="str">
        <f>IFERROR(VLOOKUP(C56,物品!$B:$E,3,FALSE),"")</f>
        <v/>
      </c>
      <c r="R56" s="60" t="str">
        <f>IFERROR(VLOOKUP(D56,物品!$B:$E,3,FALSE),"")</f>
        <v/>
      </c>
      <c r="S56" s="60" t="str">
        <f>IFERROR(VLOOKUP(E56,物品!$B:$E,3,FALSE),"")</f>
        <v/>
      </c>
      <c r="T56" s="60" t="str">
        <f>IFERROR(VLOOKUP(F56,物品!$B:$E,3,FALSE),"")</f>
        <v/>
      </c>
      <c r="U56" s="60" t="str">
        <f>IFERROR(VLOOKUP(G56,物品!$B:$E,3,FALSE),"")</f>
        <v/>
      </c>
      <c r="V56" s="60" t="str">
        <f>IFERROR(VLOOKUP(H56,物品!$B:$E,3,FALSE),"")</f>
        <v/>
      </c>
      <c r="W56" s="55" t="str">
        <f t="shared" si="17"/>
        <v/>
      </c>
      <c r="X56" s="55" t="str">
        <f t="shared" si="18"/>
        <v/>
      </c>
      <c r="Y56" s="55" t="str">
        <f t="shared" si="19"/>
        <v/>
      </c>
      <c r="Z56" s="55" t="str">
        <f t="shared" si="20"/>
        <v/>
      </c>
      <c r="AA56" s="55" t="str">
        <f t="shared" si="21"/>
        <v/>
      </c>
      <c r="AB56" s="55" t="str">
        <f t="shared" si="22"/>
        <v>|n=0</v>
      </c>
    </row>
    <row r="57" spans="1:28">
      <c r="A57" s="56">
        <f>物品!A68</f>
        <v>0</v>
      </c>
      <c r="B57" s="56" t="str">
        <f>"'"&amp;物品!B68&amp;"'"</f>
        <v>'E206'</v>
      </c>
      <c r="C57" s="56">
        <f>物品!J68</f>
        <v>0</v>
      </c>
      <c r="D57" s="56">
        <f>物品!K68</f>
        <v>0</v>
      </c>
      <c r="E57" s="56">
        <f>物品!L68</f>
        <v>0</v>
      </c>
      <c r="F57" s="56">
        <f>物品!M68</f>
        <v>0</v>
      </c>
      <c r="G57" s="56">
        <f>物品!N68</f>
        <v>0</v>
      </c>
      <c r="H57" s="56">
        <f>物品!O68</f>
        <v>0</v>
      </c>
      <c r="I57" s="56">
        <f>IF(物品!J68=0,0,"'"&amp;物品!J68&amp;"'")</f>
        <v>0</v>
      </c>
      <c r="J57" s="56">
        <f>IF(物品!K68=0,0,"'"&amp;物品!K68&amp;"'")</f>
        <v>0</v>
      </c>
      <c r="K57" s="56">
        <f>IF(物品!L68=0,0,"'"&amp;物品!L68&amp;"'")</f>
        <v>0</v>
      </c>
      <c r="L57" s="56">
        <f>IF(物品!M68=0,0,"'"&amp;物品!M68&amp;"'")</f>
        <v>0</v>
      </c>
      <c r="M57" s="56">
        <f>IF(物品!N68=0,0,"'"&amp;物品!N68&amp;"'")</f>
        <v>0</v>
      </c>
      <c r="N57" s="56">
        <f>IF(物品!O68=0,0,"'"&amp;物品!O68&amp;"'")</f>
        <v>0</v>
      </c>
      <c r="O57" s="56" t="str">
        <f t="shared" si="16"/>
        <v/>
      </c>
      <c r="P57" s="56" t="str">
        <f t="shared" si="15"/>
        <v/>
      </c>
      <c r="Q57" s="60" t="str">
        <f>IFERROR(VLOOKUP(C57,物品!$B:$E,3,FALSE),"")</f>
        <v/>
      </c>
      <c r="R57" s="60" t="str">
        <f>IFERROR(VLOOKUP(D57,物品!$B:$E,3,FALSE),"")</f>
        <v/>
      </c>
      <c r="S57" s="60" t="str">
        <f>IFERROR(VLOOKUP(E57,物品!$B:$E,3,FALSE),"")</f>
        <v/>
      </c>
      <c r="T57" s="60" t="str">
        <f>IFERROR(VLOOKUP(F57,物品!$B:$E,3,FALSE),"")</f>
        <v/>
      </c>
      <c r="U57" s="60" t="str">
        <f>IFERROR(VLOOKUP(G57,物品!$B:$E,3,FALSE),"")</f>
        <v/>
      </c>
      <c r="V57" s="60" t="str">
        <f>IFERROR(VLOOKUP(H57,物品!$B:$E,3,FALSE),"")</f>
        <v/>
      </c>
      <c r="W57" s="55" t="str">
        <f t="shared" si="17"/>
        <v/>
      </c>
      <c r="X57" s="55" t="str">
        <f t="shared" si="18"/>
        <v/>
      </c>
      <c r="Y57" s="55" t="str">
        <f t="shared" si="19"/>
        <v/>
      </c>
      <c r="Z57" s="55" t="str">
        <f t="shared" si="20"/>
        <v/>
      </c>
      <c r="AA57" s="55" t="str">
        <f t="shared" si="21"/>
        <v/>
      </c>
      <c r="AB57" s="55" t="str">
        <f t="shared" si="22"/>
        <v>|n=0</v>
      </c>
    </row>
    <row r="58" spans="1:28">
      <c r="A58" s="56">
        <f>物品!A69</f>
        <v>0</v>
      </c>
      <c r="B58" s="56" t="str">
        <f>"'"&amp;物品!B69&amp;"'"</f>
        <v>'E207'</v>
      </c>
      <c r="C58" s="56">
        <f>物品!J69</f>
        <v>0</v>
      </c>
      <c r="D58" s="56">
        <f>物品!K69</f>
        <v>0</v>
      </c>
      <c r="E58" s="56">
        <f>物品!L69</f>
        <v>0</v>
      </c>
      <c r="F58" s="56">
        <f>物品!M69</f>
        <v>0</v>
      </c>
      <c r="G58" s="56">
        <f>物品!N69</f>
        <v>0</v>
      </c>
      <c r="H58" s="56">
        <f>物品!O69</f>
        <v>0</v>
      </c>
      <c r="I58" s="56">
        <f>IF(物品!J69=0,0,"'"&amp;物品!J69&amp;"'")</f>
        <v>0</v>
      </c>
      <c r="J58" s="56">
        <f>IF(物品!K69=0,0,"'"&amp;物品!K69&amp;"'")</f>
        <v>0</v>
      </c>
      <c r="K58" s="56">
        <f>IF(物品!L69=0,0,"'"&amp;物品!L69&amp;"'")</f>
        <v>0</v>
      </c>
      <c r="L58" s="56">
        <f>IF(物品!M69=0,0,"'"&amp;物品!M69&amp;"'")</f>
        <v>0</v>
      </c>
      <c r="M58" s="56">
        <f>IF(物品!N69=0,0,"'"&amp;物品!N69&amp;"'")</f>
        <v>0</v>
      </c>
      <c r="N58" s="56">
        <f>IF(物品!O69=0,0,"'"&amp;物品!O69&amp;"'")</f>
        <v>0</v>
      </c>
      <c r="O58" s="56" t="str">
        <f t="shared" si="16"/>
        <v/>
      </c>
      <c r="P58" s="56" t="str">
        <f t="shared" si="15"/>
        <v/>
      </c>
      <c r="Q58" s="60" t="str">
        <f>IFERROR(VLOOKUP(C58,物品!$B:$E,3,FALSE),"")</f>
        <v/>
      </c>
      <c r="R58" s="60" t="str">
        <f>IFERROR(VLOOKUP(D58,物品!$B:$E,3,FALSE),"")</f>
        <v/>
      </c>
      <c r="S58" s="60" t="str">
        <f>IFERROR(VLOOKUP(E58,物品!$B:$E,3,FALSE),"")</f>
        <v/>
      </c>
      <c r="T58" s="60" t="str">
        <f>IFERROR(VLOOKUP(F58,物品!$B:$E,3,FALSE),"")</f>
        <v/>
      </c>
      <c r="U58" s="60" t="str">
        <f>IFERROR(VLOOKUP(G58,物品!$B:$E,3,FALSE),"")</f>
        <v/>
      </c>
      <c r="V58" s="60" t="str">
        <f>IFERROR(VLOOKUP(H58,物品!$B:$E,3,FALSE),"")</f>
        <v/>
      </c>
      <c r="W58" s="55" t="str">
        <f t="shared" si="17"/>
        <v/>
      </c>
      <c r="X58" s="55" t="str">
        <f t="shared" si="18"/>
        <v/>
      </c>
      <c r="Y58" s="55" t="str">
        <f t="shared" si="19"/>
        <v/>
      </c>
      <c r="Z58" s="55" t="str">
        <f t="shared" si="20"/>
        <v/>
      </c>
      <c r="AA58" s="55" t="str">
        <f t="shared" si="21"/>
        <v/>
      </c>
      <c r="AB58" s="55" t="str">
        <f t="shared" si="22"/>
        <v>|n=0</v>
      </c>
    </row>
    <row r="59" spans="1:28">
      <c r="A59" s="56">
        <f>物品!A70</f>
        <v>0</v>
      </c>
      <c r="B59" s="56" t="str">
        <f>"'"&amp;物品!B70&amp;"'"</f>
        <v>'E208'</v>
      </c>
      <c r="C59" s="56">
        <f>物品!J70</f>
        <v>0</v>
      </c>
      <c r="D59" s="56">
        <f>物品!K70</f>
        <v>0</v>
      </c>
      <c r="E59" s="56">
        <f>物品!L70</f>
        <v>0</v>
      </c>
      <c r="F59" s="56">
        <f>物品!M70</f>
        <v>0</v>
      </c>
      <c r="G59" s="56">
        <f>物品!N70</f>
        <v>0</v>
      </c>
      <c r="H59" s="56">
        <f>物品!O70</f>
        <v>0</v>
      </c>
      <c r="I59" s="56">
        <f>IF(物品!J70=0,0,"'"&amp;物品!J70&amp;"'")</f>
        <v>0</v>
      </c>
      <c r="J59" s="56">
        <f>IF(物品!K70=0,0,"'"&amp;物品!K70&amp;"'")</f>
        <v>0</v>
      </c>
      <c r="K59" s="56">
        <f>IF(物品!L70=0,0,"'"&amp;物品!L70&amp;"'")</f>
        <v>0</v>
      </c>
      <c r="L59" s="56">
        <f>IF(物品!M70=0,0,"'"&amp;物品!M70&amp;"'")</f>
        <v>0</v>
      </c>
      <c r="M59" s="56">
        <f>IF(物品!N70=0,0,"'"&amp;物品!N70&amp;"'")</f>
        <v>0</v>
      </c>
      <c r="N59" s="56">
        <f>IF(物品!O70=0,0,"'"&amp;物品!O70&amp;"'")</f>
        <v>0</v>
      </c>
      <c r="O59" s="56" t="str">
        <f t="shared" si="16"/>
        <v/>
      </c>
      <c r="P59" s="56" t="str">
        <f t="shared" si="15"/>
        <v/>
      </c>
      <c r="Q59" s="60" t="str">
        <f>IFERROR(VLOOKUP(C59,物品!$B:$E,3,FALSE),"")</f>
        <v/>
      </c>
      <c r="R59" s="60" t="str">
        <f>IFERROR(VLOOKUP(D59,物品!$B:$E,3,FALSE),"")</f>
        <v/>
      </c>
      <c r="S59" s="60" t="str">
        <f>IFERROR(VLOOKUP(E59,物品!$B:$E,3,FALSE),"")</f>
        <v/>
      </c>
      <c r="T59" s="60" t="str">
        <f>IFERROR(VLOOKUP(F59,物品!$B:$E,3,FALSE),"")</f>
        <v/>
      </c>
      <c r="U59" s="60" t="str">
        <f>IFERROR(VLOOKUP(G59,物品!$B:$E,3,FALSE),"")</f>
        <v/>
      </c>
      <c r="V59" s="60" t="str">
        <f>IFERROR(VLOOKUP(H59,物品!$B:$E,3,FALSE),"")</f>
        <v/>
      </c>
      <c r="W59" s="55" t="str">
        <f t="shared" si="17"/>
        <v/>
      </c>
      <c r="X59" s="55" t="str">
        <f t="shared" si="18"/>
        <v/>
      </c>
      <c r="Y59" s="55" t="str">
        <f t="shared" si="19"/>
        <v/>
      </c>
      <c r="Z59" s="55" t="str">
        <f t="shared" si="20"/>
        <v/>
      </c>
      <c r="AA59" s="55" t="str">
        <f t="shared" si="21"/>
        <v/>
      </c>
      <c r="AB59" s="55" t="str">
        <f t="shared" si="22"/>
        <v>|n=0</v>
      </c>
    </row>
    <row r="60" spans="1:28">
      <c r="A60" s="56">
        <f>物品!A71</f>
        <v>0</v>
      </c>
      <c r="B60" s="56" t="str">
        <f>"'"&amp;物品!B71&amp;"'"</f>
        <v>'E209'</v>
      </c>
      <c r="C60" s="56">
        <f>物品!J71</f>
        <v>0</v>
      </c>
      <c r="D60" s="56">
        <f>物品!K71</f>
        <v>0</v>
      </c>
      <c r="E60" s="56">
        <f>物品!L71</f>
        <v>0</v>
      </c>
      <c r="F60" s="56">
        <f>物品!M71</f>
        <v>0</v>
      </c>
      <c r="G60" s="56">
        <f>物品!N71</f>
        <v>0</v>
      </c>
      <c r="H60" s="56">
        <f>物品!O71</f>
        <v>0</v>
      </c>
      <c r="I60" s="56">
        <f>IF(物品!J71=0,0,"'"&amp;物品!J71&amp;"'")</f>
        <v>0</v>
      </c>
      <c r="J60" s="56">
        <f>IF(物品!K71=0,0,"'"&amp;物品!K71&amp;"'")</f>
        <v>0</v>
      </c>
      <c r="K60" s="56">
        <f>IF(物品!L71=0,0,"'"&amp;物品!L71&amp;"'")</f>
        <v>0</v>
      </c>
      <c r="L60" s="56">
        <f>IF(物品!M71=0,0,"'"&amp;物品!M71&amp;"'")</f>
        <v>0</v>
      </c>
      <c r="M60" s="56">
        <f>IF(物品!N71=0,0,"'"&amp;物品!N71&amp;"'")</f>
        <v>0</v>
      </c>
      <c r="N60" s="56">
        <f>IF(物品!O71=0,0,"'"&amp;物品!O71&amp;"'")</f>
        <v>0</v>
      </c>
      <c r="O60" s="56" t="str">
        <f t="shared" si="16"/>
        <v/>
      </c>
      <c r="P60" s="56" t="str">
        <f t="shared" si="15"/>
        <v/>
      </c>
      <c r="Q60" s="60" t="str">
        <f>IFERROR(VLOOKUP(C60,物品!$B:$E,3,FALSE),"")</f>
        <v/>
      </c>
      <c r="R60" s="60" t="str">
        <f>IFERROR(VLOOKUP(D60,物品!$B:$E,3,FALSE),"")</f>
        <v/>
      </c>
      <c r="S60" s="60" t="str">
        <f>IFERROR(VLOOKUP(E60,物品!$B:$E,3,FALSE),"")</f>
        <v/>
      </c>
      <c r="T60" s="60" t="str">
        <f>IFERROR(VLOOKUP(F60,物品!$B:$E,3,FALSE),"")</f>
        <v/>
      </c>
      <c r="U60" s="60" t="str">
        <f>IFERROR(VLOOKUP(G60,物品!$B:$E,3,FALSE),"")</f>
        <v/>
      </c>
      <c r="V60" s="60" t="str">
        <f>IFERROR(VLOOKUP(H60,物品!$B:$E,3,FALSE),"")</f>
        <v/>
      </c>
      <c r="W60" s="55" t="str">
        <f t="shared" si="17"/>
        <v/>
      </c>
      <c r="X60" s="55" t="str">
        <f t="shared" si="18"/>
        <v/>
      </c>
      <c r="Y60" s="55" t="str">
        <f t="shared" si="19"/>
        <v/>
      </c>
      <c r="Z60" s="55" t="str">
        <f t="shared" si="20"/>
        <v/>
      </c>
      <c r="AA60" s="55" t="str">
        <f t="shared" si="21"/>
        <v/>
      </c>
      <c r="AB60" s="55" t="str">
        <f t="shared" si="22"/>
        <v>|n=0</v>
      </c>
    </row>
    <row r="61" spans="1:28">
      <c r="A61" s="56">
        <f>物品!A72</f>
        <v>0</v>
      </c>
      <c r="B61" s="56" t="str">
        <f>"'"&amp;物品!B72&amp;"'"</f>
        <v>'E210'</v>
      </c>
      <c r="C61" s="56">
        <f>物品!J72</f>
        <v>0</v>
      </c>
      <c r="D61" s="56">
        <f>物品!K72</f>
        <v>0</v>
      </c>
      <c r="E61" s="56">
        <f>物品!L72</f>
        <v>0</v>
      </c>
      <c r="F61" s="56">
        <f>物品!M72</f>
        <v>0</v>
      </c>
      <c r="G61" s="56">
        <f>物品!N72</f>
        <v>0</v>
      </c>
      <c r="H61" s="56">
        <f>物品!O72</f>
        <v>0</v>
      </c>
      <c r="I61" s="56">
        <f>IF(物品!J72=0,0,"'"&amp;物品!J72&amp;"'")</f>
        <v>0</v>
      </c>
      <c r="J61" s="56">
        <f>IF(物品!K72=0,0,"'"&amp;物品!K72&amp;"'")</f>
        <v>0</v>
      </c>
      <c r="K61" s="56">
        <f>IF(物品!L72=0,0,"'"&amp;物品!L72&amp;"'")</f>
        <v>0</v>
      </c>
      <c r="L61" s="56">
        <f>IF(物品!M72=0,0,"'"&amp;物品!M72&amp;"'")</f>
        <v>0</v>
      </c>
      <c r="M61" s="56">
        <f>IF(物品!N72=0,0,"'"&amp;物品!N72&amp;"'")</f>
        <v>0</v>
      </c>
      <c r="N61" s="56">
        <f>IF(物品!O72=0,0,"'"&amp;物品!O72&amp;"'")</f>
        <v>0</v>
      </c>
      <c r="O61" s="56" t="str">
        <f t="shared" si="16"/>
        <v/>
      </c>
      <c r="P61" s="56" t="str">
        <f t="shared" si="15"/>
        <v/>
      </c>
      <c r="Q61" s="60" t="str">
        <f>IFERROR(VLOOKUP(C61,物品!$B:$E,3,FALSE),"")</f>
        <v/>
      </c>
      <c r="R61" s="60" t="str">
        <f>IFERROR(VLOOKUP(D61,物品!$B:$E,3,FALSE),"")</f>
        <v/>
      </c>
      <c r="S61" s="60" t="str">
        <f>IFERROR(VLOOKUP(E61,物品!$B:$E,3,FALSE),"")</f>
        <v/>
      </c>
      <c r="T61" s="60" t="str">
        <f>IFERROR(VLOOKUP(F61,物品!$B:$E,3,FALSE),"")</f>
        <v/>
      </c>
      <c r="U61" s="60" t="str">
        <f>IFERROR(VLOOKUP(G61,物品!$B:$E,3,FALSE),"")</f>
        <v/>
      </c>
      <c r="V61" s="60" t="str">
        <f>IFERROR(VLOOKUP(H61,物品!$B:$E,3,FALSE),"")</f>
        <v/>
      </c>
      <c r="W61" s="55" t="str">
        <f t="shared" si="17"/>
        <v/>
      </c>
      <c r="X61" s="55" t="str">
        <f t="shared" si="18"/>
        <v/>
      </c>
      <c r="Y61" s="55" t="str">
        <f t="shared" si="19"/>
        <v/>
      </c>
      <c r="Z61" s="55" t="str">
        <f t="shared" si="20"/>
        <v/>
      </c>
      <c r="AA61" s="55" t="str">
        <f t="shared" si="21"/>
        <v/>
      </c>
      <c r="AB61" s="55" t="str">
        <f t="shared" si="22"/>
        <v>|n=0</v>
      </c>
    </row>
    <row r="62" spans="1:28">
      <c r="A62" s="56">
        <f>物品!A73</f>
        <v>0</v>
      </c>
      <c r="B62" s="56" t="str">
        <f>"'"&amp;物品!B73&amp;"'"</f>
        <v>'E211'</v>
      </c>
      <c r="C62" s="56">
        <f>物品!J73</f>
        <v>0</v>
      </c>
      <c r="D62" s="56">
        <f>物品!K73</f>
        <v>0</v>
      </c>
      <c r="E62" s="56">
        <f>物品!L73</f>
        <v>0</v>
      </c>
      <c r="F62" s="56">
        <f>物品!M73</f>
        <v>0</v>
      </c>
      <c r="G62" s="56">
        <f>物品!N73</f>
        <v>0</v>
      </c>
      <c r="H62" s="56">
        <f>物品!O73</f>
        <v>0</v>
      </c>
      <c r="I62" s="56">
        <f>IF(物品!J73=0,0,"'"&amp;物品!J73&amp;"'")</f>
        <v>0</v>
      </c>
      <c r="J62" s="56">
        <f>IF(物品!K73=0,0,"'"&amp;物品!K73&amp;"'")</f>
        <v>0</v>
      </c>
      <c r="K62" s="56">
        <f>IF(物品!L73=0,0,"'"&amp;物品!L73&amp;"'")</f>
        <v>0</v>
      </c>
      <c r="L62" s="56">
        <f>IF(物品!M73=0,0,"'"&amp;物品!M73&amp;"'")</f>
        <v>0</v>
      </c>
      <c r="M62" s="56">
        <f>IF(物品!N73=0,0,"'"&amp;物品!N73&amp;"'")</f>
        <v>0</v>
      </c>
      <c r="N62" s="56">
        <f>IF(物品!O73=0,0,"'"&amp;物品!O73&amp;"'")</f>
        <v>0</v>
      </c>
      <c r="O62" s="56" t="str">
        <f t="shared" si="16"/>
        <v/>
      </c>
      <c r="P62" s="56" t="str">
        <f t="shared" si="15"/>
        <v/>
      </c>
      <c r="Q62" s="60" t="str">
        <f>IFERROR(VLOOKUP(C62,物品!$B:$E,3,FALSE),"")</f>
        <v/>
      </c>
      <c r="R62" s="60" t="str">
        <f>IFERROR(VLOOKUP(D62,物品!$B:$E,3,FALSE),"")</f>
        <v/>
      </c>
      <c r="S62" s="60" t="str">
        <f>IFERROR(VLOOKUP(E62,物品!$B:$E,3,FALSE),"")</f>
        <v/>
      </c>
      <c r="T62" s="60" t="str">
        <f>IFERROR(VLOOKUP(F62,物品!$B:$E,3,FALSE),"")</f>
        <v/>
      </c>
      <c r="U62" s="60" t="str">
        <f>IFERROR(VLOOKUP(G62,物品!$B:$E,3,FALSE),"")</f>
        <v/>
      </c>
      <c r="V62" s="60" t="str">
        <f>IFERROR(VLOOKUP(H62,物品!$B:$E,3,FALSE),"")</f>
        <v/>
      </c>
      <c r="W62" s="55" t="str">
        <f t="shared" si="17"/>
        <v/>
      </c>
      <c r="X62" s="55" t="str">
        <f t="shared" si="18"/>
        <v/>
      </c>
      <c r="Y62" s="55" t="str">
        <f t="shared" si="19"/>
        <v/>
      </c>
      <c r="Z62" s="55" t="str">
        <f t="shared" si="20"/>
        <v/>
      </c>
      <c r="AA62" s="55" t="str">
        <f t="shared" si="21"/>
        <v/>
      </c>
      <c r="AB62" s="55" t="str">
        <f t="shared" si="22"/>
        <v>|n=0</v>
      </c>
    </row>
    <row r="63" spans="1:28">
      <c r="A63" s="56">
        <f>物品!A74</f>
        <v>0</v>
      </c>
      <c r="B63" s="56" t="str">
        <f>"'"&amp;物品!B74&amp;"'"</f>
        <v>'E212'</v>
      </c>
      <c r="C63" s="56">
        <f>物品!J74</f>
        <v>0</v>
      </c>
      <c r="D63" s="56">
        <f>物品!K74</f>
        <v>0</v>
      </c>
      <c r="E63" s="56">
        <f>物品!L74</f>
        <v>0</v>
      </c>
      <c r="F63" s="56">
        <f>物品!M74</f>
        <v>0</v>
      </c>
      <c r="G63" s="56">
        <f>物品!N74</f>
        <v>0</v>
      </c>
      <c r="H63" s="56">
        <f>物品!O74</f>
        <v>0</v>
      </c>
      <c r="I63" s="56">
        <f>IF(物品!J74=0,0,"'"&amp;物品!J74&amp;"'")</f>
        <v>0</v>
      </c>
      <c r="J63" s="56">
        <f>IF(物品!K74=0,0,"'"&amp;物品!K74&amp;"'")</f>
        <v>0</v>
      </c>
      <c r="K63" s="56">
        <f>IF(物品!L74=0,0,"'"&amp;物品!L74&amp;"'")</f>
        <v>0</v>
      </c>
      <c r="L63" s="56">
        <f>IF(物品!M74=0,0,"'"&amp;物品!M74&amp;"'")</f>
        <v>0</v>
      </c>
      <c r="M63" s="56">
        <f>IF(物品!N74=0,0,"'"&amp;物品!N74&amp;"'")</f>
        <v>0</v>
      </c>
      <c r="N63" s="56">
        <f>IF(物品!O74=0,0,"'"&amp;物品!O74&amp;"'")</f>
        <v>0</v>
      </c>
      <c r="O63" s="56" t="str">
        <f t="shared" si="16"/>
        <v/>
      </c>
      <c r="P63" s="56" t="str">
        <f t="shared" si="15"/>
        <v/>
      </c>
      <c r="Q63" s="60" t="str">
        <f>IFERROR(VLOOKUP(C63,物品!$B:$E,3,FALSE),"")</f>
        <v/>
      </c>
      <c r="R63" s="60" t="str">
        <f>IFERROR(VLOOKUP(D63,物品!$B:$E,3,FALSE),"")</f>
        <v/>
      </c>
      <c r="S63" s="60" t="str">
        <f>IFERROR(VLOOKUP(E63,物品!$B:$E,3,FALSE),"")</f>
        <v/>
      </c>
      <c r="T63" s="60" t="str">
        <f>IFERROR(VLOOKUP(F63,物品!$B:$E,3,FALSE),"")</f>
        <v/>
      </c>
      <c r="U63" s="60" t="str">
        <f>IFERROR(VLOOKUP(G63,物品!$B:$E,3,FALSE),"")</f>
        <v/>
      </c>
      <c r="V63" s="60" t="str">
        <f>IFERROR(VLOOKUP(H63,物品!$B:$E,3,FALSE),"")</f>
        <v/>
      </c>
      <c r="W63" s="55" t="str">
        <f t="shared" si="17"/>
        <v/>
      </c>
      <c r="X63" s="55" t="str">
        <f t="shared" si="18"/>
        <v/>
      </c>
      <c r="Y63" s="55" t="str">
        <f t="shared" si="19"/>
        <v/>
      </c>
      <c r="Z63" s="55" t="str">
        <f t="shared" si="20"/>
        <v/>
      </c>
      <c r="AA63" s="55" t="str">
        <f t="shared" si="21"/>
        <v/>
      </c>
      <c r="AB63" s="55" t="str">
        <f t="shared" si="22"/>
        <v>|n=0</v>
      </c>
    </row>
    <row r="64" spans="1:28">
      <c r="A64" s="56">
        <f>物品!A75</f>
        <v>0</v>
      </c>
      <c r="B64" s="56" t="str">
        <f>"'"&amp;物品!B75&amp;"'"</f>
        <v>'E213'</v>
      </c>
      <c r="C64" s="56">
        <f>物品!J75</f>
        <v>0</v>
      </c>
      <c r="D64" s="56">
        <f>物品!K75</f>
        <v>0</v>
      </c>
      <c r="E64" s="56">
        <f>物品!L75</f>
        <v>0</v>
      </c>
      <c r="F64" s="56">
        <f>物品!M75</f>
        <v>0</v>
      </c>
      <c r="G64" s="56">
        <f>物品!N75</f>
        <v>0</v>
      </c>
      <c r="H64" s="56">
        <f>物品!O75</f>
        <v>0</v>
      </c>
      <c r="I64" s="56">
        <f>IF(物品!J75=0,0,"'"&amp;物品!J75&amp;"'")</f>
        <v>0</v>
      </c>
      <c r="J64" s="56">
        <f>IF(物品!K75=0,0,"'"&amp;物品!K75&amp;"'")</f>
        <v>0</v>
      </c>
      <c r="K64" s="56">
        <f>IF(物品!L75=0,0,"'"&amp;物品!L75&amp;"'")</f>
        <v>0</v>
      </c>
      <c r="L64" s="56">
        <f>IF(物品!M75=0,0,"'"&amp;物品!M75&amp;"'")</f>
        <v>0</v>
      </c>
      <c r="M64" s="56">
        <f>IF(物品!N75=0,0,"'"&amp;物品!N75&amp;"'")</f>
        <v>0</v>
      </c>
      <c r="N64" s="56">
        <f>IF(物品!O75=0,0,"'"&amp;物品!O75&amp;"'")</f>
        <v>0</v>
      </c>
      <c r="O64" s="56" t="str">
        <f t="shared" si="16"/>
        <v/>
      </c>
      <c r="P64" s="56" t="str">
        <f t="shared" si="15"/>
        <v/>
      </c>
      <c r="Q64" s="60" t="str">
        <f>IFERROR(VLOOKUP(C64,物品!$B:$E,3,FALSE),"")</f>
        <v/>
      </c>
      <c r="R64" s="60" t="str">
        <f>IFERROR(VLOOKUP(D64,物品!$B:$E,3,FALSE),"")</f>
        <v/>
      </c>
      <c r="S64" s="60" t="str">
        <f>IFERROR(VLOOKUP(E64,物品!$B:$E,3,FALSE),"")</f>
        <v/>
      </c>
      <c r="T64" s="60" t="str">
        <f>IFERROR(VLOOKUP(F64,物品!$B:$E,3,FALSE),"")</f>
        <v/>
      </c>
      <c r="U64" s="60" t="str">
        <f>IFERROR(VLOOKUP(G64,物品!$B:$E,3,FALSE),"")</f>
        <v/>
      </c>
      <c r="V64" s="60" t="str">
        <f>IFERROR(VLOOKUP(H64,物品!$B:$E,3,FALSE),"")</f>
        <v/>
      </c>
      <c r="W64" s="55" t="str">
        <f t="shared" si="17"/>
        <v/>
      </c>
      <c r="X64" s="55" t="str">
        <f t="shared" si="18"/>
        <v/>
      </c>
      <c r="Y64" s="55" t="str">
        <f t="shared" si="19"/>
        <v/>
      </c>
      <c r="Z64" s="55" t="str">
        <f t="shared" si="20"/>
        <v/>
      </c>
      <c r="AA64" s="55" t="str">
        <f t="shared" si="21"/>
        <v/>
      </c>
      <c r="AB64" s="55" t="str">
        <f t="shared" si="22"/>
        <v>|n=0</v>
      </c>
    </row>
    <row r="65" spans="1:28">
      <c r="A65" s="56">
        <f>物品!A76</f>
        <v>0</v>
      </c>
      <c r="B65" s="56" t="str">
        <f>"'"&amp;物品!B76&amp;"'"</f>
        <v>'E214'</v>
      </c>
      <c r="C65" s="56">
        <f>物品!J76</f>
        <v>0</v>
      </c>
      <c r="D65" s="56">
        <f>物品!K76</f>
        <v>0</v>
      </c>
      <c r="E65" s="56">
        <f>物品!L76</f>
        <v>0</v>
      </c>
      <c r="F65" s="56">
        <f>物品!M76</f>
        <v>0</v>
      </c>
      <c r="G65" s="56">
        <f>物品!N76</f>
        <v>0</v>
      </c>
      <c r="H65" s="56">
        <f>物品!O76</f>
        <v>0</v>
      </c>
      <c r="I65" s="56">
        <f>IF(物品!J76=0,0,"'"&amp;物品!J76&amp;"'")</f>
        <v>0</v>
      </c>
      <c r="J65" s="56">
        <f>IF(物品!K76=0,0,"'"&amp;物品!K76&amp;"'")</f>
        <v>0</v>
      </c>
      <c r="K65" s="56">
        <f>IF(物品!L76=0,0,"'"&amp;物品!L76&amp;"'")</f>
        <v>0</v>
      </c>
      <c r="L65" s="56">
        <f>IF(物品!M76=0,0,"'"&amp;物品!M76&amp;"'")</f>
        <v>0</v>
      </c>
      <c r="M65" s="56">
        <f>IF(物品!N76=0,0,"'"&amp;物品!N76&amp;"'")</f>
        <v>0</v>
      </c>
      <c r="N65" s="56">
        <f>IF(物品!O76=0,0,"'"&amp;物品!O76&amp;"'")</f>
        <v>0</v>
      </c>
      <c r="O65" s="56" t="str">
        <f t="shared" si="16"/>
        <v/>
      </c>
      <c r="P65" s="56" t="str">
        <f t="shared" si="15"/>
        <v/>
      </c>
      <c r="Q65" s="60" t="str">
        <f>IFERROR(VLOOKUP(C65,物品!$B:$E,3,FALSE),"")</f>
        <v/>
      </c>
      <c r="R65" s="60" t="str">
        <f>IFERROR(VLOOKUP(D65,物品!$B:$E,3,FALSE),"")</f>
        <v/>
      </c>
      <c r="S65" s="60" t="str">
        <f>IFERROR(VLOOKUP(E65,物品!$B:$E,3,FALSE),"")</f>
        <v/>
      </c>
      <c r="T65" s="60" t="str">
        <f>IFERROR(VLOOKUP(F65,物品!$B:$E,3,FALSE),"")</f>
        <v/>
      </c>
      <c r="U65" s="60" t="str">
        <f>IFERROR(VLOOKUP(G65,物品!$B:$E,3,FALSE),"")</f>
        <v/>
      </c>
      <c r="V65" s="60" t="str">
        <f>IFERROR(VLOOKUP(H65,物品!$B:$E,3,FALSE),"")</f>
        <v/>
      </c>
      <c r="W65" s="55" t="str">
        <f t="shared" si="17"/>
        <v/>
      </c>
      <c r="X65" s="55" t="str">
        <f t="shared" si="18"/>
        <v/>
      </c>
      <c r="Y65" s="55" t="str">
        <f t="shared" si="19"/>
        <v/>
      </c>
      <c r="Z65" s="55" t="str">
        <f t="shared" si="20"/>
        <v/>
      </c>
      <c r="AA65" s="55" t="str">
        <f t="shared" si="21"/>
        <v/>
      </c>
      <c r="AB65" s="55" t="str">
        <f t="shared" si="22"/>
        <v>|n=0</v>
      </c>
    </row>
    <row r="66" spans="1:28">
      <c r="A66" s="56">
        <f>物品!A77</f>
        <v>0</v>
      </c>
      <c r="B66" s="56" t="str">
        <f>"'"&amp;物品!B77&amp;"'"</f>
        <v>'E215'</v>
      </c>
      <c r="C66" s="56">
        <f>物品!J77</f>
        <v>0</v>
      </c>
      <c r="D66" s="56">
        <f>物品!K77</f>
        <v>0</v>
      </c>
      <c r="E66" s="56">
        <f>物品!L77</f>
        <v>0</v>
      </c>
      <c r="F66" s="56">
        <f>物品!M77</f>
        <v>0</v>
      </c>
      <c r="G66" s="56">
        <f>物品!N77</f>
        <v>0</v>
      </c>
      <c r="H66" s="56">
        <f>物品!O77</f>
        <v>0</v>
      </c>
      <c r="I66" s="56">
        <f>IF(物品!J77=0,0,"'"&amp;物品!J77&amp;"'")</f>
        <v>0</v>
      </c>
      <c r="J66" s="56">
        <f>IF(物品!K77=0,0,"'"&amp;物品!K77&amp;"'")</f>
        <v>0</v>
      </c>
      <c r="K66" s="56">
        <f>IF(物品!L77=0,0,"'"&amp;物品!L77&amp;"'")</f>
        <v>0</v>
      </c>
      <c r="L66" s="56">
        <f>IF(物品!M77=0,0,"'"&amp;物品!M77&amp;"'")</f>
        <v>0</v>
      </c>
      <c r="M66" s="56">
        <f>IF(物品!N77=0,0,"'"&amp;物品!N77&amp;"'")</f>
        <v>0</v>
      </c>
      <c r="N66" s="56">
        <f>IF(物品!O77=0,0,"'"&amp;物品!O77&amp;"'")</f>
        <v>0</v>
      </c>
      <c r="O66" s="56" t="str">
        <f t="shared" si="16"/>
        <v/>
      </c>
      <c r="P66" s="56" t="str">
        <f t="shared" ref="P66:P76" si="23">IFERROR(VLOOKUP(A66,Q:AB,12,FALSE),IFERROR(VLOOKUP(A66,R:AB,11,FALSE),IFERROR(VLOOKUP(A66,S:AB,10,FALSE),"")))</f>
        <v/>
      </c>
      <c r="Q66" s="60" t="str">
        <f>IFERROR(VLOOKUP(C66,物品!$B:$E,3,FALSE),"")</f>
        <v/>
      </c>
      <c r="R66" s="60" t="str">
        <f>IFERROR(VLOOKUP(D66,物品!$B:$E,3,FALSE),"")</f>
        <v/>
      </c>
      <c r="S66" s="60" t="str">
        <f>IFERROR(VLOOKUP(E66,物品!$B:$E,3,FALSE),"")</f>
        <v/>
      </c>
      <c r="T66" s="60" t="str">
        <f>IFERROR(VLOOKUP(F66,物品!$B:$E,3,FALSE),"")</f>
        <v/>
      </c>
      <c r="U66" s="60" t="str">
        <f>IFERROR(VLOOKUP(G66,物品!$B:$E,3,FALSE),"")</f>
        <v/>
      </c>
      <c r="V66" s="60" t="str">
        <f>IFERROR(VLOOKUP(H66,物品!$B:$E,3,FALSE),"")</f>
        <v/>
      </c>
      <c r="W66" s="55" t="str">
        <f t="shared" si="17"/>
        <v/>
      </c>
      <c r="X66" s="55" t="str">
        <f t="shared" si="18"/>
        <v/>
      </c>
      <c r="Y66" s="55" t="str">
        <f t="shared" si="19"/>
        <v/>
      </c>
      <c r="Z66" s="55" t="str">
        <f t="shared" si="20"/>
        <v/>
      </c>
      <c r="AA66" s="55" t="str">
        <f t="shared" si="21"/>
        <v/>
      </c>
      <c r="AB66" s="55" t="str">
        <f t="shared" si="22"/>
        <v>|n=0</v>
      </c>
    </row>
    <row r="67" spans="1:28">
      <c r="A67" s="56">
        <f>物品!A83</f>
        <v>0</v>
      </c>
      <c r="B67" s="56" t="str">
        <f>"'"&amp;物品!B83&amp;"'"</f>
        <v>'E221'</v>
      </c>
      <c r="C67" s="56">
        <f>物品!J83</f>
        <v>0</v>
      </c>
      <c r="D67" s="56">
        <f>物品!K83</f>
        <v>0</v>
      </c>
      <c r="E67" s="56">
        <f>物品!L83</f>
        <v>0</v>
      </c>
      <c r="F67" s="56">
        <f>物品!M83</f>
        <v>0</v>
      </c>
      <c r="G67" s="56">
        <f>物品!N83</f>
        <v>0</v>
      </c>
      <c r="H67" s="56">
        <f>物品!O83</f>
        <v>0</v>
      </c>
      <c r="I67" s="56">
        <f>IF(物品!J83=0,0,"'"&amp;物品!J83&amp;"'")</f>
        <v>0</v>
      </c>
      <c r="J67" s="56">
        <f>IF(物品!K83=0,0,"'"&amp;物品!K83&amp;"'")</f>
        <v>0</v>
      </c>
      <c r="K67" s="56">
        <f>IF(物品!L83=0,0,"'"&amp;物品!L83&amp;"'")</f>
        <v>0</v>
      </c>
      <c r="L67" s="56">
        <f>IF(物品!M83=0,0,"'"&amp;物品!M83&amp;"'")</f>
        <v>0</v>
      </c>
      <c r="M67" s="56">
        <f>IF(物品!N83=0,0,"'"&amp;物品!N83&amp;"'")</f>
        <v>0</v>
      </c>
      <c r="N67" s="56">
        <f>IF(物品!O83=0,0,"'"&amp;物品!O83&amp;"'")</f>
        <v>0</v>
      </c>
      <c r="O67" s="56" t="str">
        <f t="shared" si="16"/>
        <v/>
      </c>
      <c r="P67" s="56" t="str">
        <f t="shared" si="23"/>
        <v/>
      </c>
      <c r="Q67" s="60" t="str">
        <f>IFERROR(VLOOKUP(C67,物品!$B:$E,3,FALSE),"")</f>
        <v/>
      </c>
      <c r="R67" s="60" t="str">
        <f>IFERROR(VLOOKUP(D67,物品!$B:$E,3,FALSE),"")</f>
        <v/>
      </c>
      <c r="S67" s="60" t="str">
        <f>IFERROR(VLOOKUP(E67,物品!$B:$E,3,FALSE),"")</f>
        <v/>
      </c>
      <c r="T67" s="60" t="str">
        <f>IFERROR(VLOOKUP(F67,物品!$B:$E,3,FALSE),"")</f>
        <v/>
      </c>
      <c r="U67" s="60" t="str">
        <f>IFERROR(VLOOKUP(G67,物品!$B:$E,3,FALSE),"")</f>
        <v/>
      </c>
      <c r="V67" s="60" t="str">
        <f>IFERROR(VLOOKUP(H67,物品!$B:$E,3,FALSE),"")</f>
        <v/>
      </c>
      <c r="W67" s="55" t="str">
        <f t="shared" si="17"/>
        <v/>
      </c>
      <c r="X67" s="55" t="str">
        <f t="shared" si="18"/>
        <v/>
      </c>
      <c r="Y67" s="55" t="str">
        <f t="shared" si="19"/>
        <v/>
      </c>
      <c r="Z67" s="55" t="str">
        <f t="shared" si="20"/>
        <v/>
      </c>
      <c r="AA67" s="55" t="str">
        <f t="shared" si="21"/>
        <v/>
      </c>
      <c r="AB67" s="55" t="str">
        <f t="shared" si="22"/>
        <v>|n=0</v>
      </c>
    </row>
    <row r="68" spans="1:28">
      <c r="A68" s="56">
        <f>物品!A84</f>
        <v>0</v>
      </c>
      <c r="B68" s="56" t="str">
        <f>"'"&amp;物品!B84&amp;"'"</f>
        <v>'E222'</v>
      </c>
      <c r="C68" s="56">
        <f>物品!J84</f>
        <v>0</v>
      </c>
      <c r="D68" s="56">
        <f>物品!K84</f>
        <v>0</v>
      </c>
      <c r="E68" s="56">
        <f>物品!L84</f>
        <v>0</v>
      </c>
      <c r="F68" s="56">
        <f>物品!M84</f>
        <v>0</v>
      </c>
      <c r="G68" s="56">
        <f>物品!N84</f>
        <v>0</v>
      </c>
      <c r="H68" s="56">
        <f>物品!O84</f>
        <v>0</v>
      </c>
      <c r="I68" s="56">
        <f>IF(物品!J84=0,0,"'"&amp;物品!J84&amp;"'")</f>
        <v>0</v>
      </c>
      <c r="J68" s="56">
        <f>IF(物品!K84=0,0,"'"&amp;物品!K84&amp;"'")</f>
        <v>0</v>
      </c>
      <c r="K68" s="56">
        <f>IF(物品!L84=0,0,"'"&amp;物品!L84&amp;"'")</f>
        <v>0</v>
      </c>
      <c r="L68" s="56">
        <f>IF(物品!M84=0,0,"'"&amp;物品!M84&amp;"'")</f>
        <v>0</v>
      </c>
      <c r="M68" s="56">
        <f>IF(物品!N84=0,0,"'"&amp;物品!N84&amp;"'")</f>
        <v>0</v>
      </c>
      <c r="N68" s="56">
        <f>IF(物品!O84=0,0,"'"&amp;物品!O84&amp;"'")</f>
        <v>0</v>
      </c>
      <c r="O68" s="56" t="str">
        <f t="shared" si="16"/>
        <v/>
      </c>
      <c r="P68" s="56" t="str">
        <f t="shared" si="23"/>
        <v/>
      </c>
      <c r="Q68" s="60" t="str">
        <f>IFERROR(VLOOKUP(C68,物品!$B:$E,3,FALSE),"")</f>
        <v/>
      </c>
      <c r="R68" s="60" t="str">
        <f>IFERROR(VLOOKUP(D68,物品!$B:$E,3,FALSE),"")</f>
        <v/>
      </c>
      <c r="S68" s="60" t="str">
        <f>IFERROR(VLOOKUP(E68,物品!$B:$E,3,FALSE),"")</f>
        <v/>
      </c>
      <c r="T68" s="60" t="str">
        <f>IFERROR(VLOOKUP(F68,物品!$B:$E,3,FALSE),"")</f>
        <v/>
      </c>
      <c r="U68" s="60" t="str">
        <f>IFERROR(VLOOKUP(G68,物品!$B:$E,3,FALSE),"")</f>
        <v/>
      </c>
      <c r="V68" s="60" t="str">
        <f>IFERROR(VLOOKUP(H68,物品!$B:$E,3,FALSE),"")</f>
        <v/>
      </c>
      <c r="W68" s="55" t="str">
        <f t="shared" si="17"/>
        <v/>
      </c>
      <c r="X68" s="55" t="str">
        <f t="shared" si="18"/>
        <v/>
      </c>
      <c r="Y68" s="55" t="str">
        <f t="shared" si="19"/>
        <v/>
      </c>
      <c r="Z68" s="55" t="str">
        <f t="shared" si="20"/>
        <v/>
      </c>
      <c r="AA68" s="55" t="str">
        <f t="shared" si="21"/>
        <v/>
      </c>
      <c r="AB68" s="55" t="str">
        <f t="shared" si="22"/>
        <v>|n=0</v>
      </c>
    </row>
    <row r="69" spans="1:28">
      <c r="A69" s="56">
        <f>物品!A85</f>
        <v>0</v>
      </c>
      <c r="B69" s="56" t="str">
        <f>"'"&amp;物品!B85&amp;"'"</f>
        <v>'E223'</v>
      </c>
      <c r="C69" s="56">
        <f>物品!J85</f>
        <v>0</v>
      </c>
      <c r="D69" s="56">
        <f>物品!K85</f>
        <v>0</v>
      </c>
      <c r="E69" s="56">
        <f>物品!L85</f>
        <v>0</v>
      </c>
      <c r="F69" s="56">
        <f>物品!M85</f>
        <v>0</v>
      </c>
      <c r="G69" s="56">
        <f>物品!N85</f>
        <v>0</v>
      </c>
      <c r="H69" s="56">
        <f>物品!O85</f>
        <v>0</v>
      </c>
      <c r="I69" s="56">
        <f>IF(物品!J85=0,0,"'"&amp;物品!J85&amp;"'")</f>
        <v>0</v>
      </c>
      <c r="J69" s="56">
        <f>IF(物品!K85=0,0,"'"&amp;物品!K85&amp;"'")</f>
        <v>0</v>
      </c>
      <c r="K69" s="56">
        <f>IF(物品!L85=0,0,"'"&amp;物品!L85&amp;"'")</f>
        <v>0</v>
      </c>
      <c r="L69" s="56">
        <f>IF(物品!M85=0,0,"'"&amp;物品!M85&amp;"'")</f>
        <v>0</v>
      </c>
      <c r="M69" s="56">
        <f>IF(物品!N85=0,0,"'"&amp;物品!N85&amp;"'")</f>
        <v>0</v>
      </c>
      <c r="N69" s="56">
        <f>IF(物品!O85=0,0,"'"&amp;物品!O85&amp;"'")</f>
        <v>0</v>
      </c>
      <c r="O69" s="56" t="str">
        <f t="shared" si="16"/>
        <v/>
      </c>
      <c r="P69" s="56" t="str">
        <f t="shared" si="23"/>
        <v/>
      </c>
      <c r="Q69" s="60" t="str">
        <f>IFERROR(VLOOKUP(C69,物品!$B:$E,3,FALSE),"")</f>
        <v/>
      </c>
      <c r="R69" s="60" t="str">
        <f>IFERROR(VLOOKUP(D69,物品!$B:$E,3,FALSE),"")</f>
        <v/>
      </c>
      <c r="S69" s="60" t="str">
        <f>IFERROR(VLOOKUP(E69,物品!$B:$E,3,FALSE),"")</f>
        <v/>
      </c>
      <c r="T69" s="60" t="str">
        <f>IFERROR(VLOOKUP(F69,物品!$B:$E,3,FALSE),"")</f>
        <v/>
      </c>
      <c r="U69" s="60" t="str">
        <f>IFERROR(VLOOKUP(G69,物品!$B:$E,3,FALSE),"")</f>
        <v/>
      </c>
      <c r="V69" s="60" t="str">
        <f>IFERROR(VLOOKUP(H69,物品!$B:$E,3,FALSE),"")</f>
        <v/>
      </c>
      <c r="W69" s="55" t="str">
        <f t="shared" si="17"/>
        <v/>
      </c>
      <c r="X69" s="55" t="str">
        <f t="shared" si="18"/>
        <v/>
      </c>
      <c r="Y69" s="55" t="str">
        <f t="shared" si="19"/>
        <v/>
      </c>
      <c r="Z69" s="55" t="str">
        <f t="shared" si="20"/>
        <v/>
      </c>
      <c r="AA69" s="55" t="str">
        <f t="shared" si="21"/>
        <v/>
      </c>
      <c r="AB69" s="55" t="str">
        <f t="shared" si="22"/>
        <v>|n=0</v>
      </c>
    </row>
    <row r="70" spans="1:28">
      <c r="A70" s="56">
        <f>物品!A86</f>
        <v>0</v>
      </c>
      <c r="B70" s="56" t="str">
        <f>"'"&amp;物品!B86&amp;"'"</f>
        <v>'E224'</v>
      </c>
      <c r="C70" s="56">
        <f>物品!J86</f>
        <v>0</v>
      </c>
      <c r="D70" s="56">
        <f>物品!K86</f>
        <v>0</v>
      </c>
      <c r="E70" s="56">
        <f>物品!L86</f>
        <v>0</v>
      </c>
      <c r="F70" s="56">
        <f>物品!M86</f>
        <v>0</v>
      </c>
      <c r="G70" s="56">
        <f>物品!N86</f>
        <v>0</v>
      </c>
      <c r="H70" s="56">
        <f>物品!O86</f>
        <v>0</v>
      </c>
      <c r="I70" s="56">
        <f>IF(物品!J86=0,0,"'"&amp;物品!J86&amp;"'")</f>
        <v>0</v>
      </c>
      <c r="J70" s="56">
        <f>IF(物品!K86=0,0,"'"&amp;物品!K86&amp;"'")</f>
        <v>0</v>
      </c>
      <c r="K70" s="56">
        <f>IF(物品!L86=0,0,"'"&amp;物品!L86&amp;"'")</f>
        <v>0</v>
      </c>
      <c r="L70" s="56">
        <f>IF(物品!M86=0,0,"'"&amp;物品!M86&amp;"'")</f>
        <v>0</v>
      </c>
      <c r="M70" s="56">
        <f>IF(物品!N86=0,0,"'"&amp;物品!N86&amp;"'")</f>
        <v>0</v>
      </c>
      <c r="N70" s="56">
        <f>IF(物品!O86=0,0,"'"&amp;物品!O86&amp;"'")</f>
        <v>0</v>
      </c>
      <c r="O70" s="56" t="str">
        <f t="shared" si="16"/>
        <v/>
      </c>
      <c r="P70" s="56" t="str">
        <f t="shared" si="23"/>
        <v/>
      </c>
      <c r="Q70" s="60" t="str">
        <f>IFERROR(VLOOKUP(C70,物品!$B:$E,3,FALSE),"")</f>
        <v/>
      </c>
      <c r="R70" s="60" t="str">
        <f>IFERROR(VLOOKUP(D70,物品!$B:$E,3,FALSE),"")</f>
        <v/>
      </c>
      <c r="S70" s="60" t="str">
        <f>IFERROR(VLOOKUP(E70,物品!$B:$E,3,FALSE),"")</f>
        <v/>
      </c>
      <c r="T70" s="60" t="str">
        <f>IFERROR(VLOOKUP(F70,物品!$B:$E,3,FALSE),"")</f>
        <v/>
      </c>
      <c r="U70" s="60" t="str">
        <f>IFERROR(VLOOKUP(G70,物品!$B:$E,3,FALSE),"")</f>
        <v/>
      </c>
      <c r="V70" s="60" t="str">
        <f>IFERROR(VLOOKUP(H70,物品!$B:$E,3,FALSE),"")</f>
        <v/>
      </c>
      <c r="W70" s="55" t="str">
        <f t="shared" si="17"/>
        <v/>
      </c>
      <c r="X70" s="55" t="str">
        <f t="shared" si="18"/>
        <v/>
      </c>
      <c r="Y70" s="55" t="str">
        <f t="shared" si="19"/>
        <v/>
      </c>
      <c r="Z70" s="55" t="str">
        <f t="shared" si="20"/>
        <v/>
      </c>
      <c r="AA70" s="55" t="str">
        <f t="shared" si="21"/>
        <v/>
      </c>
      <c r="AB70" s="55" t="str">
        <f t="shared" si="22"/>
        <v>|n=0</v>
      </c>
    </row>
    <row r="71" spans="1:28">
      <c r="A71" s="56">
        <f>物品!A87</f>
        <v>0</v>
      </c>
      <c r="B71" s="56" t="str">
        <f>"'"&amp;物品!B87&amp;"'"</f>
        <v>'E225'</v>
      </c>
      <c r="C71" s="56">
        <f>物品!J87</f>
        <v>0</v>
      </c>
      <c r="D71" s="56">
        <f>物品!K87</f>
        <v>0</v>
      </c>
      <c r="E71" s="56">
        <f>物品!L87</f>
        <v>0</v>
      </c>
      <c r="F71" s="56">
        <f>物品!M87</f>
        <v>0</v>
      </c>
      <c r="G71" s="56">
        <f>物品!N87</f>
        <v>0</v>
      </c>
      <c r="H71" s="56">
        <f>物品!O87</f>
        <v>0</v>
      </c>
      <c r="I71" s="56">
        <f>IF(物品!J87=0,0,"'"&amp;物品!J87&amp;"'")</f>
        <v>0</v>
      </c>
      <c r="J71" s="56">
        <f>IF(物品!K87=0,0,"'"&amp;物品!K87&amp;"'")</f>
        <v>0</v>
      </c>
      <c r="K71" s="56">
        <f>IF(物品!L87=0,0,"'"&amp;物品!L87&amp;"'")</f>
        <v>0</v>
      </c>
      <c r="L71" s="56">
        <f>IF(物品!M87=0,0,"'"&amp;物品!M87&amp;"'")</f>
        <v>0</v>
      </c>
      <c r="M71" s="56">
        <f>IF(物品!N87=0,0,"'"&amp;物品!N87&amp;"'")</f>
        <v>0</v>
      </c>
      <c r="N71" s="56">
        <f>IF(物品!O87=0,0,"'"&amp;物品!O87&amp;"'")</f>
        <v>0</v>
      </c>
      <c r="O71" s="56" t="str">
        <f t="shared" si="16"/>
        <v/>
      </c>
      <c r="P71" s="56" t="str">
        <f t="shared" si="23"/>
        <v/>
      </c>
      <c r="Q71" s="60" t="str">
        <f>IFERROR(VLOOKUP(C71,物品!$B:$E,3,FALSE),"")</f>
        <v/>
      </c>
      <c r="R71" s="60" t="str">
        <f>IFERROR(VLOOKUP(D71,物品!$B:$E,3,FALSE),"")</f>
        <v/>
      </c>
      <c r="S71" s="60" t="str">
        <f>IFERROR(VLOOKUP(E71,物品!$B:$E,3,FALSE),"")</f>
        <v/>
      </c>
      <c r="T71" s="60" t="str">
        <f>IFERROR(VLOOKUP(F71,物品!$B:$E,3,FALSE),"")</f>
        <v/>
      </c>
      <c r="U71" s="60" t="str">
        <f>IFERROR(VLOOKUP(G71,物品!$B:$E,3,FALSE),"")</f>
        <v/>
      </c>
      <c r="V71" s="60" t="str">
        <f>IFERROR(VLOOKUP(H71,物品!$B:$E,3,FALSE),"")</f>
        <v/>
      </c>
      <c r="W71" s="55" t="str">
        <f t="shared" si="17"/>
        <v/>
      </c>
      <c r="X71" s="55" t="str">
        <f t="shared" si="18"/>
        <v/>
      </c>
      <c r="Y71" s="55" t="str">
        <f t="shared" si="19"/>
        <v/>
      </c>
      <c r="Z71" s="55" t="str">
        <f t="shared" si="20"/>
        <v/>
      </c>
      <c r="AA71" s="55" t="str">
        <f t="shared" si="21"/>
        <v/>
      </c>
      <c r="AB71" s="55" t="str">
        <f t="shared" si="22"/>
        <v>|n=0</v>
      </c>
    </row>
    <row r="72" spans="1:28">
      <c r="A72" s="56">
        <f>物品!A88</f>
        <v>0</v>
      </c>
      <c r="B72" s="56" t="str">
        <f>"'"&amp;物品!B88&amp;"'"</f>
        <v>'E226'</v>
      </c>
      <c r="C72" s="56">
        <f>物品!J88</f>
        <v>0</v>
      </c>
      <c r="D72" s="56">
        <f>物品!K88</f>
        <v>0</v>
      </c>
      <c r="E72" s="56">
        <f>物品!L88</f>
        <v>0</v>
      </c>
      <c r="F72" s="56">
        <f>物品!M88</f>
        <v>0</v>
      </c>
      <c r="G72" s="56">
        <f>物品!N88</f>
        <v>0</v>
      </c>
      <c r="H72" s="56">
        <f>物品!O88</f>
        <v>0</v>
      </c>
      <c r="I72" s="56">
        <f>IF(物品!J88=0,0,"'"&amp;物品!J88&amp;"'")</f>
        <v>0</v>
      </c>
      <c r="J72" s="56">
        <f>IF(物品!K88=0,0,"'"&amp;物品!K88&amp;"'")</f>
        <v>0</v>
      </c>
      <c r="K72" s="56">
        <f>IF(物品!L88=0,0,"'"&amp;物品!L88&amp;"'")</f>
        <v>0</v>
      </c>
      <c r="L72" s="56">
        <f>IF(物品!M88=0,0,"'"&amp;物品!M88&amp;"'")</f>
        <v>0</v>
      </c>
      <c r="M72" s="56">
        <f>IF(物品!N88=0,0,"'"&amp;物品!N88&amp;"'")</f>
        <v>0</v>
      </c>
      <c r="N72" s="56">
        <f>IF(物品!O88=0,0,"'"&amp;物品!O88&amp;"'")</f>
        <v>0</v>
      </c>
      <c r="O72" s="56" t="str">
        <f t="shared" si="16"/>
        <v/>
      </c>
      <c r="P72" s="56" t="str">
        <f t="shared" si="23"/>
        <v/>
      </c>
      <c r="Q72" s="60" t="str">
        <f>IFERROR(VLOOKUP(C72,物品!$B:$E,3,FALSE),"")</f>
        <v/>
      </c>
      <c r="R72" s="60" t="str">
        <f>IFERROR(VLOOKUP(D72,物品!$B:$E,3,FALSE),"")</f>
        <v/>
      </c>
      <c r="S72" s="60" t="str">
        <f>IFERROR(VLOOKUP(E72,物品!$B:$E,3,FALSE),"")</f>
        <v/>
      </c>
      <c r="T72" s="60" t="str">
        <f>IFERROR(VLOOKUP(F72,物品!$B:$E,3,FALSE),"")</f>
        <v/>
      </c>
      <c r="U72" s="60" t="str">
        <f>IFERROR(VLOOKUP(G72,物品!$B:$E,3,FALSE),"")</f>
        <v/>
      </c>
      <c r="V72" s="60" t="str">
        <f>IFERROR(VLOOKUP(H72,物品!$B:$E,3,FALSE),"")</f>
        <v/>
      </c>
      <c r="W72" s="55" t="str">
        <f t="shared" si="17"/>
        <v/>
      </c>
      <c r="X72" s="55" t="str">
        <f t="shared" si="18"/>
        <v/>
      </c>
      <c r="Y72" s="55" t="str">
        <f t="shared" si="19"/>
        <v/>
      </c>
      <c r="Z72" s="55" t="str">
        <f t="shared" si="20"/>
        <v/>
      </c>
      <c r="AA72" s="55" t="str">
        <f t="shared" si="21"/>
        <v/>
      </c>
      <c r="AB72" s="55" t="str">
        <f t="shared" si="22"/>
        <v>|n=0</v>
      </c>
    </row>
    <row r="73" spans="1:28">
      <c r="A73" s="56">
        <f>物品!A89</f>
        <v>0</v>
      </c>
      <c r="B73" s="56" t="str">
        <f>"'"&amp;物品!B89&amp;"'"</f>
        <v>'E227'</v>
      </c>
      <c r="C73" s="56">
        <f>物品!J89</f>
        <v>0</v>
      </c>
      <c r="D73" s="56">
        <f>物品!K89</f>
        <v>0</v>
      </c>
      <c r="E73" s="56">
        <f>物品!L89</f>
        <v>0</v>
      </c>
      <c r="F73" s="56">
        <f>物品!M89</f>
        <v>0</v>
      </c>
      <c r="G73" s="56">
        <f>物品!N89</f>
        <v>0</v>
      </c>
      <c r="H73" s="56">
        <f>物品!O89</f>
        <v>0</v>
      </c>
      <c r="I73" s="56">
        <f>IF(物品!J89=0,0,"'"&amp;物品!J89&amp;"'")</f>
        <v>0</v>
      </c>
      <c r="J73" s="56">
        <f>IF(物品!K89=0,0,"'"&amp;物品!K89&amp;"'")</f>
        <v>0</v>
      </c>
      <c r="K73" s="56">
        <f>IF(物品!L89=0,0,"'"&amp;物品!L89&amp;"'")</f>
        <v>0</v>
      </c>
      <c r="L73" s="56">
        <f>IF(物品!M89=0,0,"'"&amp;物品!M89&amp;"'")</f>
        <v>0</v>
      </c>
      <c r="M73" s="56">
        <f>IF(物品!N89=0,0,"'"&amp;物品!N89&amp;"'")</f>
        <v>0</v>
      </c>
      <c r="N73" s="56">
        <f>IF(物品!O89=0,0,"'"&amp;物品!O89&amp;"'")</f>
        <v>0</v>
      </c>
      <c r="O73" s="56" t="str">
        <f t="shared" si="16"/>
        <v/>
      </c>
      <c r="P73" s="56" t="str">
        <f t="shared" si="23"/>
        <v/>
      </c>
      <c r="Q73" s="60" t="str">
        <f>IFERROR(VLOOKUP(C73,物品!$B:$E,3,FALSE),"")</f>
        <v/>
      </c>
      <c r="R73" s="60" t="str">
        <f>IFERROR(VLOOKUP(D73,物品!$B:$E,3,FALSE),"")</f>
        <v/>
      </c>
      <c r="S73" s="60" t="str">
        <f>IFERROR(VLOOKUP(E73,物品!$B:$E,3,FALSE),"")</f>
        <v/>
      </c>
      <c r="T73" s="60" t="str">
        <f>IFERROR(VLOOKUP(F73,物品!$B:$E,3,FALSE),"")</f>
        <v/>
      </c>
      <c r="U73" s="60" t="str">
        <f>IFERROR(VLOOKUP(G73,物品!$B:$E,3,FALSE),"")</f>
        <v/>
      </c>
      <c r="V73" s="60" t="str">
        <f>IFERROR(VLOOKUP(H73,物品!$B:$E,3,FALSE),"")</f>
        <v/>
      </c>
      <c r="W73" s="55" t="str">
        <f t="shared" si="17"/>
        <v/>
      </c>
      <c r="X73" s="55" t="str">
        <f t="shared" si="18"/>
        <v/>
      </c>
      <c r="Y73" s="55" t="str">
        <f t="shared" si="19"/>
        <v/>
      </c>
      <c r="Z73" s="55" t="str">
        <f t="shared" si="20"/>
        <v/>
      </c>
      <c r="AA73" s="55" t="str">
        <f t="shared" si="21"/>
        <v/>
      </c>
      <c r="AB73" s="55" t="str">
        <f t="shared" si="22"/>
        <v>|n=0</v>
      </c>
    </row>
    <row r="74" spans="1:28">
      <c r="A74" s="56">
        <f>物品!A90</f>
        <v>0</v>
      </c>
      <c r="B74" s="56" t="str">
        <f>"'"&amp;物品!B90&amp;"'"</f>
        <v>'E228'</v>
      </c>
      <c r="C74" s="56">
        <f>物品!J90</f>
        <v>0</v>
      </c>
      <c r="D74" s="56">
        <f>物品!K90</f>
        <v>0</v>
      </c>
      <c r="E74" s="56">
        <f>物品!L90</f>
        <v>0</v>
      </c>
      <c r="F74" s="56">
        <f>物品!M90</f>
        <v>0</v>
      </c>
      <c r="G74" s="56">
        <f>物品!N90</f>
        <v>0</v>
      </c>
      <c r="H74" s="56">
        <f>物品!O90</f>
        <v>0</v>
      </c>
      <c r="I74" s="56">
        <f>IF(物品!J90=0,0,"'"&amp;物品!J90&amp;"'")</f>
        <v>0</v>
      </c>
      <c r="J74" s="56">
        <f>IF(物品!K90=0,0,"'"&amp;物品!K90&amp;"'")</f>
        <v>0</v>
      </c>
      <c r="K74" s="56">
        <f>IF(物品!L90=0,0,"'"&amp;物品!L90&amp;"'")</f>
        <v>0</v>
      </c>
      <c r="L74" s="56">
        <f>IF(物品!M90=0,0,"'"&amp;物品!M90&amp;"'")</f>
        <v>0</v>
      </c>
      <c r="M74" s="56">
        <f>IF(物品!N90=0,0,"'"&amp;物品!N90&amp;"'")</f>
        <v>0</v>
      </c>
      <c r="N74" s="56">
        <f>IF(物品!O90=0,0,"'"&amp;物品!O90&amp;"'")</f>
        <v>0</v>
      </c>
      <c r="O74" s="56" t="str">
        <f t="shared" si="16"/>
        <v/>
      </c>
      <c r="P74" s="56" t="str">
        <f t="shared" si="23"/>
        <v/>
      </c>
      <c r="Q74" s="60" t="str">
        <f>IFERROR(VLOOKUP(C74,物品!$B:$E,3,FALSE),"")</f>
        <v/>
      </c>
      <c r="R74" s="60" t="str">
        <f>IFERROR(VLOOKUP(D74,物品!$B:$E,3,FALSE),"")</f>
        <v/>
      </c>
      <c r="S74" s="60" t="str">
        <f>IFERROR(VLOOKUP(E74,物品!$B:$E,3,FALSE),"")</f>
        <v/>
      </c>
      <c r="T74" s="60" t="str">
        <f>IFERROR(VLOOKUP(F74,物品!$B:$E,3,FALSE),"")</f>
        <v/>
      </c>
      <c r="U74" s="60" t="str">
        <f>IFERROR(VLOOKUP(G74,物品!$B:$E,3,FALSE),"")</f>
        <v/>
      </c>
      <c r="V74" s="60" t="str">
        <f>IFERROR(VLOOKUP(H74,物品!$B:$E,3,FALSE),"")</f>
        <v/>
      </c>
      <c r="W74" s="55" t="str">
        <f t="shared" si="17"/>
        <v/>
      </c>
      <c r="X74" s="55" t="str">
        <f t="shared" si="18"/>
        <v/>
      </c>
      <c r="Y74" s="55" t="str">
        <f t="shared" si="19"/>
        <v/>
      </c>
      <c r="Z74" s="55" t="str">
        <f t="shared" si="20"/>
        <v/>
      </c>
      <c r="AA74" s="55" t="str">
        <f t="shared" si="21"/>
        <v/>
      </c>
      <c r="AB74" s="55" t="str">
        <f t="shared" si="22"/>
        <v>|n=0</v>
      </c>
    </row>
    <row r="75" spans="1:28">
      <c r="A75" s="56">
        <f>物品!A91</f>
        <v>0</v>
      </c>
      <c r="B75" s="56" t="str">
        <f>"'"&amp;物品!B91&amp;"'"</f>
        <v>'E229'</v>
      </c>
      <c r="C75" s="56">
        <f>物品!J91</f>
        <v>0</v>
      </c>
      <c r="D75" s="56">
        <f>物品!K91</f>
        <v>0</v>
      </c>
      <c r="E75" s="56">
        <f>物品!L91</f>
        <v>0</v>
      </c>
      <c r="F75" s="56">
        <f>物品!M91</f>
        <v>0</v>
      </c>
      <c r="G75" s="56">
        <f>物品!N91</f>
        <v>0</v>
      </c>
      <c r="H75" s="56">
        <f>物品!O91</f>
        <v>0</v>
      </c>
      <c r="I75" s="56">
        <f>IF(物品!J91=0,0,"'"&amp;物品!J91&amp;"'")</f>
        <v>0</v>
      </c>
      <c r="J75" s="56">
        <f>IF(物品!K91=0,0,"'"&amp;物品!K91&amp;"'")</f>
        <v>0</v>
      </c>
      <c r="K75" s="56">
        <f>IF(物品!L91=0,0,"'"&amp;物品!L91&amp;"'")</f>
        <v>0</v>
      </c>
      <c r="L75" s="56">
        <f>IF(物品!M91=0,0,"'"&amp;物品!M91&amp;"'")</f>
        <v>0</v>
      </c>
      <c r="M75" s="56">
        <f>IF(物品!N91=0,0,"'"&amp;物品!N91&amp;"'")</f>
        <v>0</v>
      </c>
      <c r="N75" s="56">
        <f>IF(物品!O91=0,0,"'"&amp;物品!O91&amp;"'")</f>
        <v>0</v>
      </c>
      <c r="O75" s="56" t="str">
        <f t="shared" si="16"/>
        <v/>
      </c>
      <c r="P75" s="56" t="str">
        <f t="shared" si="23"/>
        <v/>
      </c>
      <c r="Q75" s="60" t="str">
        <f>IFERROR(VLOOKUP(C75,物品!$B:$E,3,FALSE),"")</f>
        <v/>
      </c>
      <c r="R75" s="60" t="str">
        <f>IFERROR(VLOOKUP(D75,物品!$B:$E,3,FALSE),"")</f>
        <v/>
      </c>
      <c r="S75" s="60" t="str">
        <f>IFERROR(VLOOKUP(E75,物品!$B:$E,3,FALSE),"")</f>
        <v/>
      </c>
      <c r="T75" s="60" t="str">
        <f>IFERROR(VLOOKUP(F75,物品!$B:$E,3,FALSE),"")</f>
        <v/>
      </c>
      <c r="U75" s="60" t="str">
        <f>IFERROR(VLOOKUP(G75,物品!$B:$E,3,FALSE),"")</f>
        <v/>
      </c>
      <c r="V75" s="60" t="str">
        <f>IFERROR(VLOOKUP(H75,物品!$B:$E,3,FALSE),"")</f>
        <v/>
      </c>
      <c r="W75" s="55" t="str">
        <f t="shared" si="17"/>
        <v/>
      </c>
      <c r="X75" s="55" t="str">
        <f t="shared" si="18"/>
        <v/>
      </c>
      <c r="Y75" s="55" t="str">
        <f t="shared" si="19"/>
        <v/>
      </c>
      <c r="Z75" s="55" t="str">
        <f t="shared" si="20"/>
        <v/>
      </c>
      <c r="AA75" s="55" t="str">
        <f t="shared" si="21"/>
        <v/>
      </c>
      <c r="AB75" s="55" t="str">
        <f t="shared" si="22"/>
        <v>|n=0</v>
      </c>
    </row>
    <row r="76" spans="1:28">
      <c r="A76" s="56">
        <f>物品!A92</f>
        <v>0</v>
      </c>
      <c r="B76" s="56" t="str">
        <f>"'"&amp;物品!B92&amp;"'"</f>
        <v>'E230'</v>
      </c>
      <c r="C76" s="56">
        <f>物品!J92</f>
        <v>0</v>
      </c>
      <c r="D76" s="56">
        <f>物品!K92</f>
        <v>0</v>
      </c>
      <c r="E76" s="56">
        <f>物品!L92</f>
        <v>0</v>
      </c>
      <c r="F76" s="56">
        <f>物品!M92</f>
        <v>0</v>
      </c>
      <c r="G76" s="56">
        <f>物品!N92</f>
        <v>0</v>
      </c>
      <c r="H76" s="56">
        <f>物品!O92</f>
        <v>0</v>
      </c>
      <c r="I76" s="56">
        <f>IF(物品!J92=0,0,"'"&amp;物品!J92&amp;"'")</f>
        <v>0</v>
      </c>
      <c r="J76" s="56">
        <f>IF(物品!K92=0,0,"'"&amp;物品!K92&amp;"'")</f>
        <v>0</v>
      </c>
      <c r="K76" s="56">
        <f>IF(物品!L92=0,0,"'"&amp;物品!L92&amp;"'")</f>
        <v>0</v>
      </c>
      <c r="L76" s="56">
        <f>IF(物品!M92=0,0,"'"&amp;物品!M92&amp;"'")</f>
        <v>0</v>
      </c>
      <c r="M76" s="56">
        <f>IF(物品!N92=0,0,"'"&amp;物品!N92&amp;"'")</f>
        <v>0</v>
      </c>
      <c r="N76" s="56">
        <f>IF(物品!O92=0,0,"'"&amp;物品!O92&amp;"'")</f>
        <v>0</v>
      </c>
      <c r="O76" s="56" t="str">
        <f t="shared" si="16"/>
        <v/>
      </c>
      <c r="P76" s="56" t="str">
        <f t="shared" si="23"/>
        <v/>
      </c>
      <c r="Q76" s="60" t="str">
        <f>IFERROR(VLOOKUP(C76,物品!$B:$E,3,FALSE),"")</f>
        <v/>
      </c>
      <c r="R76" s="60" t="str">
        <f>IFERROR(VLOOKUP(D76,物品!$B:$E,3,FALSE),"")</f>
        <v/>
      </c>
      <c r="S76" s="60" t="str">
        <f>IFERROR(VLOOKUP(E76,物品!$B:$E,3,FALSE),"")</f>
        <v/>
      </c>
      <c r="T76" s="60" t="str">
        <f>IFERROR(VLOOKUP(F76,物品!$B:$E,3,FALSE),"")</f>
        <v/>
      </c>
      <c r="U76" s="60" t="str">
        <f>IFERROR(VLOOKUP(G76,物品!$B:$E,3,FALSE),"")</f>
        <v/>
      </c>
      <c r="V76" s="60" t="str">
        <f>IFERROR(VLOOKUP(H76,物品!$B:$E,3,FALSE),"")</f>
        <v/>
      </c>
      <c r="W76" s="55" t="str">
        <f t="shared" si="17"/>
        <v/>
      </c>
      <c r="X76" s="55" t="str">
        <f t="shared" si="18"/>
        <v/>
      </c>
      <c r="Y76" s="55" t="str">
        <f t="shared" si="19"/>
        <v/>
      </c>
      <c r="Z76" s="55" t="str">
        <f t="shared" si="20"/>
        <v/>
      </c>
      <c r="AA76" s="55" t="str">
        <f t="shared" si="21"/>
        <v/>
      </c>
      <c r="AB76" s="55" t="str">
        <f t="shared" si="22"/>
        <v>|n=0</v>
      </c>
    </row>
    <row r="77" spans="1:28">
      <c r="A77" s="56">
        <f>物品!A93</f>
        <v>0</v>
      </c>
      <c r="B77" s="56" t="str">
        <f>"'"&amp;物品!B93&amp;"'"</f>
        <v>'IJ01'</v>
      </c>
      <c r="C77" s="56">
        <f>物品!J93</f>
        <v>0</v>
      </c>
      <c r="D77" s="56">
        <f>物品!K93</f>
        <v>0</v>
      </c>
      <c r="E77" s="56">
        <f>物品!L93</f>
        <v>0</v>
      </c>
      <c r="F77" s="56">
        <f>物品!M93</f>
        <v>0</v>
      </c>
      <c r="G77" s="56">
        <f>物品!N93</f>
        <v>0</v>
      </c>
      <c r="H77" s="56">
        <f>物品!O93</f>
        <v>0</v>
      </c>
      <c r="I77" s="56">
        <f>IF(物品!J93=0,0,"'"&amp;物品!J93&amp;"'")</f>
        <v>0</v>
      </c>
      <c r="J77" s="56">
        <f>IF(物品!K93=0,0,"'"&amp;物品!K93&amp;"'")</f>
        <v>0</v>
      </c>
      <c r="K77" s="56">
        <f>IF(物品!L93=0,0,"'"&amp;物品!L93&amp;"'")</f>
        <v>0</v>
      </c>
      <c r="L77" s="56">
        <f>IF(物品!M93=0,0,"'"&amp;物品!M93&amp;"'")</f>
        <v>0</v>
      </c>
      <c r="M77" s="56">
        <f>IF(物品!N93=0,0,"'"&amp;物品!N93&amp;"'")</f>
        <v>0</v>
      </c>
      <c r="N77" s="56">
        <f>IF(物品!O93=0,0,"'"&amp;物品!O93&amp;"'")</f>
        <v>0</v>
      </c>
      <c r="O77" s="56" t="str">
        <f t="shared" ref="O77:O87" si="24">IF(I77=0,"","AddItemFormula("&amp;I77&amp;","&amp;J77&amp;","&amp;K77&amp;","&amp;L77&amp;","&amp;M77&amp;","&amp;N77&amp;","&amp;B77&amp;")")</f>
        <v/>
      </c>
      <c r="P77" s="56" t="str">
        <f t="shared" ref="P77:P87" si="25">IFERROR(VLOOKUP(A77,Q:AB,12,FALSE),IFERROR(VLOOKUP(A77,R:AB,11,FALSE),IFERROR(VLOOKUP(A77,S:AB,10,FALSE),"")))</f>
        <v/>
      </c>
      <c r="Q77" s="60" t="str">
        <f>IFERROR(VLOOKUP(C77,物品!$B:$E,3,FALSE),"")</f>
        <v/>
      </c>
      <c r="R77" s="60" t="str">
        <f>IFERROR(VLOOKUP(D77,物品!$B:$E,3,FALSE),"")</f>
        <v/>
      </c>
      <c r="S77" s="60" t="str">
        <f>IFERROR(VLOOKUP(E77,物品!$B:$E,3,FALSE),"")</f>
        <v/>
      </c>
      <c r="T77" s="60" t="str">
        <f>IFERROR(VLOOKUP(F77,物品!$B:$E,3,FALSE),"")</f>
        <v/>
      </c>
      <c r="U77" s="60" t="str">
        <f>IFERROR(VLOOKUP(G77,物品!$B:$E,3,FALSE),"")</f>
        <v/>
      </c>
      <c r="V77" s="60" t="str">
        <f>IFERROR(VLOOKUP(H77,物品!$B:$E,3,FALSE),"")</f>
        <v/>
      </c>
      <c r="W77" s="55" t="str">
        <f t="shared" ref="W77:W87" si="26">IF(R77="","","+"&amp;R77)</f>
        <v/>
      </c>
      <c r="X77" s="55" t="str">
        <f t="shared" ref="X77:X87" si="27">IF(S77="","","+"&amp;S77)</f>
        <v/>
      </c>
      <c r="Y77" s="55" t="str">
        <f t="shared" ref="Y77:Y87" si="28">IF(T77="","","+"&amp;T77)</f>
        <v/>
      </c>
      <c r="Z77" s="55" t="str">
        <f t="shared" ref="Z77:Z87" si="29">IF(U77="","","+"&amp;U77)</f>
        <v/>
      </c>
      <c r="AA77" s="55" t="str">
        <f t="shared" ref="AA77:AA87" si="30">IF(V77="","","+"&amp;V77)</f>
        <v/>
      </c>
      <c r="AB77" s="55" t="str">
        <f t="shared" ref="AB77:AB87" si="31">"|n"&amp;Q77&amp;W77&amp;X77&amp;Y77&amp;Z77&amp;AA77&amp;"="&amp;A77</f>
        <v>|n=0</v>
      </c>
    </row>
    <row r="78" spans="1:28">
      <c r="A78" s="56">
        <f>物品!A94</f>
        <v>0</v>
      </c>
      <c r="B78" s="56" t="str">
        <f>"'"&amp;物品!B94&amp;"'"</f>
        <v>'IJ02'</v>
      </c>
      <c r="C78" s="56">
        <f>物品!J94</f>
        <v>0</v>
      </c>
      <c r="D78" s="56">
        <f>物品!K94</f>
        <v>0</v>
      </c>
      <c r="E78" s="56">
        <f>物品!L94</f>
        <v>0</v>
      </c>
      <c r="F78" s="56">
        <f>物品!M94</f>
        <v>0</v>
      </c>
      <c r="G78" s="56">
        <f>物品!N94</f>
        <v>0</v>
      </c>
      <c r="H78" s="56">
        <f>物品!O94</f>
        <v>0</v>
      </c>
      <c r="I78" s="56">
        <f>IF(物品!J94=0,0,"'"&amp;物品!J94&amp;"'")</f>
        <v>0</v>
      </c>
      <c r="J78" s="56">
        <f>IF(物品!K94=0,0,"'"&amp;物品!K94&amp;"'")</f>
        <v>0</v>
      </c>
      <c r="K78" s="56">
        <f>IF(物品!L94=0,0,"'"&amp;物品!L94&amp;"'")</f>
        <v>0</v>
      </c>
      <c r="L78" s="56">
        <f>IF(物品!M94=0,0,"'"&amp;物品!M94&amp;"'")</f>
        <v>0</v>
      </c>
      <c r="M78" s="56">
        <f>IF(物品!N94=0,0,"'"&amp;物品!N94&amp;"'")</f>
        <v>0</v>
      </c>
      <c r="N78" s="56">
        <f>IF(物品!O94=0,0,"'"&amp;物品!O94&amp;"'")</f>
        <v>0</v>
      </c>
      <c r="O78" s="56" t="str">
        <f t="shared" si="24"/>
        <v/>
      </c>
      <c r="P78" s="56" t="str">
        <f t="shared" si="25"/>
        <v/>
      </c>
      <c r="Q78" s="60" t="str">
        <f>IFERROR(VLOOKUP(C78,物品!$B:$E,3,FALSE),"")</f>
        <v/>
      </c>
      <c r="R78" s="60" t="str">
        <f>IFERROR(VLOOKUP(D78,物品!$B:$E,3,FALSE),"")</f>
        <v/>
      </c>
      <c r="S78" s="60" t="str">
        <f>IFERROR(VLOOKUP(E78,物品!$B:$E,3,FALSE),"")</f>
        <v/>
      </c>
      <c r="T78" s="60" t="str">
        <f>IFERROR(VLOOKUP(F78,物品!$B:$E,3,FALSE),"")</f>
        <v/>
      </c>
      <c r="U78" s="60" t="str">
        <f>IFERROR(VLOOKUP(G78,物品!$B:$E,3,FALSE),"")</f>
        <v/>
      </c>
      <c r="V78" s="60" t="str">
        <f>IFERROR(VLOOKUP(H78,物品!$B:$E,3,FALSE),"")</f>
        <v/>
      </c>
      <c r="W78" s="55" t="str">
        <f t="shared" si="26"/>
        <v/>
      </c>
      <c r="X78" s="55" t="str">
        <f t="shared" si="27"/>
        <v/>
      </c>
      <c r="Y78" s="55" t="str">
        <f t="shared" si="28"/>
        <v/>
      </c>
      <c r="Z78" s="55" t="str">
        <f t="shared" si="29"/>
        <v/>
      </c>
      <c r="AA78" s="55" t="str">
        <f t="shared" si="30"/>
        <v/>
      </c>
      <c r="AB78" s="55" t="str">
        <f t="shared" si="31"/>
        <v>|n=0</v>
      </c>
    </row>
    <row r="79" spans="1:28">
      <c r="A79" s="56">
        <f>物品!A95</f>
        <v>0</v>
      </c>
      <c r="B79" s="56" t="str">
        <f>"'"&amp;物品!B95&amp;"'"</f>
        <v>'IJ03'</v>
      </c>
      <c r="C79" s="56">
        <f>物品!J95</f>
        <v>0</v>
      </c>
      <c r="D79" s="56">
        <f>物品!K95</f>
        <v>0</v>
      </c>
      <c r="E79" s="56">
        <f>物品!L95</f>
        <v>0</v>
      </c>
      <c r="F79" s="56">
        <f>物品!M95</f>
        <v>0</v>
      </c>
      <c r="G79" s="56">
        <f>物品!N95</f>
        <v>0</v>
      </c>
      <c r="H79" s="56">
        <f>物品!O95</f>
        <v>0</v>
      </c>
      <c r="I79" s="56">
        <f>IF(物品!J95=0,0,"'"&amp;物品!J95&amp;"'")</f>
        <v>0</v>
      </c>
      <c r="J79" s="56">
        <f>IF(物品!K95=0,0,"'"&amp;物品!K95&amp;"'")</f>
        <v>0</v>
      </c>
      <c r="K79" s="56">
        <f>IF(物品!L95=0,0,"'"&amp;物品!L95&amp;"'")</f>
        <v>0</v>
      </c>
      <c r="L79" s="56">
        <f>IF(物品!M95=0,0,"'"&amp;物品!M95&amp;"'")</f>
        <v>0</v>
      </c>
      <c r="M79" s="56">
        <f>IF(物品!N95=0,0,"'"&amp;物品!N95&amp;"'")</f>
        <v>0</v>
      </c>
      <c r="N79" s="56">
        <f>IF(物品!O95=0,0,"'"&amp;物品!O95&amp;"'")</f>
        <v>0</v>
      </c>
      <c r="O79" s="56" t="str">
        <f t="shared" si="24"/>
        <v/>
      </c>
      <c r="P79" s="56" t="str">
        <f t="shared" si="25"/>
        <v/>
      </c>
      <c r="Q79" s="60" t="str">
        <f>IFERROR(VLOOKUP(C79,物品!$B:$E,3,FALSE),"")</f>
        <v/>
      </c>
      <c r="R79" s="60" t="str">
        <f>IFERROR(VLOOKUP(D79,物品!$B:$E,3,FALSE),"")</f>
        <v/>
      </c>
      <c r="S79" s="60" t="str">
        <f>IFERROR(VLOOKUP(E79,物品!$B:$E,3,FALSE),"")</f>
        <v/>
      </c>
      <c r="T79" s="60" t="str">
        <f>IFERROR(VLOOKUP(F79,物品!$B:$E,3,FALSE),"")</f>
        <v/>
      </c>
      <c r="U79" s="60" t="str">
        <f>IFERROR(VLOOKUP(G79,物品!$B:$E,3,FALSE),"")</f>
        <v/>
      </c>
      <c r="V79" s="60" t="str">
        <f>IFERROR(VLOOKUP(H79,物品!$B:$E,3,FALSE),"")</f>
        <v/>
      </c>
      <c r="W79" s="55" t="str">
        <f t="shared" si="26"/>
        <v/>
      </c>
      <c r="X79" s="55" t="str">
        <f t="shared" si="27"/>
        <v/>
      </c>
      <c r="Y79" s="55" t="str">
        <f t="shared" si="28"/>
        <v/>
      </c>
      <c r="Z79" s="55" t="str">
        <f t="shared" si="29"/>
        <v/>
      </c>
      <c r="AA79" s="55" t="str">
        <f t="shared" si="30"/>
        <v/>
      </c>
      <c r="AB79" s="55" t="str">
        <f t="shared" si="31"/>
        <v>|n=0</v>
      </c>
    </row>
    <row r="80" spans="1:28">
      <c r="A80" s="56">
        <f>物品!A96</f>
        <v>0</v>
      </c>
      <c r="B80" s="56" t="str">
        <f>"'"&amp;物品!B96&amp;"'"</f>
        <v>'IJ04'</v>
      </c>
      <c r="C80" s="56">
        <f>物品!J96</f>
        <v>0</v>
      </c>
      <c r="D80" s="56">
        <f>物品!K96</f>
        <v>0</v>
      </c>
      <c r="E80" s="56">
        <f>物品!L96</f>
        <v>0</v>
      </c>
      <c r="F80" s="56">
        <f>物品!M96</f>
        <v>0</v>
      </c>
      <c r="G80" s="56">
        <f>物品!N96</f>
        <v>0</v>
      </c>
      <c r="H80" s="56">
        <f>物品!O96</f>
        <v>0</v>
      </c>
      <c r="I80" s="56">
        <f>IF(物品!J96=0,0,"'"&amp;物品!J96&amp;"'")</f>
        <v>0</v>
      </c>
      <c r="J80" s="56">
        <f>IF(物品!K96=0,0,"'"&amp;物品!K96&amp;"'")</f>
        <v>0</v>
      </c>
      <c r="K80" s="56">
        <f>IF(物品!L96=0,0,"'"&amp;物品!L96&amp;"'")</f>
        <v>0</v>
      </c>
      <c r="L80" s="56">
        <f>IF(物品!M96=0,0,"'"&amp;物品!M96&amp;"'")</f>
        <v>0</v>
      </c>
      <c r="M80" s="56">
        <f>IF(物品!N96=0,0,"'"&amp;物品!N96&amp;"'")</f>
        <v>0</v>
      </c>
      <c r="N80" s="56">
        <f>IF(物品!O96=0,0,"'"&amp;物品!O96&amp;"'")</f>
        <v>0</v>
      </c>
      <c r="O80" s="56" t="str">
        <f t="shared" si="24"/>
        <v/>
      </c>
      <c r="P80" s="56" t="str">
        <f t="shared" si="25"/>
        <v/>
      </c>
      <c r="Q80" s="60" t="str">
        <f>IFERROR(VLOOKUP(C80,物品!$B:$E,3,FALSE),"")</f>
        <v/>
      </c>
      <c r="R80" s="60" t="str">
        <f>IFERROR(VLOOKUP(D80,物品!$B:$E,3,FALSE),"")</f>
        <v/>
      </c>
      <c r="S80" s="60" t="str">
        <f>IFERROR(VLOOKUP(E80,物品!$B:$E,3,FALSE),"")</f>
        <v/>
      </c>
      <c r="T80" s="60" t="str">
        <f>IFERROR(VLOOKUP(F80,物品!$B:$E,3,FALSE),"")</f>
        <v/>
      </c>
      <c r="U80" s="60" t="str">
        <f>IFERROR(VLOOKUP(G80,物品!$B:$E,3,FALSE),"")</f>
        <v/>
      </c>
      <c r="V80" s="60" t="str">
        <f>IFERROR(VLOOKUP(H80,物品!$B:$E,3,FALSE),"")</f>
        <v/>
      </c>
      <c r="W80" s="55" t="str">
        <f t="shared" si="26"/>
        <v/>
      </c>
      <c r="X80" s="55" t="str">
        <f t="shared" si="27"/>
        <v/>
      </c>
      <c r="Y80" s="55" t="str">
        <f t="shared" si="28"/>
        <v/>
      </c>
      <c r="Z80" s="55" t="str">
        <f t="shared" si="29"/>
        <v/>
      </c>
      <c r="AA80" s="55" t="str">
        <f t="shared" si="30"/>
        <v/>
      </c>
      <c r="AB80" s="55" t="str">
        <f t="shared" si="31"/>
        <v>|n=0</v>
      </c>
    </row>
    <row r="81" spans="1:28">
      <c r="A81" s="56">
        <f>物品!A97</f>
        <v>0</v>
      </c>
      <c r="B81" s="56" t="str">
        <f>"'"&amp;物品!B97&amp;"'"</f>
        <v>'IJ05'</v>
      </c>
      <c r="C81" s="56">
        <f>物品!J97</f>
        <v>0</v>
      </c>
      <c r="D81" s="56">
        <f>物品!K97</f>
        <v>0</v>
      </c>
      <c r="E81" s="56">
        <f>物品!L97</f>
        <v>0</v>
      </c>
      <c r="F81" s="56">
        <f>物品!M97</f>
        <v>0</v>
      </c>
      <c r="G81" s="56">
        <f>物品!N97</f>
        <v>0</v>
      </c>
      <c r="H81" s="56">
        <f>物品!O97</f>
        <v>0</v>
      </c>
      <c r="I81" s="56">
        <f>IF(物品!J97=0,0,"'"&amp;物品!J97&amp;"'")</f>
        <v>0</v>
      </c>
      <c r="J81" s="56">
        <f>IF(物品!K97=0,0,"'"&amp;物品!K97&amp;"'")</f>
        <v>0</v>
      </c>
      <c r="K81" s="56">
        <f>IF(物品!L97=0,0,"'"&amp;物品!L97&amp;"'")</f>
        <v>0</v>
      </c>
      <c r="L81" s="56">
        <f>IF(物品!M97=0,0,"'"&amp;物品!M97&amp;"'")</f>
        <v>0</v>
      </c>
      <c r="M81" s="56">
        <f>IF(物品!N97=0,0,"'"&amp;物品!N97&amp;"'")</f>
        <v>0</v>
      </c>
      <c r="N81" s="56">
        <f>IF(物品!O97=0,0,"'"&amp;物品!O97&amp;"'")</f>
        <v>0</v>
      </c>
      <c r="O81" s="56" t="str">
        <f t="shared" si="24"/>
        <v/>
      </c>
      <c r="P81" s="56" t="str">
        <f t="shared" si="25"/>
        <v/>
      </c>
      <c r="Q81" s="60" t="str">
        <f>IFERROR(VLOOKUP(C81,物品!$B:$E,3,FALSE),"")</f>
        <v/>
      </c>
      <c r="R81" s="60" t="str">
        <f>IFERROR(VLOOKUP(D81,物品!$B:$E,3,FALSE),"")</f>
        <v/>
      </c>
      <c r="S81" s="60" t="str">
        <f>IFERROR(VLOOKUP(E81,物品!$B:$E,3,FALSE),"")</f>
        <v/>
      </c>
      <c r="T81" s="60" t="str">
        <f>IFERROR(VLOOKUP(F81,物品!$B:$E,3,FALSE),"")</f>
        <v/>
      </c>
      <c r="U81" s="60" t="str">
        <f>IFERROR(VLOOKUP(G81,物品!$B:$E,3,FALSE),"")</f>
        <v/>
      </c>
      <c r="V81" s="60" t="str">
        <f>IFERROR(VLOOKUP(H81,物品!$B:$E,3,FALSE),"")</f>
        <v/>
      </c>
      <c r="W81" s="55" t="str">
        <f t="shared" si="26"/>
        <v/>
      </c>
      <c r="X81" s="55" t="str">
        <f t="shared" si="27"/>
        <v/>
      </c>
      <c r="Y81" s="55" t="str">
        <f t="shared" si="28"/>
        <v/>
      </c>
      <c r="Z81" s="55" t="str">
        <f t="shared" si="29"/>
        <v/>
      </c>
      <c r="AA81" s="55" t="str">
        <f t="shared" si="30"/>
        <v/>
      </c>
      <c r="AB81" s="55" t="str">
        <f t="shared" si="31"/>
        <v>|n=0</v>
      </c>
    </row>
    <row r="82" spans="1:28">
      <c r="A82" s="56">
        <f>物品!A98</f>
        <v>0</v>
      </c>
      <c r="B82" s="56" t="str">
        <f>"'"&amp;物品!B98&amp;"'"</f>
        <v>'IJ06'</v>
      </c>
      <c r="C82" s="56">
        <f>物品!J98</f>
        <v>0</v>
      </c>
      <c r="D82" s="56">
        <f>物品!K98</f>
        <v>0</v>
      </c>
      <c r="E82" s="56">
        <f>物品!L98</f>
        <v>0</v>
      </c>
      <c r="F82" s="56">
        <f>物品!M98</f>
        <v>0</v>
      </c>
      <c r="G82" s="56">
        <f>物品!N98</f>
        <v>0</v>
      </c>
      <c r="H82" s="56">
        <f>物品!O98</f>
        <v>0</v>
      </c>
      <c r="I82" s="56">
        <f>IF(物品!J98=0,0,"'"&amp;物品!J98&amp;"'")</f>
        <v>0</v>
      </c>
      <c r="J82" s="56">
        <f>IF(物品!K98=0,0,"'"&amp;物品!K98&amp;"'")</f>
        <v>0</v>
      </c>
      <c r="K82" s="56">
        <f>IF(物品!L98=0,0,"'"&amp;物品!L98&amp;"'")</f>
        <v>0</v>
      </c>
      <c r="L82" s="56">
        <f>IF(物品!M98=0,0,"'"&amp;物品!M98&amp;"'")</f>
        <v>0</v>
      </c>
      <c r="M82" s="56">
        <f>IF(物品!N98=0,0,"'"&amp;物品!N98&amp;"'")</f>
        <v>0</v>
      </c>
      <c r="N82" s="56">
        <f>IF(物品!O98=0,0,"'"&amp;物品!O98&amp;"'")</f>
        <v>0</v>
      </c>
      <c r="O82" s="56" t="str">
        <f t="shared" si="24"/>
        <v/>
      </c>
      <c r="P82" s="56" t="str">
        <f t="shared" si="25"/>
        <v/>
      </c>
      <c r="Q82" s="60" t="str">
        <f>IFERROR(VLOOKUP(C82,物品!$B:$E,3,FALSE),"")</f>
        <v/>
      </c>
      <c r="R82" s="60" t="str">
        <f>IFERROR(VLOOKUP(D82,物品!$B:$E,3,FALSE),"")</f>
        <v/>
      </c>
      <c r="S82" s="60" t="str">
        <f>IFERROR(VLOOKUP(E82,物品!$B:$E,3,FALSE),"")</f>
        <v/>
      </c>
      <c r="T82" s="60" t="str">
        <f>IFERROR(VLOOKUP(F82,物品!$B:$E,3,FALSE),"")</f>
        <v/>
      </c>
      <c r="U82" s="60" t="str">
        <f>IFERROR(VLOOKUP(G82,物品!$B:$E,3,FALSE),"")</f>
        <v/>
      </c>
      <c r="V82" s="60" t="str">
        <f>IFERROR(VLOOKUP(H82,物品!$B:$E,3,FALSE),"")</f>
        <v/>
      </c>
      <c r="W82" s="55" t="str">
        <f t="shared" si="26"/>
        <v/>
      </c>
      <c r="X82" s="55" t="str">
        <f t="shared" si="27"/>
        <v/>
      </c>
      <c r="Y82" s="55" t="str">
        <f t="shared" si="28"/>
        <v/>
      </c>
      <c r="Z82" s="55" t="str">
        <f t="shared" si="29"/>
        <v/>
      </c>
      <c r="AA82" s="55" t="str">
        <f t="shared" si="30"/>
        <v/>
      </c>
      <c r="AB82" s="55" t="str">
        <f t="shared" si="31"/>
        <v>|n=0</v>
      </c>
    </row>
    <row r="83" spans="1:28">
      <c r="A83" s="56">
        <f>物品!A99</f>
        <v>0</v>
      </c>
      <c r="B83" s="56" t="str">
        <f>"'"&amp;物品!B99&amp;"'"</f>
        <v>'IJ07'</v>
      </c>
      <c r="C83" s="56">
        <f>物品!J99</f>
        <v>0</v>
      </c>
      <c r="D83" s="56">
        <f>物品!K99</f>
        <v>0</v>
      </c>
      <c r="E83" s="56">
        <f>物品!L99</f>
        <v>0</v>
      </c>
      <c r="F83" s="56">
        <f>物品!M99</f>
        <v>0</v>
      </c>
      <c r="G83" s="56">
        <f>物品!N99</f>
        <v>0</v>
      </c>
      <c r="H83" s="56">
        <f>物品!O99</f>
        <v>0</v>
      </c>
      <c r="I83" s="56">
        <f>IF(物品!J99=0,0,"'"&amp;物品!J99&amp;"'")</f>
        <v>0</v>
      </c>
      <c r="J83" s="56">
        <f>IF(物品!K99=0,0,"'"&amp;物品!K99&amp;"'")</f>
        <v>0</v>
      </c>
      <c r="K83" s="56">
        <f>IF(物品!L99=0,0,"'"&amp;物品!L99&amp;"'")</f>
        <v>0</v>
      </c>
      <c r="L83" s="56">
        <f>IF(物品!M99=0,0,"'"&amp;物品!M99&amp;"'")</f>
        <v>0</v>
      </c>
      <c r="M83" s="56">
        <f>IF(物品!N99=0,0,"'"&amp;物品!N99&amp;"'")</f>
        <v>0</v>
      </c>
      <c r="N83" s="56">
        <f>IF(物品!O99=0,0,"'"&amp;物品!O99&amp;"'")</f>
        <v>0</v>
      </c>
      <c r="O83" s="56" t="str">
        <f t="shared" si="24"/>
        <v/>
      </c>
      <c r="P83" s="56" t="str">
        <f t="shared" si="25"/>
        <v/>
      </c>
      <c r="Q83" s="60" t="str">
        <f>IFERROR(VLOOKUP(C83,物品!$B:$E,3,FALSE),"")</f>
        <v/>
      </c>
      <c r="R83" s="60" t="str">
        <f>IFERROR(VLOOKUP(D83,物品!$B:$E,3,FALSE),"")</f>
        <v/>
      </c>
      <c r="S83" s="60" t="str">
        <f>IFERROR(VLOOKUP(E83,物品!$B:$E,3,FALSE),"")</f>
        <v/>
      </c>
      <c r="T83" s="60" t="str">
        <f>IFERROR(VLOOKUP(F83,物品!$B:$E,3,FALSE),"")</f>
        <v/>
      </c>
      <c r="U83" s="60" t="str">
        <f>IFERROR(VLOOKUP(G83,物品!$B:$E,3,FALSE),"")</f>
        <v/>
      </c>
      <c r="V83" s="60" t="str">
        <f>IFERROR(VLOOKUP(H83,物品!$B:$E,3,FALSE),"")</f>
        <v/>
      </c>
      <c r="W83" s="55" t="str">
        <f t="shared" si="26"/>
        <v/>
      </c>
      <c r="X83" s="55" t="str">
        <f t="shared" si="27"/>
        <v/>
      </c>
      <c r="Y83" s="55" t="str">
        <f t="shared" si="28"/>
        <v/>
      </c>
      <c r="Z83" s="55" t="str">
        <f t="shared" si="29"/>
        <v/>
      </c>
      <c r="AA83" s="55" t="str">
        <f t="shared" si="30"/>
        <v/>
      </c>
      <c r="AB83" s="55" t="str">
        <f t="shared" si="31"/>
        <v>|n=0</v>
      </c>
    </row>
    <row r="84" spans="1:28">
      <c r="A84" s="56">
        <f>物品!A100</f>
        <v>0</v>
      </c>
      <c r="B84" s="56" t="str">
        <f>"'"&amp;物品!B100&amp;"'"</f>
        <v>'IJ08'</v>
      </c>
      <c r="C84" s="56">
        <f>物品!J100</f>
        <v>0</v>
      </c>
      <c r="D84" s="56">
        <f>物品!K100</f>
        <v>0</v>
      </c>
      <c r="E84" s="56">
        <f>物品!L100</f>
        <v>0</v>
      </c>
      <c r="F84" s="56">
        <f>物品!M100</f>
        <v>0</v>
      </c>
      <c r="G84" s="56">
        <f>物品!N100</f>
        <v>0</v>
      </c>
      <c r="H84" s="56">
        <f>物品!O100</f>
        <v>0</v>
      </c>
      <c r="I84" s="56">
        <f>IF(物品!J100=0,0,"'"&amp;物品!J100&amp;"'")</f>
        <v>0</v>
      </c>
      <c r="J84" s="56">
        <f>IF(物品!K100=0,0,"'"&amp;物品!K100&amp;"'")</f>
        <v>0</v>
      </c>
      <c r="K84" s="56">
        <f>IF(物品!L100=0,0,"'"&amp;物品!L100&amp;"'")</f>
        <v>0</v>
      </c>
      <c r="L84" s="56">
        <f>IF(物品!M100=0,0,"'"&amp;物品!M100&amp;"'")</f>
        <v>0</v>
      </c>
      <c r="M84" s="56">
        <f>IF(物品!N100=0,0,"'"&amp;物品!N100&amp;"'")</f>
        <v>0</v>
      </c>
      <c r="N84" s="56">
        <f>IF(物品!O100=0,0,"'"&amp;物品!O100&amp;"'")</f>
        <v>0</v>
      </c>
      <c r="O84" s="56" t="str">
        <f t="shared" si="24"/>
        <v/>
      </c>
      <c r="P84" s="56" t="str">
        <f t="shared" si="25"/>
        <v/>
      </c>
      <c r="Q84" s="60" t="str">
        <f>IFERROR(VLOOKUP(C84,物品!$B:$E,3,FALSE),"")</f>
        <v/>
      </c>
      <c r="R84" s="60" t="str">
        <f>IFERROR(VLOOKUP(D84,物品!$B:$E,3,FALSE),"")</f>
        <v/>
      </c>
      <c r="S84" s="60" t="str">
        <f>IFERROR(VLOOKUP(E84,物品!$B:$E,3,FALSE),"")</f>
        <v/>
      </c>
      <c r="T84" s="60" t="str">
        <f>IFERROR(VLOOKUP(F84,物品!$B:$E,3,FALSE),"")</f>
        <v/>
      </c>
      <c r="U84" s="60" t="str">
        <f>IFERROR(VLOOKUP(G84,物品!$B:$E,3,FALSE),"")</f>
        <v/>
      </c>
      <c r="V84" s="60" t="str">
        <f>IFERROR(VLOOKUP(H84,物品!$B:$E,3,FALSE),"")</f>
        <v/>
      </c>
      <c r="W84" s="55" t="str">
        <f t="shared" si="26"/>
        <v/>
      </c>
      <c r="X84" s="55" t="str">
        <f t="shared" si="27"/>
        <v/>
      </c>
      <c r="Y84" s="55" t="str">
        <f t="shared" si="28"/>
        <v/>
      </c>
      <c r="Z84" s="55" t="str">
        <f t="shared" si="29"/>
        <v/>
      </c>
      <c r="AA84" s="55" t="str">
        <f t="shared" si="30"/>
        <v/>
      </c>
      <c r="AB84" s="55" t="str">
        <f t="shared" si="31"/>
        <v>|n=0</v>
      </c>
    </row>
    <row r="85" spans="1:28">
      <c r="A85" s="56">
        <f>物品!A101</f>
        <v>0</v>
      </c>
      <c r="B85" s="56" t="str">
        <f>"'"&amp;物品!B101&amp;"'"</f>
        <v>'IJ09'</v>
      </c>
      <c r="C85" s="56">
        <f>物品!J101</f>
        <v>0</v>
      </c>
      <c r="D85" s="56">
        <f>物品!K101</f>
        <v>0</v>
      </c>
      <c r="E85" s="56">
        <f>物品!L101</f>
        <v>0</v>
      </c>
      <c r="F85" s="56">
        <f>物品!M101</f>
        <v>0</v>
      </c>
      <c r="G85" s="56">
        <f>物品!N101</f>
        <v>0</v>
      </c>
      <c r="H85" s="56">
        <f>物品!O101</f>
        <v>0</v>
      </c>
      <c r="I85" s="56">
        <f>IF(物品!J101=0,0,"'"&amp;物品!J101&amp;"'")</f>
        <v>0</v>
      </c>
      <c r="J85" s="56">
        <f>IF(物品!K101=0,0,"'"&amp;物品!K101&amp;"'")</f>
        <v>0</v>
      </c>
      <c r="K85" s="56">
        <f>IF(物品!L101=0,0,"'"&amp;物品!L101&amp;"'")</f>
        <v>0</v>
      </c>
      <c r="L85" s="56">
        <f>IF(物品!M101=0,0,"'"&amp;物品!M101&amp;"'")</f>
        <v>0</v>
      </c>
      <c r="M85" s="56">
        <f>IF(物品!N101=0,0,"'"&amp;物品!N101&amp;"'")</f>
        <v>0</v>
      </c>
      <c r="N85" s="56">
        <f>IF(物品!O101=0,0,"'"&amp;物品!O101&amp;"'")</f>
        <v>0</v>
      </c>
      <c r="O85" s="56" t="str">
        <f t="shared" si="24"/>
        <v/>
      </c>
      <c r="P85" s="56" t="str">
        <f t="shared" si="25"/>
        <v/>
      </c>
      <c r="Q85" s="60" t="str">
        <f>IFERROR(VLOOKUP(C85,物品!$B:$E,3,FALSE),"")</f>
        <v/>
      </c>
      <c r="R85" s="60" t="str">
        <f>IFERROR(VLOOKUP(D85,物品!$B:$E,3,FALSE),"")</f>
        <v/>
      </c>
      <c r="S85" s="60" t="str">
        <f>IFERROR(VLOOKUP(E85,物品!$B:$E,3,FALSE),"")</f>
        <v/>
      </c>
      <c r="T85" s="60" t="str">
        <f>IFERROR(VLOOKUP(F85,物品!$B:$E,3,FALSE),"")</f>
        <v/>
      </c>
      <c r="U85" s="60" t="str">
        <f>IFERROR(VLOOKUP(G85,物品!$B:$E,3,FALSE),"")</f>
        <v/>
      </c>
      <c r="V85" s="60" t="str">
        <f>IFERROR(VLOOKUP(H85,物品!$B:$E,3,FALSE),"")</f>
        <v/>
      </c>
      <c r="W85" s="55" t="str">
        <f t="shared" si="26"/>
        <v/>
      </c>
      <c r="X85" s="55" t="str">
        <f t="shared" si="27"/>
        <v/>
      </c>
      <c r="Y85" s="55" t="str">
        <f t="shared" si="28"/>
        <v/>
      </c>
      <c r="Z85" s="55" t="str">
        <f t="shared" si="29"/>
        <v/>
      </c>
      <c r="AA85" s="55" t="str">
        <f t="shared" si="30"/>
        <v/>
      </c>
      <c r="AB85" s="55" t="str">
        <f t="shared" si="31"/>
        <v>|n=0</v>
      </c>
    </row>
    <row r="86" spans="1:28">
      <c r="A86" s="56">
        <f>物品!A102</f>
        <v>0</v>
      </c>
      <c r="B86" s="56" t="str">
        <f>"'"&amp;物品!B102&amp;"'"</f>
        <v>'IJ10'</v>
      </c>
      <c r="C86" s="56">
        <f>物品!J102</f>
        <v>0</v>
      </c>
      <c r="D86" s="56">
        <f>物品!K102</f>
        <v>0</v>
      </c>
      <c r="E86" s="56">
        <f>物品!L102</f>
        <v>0</v>
      </c>
      <c r="F86" s="56">
        <f>物品!M102</f>
        <v>0</v>
      </c>
      <c r="G86" s="56">
        <f>物品!N102</f>
        <v>0</v>
      </c>
      <c r="H86" s="56">
        <f>物品!O102</f>
        <v>0</v>
      </c>
      <c r="I86" s="56">
        <f>IF(物品!J102=0,0,"'"&amp;物品!J102&amp;"'")</f>
        <v>0</v>
      </c>
      <c r="J86" s="56">
        <f>IF(物品!K102=0,0,"'"&amp;物品!K102&amp;"'")</f>
        <v>0</v>
      </c>
      <c r="K86" s="56">
        <f>IF(物品!L102=0,0,"'"&amp;物品!L102&amp;"'")</f>
        <v>0</v>
      </c>
      <c r="L86" s="56">
        <f>IF(物品!M102=0,0,"'"&amp;物品!M102&amp;"'")</f>
        <v>0</v>
      </c>
      <c r="M86" s="56">
        <f>IF(物品!N102=0,0,"'"&amp;物品!N102&amp;"'")</f>
        <v>0</v>
      </c>
      <c r="N86" s="56">
        <f>IF(物品!O102=0,0,"'"&amp;物品!O102&amp;"'")</f>
        <v>0</v>
      </c>
      <c r="O86" s="56" t="str">
        <f t="shared" si="24"/>
        <v/>
      </c>
      <c r="P86" s="56" t="str">
        <f t="shared" si="25"/>
        <v/>
      </c>
      <c r="Q86" s="60" t="str">
        <f>IFERROR(VLOOKUP(C86,物品!$B:$E,3,FALSE),"")</f>
        <v/>
      </c>
      <c r="R86" s="60" t="str">
        <f>IFERROR(VLOOKUP(D86,物品!$B:$E,3,FALSE),"")</f>
        <v/>
      </c>
      <c r="S86" s="60" t="str">
        <f>IFERROR(VLOOKUP(E86,物品!$B:$E,3,FALSE),"")</f>
        <v/>
      </c>
      <c r="T86" s="60" t="str">
        <f>IFERROR(VLOOKUP(F86,物品!$B:$E,3,FALSE),"")</f>
        <v/>
      </c>
      <c r="U86" s="60" t="str">
        <f>IFERROR(VLOOKUP(G86,物品!$B:$E,3,FALSE),"")</f>
        <v/>
      </c>
      <c r="V86" s="60" t="str">
        <f>IFERROR(VLOOKUP(H86,物品!$B:$E,3,FALSE),"")</f>
        <v/>
      </c>
      <c r="W86" s="55" t="str">
        <f t="shared" si="26"/>
        <v/>
      </c>
      <c r="X86" s="55" t="str">
        <f t="shared" si="27"/>
        <v/>
      </c>
      <c r="Y86" s="55" t="str">
        <f t="shared" si="28"/>
        <v/>
      </c>
      <c r="Z86" s="55" t="str">
        <f t="shared" si="29"/>
        <v/>
      </c>
      <c r="AA86" s="55" t="str">
        <f t="shared" si="30"/>
        <v/>
      </c>
      <c r="AB86" s="55" t="str">
        <f t="shared" si="31"/>
        <v>|n=0</v>
      </c>
    </row>
    <row r="87" spans="1:28">
      <c r="A87" s="56" t="e">
        <f>物品!#REF!</f>
        <v>#REF!</v>
      </c>
      <c r="B87" s="56" t="e">
        <f>"'"&amp;物品!#REF!&amp;"'"</f>
        <v>#REF!</v>
      </c>
      <c r="C87" s="56" t="e">
        <f>物品!#REF!</f>
        <v>#REF!</v>
      </c>
      <c r="D87" s="56" t="e">
        <f>物品!#REF!</f>
        <v>#REF!</v>
      </c>
      <c r="E87" s="56" t="e">
        <f>物品!#REF!</f>
        <v>#REF!</v>
      </c>
      <c r="F87" s="56" t="e">
        <f>物品!#REF!</f>
        <v>#REF!</v>
      </c>
      <c r="G87" s="56" t="e">
        <f>物品!#REF!</f>
        <v>#REF!</v>
      </c>
      <c r="H87" s="56" t="e">
        <f>物品!#REF!</f>
        <v>#REF!</v>
      </c>
      <c r="I87" s="56" t="e">
        <f>IF(物品!#REF!=0,0,"'"&amp;物品!#REF!&amp;"'")</f>
        <v>#REF!</v>
      </c>
      <c r="J87" s="56" t="e">
        <f>IF(物品!#REF!=0,0,"'"&amp;物品!#REF!&amp;"'")</f>
        <v>#REF!</v>
      </c>
      <c r="K87" s="56" t="e">
        <f>IF(物品!#REF!=0,0,"'"&amp;物品!#REF!&amp;"'")</f>
        <v>#REF!</v>
      </c>
      <c r="L87" s="56" t="e">
        <f>IF(物品!#REF!=0,0,"'"&amp;物品!#REF!&amp;"'")</f>
        <v>#REF!</v>
      </c>
      <c r="M87" s="56" t="e">
        <f>IF(物品!#REF!=0,0,"'"&amp;物品!#REF!&amp;"'")</f>
        <v>#REF!</v>
      </c>
      <c r="N87" s="56" t="e">
        <f>IF(物品!#REF!=0,0,"'"&amp;物品!#REF!&amp;"'")</f>
        <v>#REF!</v>
      </c>
      <c r="O87" s="56" t="e">
        <f t="shared" si="24"/>
        <v>#REF!</v>
      </c>
      <c r="P87" s="56" t="str">
        <f t="shared" si="25"/>
        <v/>
      </c>
      <c r="Q87" s="60" t="str">
        <f>IFERROR(VLOOKUP(C87,物品!$B:$E,3,FALSE),"")</f>
        <v/>
      </c>
      <c r="R87" s="60" t="str">
        <f>IFERROR(VLOOKUP(D87,物品!$B:$E,3,FALSE),"")</f>
        <v/>
      </c>
      <c r="S87" s="60" t="str">
        <f>IFERROR(VLOOKUP(E87,物品!$B:$E,3,FALSE),"")</f>
        <v/>
      </c>
      <c r="T87" s="60" t="str">
        <f>IFERROR(VLOOKUP(F87,物品!$B:$E,3,FALSE),"")</f>
        <v/>
      </c>
      <c r="U87" s="60" t="str">
        <f>IFERROR(VLOOKUP(G87,物品!$B:$E,3,FALSE),"")</f>
        <v/>
      </c>
      <c r="V87" s="60" t="str">
        <f>IFERROR(VLOOKUP(H87,物品!$B:$E,3,FALSE),"")</f>
        <v/>
      </c>
      <c r="W87" s="55" t="str">
        <f t="shared" si="26"/>
        <v/>
      </c>
      <c r="X87" s="55" t="str">
        <f t="shared" si="27"/>
        <v/>
      </c>
      <c r="Y87" s="55" t="str">
        <f t="shared" si="28"/>
        <v/>
      </c>
      <c r="Z87" s="55" t="str">
        <f t="shared" si="29"/>
        <v/>
      </c>
      <c r="AA87" s="55" t="str">
        <f t="shared" si="30"/>
        <v/>
      </c>
      <c r="AB87" s="55" t="e">
        <f t="shared" si="31"/>
        <v>#REF!</v>
      </c>
    </row>
    <row r="88" spans="1:28">
      <c r="A88" s="56" t="e">
        <f>物品!#REF!</f>
        <v>#REF!</v>
      </c>
      <c r="B88" s="56" t="e">
        <f>"'"&amp;物品!#REF!&amp;"'"</f>
        <v>#REF!</v>
      </c>
      <c r="C88" s="56" t="e">
        <f>物品!#REF!</f>
        <v>#REF!</v>
      </c>
      <c r="D88" s="56" t="e">
        <f>物品!#REF!</f>
        <v>#REF!</v>
      </c>
      <c r="E88" s="56" t="e">
        <f>物品!#REF!</f>
        <v>#REF!</v>
      </c>
      <c r="F88" s="56" t="e">
        <f>物品!#REF!</f>
        <v>#REF!</v>
      </c>
      <c r="G88" s="56" t="e">
        <f>物品!#REF!</f>
        <v>#REF!</v>
      </c>
      <c r="H88" s="56" t="e">
        <f>物品!#REF!</f>
        <v>#REF!</v>
      </c>
      <c r="I88" s="56" t="e">
        <f>IF(物品!#REF!=0,0,"'"&amp;物品!#REF!&amp;"'")</f>
        <v>#REF!</v>
      </c>
      <c r="J88" s="56" t="e">
        <f>IF(物品!#REF!=0,0,"'"&amp;物品!#REF!&amp;"'")</f>
        <v>#REF!</v>
      </c>
      <c r="K88" s="56" t="e">
        <f>IF(物品!#REF!=0,0,"'"&amp;物品!#REF!&amp;"'")</f>
        <v>#REF!</v>
      </c>
      <c r="L88" s="56" t="e">
        <f>IF(物品!#REF!=0,0,"'"&amp;物品!#REF!&amp;"'")</f>
        <v>#REF!</v>
      </c>
      <c r="M88" s="56" t="e">
        <f>IF(物品!#REF!=0,0,"'"&amp;物品!#REF!&amp;"'")</f>
        <v>#REF!</v>
      </c>
      <c r="N88" s="56" t="e">
        <f>IF(物品!#REF!=0,0,"'"&amp;物品!#REF!&amp;"'")</f>
        <v>#REF!</v>
      </c>
      <c r="O88" s="56" t="e">
        <f t="shared" ref="O88:O98" si="32">IF(I88=0,"","AddItemFormula("&amp;I88&amp;","&amp;J88&amp;","&amp;K88&amp;","&amp;L88&amp;","&amp;M88&amp;","&amp;N88&amp;","&amp;B88&amp;")")</f>
        <v>#REF!</v>
      </c>
      <c r="P88" s="56" t="str">
        <f t="shared" ref="P88:P119" si="33">IFERROR(VLOOKUP(A88,Q:AB,12,FALSE),IFERROR(VLOOKUP(A88,R:AB,11,FALSE),IFERROR(VLOOKUP(A88,S:AB,10,FALSE),"")))</f>
        <v/>
      </c>
      <c r="Q88" s="60" t="str">
        <f>IFERROR(VLOOKUP(C88,物品!$B:$E,3,FALSE),"")</f>
        <v/>
      </c>
      <c r="R88" s="60" t="str">
        <f>IFERROR(VLOOKUP(D88,物品!$B:$E,3,FALSE),"")</f>
        <v/>
      </c>
      <c r="S88" s="60" t="str">
        <f>IFERROR(VLOOKUP(E88,物品!$B:$E,3,FALSE),"")</f>
        <v/>
      </c>
      <c r="T88" s="60" t="str">
        <f>IFERROR(VLOOKUP(F88,物品!$B:$E,3,FALSE),"")</f>
        <v/>
      </c>
      <c r="U88" s="60" t="str">
        <f>IFERROR(VLOOKUP(G88,物品!$B:$E,3,FALSE),"")</f>
        <v/>
      </c>
      <c r="V88" s="60" t="str">
        <f>IFERROR(VLOOKUP(H88,物品!$B:$E,3,FALSE),"")</f>
        <v/>
      </c>
      <c r="W88" s="55" t="str">
        <f t="shared" ref="W88:W98" si="34">IF(R88="","","+"&amp;R88)</f>
        <v/>
      </c>
      <c r="X88" s="55" t="str">
        <f t="shared" ref="X88:X98" si="35">IF(S88="","","+"&amp;S88)</f>
        <v/>
      </c>
      <c r="Y88" s="55" t="str">
        <f t="shared" ref="Y88:Y98" si="36">IF(T88="","","+"&amp;T88)</f>
        <v/>
      </c>
      <c r="Z88" s="55" t="str">
        <f t="shared" ref="Z88:Z98" si="37">IF(U88="","","+"&amp;U88)</f>
        <v/>
      </c>
      <c r="AA88" s="55" t="str">
        <f t="shared" ref="AA88:AA98" si="38">IF(V88="","","+"&amp;V88)</f>
        <v/>
      </c>
      <c r="AB88" s="55" t="e">
        <f t="shared" ref="AB88:AB98" si="39">"|n"&amp;Q88&amp;W88&amp;X88&amp;Y88&amp;Z88&amp;AA88&amp;"="&amp;A88</f>
        <v>#REF!</v>
      </c>
    </row>
    <row r="89" spans="1:28">
      <c r="A89" s="56" t="e">
        <f>物品!#REF!</f>
        <v>#REF!</v>
      </c>
      <c r="B89" s="56" t="e">
        <f>"'"&amp;物品!#REF!&amp;"'"</f>
        <v>#REF!</v>
      </c>
      <c r="C89" s="56" t="e">
        <f>物品!#REF!</f>
        <v>#REF!</v>
      </c>
      <c r="D89" s="56" t="e">
        <f>物品!#REF!</f>
        <v>#REF!</v>
      </c>
      <c r="E89" s="56" t="e">
        <f>物品!#REF!</f>
        <v>#REF!</v>
      </c>
      <c r="F89" s="56" t="e">
        <f>物品!#REF!</f>
        <v>#REF!</v>
      </c>
      <c r="G89" s="56" t="e">
        <f>物品!#REF!</f>
        <v>#REF!</v>
      </c>
      <c r="H89" s="56" t="e">
        <f>物品!#REF!</f>
        <v>#REF!</v>
      </c>
      <c r="I89" s="56" t="e">
        <f>IF(物品!#REF!=0,0,"'"&amp;物品!#REF!&amp;"'")</f>
        <v>#REF!</v>
      </c>
      <c r="J89" s="56" t="e">
        <f>IF(物品!#REF!=0,0,"'"&amp;物品!#REF!&amp;"'")</f>
        <v>#REF!</v>
      </c>
      <c r="K89" s="56" t="e">
        <f>IF(物品!#REF!=0,0,"'"&amp;物品!#REF!&amp;"'")</f>
        <v>#REF!</v>
      </c>
      <c r="L89" s="56" t="e">
        <f>IF(物品!#REF!=0,0,"'"&amp;物品!#REF!&amp;"'")</f>
        <v>#REF!</v>
      </c>
      <c r="M89" s="56" t="e">
        <f>IF(物品!#REF!=0,0,"'"&amp;物品!#REF!&amp;"'")</f>
        <v>#REF!</v>
      </c>
      <c r="N89" s="56" t="e">
        <f>IF(物品!#REF!=0,0,"'"&amp;物品!#REF!&amp;"'")</f>
        <v>#REF!</v>
      </c>
      <c r="O89" s="56" t="e">
        <f t="shared" si="32"/>
        <v>#REF!</v>
      </c>
      <c r="P89" s="56" t="str">
        <f t="shared" si="33"/>
        <v/>
      </c>
      <c r="Q89" s="60" t="str">
        <f>IFERROR(VLOOKUP(C89,物品!$B:$E,3,FALSE),"")</f>
        <v/>
      </c>
      <c r="R89" s="60" t="str">
        <f>IFERROR(VLOOKUP(D89,物品!$B:$E,3,FALSE),"")</f>
        <v/>
      </c>
      <c r="S89" s="60" t="str">
        <f>IFERROR(VLOOKUP(E89,物品!$B:$E,3,FALSE),"")</f>
        <v/>
      </c>
      <c r="T89" s="60" t="str">
        <f>IFERROR(VLOOKUP(F89,物品!$B:$E,3,FALSE),"")</f>
        <v/>
      </c>
      <c r="U89" s="60" t="str">
        <f>IFERROR(VLOOKUP(G89,物品!$B:$E,3,FALSE),"")</f>
        <v/>
      </c>
      <c r="V89" s="60" t="str">
        <f>IFERROR(VLOOKUP(H89,物品!$B:$E,3,FALSE),"")</f>
        <v/>
      </c>
      <c r="W89" s="55" t="str">
        <f t="shared" si="34"/>
        <v/>
      </c>
      <c r="X89" s="55" t="str">
        <f t="shared" si="35"/>
        <v/>
      </c>
      <c r="Y89" s="55" t="str">
        <f t="shared" si="36"/>
        <v/>
      </c>
      <c r="Z89" s="55" t="str">
        <f t="shared" si="37"/>
        <v/>
      </c>
      <c r="AA89" s="55" t="str">
        <f t="shared" si="38"/>
        <v/>
      </c>
      <c r="AB89" s="55" t="e">
        <f t="shared" si="39"/>
        <v>#REF!</v>
      </c>
    </row>
    <row r="90" spans="1:28">
      <c r="A90" s="56" t="e">
        <f>物品!#REF!</f>
        <v>#REF!</v>
      </c>
      <c r="B90" s="56" t="e">
        <f>"'"&amp;物品!#REF!&amp;"'"</f>
        <v>#REF!</v>
      </c>
      <c r="C90" s="56" t="e">
        <f>物品!#REF!</f>
        <v>#REF!</v>
      </c>
      <c r="D90" s="56" t="e">
        <f>物品!#REF!</f>
        <v>#REF!</v>
      </c>
      <c r="E90" s="56" t="e">
        <f>物品!#REF!</f>
        <v>#REF!</v>
      </c>
      <c r="F90" s="56" t="e">
        <f>物品!#REF!</f>
        <v>#REF!</v>
      </c>
      <c r="G90" s="56" t="e">
        <f>物品!#REF!</f>
        <v>#REF!</v>
      </c>
      <c r="H90" s="56" t="e">
        <f>物品!#REF!</f>
        <v>#REF!</v>
      </c>
      <c r="I90" s="56" t="e">
        <f>IF(物品!#REF!=0,0,"'"&amp;物品!#REF!&amp;"'")</f>
        <v>#REF!</v>
      </c>
      <c r="J90" s="56" t="e">
        <f>IF(物品!#REF!=0,0,"'"&amp;物品!#REF!&amp;"'")</f>
        <v>#REF!</v>
      </c>
      <c r="K90" s="56" t="e">
        <f>IF(物品!#REF!=0,0,"'"&amp;物品!#REF!&amp;"'")</f>
        <v>#REF!</v>
      </c>
      <c r="L90" s="56" t="e">
        <f>IF(物品!#REF!=0,0,"'"&amp;物品!#REF!&amp;"'")</f>
        <v>#REF!</v>
      </c>
      <c r="M90" s="56" t="e">
        <f>IF(物品!#REF!=0,0,"'"&amp;物品!#REF!&amp;"'")</f>
        <v>#REF!</v>
      </c>
      <c r="N90" s="56" t="e">
        <f>IF(物品!#REF!=0,0,"'"&amp;物品!#REF!&amp;"'")</f>
        <v>#REF!</v>
      </c>
      <c r="O90" s="56" t="e">
        <f t="shared" si="32"/>
        <v>#REF!</v>
      </c>
      <c r="P90" s="56" t="str">
        <f t="shared" si="33"/>
        <v/>
      </c>
      <c r="Q90" s="60" t="str">
        <f>IFERROR(VLOOKUP(C90,物品!$B:$E,3,FALSE),"")</f>
        <v/>
      </c>
      <c r="R90" s="60" t="str">
        <f>IFERROR(VLOOKUP(D90,物品!$B:$E,3,FALSE),"")</f>
        <v/>
      </c>
      <c r="S90" s="60" t="str">
        <f>IFERROR(VLOOKUP(E90,物品!$B:$E,3,FALSE),"")</f>
        <v/>
      </c>
      <c r="T90" s="60" t="str">
        <f>IFERROR(VLOOKUP(F90,物品!$B:$E,3,FALSE),"")</f>
        <v/>
      </c>
      <c r="U90" s="60" t="str">
        <f>IFERROR(VLOOKUP(G90,物品!$B:$E,3,FALSE),"")</f>
        <v/>
      </c>
      <c r="V90" s="60" t="str">
        <f>IFERROR(VLOOKUP(H90,物品!$B:$E,3,FALSE),"")</f>
        <v/>
      </c>
      <c r="W90" s="55" t="str">
        <f t="shared" si="34"/>
        <v/>
      </c>
      <c r="X90" s="55" t="str">
        <f t="shared" si="35"/>
        <v/>
      </c>
      <c r="Y90" s="55" t="str">
        <f t="shared" si="36"/>
        <v/>
      </c>
      <c r="Z90" s="55" t="str">
        <f t="shared" si="37"/>
        <v/>
      </c>
      <c r="AA90" s="55" t="str">
        <f t="shared" si="38"/>
        <v/>
      </c>
      <c r="AB90" s="55" t="e">
        <f t="shared" si="39"/>
        <v>#REF!</v>
      </c>
    </row>
    <row r="91" spans="1:28">
      <c r="A91" s="56" t="e">
        <f>物品!#REF!</f>
        <v>#REF!</v>
      </c>
      <c r="B91" s="56" t="e">
        <f>"'"&amp;物品!#REF!&amp;"'"</f>
        <v>#REF!</v>
      </c>
      <c r="C91" s="56" t="e">
        <f>物品!#REF!</f>
        <v>#REF!</v>
      </c>
      <c r="D91" s="56" t="e">
        <f>物品!#REF!</f>
        <v>#REF!</v>
      </c>
      <c r="E91" s="56" t="e">
        <f>物品!#REF!</f>
        <v>#REF!</v>
      </c>
      <c r="F91" s="56" t="e">
        <f>物品!#REF!</f>
        <v>#REF!</v>
      </c>
      <c r="G91" s="56" t="e">
        <f>物品!#REF!</f>
        <v>#REF!</v>
      </c>
      <c r="H91" s="56" t="e">
        <f>物品!#REF!</f>
        <v>#REF!</v>
      </c>
      <c r="I91" s="56" t="e">
        <f>IF(物品!#REF!=0,0,"'"&amp;物品!#REF!&amp;"'")</f>
        <v>#REF!</v>
      </c>
      <c r="J91" s="56" t="e">
        <f>IF(物品!#REF!=0,0,"'"&amp;物品!#REF!&amp;"'")</f>
        <v>#REF!</v>
      </c>
      <c r="K91" s="56" t="e">
        <f>IF(物品!#REF!=0,0,"'"&amp;物品!#REF!&amp;"'")</f>
        <v>#REF!</v>
      </c>
      <c r="L91" s="56" t="e">
        <f>IF(物品!#REF!=0,0,"'"&amp;物品!#REF!&amp;"'")</f>
        <v>#REF!</v>
      </c>
      <c r="M91" s="56" t="e">
        <f>IF(物品!#REF!=0,0,"'"&amp;物品!#REF!&amp;"'")</f>
        <v>#REF!</v>
      </c>
      <c r="N91" s="56" t="e">
        <f>IF(物品!#REF!=0,0,"'"&amp;物品!#REF!&amp;"'")</f>
        <v>#REF!</v>
      </c>
      <c r="O91" s="56" t="e">
        <f t="shared" si="32"/>
        <v>#REF!</v>
      </c>
      <c r="P91" s="56" t="str">
        <f t="shared" si="33"/>
        <v/>
      </c>
      <c r="Q91" s="60" t="str">
        <f>IFERROR(VLOOKUP(C91,物品!$B:$E,3,FALSE),"")</f>
        <v/>
      </c>
      <c r="R91" s="60" t="str">
        <f>IFERROR(VLOOKUP(D91,物品!$B:$E,3,FALSE),"")</f>
        <v/>
      </c>
      <c r="S91" s="60" t="str">
        <f>IFERROR(VLOOKUP(E91,物品!$B:$E,3,FALSE),"")</f>
        <v/>
      </c>
      <c r="T91" s="60" t="str">
        <f>IFERROR(VLOOKUP(F91,物品!$B:$E,3,FALSE),"")</f>
        <v/>
      </c>
      <c r="U91" s="60" t="str">
        <f>IFERROR(VLOOKUP(G91,物品!$B:$E,3,FALSE),"")</f>
        <v/>
      </c>
      <c r="V91" s="60" t="str">
        <f>IFERROR(VLOOKUP(H91,物品!$B:$E,3,FALSE),"")</f>
        <v/>
      </c>
      <c r="W91" s="55" t="str">
        <f t="shared" si="34"/>
        <v/>
      </c>
      <c r="X91" s="55" t="str">
        <f t="shared" si="35"/>
        <v/>
      </c>
      <c r="Y91" s="55" t="str">
        <f t="shared" si="36"/>
        <v/>
      </c>
      <c r="Z91" s="55" t="str">
        <f t="shared" si="37"/>
        <v/>
      </c>
      <c r="AA91" s="55" t="str">
        <f t="shared" si="38"/>
        <v/>
      </c>
      <c r="AB91" s="55" t="e">
        <f t="shared" si="39"/>
        <v>#REF!</v>
      </c>
    </row>
    <row r="92" spans="1:28">
      <c r="A92" s="56" t="e">
        <f>物品!#REF!</f>
        <v>#REF!</v>
      </c>
      <c r="B92" s="56" t="e">
        <f>"'"&amp;物品!#REF!&amp;"'"</f>
        <v>#REF!</v>
      </c>
      <c r="C92" s="56" t="e">
        <f>物品!#REF!</f>
        <v>#REF!</v>
      </c>
      <c r="D92" s="56" t="e">
        <f>物品!#REF!</f>
        <v>#REF!</v>
      </c>
      <c r="E92" s="56" t="e">
        <f>物品!#REF!</f>
        <v>#REF!</v>
      </c>
      <c r="F92" s="56" t="e">
        <f>物品!#REF!</f>
        <v>#REF!</v>
      </c>
      <c r="G92" s="56" t="e">
        <f>物品!#REF!</f>
        <v>#REF!</v>
      </c>
      <c r="H92" s="56" t="e">
        <f>物品!#REF!</f>
        <v>#REF!</v>
      </c>
      <c r="I92" s="56" t="e">
        <f>IF(物品!#REF!=0,0,"'"&amp;物品!#REF!&amp;"'")</f>
        <v>#REF!</v>
      </c>
      <c r="J92" s="56" t="e">
        <f>IF(物品!#REF!=0,0,"'"&amp;物品!#REF!&amp;"'")</f>
        <v>#REF!</v>
      </c>
      <c r="K92" s="56" t="e">
        <f>IF(物品!#REF!=0,0,"'"&amp;物品!#REF!&amp;"'")</f>
        <v>#REF!</v>
      </c>
      <c r="L92" s="56" t="e">
        <f>IF(物品!#REF!=0,0,"'"&amp;物品!#REF!&amp;"'")</f>
        <v>#REF!</v>
      </c>
      <c r="M92" s="56" t="e">
        <f>IF(物品!#REF!=0,0,"'"&amp;物品!#REF!&amp;"'")</f>
        <v>#REF!</v>
      </c>
      <c r="N92" s="56" t="e">
        <f>IF(物品!#REF!=0,0,"'"&amp;物品!#REF!&amp;"'")</f>
        <v>#REF!</v>
      </c>
      <c r="O92" s="56" t="e">
        <f t="shared" si="32"/>
        <v>#REF!</v>
      </c>
      <c r="P92" s="56" t="str">
        <f t="shared" si="33"/>
        <v/>
      </c>
      <c r="Q92" s="60" t="str">
        <f>IFERROR(VLOOKUP(C92,物品!$B:$E,3,FALSE),"")</f>
        <v/>
      </c>
      <c r="R92" s="60" t="str">
        <f>IFERROR(VLOOKUP(D92,物品!$B:$E,3,FALSE),"")</f>
        <v/>
      </c>
      <c r="S92" s="60" t="str">
        <f>IFERROR(VLOOKUP(E92,物品!$B:$E,3,FALSE),"")</f>
        <v/>
      </c>
      <c r="T92" s="60" t="str">
        <f>IFERROR(VLOOKUP(F92,物品!$B:$E,3,FALSE),"")</f>
        <v/>
      </c>
      <c r="U92" s="60" t="str">
        <f>IFERROR(VLOOKUP(G92,物品!$B:$E,3,FALSE),"")</f>
        <v/>
      </c>
      <c r="V92" s="60" t="str">
        <f>IFERROR(VLOOKUP(H92,物品!$B:$E,3,FALSE),"")</f>
        <v/>
      </c>
      <c r="W92" s="55" t="str">
        <f t="shared" si="34"/>
        <v/>
      </c>
      <c r="X92" s="55" t="str">
        <f t="shared" si="35"/>
        <v/>
      </c>
      <c r="Y92" s="55" t="str">
        <f t="shared" si="36"/>
        <v/>
      </c>
      <c r="Z92" s="55" t="str">
        <f t="shared" si="37"/>
        <v/>
      </c>
      <c r="AA92" s="55" t="str">
        <f t="shared" si="38"/>
        <v/>
      </c>
      <c r="AB92" s="55" t="e">
        <f t="shared" si="39"/>
        <v>#REF!</v>
      </c>
    </row>
    <row r="93" spans="1:28">
      <c r="A93" s="56" t="e">
        <f>物品!#REF!</f>
        <v>#REF!</v>
      </c>
      <c r="B93" s="56" t="e">
        <f>"'"&amp;物品!#REF!&amp;"'"</f>
        <v>#REF!</v>
      </c>
      <c r="C93" s="56" t="e">
        <f>物品!#REF!</f>
        <v>#REF!</v>
      </c>
      <c r="D93" s="56" t="e">
        <f>物品!#REF!</f>
        <v>#REF!</v>
      </c>
      <c r="E93" s="56" t="e">
        <f>物品!#REF!</f>
        <v>#REF!</v>
      </c>
      <c r="F93" s="56" t="e">
        <f>物品!#REF!</f>
        <v>#REF!</v>
      </c>
      <c r="G93" s="56" t="e">
        <f>物品!#REF!</f>
        <v>#REF!</v>
      </c>
      <c r="H93" s="56" t="e">
        <f>物品!#REF!</f>
        <v>#REF!</v>
      </c>
      <c r="I93" s="56" t="e">
        <f>IF(物品!#REF!=0,0,"'"&amp;物品!#REF!&amp;"'")</f>
        <v>#REF!</v>
      </c>
      <c r="J93" s="56" t="e">
        <f>IF(物品!#REF!=0,0,"'"&amp;物品!#REF!&amp;"'")</f>
        <v>#REF!</v>
      </c>
      <c r="K93" s="56" t="e">
        <f>IF(物品!#REF!=0,0,"'"&amp;物品!#REF!&amp;"'")</f>
        <v>#REF!</v>
      </c>
      <c r="L93" s="56" t="e">
        <f>IF(物品!#REF!=0,0,"'"&amp;物品!#REF!&amp;"'")</f>
        <v>#REF!</v>
      </c>
      <c r="M93" s="56" t="e">
        <f>IF(物品!#REF!=0,0,"'"&amp;物品!#REF!&amp;"'")</f>
        <v>#REF!</v>
      </c>
      <c r="N93" s="56" t="e">
        <f>IF(物品!#REF!=0,0,"'"&amp;物品!#REF!&amp;"'")</f>
        <v>#REF!</v>
      </c>
      <c r="O93" s="56" t="e">
        <f t="shared" si="32"/>
        <v>#REF!</v>
      </c>
      <c r="P93" s="56" t="str">
        <f t="shared" si="33"/>
        <v/>
      </c>
      <c r="Q93" s="60" t="str">
        <f>IFERROR(VLOOKUP(C93,物品!$B:$E,3,FALSE),"")</f>
        <v/>
      </c>
      <c r="R93" s="60" t="str">
        <f>IFERROR(VLOOKUP(D93,物品!$B:$E,3,FALSE),"")</f>
        <v/>
      </c>
      <c r="S93" s="60" t="str">
        <f>IFERROR(VLOOKUP(E93,物品!$B:$E,3,FALSE),"")</f>
        <v/>
      </c>
      <c r="T93" s="60" t="str">
        <f>IFERROR(VLOOKUP(F93,物品!$B:$E,3,FALSE),"")</f>
        <v/>
      </c>
      <c r="U93" s="60" t="str">
        <f>IFERROR(VLOOKUP(G93,物品!$B:$E,3,FALSE),"")</f>
        <v/>
      </c>
      <c r="V93" s="60" t="str">
        <f>IFERROR(VLOOKUP(H93,物品!$B:$E,3,FALSE),"")</f>
        <v/>
      </c>
      <c r="W93" s="55" t="str">
        <f t="shared" si="34"/>
        <v/>
      </c>
      <c r="X93" s="55" t="str">
        <f t="shared" si="35"/>
        <v/>
      </c>
      <c r="Y93" s="55" t="str">
        <f t="shared" si="36"/>
        <v/>
      </c>
      <c r="Z93" s="55" t="str">
        <f t="shared" si="37"/>
        <v/>
      </c>
      <c r="AA93" s="55" t="str">
        <f t="shared" si="38"/>
        <v/>
      </c>
      <c r="AB93" s="55" t="e">
        <f t="shared" si="39"/>
        <v>#REF!</v>
      </c>
    </row>
    <row r="94" spans="1:28">
      <c r="A94" s="56" t="e">
        <f>物品!#REF!</f>
        <v>#REF!</v>
      </c>
      <c r="B94" s="56" t="e">
        <f>"'"&amp;物品!#REF!&amp;"'"</f>
        <v>#REF!</v>
      </c>
      <c r="C94" s="56" t="e">
        <f>物品!#REF!</f>
        <v>#REF!</v>
      </c>
      <c r="D94" s="56" t="e">
        <f>物品!#REF!</f>
        <v>#REF!</v>
      </c>
      <c r="E94" s="56" t="e">
        <f>物品!#REF!</f>
        <v>#REF!</v>
      </c>
      <c r="F94" s="56" t="e">
        <f>物品!#REF!</f>
        <v>#REF!</v>
      </c>
      <c r="G94" s="56" t="e">
        <f>物品!#REF!</f>
        <v>#REF!</v>
      </c>
      <c r="H94" s="56" t="e">
        <f>物品!#REF!</f>
        <v>#REF!</v>
      </c>
      <c r="I94" s="56" t="e">
        <f>IF(物品!#REF!=0,0,"'"&amp;物品!#REF!&amp;"'")</f>
        <v>#REF!</v>
      </c>
      <c r="J94" s="56" t="e">
        <f>IF(物品!#REF!=0,0,"'"&amp;物品!#REF!&amp;"'")</f>
        <v>#REF!</v>
      </c>
      <c r="K94" s="56" t="e">
        <f>IF(物品!#REF!=0,0,"'"&amp;物品!#REF!&amp;"'")</f>
        <v>#REF!</v>
      </c>
      <c r="L94" s="56" t="e">
        <f>IF(物品!#REF!=0,0,"'"&amp;物品!#REF!&amp;"'")</f>
        <v>#REF!</v>
      </c>
      <c r="M94" s="56" t="e">
        <f>IF(物品!#REF!=0,0,"'"&amp;物品!#REF!&amp;"'")</f>
        <v>#REF!</v>
      </c>
      <c r="N94" s="56" t="e">
        <f>IF(物品!#REF!=0,0,"'"&amp;物品!#REF!&amp;"'")</f>
        <v>#REF!</v>
      </c>
      <c r="O94" s="56" t="e">
        <f t="shared" si="32"/>
        <v>#REF!</v>
      </c>
      <c r="P94" s="56" t="str">
        <f t="shared" si="33"/>
        <v/>
      </c>
      <c r="Q94" s="60" t="str">
        <f>IFERROR(VLOOKUP(C94,物品!$B:$E,3,FALSE),"")</f>
        <v/>
      </c>
      <c r="R94" s="60" t="str">
        <f>IFERROR(VLOOKUP(D94,物品!$B:$E,3,FALSE),"")</f>
        <v/>
      </c>
      <c r="S94" s="60" t="str">
        <f>IFERROR(VLOOKUP(E94,物品!$B:$E,3,FALSE),"")</f>
        <v/>
      </c>
      <c r="T94" s="60" t="str">
        <f>IFERROR(VLOOKUP(F94,物品!$B:$E,3,FALSE),"")</f>
        <v/>
      </c>
      <c r="U94" s="60" t="str">
        <f>IFERROR(VLOOKUP(G94,物品!$B:$E,3,FALSE),"")</f>
        <v/>
      </c>
      <c r="V94" s="60" t="str">
        <f>IFERROR(VLOOKUP(H94,物品!$B:$E,3,FALSE),"")</f>
        <v/>
      </c>
      <c r="W94" s="55" t="str">
        <f t="shared" si="34"/>
        <v/>
      </c>
      <c r="X94" s="55" t="str">
        <f t="shared" si="35"/>
        <v/>
      </c>
      <c r="Y94" s="55" t="str">
        <f t="shared" si="36"/>
        <v/>
      </c>
      <c r="Z94" s="55" t="str">
        <f t="shared" si="37"/>
        <v/>
      </c>
      <c r="AA94" s="55" t="str">
        <f t="shared" si="38"/>
        <v/>
      </c>
      <c r="AB94" s="55" t="e">
        <f t="shared" si="39"/>
        <v>#REF!</v>
      </c>
    </row>
    <row r="95" spans="1:28">
      <c r="A95" s="56" t="e">
        <f>物品!#REF!</f>
        <v>#REF!</v>
      </c>
      <c r="B95" s="56" t="e">
        <f>"'"&amp;物品!#REF!&amp;"'"</f>
        <v>#REF!</v>
      </c>
      <c r="C95" s="56" t="e">
        <f>物品!#REF!</f>
        <v>#REF!</v>
      </c>
      <c r="D95" s="56" t="e">
        <f>物品!#REF!</f>
        <v>#REF!</v>
      </c>
      <c r="E95" s="56" t="e">
        <f>物品!#REF!</f>
        <v>#REF!</v>
      </c>
      <c r="F95" s="56" t="e">
        <f>物品!#REF!</f>
        <v>#REF!</v>
      </c>
      <c r="G95" s="56" t="e">
        <f>物品!#REF!</f>
        <v>#REF!</v>
      </c>
      <c r="H95" s="56" t="e">
        <f>物品!#REF!</f>
        <v>#REF!</v>
      </c>
      <c r="I95" s="56" t="e">
        <f>IF(物品!#REF!=0,0,"'"&amp;物品!#REF!&amp;"'")</f>
        <v>#REF!</v>
      </c>
      <c r="J95" s="56" t="e">
        <f>IF(物品!#REF!=0,0,"'"&amp;物品!#REF!&amp;"'")</f>
        <v>#REF!</v>
      </c>
      <c r="K95" s="56" t="e">
        <f>IF(物品!#REF!=0,0,"'"&amp;物品!#REF!&amp;"'")</f>
        <v>#REF!</v>
      </c>
      <c r="L95" s="56" t="e">
        <f>IF(物品!#REF!=0,0,"'"&amp;物品!#REF!&amp;"'")</f>
        <v>#REF!</v>
      </c>
      <c r="M95" s="56" t="e">
        <f>IF(物品!#REF!=0,0,"'"&amp;物品!#REF!&amp;"'")</f>
        <v>#REF!</v>
      </c>
      <c r="N95" s="56" t="e">
        <f>IF(物品!#REF!=0,0,"'"&amp;物品!#REF!&amp;"'")</f>
        <v>#REF!</v>
      </c>
      <c r="O95" s="56" t="e">
        <f t="shared" si="32"/>
        <v>#REF!</v>
      </c>
      <c r="P95" s="56" t="str">
        <f t="shared" si="33"/>
        <v/>
      </c>
      <c r="Q95" s="60" t="str">
        <f>IFERROR(VLOOKUP(C95,物品!$B:$E,3,FALSE),"")</f>
        <v/>
      </c>
      <c r="R95" s="60" t="str">
        <f>IFERROR(VLOOKUP(D95,物品!$B:$E,3,FALSE),"")</f>
        <v/>
      </c>
      <c r="S95" s="60" t="str">
        <f>IFERROR(VLOOKUP(E95,物品!$B:$E,3,FALSE),"")</f>
        <v/>
      </c>
      <c r="T95" s="60" t="str">
        <f>IFERROR(VLOOKUP(F95,物品!$B:$E,3,FALSE),"")</f>
        <v/>
      </c>
      <c r="U95" s="60" t="str">
        <f>IFERROR(VLOOKUP(G95,物品!$B:$E,3,FALSE),"")</f>
        <v/>
      </c>
      <c r="V95" s="60" t="str">
        <f>IFERROR(VLOOKUP(H95,物品!$B:$E,3,FALSE),"")</f>
        <v/>
      </c>
      <c r="W95" s="55" t="str">
        <f t="shared" si="34"/>
        <v/>
      </c>
      <c r="X95" s="55" t="str">
        <f t="shared" si="35"/>
        <v/>
      </c>
      <c r="Y95" s="55" t="str">
        <f t="shared" si="36"/>
        <v/>
      </c>
      <c r="Z95" s="55" t="str">
        <f t="shared" si="37"/>
        <v/>
      </c>
      <c r="AA95" s="55" t="str">
        <f t="shared" si="38"/>
        <v/>
      </c>
      <c r="AB95" s="55" t="e">
        <f t="shared" si="39"/>
        <v>#REF!</v>
      </c>
    </row>
    <row r="96" spans="1:28">
      <c r="A96" s="56" t="e">
        <f>物品!#REF!</f>
        <v>#REF!</v>
      </c>
      <c r="B96" s="56" t="e">
        <f>"'"&amp;物品!#REF!&amp;"'"</f>
        <v>#REF!</v>
      </c>
      <c r="C96" s="56" t="e">
        <f>物品!#REF!</f>
        <v>#REF!</v>
      </c>
      <c r="D96" s="56" t="e">
        <f>物品!#REF!</f>
        <v>#REF!</v>
      </c>
      <c r="E96" s="56" t="e">
        <f>物品!#REF!</f>
        <v>#REF!</v>
      </c>
      <c r="F96" s="56" t="e">
        <f>物品!#REF!</f>
        <v>#REF!</v>
      </c>
      <c r="G96" s="56" t="e">
        <f>物品!#REF!</f>
        <v>#REF!</v>
      </c>
      <c r="H96" s="56" t="e">
        <f>物品!#REF!</f>
        <v>#REF!</v>
      </c>
      <c r="I96" s="56" t="e">
        <f>IF(物品!#REF!=0,0,"'"&amp;物品!#REF!&amp;"'")</f>
        <v>#REF!</v>
      </c>
      <c r="J96" s="56" t="e">
        <f>IF(物品!#REF!=0,0,"'"&amp;物品!#REF!&amp;"'")</f>
        <v>#REF!</v>
      </c>
      <c r="K96" s="56" t="e">
        <f>IF(物品!#REF!=0,0,"'"&amp;物品!#REF!&amp;"'")</f>
        <v>#REF!</v>
      </c>
      <c r="L96" s="56" t="e">
        <f>IF(物品!#REF!=0,0,"'"&amp;物品!#REF!&amp;"'")</f>
        <v>#REF!</v>
      </c>
      <c r="M96" s="56" t="e">
        <f>IF(物品!#REF!=0,0,"'"&amp;物品!#REF!&amp;"'")</f>
        <v>#REF!</v>
      </c>
      <c r="N96" s="56" t="e">
        <f>IF(物品!#REF!=0,0,"'"&amp;物品!#REF!&amp;"'")</f>
        <v>#REF!</v>
      </c>
      <c r="O96" s="56" t="e">
        <f t="shared" si="32"/>
        <v>#REF!</v>
      </c>
      <c r="P96" s="56" t="str">
        <f t="shared" si="33"/>
        <v/>
      </c>
      <c r="Q96" s="60" t="str">
        <f>IFERROR(VLOOKUP(C96,物品!$B:$E,3,FALSE),"")</f>
        <v/>
      </c>
      <c r="R96" s="60" t="str">
        <f>IFERROR(VLOOKUP(D96,物品!$B:$E,3,FALSE),"")</f>
        <v/>
      </c>
      <c r="S96" s="60" t="str">
        <f>IFERROR(VLOOKUP(E96,物品!$B:$E,3,FALSE),"")</f>
        <v/>
      </c>
      <c r="T96" s="60" t="str">
        <f>IFERROR(VLOOKUP(F96,物品!$B:$E,3,FALSE),"")</f>
        <v/>
      </c>
      <c r="U96" s="60" t="str">
        <f>IFERROR(VLOOKUP(G96,物品!$B:$E,3,FALSE),"")</f>
        <v/>
      </c>
      <c r="V96" s="60" t="str">
        <f>IFERROR(VLOOKUP(H96,物品!$B:$E,3,FALSE),"")</f>
        <v/>
      </c>
      <c r="W96" s="55" t="str">
        <f t="shared" si="34"/>
        <v/>
      </c>
      <c r="X96" s="55" t="str">
        <f t="shared" si="35"/>
        <v/>
      </c>
      <c r="Y96" s="55" t="str">
        <f t="shared" si="36"/>
        <v/>
      </c>
      <c r="Z96" s="55" t="str">
        <f t="shared" si="37"/>
        <v/>
      </c>
      <c r="AA96" s="55" t="str">
        <f t="shared" si="38"/>
        <v/>
      </c>
      <c r="AB96" s="55" t="e">
        <f t="shared" si="39"/>
        <v>#REF!</v>
      </c>
    </row>
    <row r="97" spans="1:28">
      <c r="A97" s="56" t="e">
        <f>物品!#REF!</f>
        <v>#REF!</v>
      </c>
      <c r="B97" s="56" t="e">
        <f>"'"&amp;物品!#REF!&amp;"'"</f>
        <v>#REF!</v>
      </c>
      <c r="C97" s="56" t="e">
        <f>物品!#REF!</f>
        <v>#REF!</v>
      </c>
      <c r="D97" s="56" t="e">
        <f>物品!#REF!</f>
        <v>#REF!</v>
      </c>
      <c r="E97" s="56" t="e">
        <f>物品!#REF!</f>
        <v>#REF!</v>
      </c>
      <c r="F97" s="56" t="e">
        <f>物品!#REF!</f>
        <v>#REF!</v>
      </c>
      <c r="G97" s="56" t="e">
        <f>物品!#REF!</f>
        <v>#REF!</v>
      </c>
      <c r="H97" s="56" t="e">
        <f>物品!#REF!</f>
        <v>#REF!</v>
      </c>
      <c r="I97" s="56" t="e">
        <f>IF(物品!#REF!=0,0,"'"&amp;物品!#REF!&amp;"'")</f>
        <v>#REF!</v>
      </c>
      <c r="J97" s="56" t="e">
        <f>IF(物品!#REF!=0,0,"'"&amp;物品!#REF!&amp;"'")</f>
        <v>#REF!</v>
      </c>
      <c r="K97" s="56" t="e">
        <f>IF(物品!#REF!=0,0,"'"&amp;物品!#REF!&amp;"'")</f>
        <v>#REF!</v>
      </c>
      <c r="L97" s="56" t="e">
        <f>IF(物品!#REF!=0,0,"'"&amp;物品!#REF!&amp;"'")</f>
        <v>#REF!</v>
      </c>
      <c r="M97" s="56" t="e">
        <f>IF(物品!#REF!=0,0,"'"&amp;物品!#REF!&amp;"'")</f>
        <v>#REF!</v>
      </c>
      <c r="N97" s="56" t="e">
        <f>IF(物品!#REF!=0,0,"'"&amp;物品!#REF!&amp;"'")</f>
        <v>#REF!</v>
      </c>
      <c r="O97" s="56" t="e">
        <f t="shared" si="32"/>
        <v>#REF!</v>
      </c>
      <c r="P97" s="56" t="str">
        <f t="shared" si="33"/>
        <v/>
      </c>
      <c r="Q97" s="60" t="str">
        <f>IFERROR(VLOOKUP(C97,物品!$B:$E,3,FALSE),"")</f>
        <v/>
      </c>
      <c r="R97" s="60" t="str">
        <f>IFERROR(VLOOKUP(D97,物品!$B:$E,3,FALSE),"")</f>
        <v/>
      </c>
      <c r="S97" s="60" t="str">
        <f>IFERROR(VLOOKUP(E97,物品!$B:$E,3,FALSE),"")</f>
        <v/>
      </c>
      <c r="T97" s="60" t="str">
        <f>IFERROR(VLOOKUP(F97,物品!$B:$E,3,FALSE),"")</f>
        <v/>
      </c>
      <c r="U97" s="60" t="str">
        <f>IFERROR(VLOOKUP(G97,物品!$B:$E,3,FALSE),"")</f>
        <v/>
      </c>
      <c r="V97" s="60" t="str">
        <f>IFERROR(VLOOKUP(H97,物品!$B:$E,3,FALSE),"")</f>
        <v/>
      </c>
      <c r="W97" s="55" t="str">
        <f t="shared" si="34"/>
        <v/>
      </c>
      <c r="X97" s="55" t="str">
        <f t="shared" si="35"/>
        <v/>
      </c>
      <c r="Y97" s="55" t="str">
        <f t="shared" si="36"/>
        <v/>
      </c>
      <c r="Z97" s="55" t="str">
        <f t="shared" si="37"/>
        <v/>
      </c>
      <c r="AA97" s="55" t="str">
        <f t="shared" si="38"/>
        <v/>
      </c>
      <c r="AB97" s="55" t="e">
        <f t="shared" si="39"/>
        <v>#REF!</v>
      </c>
    </row>
    <row r="98" spans="1:28">
      <c r="A98" s="56" t="e">
        <f>物品!#REF!</f>
        <v>#REF!</v>
      </c>
      <c r="B98" s="56" t="e">
        <f>"'"&amp;物品!#REF!&amp;"'"</f>
        <v>#REF!</v>
      </c>
      <c r="C98" s="56" t="e">
        <f>物品!#REF!</f>
        <v>#REF!</v>
      </c>
      <c r="D98" s="56" t="e">
        <f>物品!#REF!</f>
        <v>#REF!</v>
      </c>
      <c r="E98" s="56" t="e">
        <f>物品!#REF!</f>
        <v>#REF!</v>
      </c>
      <c r="F98" s="56" t="e">
        <f>物品!#REF!</f>
        <v>#REF!</v>
      </c>
      <c r="G98" s="56" t="e">
        <f>物品!#REF!</f>
        <v>#REF!</v>
      </c>
      <c r="H98" s="56" t="e">
        <f>物品!#REF!</f>
        <v>#REF!</v>
      </c>
      <c r="I98" s="56" t="e">
        <f>IF(物品!#REF!=0,0,"'"&amp;物品!#REF!&amp;"'")</f>
        <v>#REF!</v>
      </c>
      <c r="J98" s="56" t="e">
        <f>IF(物品!#REF!=0,0,"'"&amp;物品!#REF!&amp;"'")</f>
        <v>#REF!</v>
      </c>
      <c r="K98" s="56" t="e">
        <f>IF(物品!#REF!=0,0,"'"&amp;物品!#REF!&amp;"'")</f>
        <v>#REF!</v>
      </c>
      <c r="L98" s="56" t="e">
        <f>IF(物品!#REF!=0,0,"'"&amp;物品!#REF!&amp;"'")</f>
        <v>#REF!</v>
      </c>
      <c r="M98" s="56" t="e">
        <f>IF(物品!#REF!=0,0,"'"&amp;物品!#REF!&amp;"'")</f>
        <v>#REF!</v>
      </c>
      <c r="N98" s="56" t="e">
        <f>IF(物品!#REF!=0,0,"'"&amp;物品!#REF!&amp;"'")</f>
        <v>#REF!</v>
      </c>
      <c r="O98" s="56" t="e">
        <f t="shared" si="32"/>
        <v>#REF!</v>
      </c>
      <c r="P98" s="56" t="str">
        <f t="shared" si="33"/>
        <v/>
      </c>
      <c r="Q98" s="60" t="str">
        <f>IFERROR(VLOOKUP(C98,物品!$B:$E,3,FALSE),"")</f>
        <v/>
      </c>
      <c r="R98" s="60" t="str">
        <f>IFERROR(VLOOKUP(D98,物品!$B:$E,3,FALSE),"")</f>
        <v/>
      </c>
      <c r="S98" s="60" t="str">
        <f>IFERROR(VLOOKUP(E98,物品!$B:$E,3,FALSE),"")</f>
        <v/>
      </c>
      <c r="T98" s="60" t="str">
        <f>IFERROR(VLOOKUP(F98,物品!$B:$E,3,FALSE),"")</f>
        <v/>
      </c>
      <c r="U98" s="60" t="str">
        <f>IFERROR(VLOOKUP(G98,物品!$B:$E,3,FALSE),"")</f>
        <v/>
      </c>
      <c r="V98" s="60" t="str">
        <f>IFERROR(VLOOKUP(H98,物品!$B:$E,3,FALSE),"")</f>
        <v/>
      </c>
      <c r="W98" s="55" t="str">
        <f t="shared" si="34"/>
        <v/>
      </c>
      <c r="X98" s="55" t="str">
        <f t="shared" si="35"/>
        <v/>
      </c>
      <c r="Y98" s="55" t="str">
        <f t="shared" si="36"/>
        <v/>
      </c>
      <c r="Z98" s="55" t="str">
        <f t="shared" si="37"/>
        <v/>
      </c>
      <c r="AA98" s="55" t="str">
        <f t="shared" si="38"/>
        <v/>
      </c>
      <c r="AB98" s="55" t="e">
        <f t="shared" si="39"/>
        <v>#REF!</v>
      </c>
    </row>
    <row r="99" spans="1:28">
      <c r="A99" s="56" t="e">
        <f>物品!#REF!</f>
        <v>#REF!</v>
      </c>
      <c r="B99" s="56" t="e">
        <f>"'"&amp;物品!#REF!&amp;"'"</f>
        <v>#REF!</v>
      </c>
      <c r="C99" s="56" t="e">
        <f>物品!#REF!</f>
        <v>#REF!</v>
      </c>
      <c r="D99" s="56" t="e">
        <f>物品!#REF!</f>
        <v>#REF!</v>
      </c>
      <c r="E99" s="56" t="e">
        <f>物品!#REF!</f>
        <v>#REF!</v>
      </c>
      <c r="F99" s="56" t="e">
        <f>物品!#REF!</f>
        <v>#REF!</v>
      </c>
      <c r="G99" s="56" t="e">
        <f>物品!#REF!</f>
        <v>#REF!</v>
      </c>
      <c r="H99" s="56" t="e">
        <f>物品!#REF!</f>
        <v>#REF!</v>
      </c>
      <c r="I99" s="56" t="e">
        <f>IF(物品!#REF!=0,0,"'"&amp;物品!#REF!&amp;"'")</f>
        <v>#REF!</v>
      </c>
      <c r="J99" s="56" t="e">
        <f>IF(物品!#REF!=0,0,"'"&amp;物品!#REF!&amp;"'")</f>
        <v>#REF!</v>
      </c>
      <c r="K99" s="56" t="e">
        <f>IF(物品!#REF!=0,0,"'"&amp;物品!#REF!&amp;"'")</f>
        <v>#REF!</v>
      </c>
      <c r="L99" s="56" t="e">
        <f>IF(物品!#REF!=0,0,"'"&amp;物品!#REF!&amp;"'")</f>
        <v>#REF!</v>
      </c>
      <c r="M99" s="56" t="e">
        <f>IF(物品!#REF!=0,0,"'"&amp;物品!#REF!&amp;"'")</f>
        <v>#REF!</v>
      </c>
      <c r="N99" s="56" t="e">
        <f>IF(物品!#REF!=0,0,"'"&amp;物品!#REF!&amp;"'")</f>
        <v>#REF!</v>
      </c>
      <c r="O99" s="56" t="e">
        <f t="shared" ref="O99:O153" si="40">IF(I99=0,"","AddItemFormula("&amp;I99&amp;","&amp;J99&amp;","&amp;K99&amp;","&amp;L99&amp;","&amp;M99&amp;","&amp;N99&amp;","&amp;B99&amp;")")</f>
        <v>#REF!</v>
      </c>
      <c r="P99" s="56" t="str">
        <f t="shared" si="33"/>
        <v/>
      </c>
      <c r="Q99" s="60" t="str">
        <f>IFERROR(VLOOKUP(C99,物品!$B:$E,3,FALSE),"")</f>
        <v/>
      </c>
      <c r="R99" s="60" t="str">
        <f>IFERROR(VLOOKUP(D99,物品!$B:$E,3,FALSE),"")</f>
        <v/>
      </c>
      <c r="S99" s="60" t="str">
        <f>IFERROR(VLOOKUP(E99,物品!$B:$E,3,FALSE),"")</f>
        <v/>
      </c>
      <c r="T99" s="60" t="str">
        <f>IFERROR(VLOOKUP(F99,物品!$B:$E,3,FALSE),"")</f>
        <v/>
      </c>
      <c r="U99" s="60" t="str">
        <f>IFERROR(VLOOKUP(G99,物品!$B:$E,3,FALSE),"")</f>
        <v/>
      </c>
      <c r="V99" s="60" t="str">
        <f>IFERROR(VLOOKUP(H99,物品!$B:$E,3,FALSE),"")</f>
        <v/>
      </c>
      <c r="W99" s="55" t="str">
        <f t="shared" ref="W99:W153" si="41">IF(R99="","","+"&amp;R99)</f>
        <v/>
      </c>
      <c r="X99" s="55" t="str">
        <f t="shared" ref="X99:X153" si="42">IF(S99="","","+"&amp;S99)</f>
        <v/>
      </c>
      <c r="Y99" s="55" t="str">
        <f t="shared" ref="Y99:Y153" si="43">IF(T99="","","+"&amp;T99)</f>
        <v/>
      </c>
      <c r="Z99" s="55" t="str">
        <f t="shared" ref="Z99:Z153" si="44">IF(U99="","","+"&amp;U99)</f>
        <v/>
      </c>
      <c r="AA99" s="55" t="str">
        <f t="shared" ref="AA99:AA153" si="45">IF(V99="","","+"&amp;V99)</f>
        <v/>
      </c>
      <c r="AB99" s="55" t="e">
        <f t="shared" ref="AB99:AB153" si="46">"|n"&amp;Q99&amp;W99&amp;X99&amp;Y99&amp;Z99&amp;AA99&amp;"="&amp;A99</f>
        <v>#REF!</v>
      </c>
    </row>
    <row r="100" spans="1:28">
      <c r="A100" s="56" t="e">
        <f>物品!#REF!</f>
        <v>#REF!</v>
      </c>
      <c r="B100" s="56" t="e">
        <f>"'"&amp;物品!#REF!&amp;"'"</f>
        <v>#REF!</v>
      </c>
      <c r="C100" s="56" t="e">
        <f>物品!#REF!</f>
        <v>#REF!</v>
      </c>
      <c r="D100" s="56" t="e">
        <f>物品!#REF!</f>
        <v>#REF!</v>
      </c>
      <c r="E100" s="56" t="e">
        <f>物品!#REF!</f>
        <v>#REF!</v>
      </c>
      <c r="F100" s="56" t="e">
        <f>物品!#REF!</f>
        <v>#REF!</v>
      </c>
      <c r="G100" s="56" t="e">
        <f>物品!#REF!</f>
        <v>#REF!</v>
      </c>
      <c r="H100" s="56" t="e">
        <f>物品!#REF!</f>
        <v>#REF!</v>
      </c>
      <c r="I100" s="56" t="e">
        <f>IF(物品!#REF!=0,0,"'"&amp;物品!#REF!&amp;"'")</f>
        <v>#REF!</v>
      </c>
      <c r="J100" s="56" t="e">
        <f>IF(物品!#REF!=0,0,"'"&amp;物品!#REF!&amp;"'")</f>
        <v>#REF!</v>
      </c>
      <c r="K100" s="56" t="e">
        <f>IF(物品!#REF!=0,0,"'"&amp;物品!#REF!&amp;"'")</f>
        <v>#REF!</v>
      </c>
      <c r="L100" s="56" t="e">
        <f>IF(物品!#REF!=0,0,"'"&amp;物品!#REF!&amp;"'")</f>
        <v>#REF!</v>
      </c>
      <c r="M100" s="56" t="e">
        <f>IF(物品!#REF!=0,0,"'"&amp;物品!#REF!&amp;"'")</f>
        <v>#REF!</v>
      </c>
      <c r="N100" s="56" t="e">
        <f>IF(物品!#REF!=0,0,"'"&amp;物品!#REF!&amp;"'")</f>
        <v>#REF!</v>
      </c>
      <c r="O100" s="56" t="e">
        <f t="shared" si="40"/>
        <v>#REF!</v>
      </c>
      <c r="P100" s="56" t="str">
        <f t="shared" si="33"/>
        <v/>
      </c>
      <c r="Q100" s="60" t="str">
        <f>IFERROR(VLOOKUP(C100,物品!$B:$E,3,FALSE),"")</f>
        <v/>
      </c>
      <c r="R100" s="60" t="str">
        <f>IFERROR(VLOOKUP(D100,物品!$B:$E,3,FALSE),"")</f>
        <v/>
      </c>
      <c r="S100" s="60" t="str">
        <f>IFERROR(VLOOKUP(E100,物品!$B:$E,3,FALSE),"")</f>
        <v/>
      </c>
      <c r="T100" s="60" t="str">
        <f>IFERROR(VLOOKUP(F100,物品!$B:$E,3,FALSE),"")</f>
        <v/>
      </c>
      <c r="U100" s="60" t="str">
        <f>IFERROR(VLOOKUP(G100,物品!$B:$E,3,FALSE),"")</f>
        <v/>
      </c>
      <c r="V100" s="60" t="str">
        <f>IFERROR(VLOOKUP(H100,物品!$B:$E,3,FALSE),"")</f>
        <v/>
      </c>
      <c r="W100" s="55" t="str">
        <f t="shared" si="41"/>
        <v/>
      </c>
      <c r="X100" s="55" t="str">
        <f t="shared" si="42"/>
        <v/>
      </c>
      <c r="Y100" s="55" t="str">
        <f t="shared" si="43"/>
        <v/>
      </c>
      <c r="Z100" s="55" t="str">
        <f t="shared" si="44"/>
        <v/>
      </c>
      <c r="AA100" s="55" t="str">
        <f t="shared" si="45"/>
        <v/>
      </c>
      <c r="AB100" s="55" t="e">
        <f t="shared" si="46"/>
        <v>#REF!</v>
      </c>
    </row>
    <row r="101" spans="1:28">
      <c r="A101" s="56" t="e">
        <f>物品!#REF!</f>
        <v>#REF!</v>
      </c>
      <c r="B101" s="56" t="e">
        <f>"'"&amp;物品!#REF!&amp;"'"</f>
        <v>#REF!</v>
      </c>
      <c r="C101" s="56" t="e">
        <f>物品!#REF!</f>
        <v>#REF!</v>
      </c>
      <c r="D101" s="56" t="e">
        <f>物品!#REF!</f>
        <v>#REF!</v>
      </c>
      <c r="E101" s="56" t="e">
        <f>物品!#REF!</f>
        <v>#REF!</v>
      </c>
      <c r="F101" s="56" t="e">
        <f>物品!#REF!</f>
        <v>#REF!</v>
      </c>
      <c r="G101" s="56" t="e">
        <f>物品!#REF!</f>
        <v>#REF!</v>
      </c>
      <c r="H101" s="56" t="e">
        <f>物品!#REF!</f>
        <v>#REF!</v>
      </c>
      <c r="I101" s="56" t="e">
        <f>IF(物品!#REF!=0,0,"'"&amp;物品!#REF!&amp;"'")</f>
        <v>#REF!</v>
      </c>
      <c r="J101" s="56" t="e">
        <f>IF(物品!#REF!=0,0,"'"&amp;物品!#REF!&amp;"'")</f>
        <v>#REF!</v>
      </c>
      <c r="K101" s="56" t="e">
        <f>IF(物品!#REF!=0,0,"'"&amp;物品!#REF!&amp;"'")</f>
        <v>#REF!</v>
      </c>
      <c r="L101" s="56" t="e">
        <f>IF(物品!#REF!=0,0,"'"&amp;物品!#REF!&amp;"'")</f>
        <v>#REF!</v>
      </c>
      <c r="M101" s="56" t="e">
        <f>IF(物品!#REF!=0,0,"'"&amp;物品!#REF!&amp;"'")</f>
        <v>#REF!</v>
      </c>
      <c r="N101" s="56" t="e">
        <f>IF(物品!#REF!=0,0,"'"&amp;物品!#REF!&amp;"'")</f>
        <v>#REF!</v>
      </c>
      <c r="O101" s="56" t="e">
        <f t="shared" si="40"/>
        <v>#REF!</v>
      </c>
      <c r="P101" s="56" t="str">
        <f t="shared" si="33"/>
        <v/>
      </c>
      <c r="Q101" s="60" t="str">
        <f>IFERROR(VLOOKUP(C101,物品!$B:$E,3,FALSE),"")</f>
        <v/>
      </c>
      <c r="R101" s="60" t="str">
        <f>IFERROR(VLOOKUP(D101,物品!$B:$E,3,FALSE),"")</f>
        <v/>
      </c>
      <c r="S101" s="60" t="str">
        <f>IFERROR(VLOOKUP(E101,物品!$B:$E,3,FALSE),"")</f>
        <v/>
      </c>
      <c r="T101" s="60" t="str">
        <f>IFERROR(VLOOKUP(F101,物品!$B:$E,3,FALSE),"")</f>
        <v/>
      </c>
      <c r="U101" s="60" t="str">
        <f>IFERROR(VLOOKUP(G101,物品!$B:$E,3,FALSE),"")</f>
        <v/>
      </c>
      <c r="V101" s="60" t="str">
        <f>IFERROR(VLOOKUP(H101,物品!$B:$E,3,FALSE),"")</f>
        <v/>
      </c>
      <c r="W101" s="55" t="str">
        <f t="shared" si="41"/>
        <v/>
      </c>
      <c r="X101" s="55" t="str">
        <f t="shared" si="42"/>
        <v/>
      </c>
      <c r="Y101" s="55" t="str">
        <f t="shared" si="43"/>
        <v/>
      </c>
      <c r="Z101" s="55" t="str">
        <f t="shared" si="44"/>
        <v/>
      </c>
      <c r="AA101" s="55" t="str">
        <f t="shared" si="45"/>
        <v/>
      </c>
      <c r="AB101" s="55" t="e">
        <f t="shared" si="46"/>
        <v>#REF!</v>
      </c>
    </row>
    <row r="102" spans="1:28">
      <c r="A102" s="56" t="e">
        <f>物品!#REF!</f>
        <v>#REF!</v>
      </c>
      <c r="B102" s="56" t="e">
        <f>"'"&amp;物品!#REF!&amp;"'"</f>
        <v>#REF!</v>
      </c>
      <c r="C102" s="56" t="e">
        <f>物品!#REF!</f>
        <v>#REF!</v>
      </c>
      <c r="D102" s="56" t="e">
        <f>物品!#REF!</f>
        <v>#REF!</v>
      </c>
      <c r="E102" s="56" t="e">
        <f>物品!#REF!</f>
        <v>#REF!</v>
      </c>
      <c r="F102" s="56" t="e">
        <f>物品!#REF!</f>
        <v>#REF!</v>
      </c>
      <c r="G102" s="56" t="e">
        <f>物品!#REF!</f>
        <v>#REF!</v>
      </c>
      <c r="H102" s="56" t="e">
        <f>物品!#REF!</f>
        <v>#REF!</v>
      </c>
      <c r="I102" s="56" t="e">
        <f>IF(物品!#REF!=0,0,"'"&amp;物品!#REF!&amp;"'")</f>
        <v>#REF!</v>
      </c>
      <c r="J102" s="56" t="e">
        <f>IF(物品!#REF!=0,0,"'"&amp;物品!#REF!&amp;"'")</f>
        <v>#REF!</v>
      </c>
      <c r="K102" s="56" t="e">
        <f>IF(物品!#REF!=0,0,"'"&amp;物品!#REF!&amp;"'")</f>
        <v>#REF!</v>
      </c>
      <c r="L102" s="56" t="e">
        <f>IF(物品!#REF!=0,0,"'"&amp;物品!#REF!&amp;"'")</f>
        <v>#REF!</v>
      </c>
      <c r="M102" s="56" t="e">
        <f>IF(物品!#REF!=0,0,"'"&amp;物品!#REF!&amp;"'")</f>
        <v>#REF!</v>
      </c>
      <c r="N102" s="56" t="e">
        <f>IF(物品!#REF!=0,0,"'"&amp;物品!#REF!&amp;"'")</f>
        <v>#REF!</v>
      </c>
      <c r="O102" s="56" t="e">
        <f t="shared" si="40"/>
        <v>#REF!</v>
      </c>
      <c r="P102" s="56" t="str">
        <f t="shared" si="33"/>
        <v/>
      </c>
      <c r="Q102" s="60" t="str">
        <f>IFERROR(VLOOKUP(C102,物品!$B:$E,3,FALSE),"")</f>
        <v/>
      </c>
      <c r="R102" s="60" t="str">
        <f>IFERROR(VLOOKUP(D102,物品!$B:$E,3,FALSE),"")</f>
        <v/>
      </c>
      <c r="S102" s="60" t="str">
        <f>IFERROR(VLOOKUP(E102,物品!$B:$E,3,FALSE),"")</f>
        <v/>
      </c>
      <c r="T102" s="60" t="str">
        <f>IFERROR(VLOOKUP(F102,物品!$B:$E,3,FALSE),"")</f>
        <v/>
      </c>
      <c r="U102" s="60" t="str">
        <f>IFERROR(VLOOKUP(G102,物品!$B:$E,3,FALSE),"")</f>
        <v/>
      </c>
      <c r="V102" s="60" t="str">
        <f>IFERROR(VLOOKUP(H102,物品!$B:$E,3,FALSE),"")</f>
        <v/>
      </c>
      <c r="W102" s="55" t="str">
        <f t="shared" si="41"/>
        <v/>
      </c>
      <c r="X102" s="55" t="str">
        <f t="shared" si="42"/>
        <v/>
      </c>
      <c r="Y102" s="55" t="str">
        <f t="shared" si="43"/>
        <v/>
      </c>
      <c r="Z102" s="55" t="str">
        <f t="shared" si="44"/>
        <v/>
      </c>
      <c r="AA102" s="55" t="str">
        <f t="shared" si="45"/>
        <v/>
      </c>
      <c r="AB102" s="55" t="e">
        <f t="shared" si="46"/>
        <v>#REF!</v>
      </c>
    </row>
    <row r="103" spans="1:28">
      <c r="A103" s="56" t="e">
        <f>物品!#REF!</f>
        <v>#REF!</v>
      </c>
      <c r="B103" s="56" t="e">
        <f>"'"&amp;物品!#REF!&amp;"'"</f>
        <v>#REF!</v>
      </c>
      <c r="C103" s="56" t="e">
        <f>物品!#REF!</f>
        <v>#REF!</v>
      </c>
      <c r="D103" s="56" t="e">
        <f>物品!#REF!</f>
        <v>#REF!</v>
      </c>
      <c r="E103" s="56" t="e">
        <f>物品!#REF!</f>
        <v>#REF!</v>
      </c>
      <c r="F103" s="56" t="e">
        <f>物品!#REF!</f>
        <v>#REF!</v>
      </c>
      <c r="G103" s="56" t="e">
        <f>物品!#REF!</f>
        <v>#REF!</v>
      </c>
      <c r="H103" s="56" t="e">
        <f>物品!#REF!</f>
        <v>#REF!</v>
      </c>
      <c r="I103" s="56" t="e">
        <f>IF(物品!#REF!=0,0,"'"&amp;物品!#REF!&amp;"'")</f>
        <v>#REF!</v>
      </c>
      <c r="J103" s="56" t="e">
        <f>IF(物品!#REF!=0,0,"'"&amp;物品!#REF!&amp;"'")</f>
        <v>#REF!</v>
      </c>
      <c r="K103" s="56" t="e">
        <f>IF(物品!#REF!=0,0,"'"&amp;物品!#REF!&amp;"'")</f>
        <v>#REF!</v>
      </c>
      <c r="L103" s="56" t="e">
        <f>IF(物品!#REF!=0,0,"'"&amp;物品!#REF!&amp;"'")</f>
        <v>#REF!</v>
      </c>
      <c r="M103" s="56" t="e">
        <f>IF(物品!#REF!=0,0,"'"&amp;物品!#REF!&amp;"'")</f>
        <v>#REF!</v>
      </c>
      <c r="N103" s="56" t="e">
        <f>IF(物品!#REF!=0,0,"'"&amp;物品!#REF!&amp;"'")</f>
        <v>#REF!</v>
      </c>
      <c r="O103" s="56" t="e">
        <f t="shared" si="40"/>
        <v>#REF!</v>
      </c>
      <c r="P103" s="56" t="str">
        <f t="shared" si="33"/>
        <v/>
      </c>
      <c r="Q103" s="60" t="str">
        <f>IFERROR(VLOOKUP(C103,物品!$B:$E,3,FALSE),"")</f>
        <v/>
      </c>
      <c r="R103" s="60" t="str">
        <f>IFERROR(VLOOKUP(D103,物品!$B:$E,3,FALSE),"")</f>
        <v/>
      </c>
      <c r="S103" s="60" t="str">
        <f>IFERROR(VLOOKUP(E103,物品!$B:$E,3,FALSE),"")</f>
        <v/>
      </c>
      <c r="T103" s="60" t="str">
        <f>IFERROR(VLOOKUP(F103,物品!$B:$E,3,FALSE),"")</f>
        <v/>
      </c>
      <c r="U103" s="60" t="str">
        <f>IFERROR(VLOOKUP(G103,物品!$B:$E,3,FALSE),"")</f>
        <v/>
      </c>
      <c r="V103" s="60" t="str">
        <f>IFERROR(VLOOKUP(H103,物品!$B:$E,3,FALSE),"")</f>
        <v/>
      </c>
      <c r="W103" s="55" t="str">
        <f t="shared" si="41"/>
        <v/>
      </c>
      <c r="X103" s="55" t="str">
        <f t="shared" si="42"/>
        <v/>
      </c>
      <c r="Y103" s="55" t="str">
        <f t="shared" si="43"/>
        <v/>
      </c>
      <c r="Z103" s="55" t="str">
        <f t="shared" si="44"/>
        <v/>
      </c>
      <c r="AA103" s="55" t="str">
        <f t="shared" si="45"/>
        <v/>
      </c>
      <c r="AB103" s="55" t="e">
        <f t="shared" si="46"/>
        <v>#REF!</v>
      </c>
    </row>
    <row r="104" spans="1:28">
      <c r="A104" s="56" t="e">
        <f>物品!#REF!</f>
        <v>#REF!</v>
      </c>
      <c r="B104" s="56" t="e">
        <f>"'"&amp;物品!#REF!&amp;"'"</f>
        <v>#REF!</v>
      </c>
      <c r="C104" s="56" t="e">
        <f>物品!#REF!</f>
        <v>#REF!</v>
      </c>
      <c r="D104" s="56" t="e">
        <f>物品!#REF!</f>
        <v>#REF!</v>
      </c>
      <c r="E104" s="56" t="e">
        <f>物品!#REF!</f>
        <v>#REF!</v>
      </c>
      <c r="F104" s="56" t="e">
        <f>物品!#REF!</f>
        <v>#REF!</v>
      </c>
      <c r="G104" s="56" t="e">
        <f>物品!#REF!</f>
        <v>#REF!</v>
      </c>
      <c r="H104" s="56" t="e">
        <f>物品!#REF!</f>
        <v>#REF!</v>
      </c>
      <c r="I104" s="56" t="e">
        <f>IF(物品!#REF!=0,0,"'"&amp;物品!#REF!&amp;"'")</f>
        <v>#REF!</v>
      </c>
      <c r="J104" s="56" t="e">
        <f>IF(物品!#REF!=0,0,"'"&amp;物品!#REF!&amp;"'")</f>
        <v>#REF!</v>
      </c>
      <c r="K104" s="56" t="e">
        <f>IF(物品!#REF!=0,0,"'"&amp;物品!#REF!&amp;"'")</f>
        <v>#REF!</v>
      </c>
      <c r="L104" s="56" t="e">
        <f>IF(物品!#REF!=0,0,"'"&amp;物品!#REF!&amp;"'")</f>
        <v>#REF!</v>
      </c>
      <c r="M104" s="56" t="e">
        <f>IF(物品!#REF!=0,0,"'"&amp;物品!#REF!&amp;"'")</f>
        <v>#REF!</v>
      </c>
      <c r="N104" s="56" t="e">
        <f>IF(物品!#REF!=0,0,"'"&amp;物品!#REF!&amp;"'")</f>
        <v>#REF!</v>
      </c>
      <c r="O104" s="56" t="e">
        <f t="shared" si="40"/>
        <v>#REF!</v>
      </c>
      <c r="P104" s="56" t="str">
        <f t="shared" si="33"/>
        <v/>
      </c>
      <c r="Q104" s="60" t="str">
        <f>IFERROR(VLOOKUP(C104,物品!$B:$E,3,FALSE),"")</f>
        <v/>
      </c>
      <c r="R104" s="60" t="str">
        <f>IFERROR(VLOOKUP(D104,物品!$B:$E,3,FALSE),"")</f>
        <v/>
      </c>
      <c r="S104" s="60" t="str">
        <f>IFERROR(VLOOKUP(E104,物品!$B:$E,3,FALSE),"")</f>
        <v/>
      </c>
      <c r="T104" s="60" t="str">
        <f>IFERROR(VLOOKUP(F104,物品!$B:$E,3,FALSE),"")</f>
        <v/>
      </c>
      <c r="U104" s="60" t="str">
        <f>IFERROR(VLOOKUP(G104,物品!$B:$E,3,FALSE),"")</f>
        <v/>
      </c>
      <c r="V104" s="60" t="str">
        <f>IFERROR(VLOOKUP(H104,物品!$B:$E,3,FALSE),"")</f>
        <v/>
      </c>
      <c r="W104" s="55" t="str">
        <f t="shared" si="41"/>
        <v/>
      </c>
      <c r="X104" s="55" t="str">
        <f t="shared" si="42"/>
        <v/>
      </c>
      <c r="Y104" s="55" t="str">
        <f t="shared" si="43"/>
        <v/>
      </c>
      <c r="Z104" s="55" t="str">
        <f t="shared" si="44"/>
        <v/>
      </c>
      <c r="AA104" s="55" t="str">
        <f t="shared" si="45"/>
        <v/>
      </c>
      <c r="AB104" s="55" t="e">
        <f t="shared" si="46"/>
        <v>#REF!</v>
      </c>
    </row>
    <row r="105" spans="1:28">
      <c r="A105" s="56" t="e">
        <f>物品!#REF!</f>
        <v>#REF!</v>
      </c>
      <c r="B105" s="56" t="e">
        <f>"'"&amp;物品!#REF!&amp;"'"</f>
        <v>#REF!</v>
      </c>
      <c r="C105" s="56" t="e">
        <f>物品!#REF!</f>
        <v>#REF!</v>
      </c>
      <c r="D105" s="56" t="e">
        <f>物品!#REF!</f>
        <v>#REF!</v>
      </c>
      <c r="E105" s="56" t="e">
        <f>物品!#REF!</f>
        <v>#REF!</v>
      </c>
      <c r="F105" s="56" t="e">
        <f>物品!#REF!</f>
        <v>#REF!</v>
      </c>
      <c r="G105" s="56" t="e">
        <f>物品!#REF!</f>
        <v>#REF!</v>
      </c>
      <c r="H105" s="56" t="e">
        <f>物品!#REF!</f>
        <v>#REF!</v>
      </c>
      <c r="I105" s="56" t="e">
        <f>IF(物品!#REF!=0,0,"'"&amp;物品!#REF!&amp;"'")</f>
        <v>#REF!</v>
      </c>
      <c r="J105" s="56" t="e">
        <f>IF(物品!#REF!=0,0,"'"&amp;物品!#REF!&amp;"'")</f>
        <v>#REF!</v>
      </c>
      <c r="K105" s="56" t="e">
        <f>IF(物品!#REF!=0,0,"'"&amp;物品!#REF!&amp;"'")</f>
        <v>#REF!</v>
      </c>
      <c r="L105" s="56" t="e">
        <f>IF(物品!#REF!=0,0,"'"&amp;物品!#REF!&amp;"'")</f>
        <v>#REF!</v>
      </c>
      <c r="M105" s="56" t="e">
        <f>IF(物品!#REF!=0,0,"'"&amp;物品!#REF!&amp;"'")</f>
        <v>#REF!</v>
      </c>
      <c r="N105" s="56" t="e">
        <f>IF(物品!#REF!=0,0,"'"&amp;物品!#REF!&amp;"'")</f>
        <v>#REF!</v>
      </c>
      <c r="O105" s="56" t="e">
        <f t="shared" si="40"/>
        <v>#REF!</v>
      </c>
      <c r="P105" s="56" t="str">
        <f t="shared" si="33"/>
        <v/>
      </c>
      <c r="Q105" s="60" t="str">
        <f>IFERROR(VLOOKUP(C105,物品!$B:$E,3,FALSE),"")</f>
        <v/>
      </c>
      <c r="R105" s="60" t="str">
        <f>IFERROR(VLOOKUP(D105,物品!$B:$E,3,FALSE),"")</f>
        <v/>
      </c>
      <c r="S105" s="60" t="str">
        <f>IFERROR(VLOOKUP(E105,物品!$B:$E,3,FALSE),"")</f>
        <v/>
      </c>
      <c r="T105" s="60" t="str">
        <f>IFERROR(VLOOKUP(F105,物品!$B:$E,3,FALSE),"")</f>
        <v/>
      </c>
      <c r="U105" s="60" t="str">
        <f>IFERROR(VLOOKUP(G105,物品!$B:$E,3,FALSE),"")</f>
        <v/>
      </c>
      <c r="V105" s="60" t="str">
        <f>IFERROR(VLOOKUP(H105,物品!$B:$E,3,FALSE),"")</f>
        <v/>
      </c>
      <c r="W105" s="55" t="str">
        <f t="shared" si="41"/>
        <v/>
      </c>
      <c r="X105" s="55" t="str">
        <f t="shared" si="42"/>
        <v/>
      </c>
      <c r="Y105" s="55" t="str">
        <f t="shared" si="43"/>
        <v/>
      </c>
      <c r="Z105" s="55" t="str">
        <f t="shared" si="44"/>
        <v/>
      </c>
      <c r="AA105" s="55" t="str">
        <f t="shared" si="45"/>
        <v/>
      </c>
      <c r="AB105" s="55" t="e">
        <f t="shared" si="46"/>
        <v>#REF!</v>
      </c>
    </row>
    <row r="106" spans="1:28">
      <c r="A106" s="56" t="e">
        <f>物品!#REF!</f>
        <v>#REF!</v>
      </c>
      <c r="B106" s="56" t="e">
        <f>"'"&amp;物品!#REF!&amp;"'"</f>
        <v>#REF!</v>
      </c>
      <c r="C106" s="56" t="e">
        <f>物品!#REF!</f>
        <v>#REF!</v>
      </c>
      <c r="D106" s="56" t="e">
        <f>物品!#REF!</f>
        <v>#REF!</v>
      </c>
      <c r="E106" s="56" t="e">
        <f>物品!#REF!</f>
        <v>#REF!</v>
      </c>
      <c r="F106" s="56" t="e">
        <f>物品!#REF!</f>
        <v>#REF!</v>
      </c>
      <c r="G106" s="56" t="e">
        <f>物品!#REF!</f>
        <v>#REF!</v>
      </c>
      <c r="H106" s="56" t="e">
        <f>物品!#REF!</f>
        <v>#REF!</v>
      </c>
      <c r="I106" s="56" t="e">
        <f>IF(物品!#REF!=0,0,"'"&amp;物品!#REF!&amp;"'")</f>
        <v>#REF!</v>
      </c>
      <c r="J106" s="56" t="e">
        <f>IF(物品!#REF!=0,0,"'"&amp;物品!#REF!&amp;"'")</f>
        <v>#REF!</v>
      </c>
      <c r="K106" s="56" t="e">
        <f>IF(物品!#REF!=0,0,"'"&amp;物品!#REF!&amp;"'")</f>
        <v>#REF!</v>
      </c>
      <c r="L106" s="56" t="e">
        <f>IF(物品!#REF!=0,0,"'"&amp;物品!#REF!&amp;"'")</f>
        <v>#REF!</v>
      </c>
      <c r="M106" s="56" t="e">
        <f>IF(物品!#REF!=0,0,"'"&amp;物品!#REF!&amp;"'")</f>
        <v>#REF!</v>
      </c>
      <c r="N106" s="56" t="e">
        <f>IF(物品!#REF!=0,0,"'"&amp;物品!#REF!&amp;"'")</f>
        <v>#REF!</v>
      </c>
      <c r="O106" s="56" t="e">
        <f t="shared" si="40"/>
        <v>#REF!</v>
      </c>
      <c r="P106" s="56" t="str">
        <f t="shared" si="33"/>
        <v/>
      </c>
      <c r="Q106" s="60" t="str">
        <f>IFERROR(VLOOKUP(C106,物品!$B:$E,3,FALSE),"")</f>
        <v/>
      </c>
      <c r="R106" s="60" t="str">
        <f>IFERROR(VLOOKUP(D106,物品!$B:$E,3,FALSE),"")</f>
        <v/>
      </c>
      <c r="S106" s="60" t="str">
        <f>IFERROR(VLOOKUP(E106,物品!$B:$E,3,FALSE),"")</f>
        <v/>
      </c>
      <c r="T106" s="60" t="str">
        <f>IFERROR(VLOOKUP(F106,物品!$B:$E,3,FALSE),"")</f>
        <v/>
      </c>
      <c r="U106" s="60" t="str">
        <f>IFERROR(VLOOKUP(G106,物品!$B:$E,3,FALSE),"")</f>
        <v/>
      </c>
      <c r="V106" s="60" t="str">
        <f>IFERROR(VLOOKUP(H106,物品!$B:$E,3,FALSE),"")</f>
        <v/>
      </c>
      <c r="W106" s="55" t="str">
        <f t="shared" si="41"/>
        <v/>
      </c>
      <c r="X106" s="55" t="str">
        <f t="shared" si="42"/>
        <v/>
      </c>
      <c r="Y106" s="55" t="str">
        <f t="shared" si="43"/>
        <v/>
      </c>
      <c r="Z106" s="55" t="str">
        <f t="shared" si="44"/>
        <v/>
      </c>
      <c r="AA106" s="55" t="str">
        <f t="shared" si="45"/>
        <v/>
      </c>
      <c r="AB106" s="55" t="e">
        <f t="shared" si="46"/>
        <v>#REF!</v>
      </c>
    </row>
    <row r="107" spans="1:28">
      <c r="A107" s="56" t="e">
        <f>物品!#REF!</f>
        <v>#REF!</v>
      </c>
      <c r="B107" s="56" t="e">
        <f>"'"&amp;物品!#REF!&amp;"'"</f>
        <v>#REF!</v>
      </c>
      <c r="C107" s="56" t="e">
        <f>物品!#REF!</f>
        <v>#REF!</v>
      </c>
      <c r="D107" s="56" t="e">
        <f>物品!#REF!</f>
        <v>#REF!</v>
      </c>
      <c r="E107" s="56" t="e">
        <f>物品!#REF!</f>
        <v>#REF!</v>
      </c>
      <c r="F107" s="56" t="e">
        <f>物品!#REF!</f>
        <v>#REF!</v>
      </c>
      <c r="G107" s="56" t="e">
        <f>物品!#REF!</f>
        <v>#REF!</v>
      </c>
      <c r="H107" s="56" t="e">
        <f>物品!#REF!</f>
        <v>#REF!</v>
      </c>
      <c r="I107" s="56" t="e">
        <f>IF(物品!#REF!=0,0,"'"&amp;物品!#REF!&amp;"'")</f>
        <v>#REF!</v>
      </c>
      <c r="J107" s="56" t="e">
        <f>IF(物品!#REF!=0,0,"'"&amp;物品!#REF!&amp;"'")</f>
        <v>#REF!</v>
      </c>
      <c r="K107" s="56" t="e">
        <f>IF(物品!#REF!=0,0,"'"&amp;物品!#REF!&amp;"'")</f>
        <v>#REF!</v>
      </c>
      <c r="L107" s="56" t="e">
        <f>IF(物品!#REF!=0,0,"'"&amp;物品!#REF!&amp;"'")</f>
        <v>#REF!</v>
      </c>
      <c r="M107" s="56" t="e">
        <f>IF(物品!#REF!=0,0,"'"&amp;物品!#REF!&amp;"'")</f>
        <v>#REF!</v>
      </c>
      <c r="N107" s="56" t="e">
        <f>IF(物品!#REF!=0,0,"'"&amp;物品!#REF!&amp;"'")</f>
        <v>#REF!</v>
      </c>
      <c r="O107" s="56" t="e">
        <f t="shared" si="40"/>
        <v>#REF!</v>
      </c>
      <c r="P107" s="56" t="str">
        <f t="shared" si="33"/>
        <v/>
      </c>
      <c r="Q107" s="60" t="str">
        <f>IFERROR(VLOOKUP(C107,物品!$B:$E,3,FALSE),"")</f>
        <v/>
      </c>
      <c r="R107" s="60" t="str">
        <f>IFERROR(VLOOKUP(D107,物品!$B:$E,3,FALSE),"")</f>
        <v/>
      </c>
      <c r="S107" s="60" t="str">
        <f>IFERROR(VLOOKUP(E107,物品!$B:$E,3,FALSE),"")</f>
        <v/>
      </c>
      <c r="T107" s="60" t="str">
        <f>IFERROR(VLOOKUP(F107,物品!$B:$E,3,FALSE),"")</f>
        <v/>
      </c>
      <c r="U107" s="60" t="str">
        <f>IFERROR(VLOOKUP(G107,物品!$B:$E,3,FALSE),"")</f>
        <v/>
      </c>
      <c r="V107" s="60" t="str">
        <f>IFERROR(VLOOKUP(H107,物品!$B:$E,3,FALSE),"")</f>
        <v/>
      </c>
      <c r="W107" s="55" t="str">
        <f t="shared" si="41"/>
        <v/>
      </c>
      <c r="X107" s="55" t="str">
        <f t="shared" si="42"/>
        <v/>
      </c>
      <c r="Y107" s="55" t="str">
        <f t="shared" si="43"/>
        <v/>
      </c>
      <c r="Z107" s="55" t="str">
        <f t="shared" si="44"/>
        <v/>
      </c>
      <c r="AA107" s="55" t="str">
        <f t="shared" si="45"/>
        <v/>
      </c>
      <c r="AB107" s="55" t="e">
        <f t="shared" si="46"/>
        <v>#REF!</v>
      </c>
    </row>
    <row r="108" spans="1:28">
      <c r="A108" s="56" t="e">
        <f>物品!#REF!</f>
        <v>#REF!</v>
      </c>
      <c r="B108" s="56" t="e">
        <f>"'"&amp;物品!#REF!&amp;"'"</f>
        <v>#REF!</v>
      </c>
      <c r="C108" s="56" t="e">
        <f>物品!#REF!</f>
        <v>#REF!</v>
      </c>
      <c r="D108" s="56" t="e">
        <f>物品!#REF!</f>
        <v>#REF!</v>
      </c>
      <c r="E108" s="56" t="e">
        <f>物品!#REF!</f>
        <v>#REF!</v>
      </c>
      <c r="F108" s="56" t="e">
        <f>物品!#REF!</f>
        <v>#REF!</v>
      </c>
      <c r="G108" s="56" t="e">
        <f>物品!#REF!</f>
        <v>#REF!</v>
      </c>
      <c r="H108" s="56" t="e">
        <f>物品!#REF!</f>
        <v>#REF!</v>
      </c>
      <c r="I108" s="56" t="e">
        <f>IF(物品!#REF!=0,0,"'"&amp;物品!#REF!&amp;"'")</f>
        <v>#REF!</v>
      </c>
      <c r="J108" s="56" t="e">
        <f>IF(物品!#REF!=0,0,"'"&amp;物品!#REF!&amp;"'")</f>
        <v>#REF!</v>
      </c>
      <c r="K108" s="56" t="e">
        <f>IF(物品!#REF!=0,0,"'"&amp;物品!#REF!&amp;"'")</f>
        <v>#REF!</v>
      </c>
      <c r="L108" s="56" t="e">
        <f>IF(物品!#REF!=0,0,"'"&amp;物品!#REF!&amp;"'")</f>
        <v>#REF!</v>
      </c>
      <c r="M108" s="56" t="e">
        <f>IF(物品!#REF!=0,0,"'"&amp;物品!#REF!&amp;"'")</f>
        <v>#REF!</v>
      </c>
      <c r="N108" s="56" t="e">
        <f>IF(物品!#REF!=0,0,"'"&amp;物品!#REF!&amp;"'")</f>
        <v>#REF!</v>
      </c>
      <c r="O108" s="56" t="e">
        <f t="shared" si="40"/>
        <v>#REF!</v>
      </c>
      <c r="P108" s="56" t="str">
        <f t="shared" si="33"/>
        <v/>
      </c>
      <c r="Q108" s="60" t="str">
        <f>IFERROR(VLOOKUP(C108,物品!$B:$E,3,FALSE),"")</f>
        <v/>
      </c>
      <c r="R108" s="60" t="str">
        <f>IFERROR(VLOOKUP(D108,物品!$B:$E,3,FALSE),"")</f>
        <v/>
      </c>
      <c r="S108" s="60" t="str">
        <f>IFERROR(VLOOKUP(E108,物品!$B:$E,3,FALSE),"")</f>
        <v/>
      </c>
      <c r="T108" s="60" t="str">
        <f>IFERROR(VLOOKUP(F108,物品!$B:$E,3,FALSE),"")</f>
        <v/>
      </c>
      <c r="U108" s="60" t="str">
        <f>IFERROR(VLOOKUP(G108,物品!$B:$E,3,FALSE),"")</f>
        <v/>
      </c>
      <c r="V108" s="60" t="str">
        <f>IFERROR(VLOOKUP(H108,物品!$B:$E,3,FALSE),"")</f>
        <v/>
      </c>
      <c r="W108" s="55" t="str">
        <f t="shared" si="41"/>
        <v/>
      </c>
      <c r="X108" s="55" t="str">
        <f t="shared" si="42"/>
        <v/>
      </c>
      <c r="Y108" s="55" t="str">
        <f t="shared" si="43"/>
        <v/>
      </c>
      <c r="Z108" s="55" t="str">
        <f t="shared" si="44"/>
        <v/>
      </c>
      <c r="AA108" s="55" t="str">
        <f t="shared" si="45"/>
        <v/>
      </c>
      <c r="AB108" s="55" t="e">
        <f t="shared" si="46"/>
        <v>#REF!</v>
      </c>
    </row>
    <row r="109" spans="1:28">
      <c r="A109" s="56" t="e">
        <f>物品!#REF!</f>
        <v>#REF!</v>
      </c>
      <c r="B109" s="56" t="e">
        <f>"'"&amp;物品!#REF!&amp;"'"</f>
        <v>#REF!</v>
      </c>
      <c r="C109" s="56" t="e">
        <f>物品!#REF!</f>
        <v>#REF!</v>
      </c>
      <c r="D109" s="56" t="e">
        <f>物品!#REF!</f>
        <v>#REF!</v>
      </c>
      <c r="E109" s="56" t="e">
        <f>物品!#REF!</f>
        <v>#REF!</v>
      </c>
      <c r="F109" s="56" t="e">
        <f>物品!#REF!</f>
        <v>#REF!</v>
      </c>
      <c r="G109" s="56" t="e">
        <f>物品!#REF!</f>
        <v>#REF!</v>
      </c>
      <c r="H109" s="56" t="e">
        <f>物品!#REF!</f>
        <v>#REF!</v>
      </c>
      <c r="I109" s="56" t="e">
        <f>IF(物品!#REF!=0,0,"'"&amp;物品!#REF!&amp;"'")</f>
        <v>#REF!</v>
      </c>
      <c r="J109" s="56" t="e">
        <f>IF(物品!#REF!=0,0,"'"&amp;物品!#REF!&amp;"'")</f>
        <v>#REF!</v>
      </c>
      <c r="K109" s="56" t="e">
        <f>IF(物品!#REF!=0,0,"'"&amp;物品!#REF!&amp;"'")</f>
        <v>#REF!</v>
      </c>
      <c r="L109" s="56" t="e">
        <f>IF(物品!#REF!=0,0,"'"&amp;物品!#REF!&amp;"'")</f>
        <v>#REF!</v>
      </c>
      <c r="M109" s="56" t="e">
        <f>IF(物品!#REF!=0,0,"'"&amp;物品!#REF!&amp;"'")</f>
        <v>#REF!</v>
      </c>
      <c r="N109" s="56" t="e">
        <f>IF(物品!#REF!=0,0,"'"&amp;物品!#REF!&amp;"'")</f>
        <v>#REF!</v>
      </c>
      <c r="O109" s="56" t="e">
        <f t="shared" si="40"/>
        <v>#REF!</v>
      </c>
      <c r="P109" s="56" t="str">
        <f t="shared" si="33"/>
        <v/>
      </c>
      <c r="Q109" s="60" t="str">
        <f>IFERROR(VLOOKUP(C109,物品!$B:$E,3,FALSE),"")</f>
        <v/>
      </c>
      <c r="R109" s="60" t="str">
        <f>IFERROR(VLOOKUP(D109,物品!$B:$E,3,FALSE),"")</f>
        <v/>
      </c>
      <c r="S109" s="60" t="str">
        <f>IFERROR(VLOOKUP(E109,物品!$B:$E,3,FALSE),"")</f>
        <v/>
      </c>
      <c r="T109" s="60" t="str">
        <f>IFERROR(VLOOKUP(F109,物品!$B:$E,3,FALSE),"")</f>
        <v/>
      </c>
      <c r="U109" s="60" t="str">
        <f>IFERROR(VLOOKUP(G109,物品!$B:$E,3,FALSE),"")</f>
        <v/>
      </c>
      <c r="V109" s="60" t="str">
        <f>IFERROR(VLOOKUP(H109,物品!$B:$E,3,FALSE),"")</f>
        <v/>
      </c>
      <c r="W109" s="55" t="str">
        <f t="shared" si="41"/>
        <v/>
      </c>
      <c r="X109" s="55" t="str">
        <f t="shared" si="42"/>
        <v/>
      </c>
      <c r="Y109" s="55" t="str">
        <f t="shared" si="43"/>
        <v/>
      </c>
      <c r="Z109" s="55" t="str">
        <f t="shared" si="44"/>
        <v/>
      </c>
      <c r="AA109" s="55" t="str">
        <f t="shared" si="45"/>
        <v/>
      </c>
      <c r="AB109" s="55" t="e">
        <f t="shared" si="46"/>
        <v>#REF!</v>
      </c>
    </row>
    <row r="110" spans="1:28">
      <c r="A110" s="56" t="e">
        <f>物品!#REF!</f>
        <v>#REF!</v>
      </c>
      <c r="B110" s="56" t="e">
        <f>"'"&amp;物品!#REF!&amp;"'"</f>
        <v>#REF!</v>
      </c>
      <c r="C110" s="56" t="e">
        <f>物品!#REF!</f>
        <v>#REF!</v>
      </c>
      <c r="D110" s="56" t="e">
        <f>物品!#REF!</f>
        <v>#REF!</v>
      </c>
      <c r="E110" s="56" t="e">
        <f>物品!#REF!</f>
        <v>#REF!</v>
      </c>
      <c r="F110" s="56" t="e">
        <f>物品!#REF!</f>
        <v>#REF!</v>
      </c>
      <c r="G110" s="56" t="e">
        <f>物品!#REF!</f>
        <v>#REF!</v>
      </c>
      <c r="H110" s="56" t="e">
        <f>物品!#REF!</f>
        <v>#REF!</v>
      </c>
      <c r="I110" s="56" t="e">
        <f>IF(物品!#REF!=0,0,"'"&amp;物品!#REF!&amp;"'")</f>
        <v>#REF!</v>
      </c>
      <c r="J110" s="56" t="e">
        <f>IF(物品!#REF!=0,0,"'"&amp;物品!#REF!&amp;"'")</f>
        <v>#REF!</v>
      </c>
      <c r="K110" s="56" t="e">
        <f>IF(物品!#REF!=0,0,"'"&amp;物品!#REF!&amp;"'")</f>
        <v>#REF!</v>
      </c>
      <c r="L110" s="56" t="e">
        <f>IF(物品!#REF!=0,0,"'"&amp;物品!#REF!&amp;"'")</f>
        <v>#REF!</v>
      </c>
      <c r="M110" s="56" t="e">
        <f>IF(物品!#REF!=0,0,"'"&amp;物品!#REF!&amp;"'")</f>
        <v>#REF!</v>
      </c>
      <c r="N110" s="56" t="e">
        <f>IF(物品!#REF!=0,0,"'"&amp;物品!#REF!&amp;"'")</f>
        <v>#REF!</v>
      </c>
      <c r="O110" s="56" t="e">
        <f t="shared" si="40"/>
        <v>#REF!</v>
      </c>
      <c r="P110" s="56" t="str">
        <f t="shared" si="33"/>
        <v/>
      </c>
      <c r="Q110" s="60" t="str">
        <f>IFERROR(VLOOKUP(C110,物品!$B:$E,3,FALSE),"")</f>
        <v/>
      </c>
      <c r="R110" s="60" t="str">
        <f>IFERROR(VLOOKUP(D110,物品!$B:$E,3,FALSE),"")</f>
        <v/>
      </c>
      <c r="S110" s="60" t="str">
        <f>IFERROR(VLOOKUP(E110,物品!$B:$E,3,FALSE),"")</f>
        <v/>
      </c>
      <c r="T110" s="60" t="str">
        <f>IFERROR(VLOOKUP(F110,物品!$B:$E,3,FALSE),"")</f>
        <v/>
      </c>
      <c r="U110" s="60" t="str">
        <f>IFERROR(VLOOKUP(G110,物品!$B:$E,3,FALSE),"")</f>
        <v/>
      </c>
      <c r="V110" s="60" t="str">
        <f>IFERROR(VLOOKUP(H110,物品!$B:$E,3,FALSE),"")</f>
        <v/>
      </c>
      <c r="W110" s="55" t="str">
        <f t="shared" si="41"/>
        <v/>
      </c>
      <c r="X110" s="55" t="str">
        <f t="shared" si="42"/>
        <v/>
      </c>
      <c r="Y110" s="55" t="str">
        <f t="shared" si="43"/>
        <v/>
      </c>
      <c r="Z110" s="55" t="str">
        <f t="shared" si="44"/>
        <v/>
      </c>
      <c r="AA110" s="55" t="str">
        <f t="shared" si="45"/>
        <v/>
      </c>
      <c r="AB110" s="55" t="e">
        <f t="shared" si="46"/>
        <v>#REF!</v>
      </c>
    </row>
    <row r="111" spans="1:28">
      <c r="A111" s="56" t="e">
        <f>物品!#REF!</f>
        <v>#REF!</v>
      </c>
      <c r="B111" s="56" t="e">
        <f>"'"&amp;物品!#REF!&amp;"'"</f>
        <v>#REF!</v>
      </c>
      <c r="C111" s="56" t="e">
        <f>物品!#REF!</f>
        <v>#REF!</v>
      </c>
      <c r="D111" s="56" t="e">
        <f>物品!#REF!</f>
        <v>#REF!</v>
      </c>
      <c r="E111" s="56" t="e">
        <f>物品!#REF!</f>
        <v>#REF!</v>
      </c>
      <c r="F111" s="56" t="e">
        <f>物品!#REF!</f>
        <v>#REF!</v>
      </c>
      <c r="G111" s="56" t="e">
        <f>物品!#REF!</f>
        <v>#REF!</v>
      </c>
      <c r="H111" s="56" t="e">
        <f>物品!#REF!</f>
        <v>#REF!</v>
      </c>
      <c r="I111" s="56" t="e">
        <f>IF(物品!#REF!=0,0,"'"&amp;物品!#REF!&amp;"'")</f>
        <v>#REF!</v>
      </c>
      <c r="J111" s="56" t="e">
        <f>IF(物品!#REF!=0,0,"'"&amp;物品!#REF!&amp;"'")</f>
        <v>#REF!</v>
      </c>
      <c r="K111" s="56" t="e">
        <f>IF(物品!#REF!=0,0,"'"&amp;物品!#REF!&amp;"'")</f>
        <v>#REF!</v>
      </c>
      <c r="L111" s="56" t="e">
        <f>IF(物品!#REF!=0,0,"'"&amp;物品!#REF!&amp;"'")</f>
        <v>#REF!</v>
      </c>
      <c r="M111" s="56" t="e">
        <f>IF(物品!#REF!=0,0,"'"&amp;物品!#REF!&amp;"'")</f>
        <v>#REF!</v>
      </c>
      <c r="N111" s="56" t="e">
        <f>IF(物品!#REF!=0,0,"'"&amp;物品!#REF!&amp;"'")</f>
        <v>#REF!</v>
      </c>
      <c r="O111" s="56" t="e">
        <f t="shared" si="40"/>
        <v>#REF!</v>
      </c>
      <c r="P111" s="56" t="str">
        <f t="shared" si="33"/>
        <v/>
      </c>
      <c r="Q111" s="60" t="str">
        <f>IFERROR(VLOOKUP(C111,物品!$B:$E,3,FALSE),"")</f>
        <v/>
      </c>
      <c r="R111" s="60" t="str">
        <f>IFERROR(VLOOKUP(D111,物品!$B:$E,3,FALSE),"")</f>
        <v/>
      </c>
      <c r="S111" s="60" t="str">
        <f>IFERROR(VLOOKUP(E111,物品!$B:$E,3,FALSE),"")</f>
        <v/>
      </c>
      <c r="T111" s="60" t="str">
        <f>IFERROR(VLOOKUP(F111,物品!$B:$E,3,FALSE),"")</f>
        <v/>
      </c>
      <c r="U111" s="60" t="str">
        <f>IFERROR(VLOOKUP(G111,物品!$B:$E,3,FALSE),"")</f>
        <v/>
      </c>
      <c r="V111" s="60" t="str">
        <f>IFERROR(VLOOKUP(H111,物品!$B:$E,3,FALSE),"")</f>
        <v/>
      </c>
      <c r="W111" s="55" t="str">
        <f t="shared" si="41"/>
        <v/>
      </c>
      <c r="X111" s="55" t="str">
        <f t="shared" si="42"/>
        <v/>
      </c>
      <c r="Y111" s="55" t="str">
        <f t="shared" si="43"/>
        <v/>
      </c>
      <c r="Z111" s="55" t="str">
        <f t="shared" si="44"/>
        <v/>
      </c>
      <c r="AA111" s="55" t="str">
        <f t="shared" si="45"/>
        <v/>
      </c>
      <c r="AB111" s="55" t="e">
        <f t="shared" si="46"/>
        <v>#REF!</v>
      </c>
    </row>
    <row r="112" spans="1:28">
      <c r="A112" s="56" t="e">
        <f>物品!#REF!</f>
        <v>#REF!</v>
      </c>
      <c r="B112" s="56" t="e">
        <f>"'"&amp;物品!#REF!&amp;"'"</f>
        <v>#REF!</v>
      </c>
      <c r="C112" s="56" t="e">
        <f>物品!#REF!</f>
        <v>#REF!</v>
      </c>
      <c r="D112" s="56" t="e">
        <f>物品!#REF!</f>
        <v>#REF!</v>
      </c>
      <c r="E112" s="56" t="e">
        <f>物品!#REF!</f>
        <v>#REF!</v>
      </c>
      <c r="F112" s="56" t="e">
        <f>物品!#REF!</f>
        <v>#REF!</v>
      </c>
      <c r="G112" s="56" t="e">
        <f>物品!#REF!</f>
        <v>#REF!</v>
      </c>
      <c r="H112" s="56" t="e">
        <f>物品!#REF!</f>
        <v>#REF!</v>
      </c>
      <c r="I112" s="56" t="e">
        <f>IF(物品!#REF!=0,0,"'"&amp;物品!#REF!&amp;"'")</f>
        <v>#REF!</v>
      </c>
      <c r="J112" s="56" t="e">
        <f>IF(物品!#REF!=0,0,"'"&amp;物品!#REF!&amp;"'")</f>
        <v>#REF!</v>
      </c>
      <c r="K112" s="56" t="e">
        <f>IF(物品!#REF!=0,0,"'"&amp;物品!#REF!&amp;"'")</f>
        <v>#REF!</v>
      </c>
      <c r="L112" s="56" t="e">
        <f>IF(物品!#REF!=0,0,"'"&amp;物品!#REF!&amp;"'")</f>
        <v>#REF!</v>
      </c>
      <c r="M112" s="56" t="e">
        <f>IF(物品!#REF!=0,0,"'"&amp;物品!#REF!&amp;"'")</f>
        <v>#REF!</v>
      </c>
      <c r="N112" s="56" t="e">
        <f>IF(物品!#REF!=0,0,"'"&amp;物品!#REF!&amp;"'")</f>
        <v>#REF!</v>
      </c>
      <c r="O112" s="56" t="e">
        <f t="shared" si="40"/>
        <v>#REF!</v>
      </c>
      <c r="P112" s="56" t="str">
        <f t="shared" si="33"/>
        <v/>
      </c>
      <c r="Q112" s="60" t="str">
        <f>IFERROR(VLOOKUP(C112,物品!$B:$E,3,FALSE),"")</f>
        <v/>
      </c>
      <c r="R112" s="60" t="str">
        <f>IFERROR(VLOOKUP(D112,物品!$B:$E,3,FALSE),"")</f>
        <v/>
      </c>
      <c r="S112" s="60" t="str">
        <f>IFERROR(VLOOKUP(E112,物品!$B:$E,3,FALSE),"")</f>
        <v/>
      </c>
      <c r="T112" s="60" t="str">
        <f>IFERROR(VLOOKUP(F112,物品!$B:$E,3,FALSE),"")</f>
        <v/>
      </c>
      <c r="U112" s="60" t="str">
        <f>IFERROR(VLOOKUP(G112,物品!$B:$E,3,FALSE),"")</f>
        <v/>
      </c>
      <c r="V112" s="60" t="str">
        <f>IFERROR(VLOOKUP(H112,物品!$B:$E,3,FALSE),"")</f>
        <v/>
      </c>
      <c r="W112" s="55" t="str">
        <f t="shared" si="41"/>
        <v/>
      </c>
      <c r="X112" s="55" t="str">
        <f t="shared" si="42"/>
        <v/>
      </c>
      <c r="Y112" s="55" t="str">
        <f t="shared" si="43"/>
        <v/>
      </c>
      <c r="Z112" s="55" t="str">
        <f t="shared" si="44"/>
        <v/>
      </c>
      <c r="AA112" s="55" t="str">
        <f t="shared" si="45"/>
        <v/>
      </c>
      <c r="AB112" s="55" t="e">
        <f t="shared" si="46"/>
        <v>#REF!</v>
      </c>
    </row>
    <row r="113" spans="1:28">
      <c r="A113" s="56" t="e">
        <f>物品!#REF!</f>
        <v>#REF!</v>
      </c>
      <c r="B113" s="56" t="e">
        <f>"'"&amp;物品!#REF!&amp;"'"</f>
        <v>#REF!</v>
      </c>
      <c r="C113" s="56" t="e">
        <f>物品!#REF!</f>
        <v>#REF!</v>
      </c>
      <c r="D113" s="56" t="e">
        <f>物品!#REF!</f>
        <v>#REF!</v>
      </c>
      <c r="E113" s="56" t="e">
        <f>物品!#REF!</f>
        <v>#REF!</v>
      </c>
      <c r="F113" s="56" t="e">
        <f>物品!#REF!</f>
        <v>#REF!</v>
      </c>
      <c r="G113" s="56" t="e">
        <f>物品!#REF!</f>
        <v>#REF!</v>
      </c>
      <c r="H113" s="56" t="e">
        <f>物品!#REF!</f>
        <v>#REF!</v>
      </c>
      <c r="I113" s="56" t="e">
        <f>IF(物品!#REF!=0,0,"'"&amp;物品!#REF!&amp;"'")</f>
        <v>#REF!</v>
      </c>
      <c r="J113" s="56" t="e">
        <f>IF(物品!#REF!=0,0,"'"&amp;物品!#REF!&amp;"'")</f>
        <v>#REF!</v>
      </c>
      <c r="K113" s="56" t="e">
        <f>IF(物品!#REF!=0,0,"'"&amp;物品!#REF!&amp;"'")</f>
        <v>#REF!</v>
      </c>
      <c r="L113" s="56" t="e">
        <f>IF(物品!#REF!=0,0,"'"&amp;物品!#REF!&amp;"'")</f>
        <v>#REF!</v>
      </c>
      <c r="M113" s="56" t="e">
        <f>IF(物品!#REF!=0,0,"'"&amp;物品!#REF!&amp;"'")</f>
        <v>#REF!</v>
      </c>
      <c r="N113" s="56" t="e">
        <f>IF(物品!#REF!=0,0,"'"&amp;物品!#REF!&amp;"'")</f>
        <v>#REF!</v>
      </c>
      <c r="O113" s="56" t="e">
        <f t="shared" si="40"/>
        <v>#REF!</v>
      </c>
      <c r="P113" s="56" t="str">
        <f t="shared" si="33"/>
        <v/>
      </c>
      <c r="Q113" s="60" t="str">
        <f>IFERROR(VLOOKUP(C113,物品!$B:$E,3,FALSE),"")</f>
        <v/>
      </c>
      <c r="R113" s="60" t="str">
        <f>IFERROR(VLOOKUP(D113,物品!$B:$E,3,FALSE),"")</f>
        <v/>
      </c>
      <c r="S113" s="60" t="str">
        <f>IFERROR(VLOOKUP(E113,物品!$B:$E,3,FALSE),"")</f>
        <v/>
      </c>
      <c r="T113" s="60" t="str">
        <f>IFERROR(VLOOKUP(F113,物品!$B:$E,3,FALSE),"")</f>
        <v/>
      </c>
      <c r="U113" s="60" t="str">
        <f>IFERROR(VLOOKUP(G113,物品!$B:$E,3,FALSE),"")</f>
        <v/>
      </c>
      <c r="V113" s="60" t="str">
        <f>IFERROR(VLOOKUP(H113,物品!$B:$E,3,FALSE),"")</f>
        <v/>
      </c>
      <c r="W113" s="55" t="str">
        <f t="shared" si="41"/>
        <v/>
      </c>
      <c r="X113" s="55" t="str">
        <f t="shared" si="42"/>
        <v/>
      </c>
      <c r="Y113" s="55" t="str">
        <f t="shared" si="43"/>
        <v/>
      </c>
      <c r="Z113" s="55" t="str">
        <f t="shared" si="44"/>
        <v/>
      </c>
      <c r="AA113" s="55" t="str">
        <f t="shared" si="45"/>
        <v/>
      </c>
      <c r="AB113" s="55" t="e">
        <f t="shared" si="46"/>
        <v>#REF!</v>
      </c>
    </row>
    <row r="114" spans="1:28">
      <c r="A114" s="56" t="e">
        <f>物品!#REF!</f>
        <v>#REF!</v>
      </c>
      <c r="B114" s="56" t="e">
        <f>"'"&amp;物品!#REF!&amp;"'"</f>
        <v>#REF!</v>
      </c>
      <c r="C114" s="56" t="e">
        <f>物品!#REF!</f>
        <v>#REF!</v>
      </c>
      <c r="D114" s="56" t="e">
        <f>物品!#REF!</f>
        <v>#REF!</v>
      </c>
      <c r="E114" s="56" t="e">
        <f>物品!#REF!</f>
        <v>#REF!</v>
      </c>
      <c r="F114" s="56" t="e">
        <f>物品!#REF!</f>
        <v>#REF!</v>
      </c>
      <c r="G114" s="56" t="e">
        <f>物品!#REF!</f>
        <v>#REF!</v>
      </c>
      <c r="H114" s="56" t="e">
        <f>物品!#REF!</f>
        <v>#REF!</v>
      </c>
      <c r="I114" s="56" t="e">
        <f>IF(物品!#REF!=0,0,"'"&amp;物品!#REF!&amp;"'")</f>
        <v>#REF!</v>
      </c>
      <c r="J114" s="56" t="e">
        <f>IF(物品!#REF!=0,0,"'"&amp;物品!#REF!&amp;"'")</f>
        <v>#REF!</v>
      </c>
      <c r="K114" s="56" t="e">
        <f>IF(物品!#REF!=0,0,"'"&amp;物品!#REF!&amp;"'")</f>
        <v>#REF!</v>
      </c>
      <c r="L114" s="56" t="e">
        <f>IF(物品!#REF!=0,0,"'"&amp;物品!#REF!&amp;"'")</f>
        <v>#REF!</v>
      </c>
      <c r="M114" s="56" t="e">
        <f>IF(物品!#REF!=0,0,"'"&amp;物品!#REF!&amp;"'")</f>
        <v>#REF!</v>
      </c>
      <c r="N114" s="56" t="e">
        <f>IF(物品!#REF!=0,0,"'"&amp;物品!#REF!&amp;"'")</f>
        <v>#REF!</v>
      </c>
      <c r="O114" s="56" t="e">
        <f t="shared" si="40"/>
        <v>#REF!</v>
      </c>
      <c r="P114" s="56" t="str">
        <f t="shared" si="33"/>
        <v/>
      </c>
      <c r="Q114" s="60" t="str">
        <f>IFERROR(VLOOKUP(C114,物品!$B:$E,3,FALSE),"")</f>
        <v/>
      </c>
      <c r="R114" s="60" t="str">
        <f>IFERROR(VLOOKUP(D114,物品!$B:$E,3,FALSE),"")</f>
        <v/>
      </c>
      <c r="S114" s="60" t="str">
        <f>IFERROR(VLOOKUP(E114,物品!$B:$E,3,FALSE),"")</f>
        <v/>
      </c>
      <c r="T114" s="60" t="str">
        <f>IFERROR(VLOOKUP(F114,物品!$B:$E,3,FALSE),"")</f>
        <v/>
      </c>
      <c r="U114" s="60" t="str">
        <f>IFERROR(VLOOKUP(G114,物品!$B:$E,3,FALSE),"")</f>
        <v/>
      </c>
      <c r="V114" s="60" t="str">
        <f>IFERROR(VLOOKUP(H114,物品!$B:$E,3,FALSE),"")</f>
        <v/>
      </c>
      <c r="W114" s="55" t="str">
        <f t="shared" si="41"/>
        <v/>
      </c>
      <c r="X114" s="55" t="str">
        <f t="shared" si="42"/>
        <v/>
      </c>
      <c r="Y114" s="55" t="str">
        <f t="shared" si="43"/>
        <v/>
      </c>
      <c r="Z114" s="55" t="str">
        <f t="shared" si="44"/>
        <v/>
      </c>
      <c r="AA114" s="55" t="str">
        <f t="shared" si="45"/>
        <v/>
      </c>
      <c r="AB114" s="55" t="e">
        <f t="shared" si="46"/>
        <v>#REF!</v>
      </c>
    </row>
    <row r="115" spans="1:28">
      <c r="A115" s="56" t="e">
        <f>物品!#REF!</f>
        <v>#REF!</v>
      </c>
      <c r="B115" s="56" t="e">
        <f>"'"&amp;物品!#REF!&amp;"'"</f>
        <v>#REF!</v>
      </c>
      <c r="C115" s="56" t="e">
        <f>物品!#REF!</f>
        <v>#REF!</v>
      </c>
      <c r="D115" s="56" t="e">
        <f>物品!#REF!</f>
        <v>#REF!</v>
      </c>
      <c r="E115" s="56" t="e">
        <f>物品!#REF!</f>
        <v>#REF!</v>
      </c>
      <c r="F115" s="56" t="e">
        <f>物品!#REF!</f>
        <v>#REF!</v>
      </c>
      <c r="G115" s="56" t="e">
        <f>物品!#REF!</f>
        <v>#REF!</v>
      </c>
      <c r="H115" s="56" t="e">
        <f>物品!#REF!</f>
        <v>#REF!</v>
      </c>
      <c r="I115" s="56" t="e">
        <f>IF(物品!#REF!=0,0,"'"&amp;物品!#REF!&amp;"'")</f>
        <v>#REF!</v>
      </c>
      <c r="J115" s="56" t="e">
        <f>IF(物品!#REF!=0,0,"'"&amp;物品!#REF!&amp;"'")</f>
        <v>#REF!</v>
      </c>
      <c r="K115" s="56" t="e">
        <f>IF(物品!#REF!=0,0,"'"&amp;物品!#REF!&amp;"'")</f>
        <v>#REF!</v>
      </c>
      <c r="L115" s="56" t="e">
        <f>IF(物品!#REF!=0,0,"'"&amp;物品!#REF!&amp;"'")</f>
        <v>#REF!</v>
      </c>
      <c r="M115" s="56" t="e">
        <f>IF(物品!#REF!=0,0,"'"&amp;物品!#REF!&amp;"'")</f>
        <v>#REF!</v>
      </c>
      <c r="N115" s="56" t="e">
        <f>IF(物品!#REF!=0,0,"'"&amp;物品!#REF!&amp;"'")</f>
        <v>#REF!</v>
      </c>
      <c r="O115" s="56" t="e">
        <f t="shared" si="40"/>
        <v>#REF!</v>
      </c>
      <c r="P115" s="56" t="str">
        <f t="shared" si="33"/>
        <v/>
      </c>
      <c r="Q115" s="60" t="str">
        <f>IFERROR(VLOOKUP(C115,物品!$B:$E,3,FALSE),"")</f>
        <v/>
      </c>
      <c r="R115" s="60" t="str">
        <f>IFERROR(VLOOKUP(D115,物品!$B:$E,3,FALSE),"")</f>
        <v/>
      </c>
      <c r="S115" s="60" t="str">
        <f>IFERROR(VLOOKUP(E115,物品!$B:$E,3,FALSE),"")</f>
        <v/>
      </c>
      <c r="T115" s="60" t="str">
        <f>IFERROR(VLOOKUP(F115,物品!$B:$E,3,FALSE),"")</f>
        <v/>
      </c>
      <c r="U115" s="60" t="str">
        <f>IFERROR(VLOOKUP(G115,物品!$B:$E,3,FALSE),"")</f>
        <v/>
      </c>
      <c r="V115" s="60" t="str">
        <f>IFERROR(VLOOKUP(H115,物品!$B:$E,3,FALSE),"")</f>
        <v/>
      </c>
      <c r="W115" s="55" t="str">
        <f t="shared" si="41"/>
        <v/>
      </c>
      <c r="X115" s="55" t="str">
        <f t="shared" si="42"/>
        <v/>
      </c>
      <c r="Y115" s="55" t="str">
        <f t="shared" si="43"/>
        <v/>
      </c>
      <c r="Z115" s="55" t="str">
        <f t="shared" si="44"/>
        <v/>
      </c>
      <c r="AA115" s="55" t="str">
        <f t="shared" si="45"/>
        <v/>
      </c>
      <c r="AB115" s="55" t="e">
        <f t="shared" si="46"/>
        <v>#REF!</v>
      </c>
    </row>
    <row r="116" spans="1:28">
      <c r="A116" s="56" t="e">
        <f>物品!#REF!</f>
        <v>#REF!</v>
      </c>
      <c r="B116" s="56" t="e">
        <f>"'"&amp;物品!#REF!&amp;"'"</f>
        <v>#REF!</v>
      </c>
      <c r="C116" s="56" t="e">
        <f>物品!#REF!</f>
        <v>#REF!</v>
      </c>
      <c r="D116" s="56" t="e">
        <f>物品!#REF!</f>
        <v>#REF!</v>
      </c>
      <c r="E116" s="56" t="e">
        <f>物品!#REF!</f>
        <v>#REF!</v>
      </c>
      <c r="F116" s="56" t="e">
        <f>物品!#REF!</f>
        <v>#REF!</v>
      </c>
      <c r="G116" s="56" t="e">
        <f>物品!#REF!</f>
        <v>#REF!</v>
      </c>
      <c r="H116" s="56" t="e">
        <f>物品!#REF!</f>
        <v>#REF!</v>
      </c>
      <c r="I116" s="56" t="e">
        <f>IF(物品!#REF!=0,0,"'"&amp;物品!#REF!&amp;"'")</f>
        <v>#REF!</v>
      </c>
      <c r="J116" s="56" t="e">
        <f>IF(物品!#REF!=0,0,"'"&amp;物品!#REF!&amp;"'")</f>
        <v>#REF!</v>
      </c>
      <c r="K116" s="56" t="e">
        <f>IF(物品!#REF!=0,0,"'"&amp;物品!#REF!&amp;"'")</f>
        <v>#REF!</v>
      </c>
      <c r="L116" s="56" t="e">
        <f>IF(物品!#REF!=0,0,"'"&amp;物品!#REF!&amp;"'")</f>
        <v>#REF!</v>
      </c>
      <c r="M116" s="56" t="e">
        <f>IF(物品!#REF!=0,0,"'"&amp;物品!#REF!&amp;"'")</f>
        <v>#REF!</v>
      </c>
      <c r="N116" s="56" t="e">
        <f>IF(物品!#REF!=0,0,"'"&amp;物品!#REF!&amp;"'")</f>
        <v>#REF!</v>
      </c>
      <c r="O116" s="56" t="e">
        <f t="shared" si="40"/>
        <v>#REF!</v>
      </c>
      <c r="P116" s="56" t="str">
        <f t="shared" si="33"/>
        <v/>
      </c>
      <c r="Q116" s="60" t="str">
        <f>IFERROR(VLOOKUP(C116,物品!$B:$E,3,FALSE),"")</f>
        <v/>
      </c>
      <c r="R116" s="60" t="str">
        <f>IFERROR(VLOOKUP(D116,物品!$B:$E,3,FALSE),"")</f>
        <v/>
      </c>
      <c r="S116" s="60" t="str">
        <f>IFERROR(VLOOKUP(E116,物品!$B:$E,3,FALSE),"")</f>
        <v/>
      </c>
      <c r="T116" s="60" t="str">
        <f>IFERROR(VLOOKUP(F116,物品!$B:$E,3,FALSE),"")</f>
        <v/>
      </c>
      <c r="U116" s="60" t="str">
        <f>IFERROR(VLOOKUP(G116,物品!$B:$E,3,FALSE),"")</f>
        <v/>
      </c>
      <c r="V116" s="60" t="str">
        <f>IFERROR(VLOOKUP(H116,物品!$B:$E,3,FALSE),"")</f>
        <v/>
      </c>
      <c r="W116" s="55" t="str">
        <f t="shared" si="41"/>
        <v/>
      </c>
      <c r="X116" s="55" t="str">
        <f t="shared" si="42"/>
        <v/>
      </c>
      <c r="Y116" s="55" t="str">
        <f t="shared" si="43"/>
        <v/>
      </c>
      <c r="Z116" s="55" t="str">
        <f t="shared" si="44"/>
        <v/>
      </c>
      <c r="AA116" s="55" t="str">
        <f t="shared" si="45"/>
        <v/>
      </c>
      <c r="AB116" s="55" t="e">
        <f t="shared" si="46"/>
        <v>#REF!</v>
      </c>
    </row>
    <row r="117" spans="1:28">
      <c r="A117" s="56" t="e">
        <f>物品!#REF!</f>
        <v>#REF!</v>
      </c>
      <c r="B117" s="56" t="e">
        <f>"'"&amp;物品!#REF!&amp;"'"</f>
        <v>#REF!</v>
      </c>
      <c r="C117" s="56" t="e">
        <f>物品!#REF!</f>
        <v>#REF!</v>
      </c>
      <c r="D117" s="56" t="e">
        <f>物品!#REF!</f>
        <v>#REF!</v>
      </c>
      <c r="E117" s="56" t="e">
        <f>物品!#REF!</f>
        <v>#REF!</v>
      </c>
      <c r="F117" s="56" t="e">
        <f>物品!#REF!</f>
        <v>#REF!</v>
      </c>
      <c r="G117" s="56" t="e">
        <f>物品!#REF!</f>
        <v>#REF!</v>
      </c>
      <c r="H117" s="56" t="e">
        <f>物品!#REF!</f>
        <v>#REF!</v>
      </c>
      <c r="I117" s="56" t="e">
        <f>IF(物品!#REF!=0,0,"'"&amp;物品!#REF!&amp;"'")</f>
        <v>#REF!</v>
      </c>
      <c r="J117" s="56" t="e">
        <f>IF(物品!#REF!=0,0,"'"&amp;物品!#REF!&amp;"'")</f>
        <v>#REF!</v>
      </c>
      <c r="K117" s="56" t="e">
        <f>IF(物品!#REF!=0,0,"'"&amp;物品!#REF!&amp;"'")</f>
        <v>#REF!</v>
      </c>
      <c r="L117" s="56" t="e">
        <f>IF(物品!#REF!=0,0,"'"&amp;物品!#REF!&amp;"'")</f>
        <v>#REF!</v>
      </c>
      <c r="M117" s="56" t="e">
        <f>IF(物品!#REF!=0,0,"'"&amp;物品!#REF!&amp;"'")</f>
        <v>#REF!</v>
      </c>
      <c r="N117" s="56" t="e">
        <f>IF(物品!#REF!=0,0,"'"&amp;物品!#REF!&amp;"'")</f>
        <v>#REF!</v>
      </c>
      <c r="O117" s="56" t="e">
        <f t="shared" si="40"/>
        <v>#REF!</v>
      </c>
      <c r="P117" s="56" t="str">
        <f t="shared" si="33"/>
        <v/>
      </c>
      <c r="Q117" s="60" t="str">
        <f>IFERROR(VLOOKUP(C117,物品!$B:$E,3,FALSE),"")</f>
        <v/>
      </c>
      <c r="R117" s="60" t="str">
        <f>IFERROR(VLOOKUP(D117,物品!$B:$E,3,FALSE),"")</f>
        <v/>
      </c>
      <c r="S117" s="60" t="str">
        <f>IFERROR(VLOOKUP(E117,物品!$B:$E,3,FALSE),"")</f>
        <v/>
      </c>
      <c r="T117" s="60" t="str">
        <f>IFERROR(VLOOKUP(F117,物品!$B:$E,3,FALSE),"")</f>
        <v/>
      </c>
      <c r="U117" s="60" t="str">
        <f>IFERROR(VLOOKUP(G117,物品!$B:$E,3,FALSE),"")</f>
        <v/>
      </c>
      <c r="V117" s="60" t="str">
        <f>IFERROR(VLOOKUP(H117,物品!$B:$E,3,FALSE),"")</f>
        <v/>
      </c>
      <c r="W117" s="55" t="str">
        <f t="shared" si="41"/>
        <v/>
      </c>
      <c r="X117" s="55" t="str">
        <f t="shared" si="42"/>
        <v/>
      </c>
      <c r="Y117" s="55" t="str">
        <f t="shared" si="43"/>
        <v/>
      </c>
      <c r="Z117" s="55" t="str">
        <f t="shared" si="44"/>
        <v/>
      </c>
      <c r="AA117" s="55" t="str">
        <f t="shared" si="45"/>
        <v/>
      </c>
      <c r="AB117" s="55" t="e">
        <f t="shared" si="46"/>
        <v>#REF!</v>
      </c>
    </row>
    <row r="118" spans="1:28">
      <c r="A118" s="56" t="e">
        <f>物品!#REF!</f>
        <v>#REF!</v>
      </c>
      <c r="B118" s="56" t="e">
        <f>"'"&amp;物品!#REF!&amp;"'"</f>
        <v>#REF!</v>
      </c>
      <c r="C118" s="56" t="e">
        <f>物品!#REF!</f>
        <v>#REF!</v>
      </c>
      <c r="D118" s="56" t="e">
        <f>物品!#REF!</f>
        <v>#REF!</v>
      </c>
      <c r="E118" s="56" t="e">
        <f>物品!#REF!</f>
        <v>#REF!</v>
      </c>
      <c r="F118" s="56" t="e">
        <f>物品!#REF!</f>
        <v>#REF!</v>
      </c>
      <c r="G118" s="56" t="e">
        <f>物品!#REF!</f>
        <v>#REF!</v>
      </c>
      <c r="H118" s="56" t="e">
        <f>物品!#REF!</f>
        <v>#REF!</v>
      </c>
      <c r="I118" s="56" t="e">
        <f>IF(物品!#REF!=0,0,"'"&amp;物品!#REF!&amp;"'")</f>
        <v>#REF!</v>
      </c>
      <c r="J118" s="56" t="e">
        <f>IF(物品!#REF!=0,0,"'"&amp;物品!#REF!&amp;"'")</f>
        <v>#REF!</v>
      </c>
      <c r="K118" s="56" t="e">
        <f>IF(物品!#REF!=0,0,"'"&amp;物品!#REF!&amp;"'")</f>
        <v>#REF!</v>
      </c>
      <c r="L118" s="56" t="e">
        <f>IF(物品!#REF!=0,0,"'"&amp;物品!#REF!&amp;"'")</f>
        <v>#REF!</v>
      </c>
      <c r="M118" s="56" t="e">
        <f>IF(物品!#REF!=0,0,"'"&amp;物品!#REF!&amp;"'")</f>
        <v>#REF!</v>
      </c>
      <c r="N118" s="56" t="e">
        <f>IF(物品!#REF!=0,0,"'"&amp;物品!#REF!&amp;"'")</f>
        <v>#REF!</v>
      </c>
      <c r="O118" s="56" t="e">
        <f t="shared" si="40"/>
        <v>#REF!</v>
      </c>
      <c r="P118" s="56" t="str">
        <f t="shared" si="33"/>
        <v/>
      </c>
      <c r="Q118" s="60" t="str">
        <f>IFERROR(VLOOKUP(C118,物品!$B:$E,3,FALSE),"")</f>
        <v/>
      </c>
      <c r="R118" s="60" t="str">
        <f>IFERROR(VLOOKUP(D118,物品!$B:$E,3,FALSE),"")</f>
        <v/>
      </c>
      <c r="S118" s="60" t="str">
        <f>IFERROR(VLOOKUP(E118,物品!$B:$E,3,FALSE),"")</f>
        <v/>
      </c>
      <c r="T118" s="60" t="str">
        <f>IFERROR(VLOOKUP(F118,物品!$B:$E,3,FALSE),"")</f>
        <v/>
      </c>
      <c r="U118" s="60" t="str">
        <f>IFERROR(VLOOKUP(G118,物品!$B:$E,3,FALSE),"")</f>
        <v/>
      </c>
      <c r="V118" s="60" t="str">
        <f>IFERROR(VLOOKUP(H118,物品!$B:$E,3,FALSE),"")</f>
        <v/>
      </c>
      <c r="W118" s="55" t="str">
        <f t="shared" si="41"/>
        <v/>
      </c>
      <c r="X118" s="55" t="str">
        <f t="shared" si="42"/>
        <v/>
      </c>
      <c r="Y118" s="55" t="str">
        <f t="shared" si="43"/>
        <v/>
      </c>
      <c r="Z118" s="55" t="str">
        <f t="shared" si="44"/>
        <v/>
      </c>
      <c r="AA118" s="55" t="str">
        <f t="shared" si="45"/>
        <v/>
      </c>
      <c r="AB118" s="55" t="e">
        <f t="shared" si="46"/>
        <v>#REF!</v>
      </c>
    </row>
    <row r="119" spans="1:28">
      <c r="A119" s="56" t="e">
        <f>物品!#REF!</f>
        <v>#REF!</v>
      </c>
      <c r="B119" s="56" t="e">
        <f>"'"&amp;物品!#REF!&amp;"'"</f>
        <v>#REF!</v>
      </c>
      <c r="C119" s="56" t="e">
        <f>物品!#REF!</f>
        <v>#REF!</v>
      </c>
      <c r="D119" s="56" t="e">
        <f>物品!#REF!</f>
        <v>#REF!</v>
      </c>
      <c r="E119" s="56" t="e">
        <f>物品!#REF!</f>
        <v>#REF!</v>
      </c>
      <c r="F119" s="56" t="e">
        <f>物品!#REF!</f>
        <v>#REF!</v>
      </c>
      <c r="G119" s="56" t="e">
        <f>物品!#REF!</f>
        <v>#REF!</v>
      </c>
      <c r="H119" s="56" t="e">
        <f>物品!#REF!</f>
        <v>#REF!</v>
      </c>
      <c r="I119" s="56" t="e">
        <f>IF(物品!#REF!=0,0,"'"&amp;物品!#REF!&amp;"'")</f>
        <v>#REF!</v>
      </c>
      <c r="J119" s="56" t="e">
        <f>IF(物品!#REF!=0,0,"'"&amp;物品!#REF!&amp;"'")</f>
        <v>#REF!</v>
      </c>
      <c r="K119" s="56" t="e">
        <f>IF(物品!#REF!=0,0,"'"&amp;物品!#REF!&amp;"'")</f>
        <v>#REF!</v>
      </c>
      <c r="L119" s="56" t="e">
        <f>IF(物品!#REF!=0,0,"'"&amp;物品!#REF!&amp;"'")</f>
        <v>#REF!</v>
      </c>
      <c r="M119" s="56" t="e">
        <f>IF(物品!#REF!=0,0,"'"&amp;物品!#REF!&amp;"'")</f>
        <v>#REF!</v>
      </c>
      <c r="N119" s="56" t="e">
        <f>IF(物品!#REF!=0,0,"'"&amp;物品!#REF!&amp;"'")</f>
        <v>#REF!</v>
      </c>
      <c r="O119" s="56" t="e">
        <f t="shared" si="40"/>
        <v>#REF!</v>
      </c>
      <c r="P119" s="56" t="str">
        <f t="shared" si="33"/>
        <v/>
      </c>
      <c r="Q119" s="60" t="str">
        <f>IFERROR(VLOOKUP(C119,物品!$B:$E,3,FALSE),"")</f>
        <v/>
      </c>
      <c r="R119" s="60" t="str">
        <f>IFERROR(VLOOKUP(D119,物品!$B:$E,3,FALSE),"")</f>
        <v/>
      </c>
      <c r="S119" s="60" t="str">
        <f>IFERROR(VLOOKUP(E119,物品!$B:$E,3,FALSE),"")</f>
        <v/>
      </c>
      <c r="T119" s="60" t="str">
        <f>IFERROR(VLOOKUP(F119,物品!$B:$E,3,FALSE),"")</f>
        <v/>
      </c>
      <c r="U119" s="60" t="str">
        <f>IFERROR(VLOOKUP(G119,物品!$B:$E,3,FALSE),"")</f>
        <v/>
      </c>
      <c r="V119" s="60" t="str">
        <f>IFERROR(VLOOKUP(H119,物品!$B:$E,3,FALSE),"")</f>
        <v/>
      </c>
      <c r="W119" s="55" t="str">
        <f t="shared" si="41"/>
        <v/>
      </c>
      <c r="X119" s="55" t="str">
        <f t="shared" si="42"/>
        <v/>
      </c>
      <c r="Y119" s="55" t="str">
        <f t="shared" si="43"/>
        <v/>
      </c>
      <c r="Z119" s="55" t="str">
        <f t="shared" si="44"/>
        <v/>
      </c>
      <c r="AA119" s="55" t="str">
        <f t="shared" si="45"/>
        <v/>
      </c>
      <c r="AB119" s="55" t="e">
        <f t="shared" si="46"/>
        <v>#REF!</v>
      </c>
    </row>
    <row r="120" spans="1:28">
      <c r="A120" s="56" t="e">
        <f>物品!#REF!</f>
        <v>#REF!</v>
      </c>
      <c r="B120" s="56" t="e">
        <f>"'"&amp;物品!#REF!&amp;"'"</f>
        <v>#REF!</v>
      </c>
      <c r="C120" s="56" t="e">
        <f>物品!#REF!</f>
        <v>#REF!</v>
      </c>
      <c r="D120" s="56" t="e">
        <f>物品!#REF!</f>
        <v>#REF!</v>
      </c>
      <c r="E120" s="56" t="e">
        <f>物品!#REF!</f>
        <v>#REF!</v>
      </c>
      <c r="F120" s="56" t="e">
        <f>物品!#REF!</f>
        <v>#REF!</v>
      </c>
      <c r="G120" s="56" t="e">
        <f>物品!#REF!</f>
        <v>#REF!</v>
      </c>
      <c r="H120" s="56" t="e">
        <f>物品!#REF!</f>
        <v>#REF!</v>
      </c>
      <c r="I120" s="56" t="e">
        <f>IF(物品!#REF!=0,0,"'"&amp;物品!#REF!&amp;"'")</f>
        <v>#REF!</v>
      </c>
      <c r="J120" s="56" t="e">
        <f>IF(物品!#REF!=0,0,"'"&amp;物品!#REF!&amp;"'")</f>
        <v>#REF!</v>
      </c>
      <c r="K120" s="56" t="e">
        <f>IF(物品!#REF!=0,0,"'"&amp;物品!#REF!&amp;"'")</f>
        <v>#REF!</v>
      </c>
      <c r="L120" s="56" t="e">
        <f>IF(物品!#REF!=0,0,"'"&amp;物品!#REF!&amp;"'")</f>
        <v>#REF!</v>
      </c>
      <c r="M120" s="56" t="e">
        <f>IF(物品!#REF!=0,0,"'"&amp;物品!#REF!&amp;"'")</f>
        <v>#REF!</v>
      </c>
      <c r="N120" s="56" t="e">
        <f>IF(物品!#REF!=0,0,"'"&amp;物品!#REF!&amp;"'")</f>
        <v>#REF!</v>
      </c>
      <c r="O120" s="56" t="e">
        <f t="shared" si="40"/>
        <v>#REF!</v>
      </c>
      <c r="P120" s="56" t="str">
        <f t="shared" ref="P120:P151" si="47">IFERROR(VLOOKUP(A120,Q:AB,12,FALSE),IFERROR(VLOOKUP(A120,R:AB,11,FALSE),IFERROR(VLOOKUP(A120,S:AB,10,FALSE),"")))</f>
        <v/>
      </c>
      <c r="Q120" s="60" t="str">
        <f>IFERROR(VLOOKUP(C120,物品!$B:$E,3,FALSE),"")</f>
        <v/>
      </c>
      <c r="R120" s="60" t="str">
        <f>IFERROR(VLOOKUP(D120,物品!$B:$E,3,FALSE),"")</f>
        <v/>
      </c>
      <c r="S120" s="60" t="str">
        <f>IFERROR(VLOOKUP(E120,物品!$B:$E,3,FALSE),"")</f>
        <v/>
      </c>
      <c r="T120" s="60" t="str">
        <f>IFERROR(VLOOKUP(F120,物品!$B:$E,3,FALSE),"")</f>
        <v/>
      </c>
      <c r="U120" s="60" t="str">
        <f>IFERROR(VLOOKUP(G120,物品!$B:$E,3,FALSE),"")</f>
        <v/>
      </c>
      <c r="V120" s="60" t="str">
        <f>IFERROR(VLOOKUP(H120,物品!$B:$E,3,FALSE),"")</f>
        <v/>
      </c>
      <c r="W120" s="55" t="str">
        <f t="shared" si="41"/>
        <v/>
      </c>
      <c r="X120" s="55" t="str">
        <f t="shared" si="42"/>
        <v/>
      </c>
      <c r="Y120" s="55" t="str">
        <f t="shared" si="43"/>
        <v/>
      </c>
      <c r="Z120" s="55" t="str">
        <f t="shared" si="44"/>
        <v/>
      </c>
      <c r="AA120" s="55" t="str">
        <f t="shared" si="45"/>
        <v/>
      </c>
      <c r="AB120" s="55" t="e">
        <f t="shared" si="46"/>
        <v>#REF!</v>
      </c>
    </row>
    <row r="121" spans="1:28">
      <c r="A121" s="56" t="e">
        <f>物品!#REF!</f>
        <v>#REF!</v>
      </c>
      <c r="B121" s="56" t="e">
        <f>"'"&amp;物品!#REF!&amp;"'"</f>
        <v>#REF!</v>
      </c>
      <c r="C121" s="56" t="e">
        <f>物品!#REF!</f>
        <v>#REF!</v>
      </c>
      <c r="D121" s="56" t="e">
        <f>物品!#REF!</f>
        <v>#REF!</v>
      </c>
      <c r="E121" s="56" t="e">
        <f>物品!#REF!</f>
        <v>#REF!</v>
      </c>
      <c r="F121" s="56" t="e">
        <f>物品!#REF!</f>
        <v>#REF!</v>
      </c>
      <c r="G121" s="56" t="e">
        <f>物品!#REF!</f>
        <v>#REF!</v>
      </c>
      <c r="H121" s="56" t="e">
        <f>物品!#REF!</f>
        <v>#REF!</v>
      </c>
      <c r="I121" s="56" t="e">
        <f>IF(物品!#REF!=0,0,"'"&amp;物品!#REF!&amp;"'")</f>
        <v>#REF!</v>
      </c>
      <c r="J121" s="56" t="e">
        <f>IF(物品!#REF!=0,0,"'"&amp;物品!#REF!&amp;"'")</f>
        <v>#REF!</v>
      </c>
      <c r="K121" s="56" t="e">
        <f>IF(物品!#REF!=0,0,"'"&amp;物品!#REF!&amp;"'")</f>
        <v>#REF!</v>
      </c>
      <c r="L121" s="56" t="e">
        <f>IF(物品!#REF!=0,0,"'"&amp;物品!#REF!&amp;"'")</f>
        <v>#REF!</v>
      </c>
      <c r="M121" s="56" t="e">
        <f>IF(物品!#REF!=0,0,"'"&amp;物品!#REF!&amp;"'")</f>
        <v>#REF!</v>
      </c>
      <c r="N121" s="56" t="e">
        <f>IF(物品!#REF!=0,0,"'"&amp;物品!#REF!&amp;"'")</f>
        <v>#REF!</v>
      </c>
      <c r="O121" s="56" t="e">
        <f t="shared" si="40"/>
        <v>#REF!</v>
      </c>
      <c r="P121" s="56" t="str">
        <f t="shared" si="47"/>
        <v/>
      </c>
      <c r="Q121" s="60" t="str">
        <f>IFERROR(VLOOKUP(C121,物品!$B:$E,3,FALSE),"")</f>
        <v/>
      </c>
      <c r="R121" s="60" t="str">
        <f>IFERROR(VLOOKUP(D121,物品!$B:$E,3,FALSE),"")</f>
        <v/>
      </c>
      <c r="S121" s="60" t="str">
        <f>IFERROR(VLOOKUP(E121,物品!$B:$E,3,FALSE),"")</f>
        <v/>
      </c>
      <c r="T121" s="60" t="str">
        <f>IFERROR(VLOOKUP(F121,物品!$B:$E,3,FALSE),"")</f>
        <v/>
      </c>
      <c r="U121" s="60" t="str">
        <f>IFERROR(VLOOKUP(G121,物品!$B:$E,3,FALSE),"")</f>
        <v/>
      </c>
      <c r="V121" s="60" t="str">
        <f>IFERROR(VLOOKUP(H121,物品!$B:$E,3,FALSE),"")</f>
        <v/>
      </c>
      <c r="W121" s="55" t="str">
        <f t="shared" si="41"/>
        <v/>
      </c>
      <c r="X121" s="55" t="str">
        <f t="shared" si="42"/>
        <v/>
      </c>
      <c r="Y121" s="55" t="str">
        <f t="shared" si="43"/>
        <v/>
      </c>
      <c r="Z121" s="55" t="str">
        <f t="shared" si="44"/>
        <v/>
      </c>
      <c r="AA121" s="55" t="str">
        <f t="shared" si="45"/>
        <v/>
      </c>
      <c r="AB121" s="55" t="e">
        <f t="shared" si="46"/>
        <v>#REF!</v>
      </c>
    </row>
    <row r="122" spans="1:28">
      <c r="A122" s="56" t="e">
        <f>物品!#REF!</f>
        <v>#REF!</v>
      </c>
      <c r="B122" s="56" t="e">
        <f>"'"&amp;物品!#REF!&amp;"'"</f>
        <v>#REF!</v>
      </c>
      <c r="C122" s="56" t="e">
        <f>物品!#REF!</f>
        <v>#REF!</v>
      </c>
      <c r="D122" s="56" t="e">
        <f>物品!#REF!</f>
        <v>#REF!</v>
      </c>
      <c r="E122" s="56" t="e">
        <f>物品!#REF!</f>
        <v>#REF!</v>
      </c>
      <c r="F122" s="56" t="e">
        <f>物品!#REF!</f>
        <v>#REF!</v>
      </c>
      <c r="G122" s="56" t="e">
        <f>物品!#REF!</f>
        <v>#REF!</v>
      </c>
      <c r="H122" s="56" t="e">
        <f>物品!#REF!</f>
        <v>#REF!</v>
      </c>
      <c r="I122" s="56" t="e">
        <f>IF(物品!#REF!=0,0,"'"&amp;物品!#REF!&amp;"'")</f>
        <v>#REF!</v>
      </c>
      <c r="J122" s="56" t="e">
        <f>IF(物品!#REF!=0,0,"'"&amp;物品!#REF!&amp;"'")</f>
        <v>#REF!</v>
      </c>
      <c r="K122" s="56" t="e">
        <f>IF(物品!#REF!=0,0,"'"&amp;物品!#REF!&amp;"'")</f>
        <v>#REF!</v>
      </c>
      <c r="L122" s="56" t="e">
        <f>IF(物品!#REF!=0,0,"'"&amp;物品!#REF!&amp;"'")</f>
        <v>#REF!</v>
      </c>
      <c r="M122" s="56" t="e">
        <f>IF(物品!#REF!=0,0,"'"&amp;物品!#REF!&amp;"'")</f>
        <v>#REF!</v>
      </c>
      <c r="N122" s="56" t="e">
        <f>IF(物品!#REF!=0,0,"'"&amp;物品!#REF!&amp;"'")</f>
        <v>#REF!</v>
      </c>
      <c r="O122" s="56" t="e">
        <f t="shared" si="40"/>
        <v>#REF!</v>
      </c>
      <c r="P122" s="56" t="str">
        <f t="shared" si="47"/>
        <v/>
      </c>
      <c r="Q122" s="60" t="str">
        <f>IFERROR(VLOOKUP(C122,物品!$B:$E,3,FALSE),"")</f>
        <v/>
      </c>
      <c r="R122" s="60" t="str">
        <f>IFERROR(VLOOKUP(D122,物品!$B:$E,3,FALSE),"")</f>
        <v/>
      </c>
      <c r="S122" s="60" t="str">
        <f>IFERROR(VLOOKUP(E122,物品!$B:$E,3,FALSE),"")</f>
        <v/>
      </c>
      <c r="T122" s="60" t="str">
        <f>IFERROR(VLOOKUP(F122,物品!$B:$E,3,FALSE),"")</f>
        <v/>
      </c>
      <c r="U122" s="60" t="str">
        <f>IFERROR(VLOOKUP(G122,物品!$B:$E,3,FALSE),"")</f>
        <v/>
      </c>
      <c r="V122" s="60" t="str">
        <f>IFERROR(VLOOKUP(H122,物品!$B:$E,3,FALSE),"")</f>
        <v/>
      </c>
      <c r="W122" s="55" t="str">
        <f t="shared" si="41"/>
        <v/>
      </c>
      <c r="X122" s="55" t="str">
        <f t="shared" si="42"/>
        <v/>
      </c>
      <c r="Y122" s="55" t="str">
        <f t="shared" si="43"/>
        <v/>
      </c>
      <c r="Z122" s="55" t="str">
        <f t="shared" si="44"/>
        <v/>
      </c>
      <c r="AA122" s="55" t="str">
        <f t="shared" si="45"/>
        <v/>
      </c>
      <c r="AB122" s="55" t="e">
        <f t="shared" si="46"/>
        <v>#REF!</v>
      </c>
    </row>
    <row r="123" spans="1:28">
      <c r="A123" s="56" t="e">
        <f>物品!#REF!</f>
        <v>#REF!</v>
      </c>
      <c r="B123" s="56" t="e">
        <f>"'"&amp;物品!#REF!&amp;"'"</f>
        <v>#REF!</v>
      </c>
      <c r="C123" s="56" t="e">
        <f>物品!#REF!</f>
        <v>#REF!</v>
      </c>
      <c r="D123" s="56" t="e">
        <f>物品!#REF!</f>
        <v>#REF!</v>
      </c>
      <c r="E123" s="56" t="e">
        <f>物品!#REF!</f>
        <v>#REF!</v>
      </c>
      <c r="F123" s="56" t="e">
        <f>物品!#REF!</f>
        <v>#REF!</v>
      </c>
      <c r="G123" s="56" t="e">
        <f>物品!#REF!</f>
        <v>#REF!</v>
      </c>
      <c r="H123" s="56" t="e">
        <f>物品!#REF!</f>
        <v>#REF!</v>
      </c>
      <c r="I123" s="56" t="e">
        <f>IF(物品!#REF!=0,0,"'"&amp;物品!#REF!&amp;"'")</f>
        <v>#REF!</v>
      </c>
      <c r="J123" s="56" t="e">
        <f>IF(物品!#REF!=0,0,"'"&amp;物品!#REF!&amp;"'")</f>
        <v>#REF!</v>
      </c>
      <c r="K123" s="56" t="e">
        <f>IF(物品!#REF!=0,0,"'"&amp;物品!#REF!&amp;"'")</f>
        <v>#REF!</v>
      </c>
      <c r="L123" s="56" t="e">
        <f>IF(物品!#REF!=0,0,"'"&amp;物品!#REF!&amp;"'")</f>
        <v>#REF!</v>
      </c>
      <c r="M123" s="56" t="e">
        <f>IF(物品!#REF!=0,0,"'"&amp;物品!#REF!&amp;"'")</f>
        <v>#REF!</v>
      </c>
      <c r="N123" s="56" t="e">
        <f>IF(物品!#REF!=0,0,"'"&amp;物品!#REF!&amp;"'")</f>
        <v>#REF!</v>
      </c>
      <c r="O123" s="56" t="e">
        <f t="shared" si="40"/>
        <v>#REF!</v>
      </c>
      <c r="P123" s="56" t="str">
        <f t="shared" si="47"/>
        <v/>
      </c>
      <c r="Q123" s="60" t="str">
        <f>IFERROR(VLOOKUP(C123,物品!$B:$E,3,FALSE),"")</f>
        <v/>
      </c>
      <c r="R123" s="60" t="str">
        <f>IFERROR(VLOOKUP(D123,物品!$B:$E,3,FALSE),"")</f>
        <v/>
      </c>
      <c r="S123" s="60" t="str">
        <f>IFERROR(VLOOKUP(E123,物品!$B:$E,3,FALSE),"")</f>
        <v/>
      </c>
      <c r="T123" s="60" t="str">
        <f>IFERROR(VLOOKUP(F123,物品!$B:$E,3,FALSE),"")</f>
        <v/>
      </c>
      <c r="U123" s="60" t="str">
        <f>IFERROR(VLOOKUP(G123,物品!$B:$E,3,FALSE),"")</f>
        <v/>
      </c>
      <c r="V123" s="60" t="str">
        <f>IFERROR(VLOOKUP(H123,物品!$B:$E,3,FALSE),"")</f>
        <v/>
      </c>
      <c r="W123" s="55" t="str">
        <f t="shared" si="41"/>
        <v/>
      </c>
      <c r="X123" s="55" t="str">
        <f t="shared" si="42"/>
        <v/>
      </c>
      <c r="Y123" s="55" t="str">
        <f t="shared" si="43"/>
        <v/>
      </c>
      <c r="Z123" s="55" t="str">
        <f t="shared" si="44"/>
        <v/>
      </c>
      <c r="AA123" s="55" t="str">
        <f t="shared" si="45"/>
        <v/>
      </c>
      <c r="AB123" s="55" t="e">
        <f t="shared" si="46"/>
        <v>#REF!</v>
      </c>
    </row>
    <row r="124" spans="1:28">
      <c r="A124" s="56" t="e">
        <f>物品!#REF!</f>
        <v>#REF!</v>
      </c>
      <c r="B124" s="56" t="e">
        <f>"'"&amp;物品!#REF!&amp;"'"</f>
        <v>#REF!</v>
      </c>
      <c r="C124" s="56" t="e">
        <f>物品!#REF!</f>
        <v>#REF!</v>
      </c>
      <c r="D124" s="56" t="e">
        <f>物品!#REF!</f>
        <v>#REF!</v>
      </c>
      <c r="E124" s="56" t="e">
        <f>物品!#REF!</f>
        <v>#REF!</v>
      </c>
      <c r="F124" s="56" t="e">
        <f>物品!#REF!</f>
        <v>#REF!</v>
      </c>
      <c r="G124" s="56" t="e">
        <f>物品!#REF!</f>
        <v>#REF!</v>
      </c>
      <c r="H124" s="56" t="e">
        <f>物品!#REF!</f>
        <v>#REF!</v>
      </c>
      <c r="I124" s="56" t="e">
        <f>IF(物品!#REF!=0,0,"'"&amp;物品!#REF!&amp;"'")</f>
        <v>#REF!</v>
      </c>
      <c r="J124" s="56" t="e">
        <f>IF(物品!#REF!=0,0,"'"&amp;物品!#REF!&amp;"'")</f>
        <v>#REF!</v>
      </c>
      <c r="K124" s="56" t="e">
        <f>IF(物品!#REF!=0,0,"'"&amp;物品!#REF!&amp;"'")</f>
        <v>#REF!</v>
      </c>
      <c r="L124" s="56" t="e">
        <f>IF(物品!#REF!=0,0,"'"&amp;物品!#REF!&amp;"'")</f>
        <v>#REF!</v>
      </c>
      <c r="M124" s="56" t="e">
        <f>IF(物品!#REF!=0,0,"'"&amp;物品!#REF!&amp;"'")</f>
        <v>#REF!</v>
      </c>
      <c r="N124" s="56" t="e">
        <f>IF(物品!#REF!=0,0,"'"&amp;物品!#REF!&amp;"'")</f>
        <v>#REF!</v>
      </c>
      <c r="O124" s="56" t="e">
        <f t="shared" si="40"/>
        <v>#REF!</v>
      </c>
      <c r="P124" s="56" t="str">
        <f t="shared" si="47"/>
        <v/>
      </c>
      <c r="Q124" s="60" t="str">
        <f>IFERROR(VLOOKUP(C124,物品!$B:$E,3,FALSE),"")</f>
        <v/>
      </c>
      <c r="R124" s="60" t="str">
        <f>IFERROR(VLOOKUP(D124,物品!$B:$E,3,FALSE),"")</f>
        <v/>
      </c>
      <c r="S124" s="60" t="str">
        <f>IFERROR(VLOOKUP(E124,物品!$B:$E,3,FALSE),"")</f>
        <v/>
      </c>
      <c r="T124" s="60" t="str">
        <f>IFERROR(VLOOKUP(F124,物品!$B:$E,3,FALSE),"")</f>
        <v/>
      </c>
      <c r="U124" s="60" t="str">
        <f>IFERROR(VLOOKUP(G124,物品!$B:$E,3,FALSE),"")</f>
        <v/>
      </c>
      <c r="V124" s="60" t="str">
        <f>IFERROR(VLOOKUP(H124,物品!$B:$E,3,FALSE),"")</f>
        <v/>
      </c>
      <c r="W124" s="55" t="str">
        <f t="shared" si="41"/>
        <v/>
      </c>
      <c r="X124" s="55" t="str">
        <f t="shared" si="42"/>
        <v/>
      </c>
      <c r="Y124" s="55" t="str">
        <f t="shared" si="43"/>
        <v/>
      </c>
      <c r="Z124" s="55" t="str">
        <f t="shared" si="44"/>
        <v/>
      </c>
      <c r="AA124" s="55" t="str">
        <f t="shared" si="45"/>
        <v/>
      </c>
      <c r="AB124" s="55" t="e">
        <f t="shared" si="46"/>
        <v>#REF!</v>
      </c>
    </row>
    <row r="125" spans="1:28">
      <c r="A125" s="56" t="e">
        <f>物品!#REF!</f>
        <v>#REF!</v>
      </c>
      <c r="B125" s="56" t="e">
        <f>"'"&amp;物品!#REF!&amp;"'"</f>
        <v>#REF!</v>
      </c>
      <c r="C125" s="56" t="e">
        <f>物品!#REF!</f>
        <v>#REF!</v>
      </c>
      <c r="D125" s="56" t="e">
        <f>物品!#REF!</f>
        <v>#REF!</v>
      </c>
      <c r="E125" s="56" t="e">
        <f>物品!#REF!</f>
        <v>#REF!</v>
      </c>
      <c r="F125" s="56" t="e">
        <f>物品!#REF!</f>
        <v>#REF!</v>
      </c>
      <c r="G125" s="56" t="e">
        <f>物品!#REF!</f>
        <v>#REF!</v>
      </c>
      <c r="H125" s="56" t="e">
        <f>物品!#REF!</f>
        <v>#REF!</v>
      </c>
      <c r="I125" s="56" t="e">
        <f>IF(物品!#REF!=0,0,"'"&amp;物品!#REF!&amp;"'")</f>
        <v>#REF!</v>
      </c>
      <c r="J125" s="56" t="e">
        <f>IF(物品!#REF!=0,0,"'"&amp;物品!#REF!&amp;"'")</f>
        <v>#REF!</v>
      </c>
      <c r="K125" s="56" t="e">
        <f>IF(物品!#REF!=0,0,"'"&amp;物品!#REF!&amp;"'")</f>
        <v>#REF!</v>
      </c>
      <c r="L125" s="56" t="e">
        <f>IF(物品!#REF!=0,0,"'"&amp;物品!#REF!&amp;"'")</f>
        <v>#REF!</v>
      </c>
      <c r="M125" s="56" t="e">
        <f>IF(物品!#REF!=0,0,"'"&amp;物品!#REF!&amp;"'")</f>
        <v>#REF!</v>
      </c>
      <c r="N125" s="56" t="e">
        <f>IF(物品!#REF!=0,0,"'"&amp;物品!#REF!&amp;"'")</f>
        <v>#REF!</v>
      </c>
      <c r="O125" s="56" t="e">
        <f t="shared" si="40"/>
        <v>#REF!</v>
      </c>
      <c r="P125" s="56" t="str">
        <f t="shared" si="47"/>
        <v/>
      </c>
      <c r="Q125" s="60" t="str">
        <f>IFERROR(VLOOKUP(C125,物品!$B:$E,3,FALSE),"")</f>
        <v/>
      </c>
      <c r="R125" s="60" t="str">
        <f>IFERROR(VLOOKUP(D125,物品!$B:$E,3,FALSE),"")</f>
        <v/>
      </c>
      <c r="S125" s="60" t="str">
        <f>IFERROR(VLOOKUP(E125,物品!$B:$E,3,FALSE),"")</f>
        <v/>
      </c>
      <c r="T125" s="60" t="str">
        <f>IFERROR(VLOOKUP(F125,物品!$B:$E,3,FALSE),"")</f>
        <v/>
      </c>
      <c r="U125" s="60" t="str">
        <f>IFERROR(VLOOKUP(G125,物品!$B:$E,3,FALSE),"")</f>
        <v/>
      </c>
      <c r="V125" s="60" t="str">
        <f>IFERROR(VLOOKUP(H125,物品!$B:$E,3,FALSE),"")</f>
        <v/>
      </c>
      <c r="W125" s="55" t="str">
        <f t="shared" si="41"/>
        <v/>
      </c>
      <c r="X125" s="55" t="str">
        <f t="shared" si="42"/>
        <v/>
      </c>
      <c r="Y125" s="55" t="str">
        <f t="shared" si="43"/>
        <v/>
      </c>
      <c r="Z125" s="55" t="str">
        <f t="shared" si="44"/>
        <v/>
      </c>
      <c r="AA125" s="55" t="str">
        <f t="shared" si="45"/>
        <v/>
      </c>
      <c r="AB125" s="55" t="e">
        <f t="shared" si="46"/>
        <v>#REF!</v>
      </c>
    </row>
    <row r="126" spans="1:28">
      <c r="A126" s="56" t="e">
        <f>物品!#REF!</f>
        <v>#REF!</v>
      </c>
      <c r="B126" s="56" t="e">
        <f>"'"&amp;物品!#REF!&amp;"'"</f>
        <v>#REF!</v>
      </c>
      <c r="C126" s="56" t="e">
        <f>物品!#REF!</f>
        <v>#REF!</v>
      </c>
      <c r="D126" s="56" t="e">
        <f>物品!#REF!</f>
        <v>#REF!</v>
      </c>
      <c r="E126" s="56" t="e">
        <f>物品!#REF!</f>
        <v>#REF!</v>
      </c>
      <c r="F126" s="56" t="e">
        <f>物品!#REF!</f>
        <v>#REF!</v>
      </c>
      <c r="G126" s="56" t="e">
        <f>物品!#REF!</f>
        <v>#REF!</v>
      </c>
      <c r="H126" s="56" t="e">
        <f>物品!#REF!</f>
        <v>#REF!</v>
      </c>
      <c r="I126" s="56" t="e">
        <f>IF(物品!#REF!=0,0,"'"&amp;物品!#REF!&amp;"'")</f>
        <v>#REF!</v>
      </c>
      <c r="J126" s="56" t="e">
        <f>IF(物品!#REF!=0,0,"'"&amp;物品!#REF!&amp;"'")</f>
        <v>#REF!</v>
      </c>
      <c r="K126" s="56" t="e">
        <f>IF(物品!#REF!=0,0,"'"&amp;物品!#REF!&amp;"'")</f>
        <v>#REF!</v>
      </c>
      <c r="L126" s="56" t="e">
        <f>IF(物品!#REF!=0,0,"'"&amp;物品!#REF!&amp;"'")</f>
        <v>#REF!</v>
      </c>
      <c r="M126" s="56" t="e">
        <f>IF(物品!#REF!=0,0,"'"&amp;物品!#REF!&amp;"'")</f>
        <v>#REF!</v>
      </c>
      <c r="N126" s="56" t="e">
        <f>IF(物品!#REF!=0,0,"'"&amp;物品!#REF!&amp;"'")</f>
        <v>#REF!</v>
      </c>
      <c r="O126" s="56" t="e">
        <f t="shared" si="40"/>
        <v>#REF!</v>
      </c>
      <c r="P126" s="56" t="str">
        <f t="shared" si="47"/>
        <v/>
      </c>
      <c r="Q126" s="60" t="str">
        <f>IFERROR(VLOOKUP(C126,物品!$B:$E,3,FALSE),"")</f>
        <v/>
      </c>
      <c r="R126" s="60" t="str">
        <f>IFERROR(VLOOKUP(D126,物品!$B:$E,3,FALSE),"")</f>
        <v/>
      </c>
      <c r="S126" s="60" t="str">
        <f>IFERROR(VLOOKUP(E126,物品!$B:$E,3,FALSE),"")</f>
        <v/>
      </c>
      <c r="T126" s="60" t="str">
        <f>IFERROR(VLOOKUP(F126,物品!$B:$E,3,FALSE),"")</f>
        <v/>
      </c>
      <c r="U126" s="60" t="str">
        <f>IFERROR(VLOOKUP(G126,物品!$B:$E,3,FALSE),"")</f>
        <v/>
      </c>
      <c r="V126" s="60" t="str">
        <f>IFERROR(VLOOKUP(H126,物品!$B:$E,3,FALSE),"")</f>
        <v/>
      </c>
      <c r="W126" s="55" t="str">
        <f t="shared" si="41"/>
        <v/>
      </c>
      <c r="X126" s="55" t="str">
        <f t="shared" si="42"/>
        <v/>
      </c>
      <c r="Y126" s="55" t="str">
        <f t="shared" si="43"/>
        <v/>
      </c>
      <c r="Z126" s="55" t="str">
        <f t="shared" si="44"/>
        <v/>
      </c>
      <c r="AA126" s="55" t="str">
        <f t="shared" si="45"/>
        <v/>
      </c>
      <c r="AB126" s="55" t="e">
        <f t="shared" si="46"/>
        <v>#REF!</v>
      </c>
    </row>
    <row r="127" spans="1:28">
      <c r="A127" s="56" t="e">
        <f>物品!#REF!</f>
        <v>#REF!</v>
      </c>
      <c r="B127" s="56" t="e">
        <f>"'"&amp;物品!#REF!&amp;"'"</f>
        <v>#REF!</v>
      </c>
      <c r="C127" s="56" t="e">
        <f>物品!#REF!</f>
        <v>#REF!</v>
      </c>
      <c r="D127" s="56" t="e">
        <f>物品!#REF!</f>
        <v>#REF!</v>
      </c>
      <c r="E127" s="56" t="e">
        <f>物品!#REF!</f>
        <v>#REF!</v>
      </c>
      <c r="F127" s="56" t="e">
        <f>物品!#REF!</f>
        <v>#REF!</v>
      </c>
      <c r="G127" s="56" t="e">
        <f>物品!#REF!</f>
        <v>#REF!</v>
      </c>
      <c r="H127" s="56" t="e">
        <f>物品!#REF!</f>
        <v>#REF!</v>
      </c>
      <c r="I127" s="56" t="e">
        <f>IF(物品!#REF!=0,0,"'"&amp;物品!#REF!&amp;"'")</f>
        <v>#REF!</v>
      </c>
      <c r="J127" s="56" t="e">
        <f>IF(物品!#REF!=0,0,"'"&amp;物品!#REF!&amp;"'")</f>
        <v>#REF!</v>
      </c>
      <c r="K127" s="56" t="e">
        <f>IF(物品!#REF!=0,0,"'"&amp;物品!#REF!&amp;"'")</f>
        <v>#REF!</v>
      </c>
      <c r="L127" s="56" t="e">
        <f>IF(物品!#REF!=0,0,"'"&amp;物品!#REF!&amp;"'")</f>
        <v>#REF!</v>
      </c>
      <c r="M127" s="56" t="e">
        <f>IF(物品!#REF!=0,0,"'"&amp;物品!#REF!&amp;"'")</f>
        <v>#REF!</v>
      </c>
      <c r="N127" s="56" t="e">
        <f>IF(物品!#REF!=0,0,"'"&amp;物品!#REF!&amp;"'")</f>
        <v>#REF!</v>
      </c>
      <c r="O127" s="56" t="e">
        <f t="shared" si="40"/>
        <v>#REF!</v>
      </c>
      <c r="P127" s="56" t="str">
        <f t="shared" si="47"/>
        <v/>
      </c>
      <c r="Q127" s="60" t="str">
        <f>IFERROR(VLOOKUP(C127,物品!$B:$E,3,FALSE),"")</f>
        <v/>
      </c>
      <c r="R127" s="60" t="str">
        <f>IFERROR(VLOOKUP(D127,物品!$B:$E,3,FALSE),"")</f>
        <v/>
      </c>
      <c r="S127" s="60" t="str">
        <f>IFERROR(VLOOKUP(E127,物品!$B:$E,3,FALSE),"")</f>
        <v/>
      </c>
      <c r="T127" s="60" t="str">
        <f>IFERROR(VLOOKUP(F127,物品!$B:$E,3,FALSE),"")</f>
        <v/>
      </c>
      <c r="U127" s="60" t="str">
        <f>IFERROR(VLOOKUP(G127,物品!$B:$E,3,FALSE),"")</f>
        <v/>
      </c>
      <c r="V127" s="60" t="str">
        <f>IFERROR(VLOOKUP(H127,物品!$B:$E,3,FALSE),"")</f>
        <v/>
      </c>
      <c r="W127" s="55" t="str">
        <f t="shared" si="41"/>
        <v/>
      </c>
      <c r="X127" s="55" t="str">
        <f t="shared" si="42"/>
        <v/>
      </c>
      <c r="Y127" s="55" t="str">
        <f t="shared" si="43"/>
        <v/>
      </c>
      <c r="Z127" s="55" t="str">
        <f t="shared" si="44"/>
        <v/>
      </c>
      <c r="AA127" s="55" t="str">
        <f t="shared" si="45"/>
        <v/>
      </c>
      <c r="AB127" s="55" t="e">
        <f t="shared" si="46"/>
        <v>#REF!</v>
      </c>
    </row>
    <row r="128" spans="1:28">
      <c r="A128" s="56" t="e">
        <f>物品!#REF!</f>
        <v>#REF!</v>
      </c>
      <c r="B128" s="56" t="e">
        <f>"'"&amp;物品!#REF!&amp;"'"</f>
        <v>#REF!</v>
      </c>
      <c r="C128" s="56" t="e">
        <f>物品!#REF!</f>
        <v>#REF!</v>
      </c>
      <c r="D128" s="56" t="e">
        <f>物品!#REF!</f>
        <v>#REF!</v>
      </c>
      <c r="E128" s="56" t="e">
        <f>物品!#REF!</f>
        <v>#REF!</v>
      </c>
      <c r="F128" s="56" t="e">
        <f>物品!#REF!</f>
        <v>#REF!</v>
      </c>
      <c r="G128" s="56" t="e">
        <f>物品!#REF!</f>
        <v>#REF!</v>
      </c>
      <c r="H128" s="56" t="e">
        <f>物品!#REF!</f>
        <v>#REF!</v>
      </c>
      <c r="I128" s="56" t="e">
        <f>IF(物品!#REF!=0,0,"'"&amp;物品!#REF!&amp;"'")</f>
        <v>#REF!</v>
      </c>
      <c r="J128" s="56" t="e">
        <f>IF(物品!#REF!=0,0,"'"&amp;物品!#REF!&amp;"'")</f>
        <v>#REF!</v>
      </c>
      <c r="K128" s="56" t="e">
        <f>IF(物品!#REF!=0,0,"'"&amp;物品!#REF!&amp;"'")</f>
        <v>#REF!</v>
      </c>
      <c r="L128" s="56" t="e">
        <f>IF(物品!#REF!=0,0,"'"&amp;物品!#REF!&amp;"'")</f>
        <v>#REF!</v>
      </c>
      <c r="M128" s="56" t="e">
        <f>IF(物品!#REF!=0,0,"'"&amp;物品!#REF!&amp;"'")</f>
        <v>#REF!</v>
      </c>
      <c r="N128" s="56" t="e">
        <f>IF(物品!#REF!=0,0,"'"&amp;物品!#REF!&amp;"'")</f>
        <v>#REF!</v>
      </c>
      <c r="O128" s="56" t="e">
        <f t="shared" si="40"/>
        <v>#REF!</v>
      </c>
      <c r="P128" s="56" t="str">
        <f t="shared" si="47"/>
        <v/>
      </c>
      <c r="Q128" s="60" t="str">
        <f>IFERROR(VLOOKUP(C128,物品!$B:$E,3,FALSE),"")</f>
        <v/>
      </c>
      <c r="R128" s="60" t="str">
        <f>IFERROR(VLOOKUP(D128,物品!$B:$E,3,FALSE),"")</f>
        <v/>
      </c>
      <c r="S128" s="60" t="str">
        <f>IFERROR(VLOOKUP(E128,物品!$B:$E,3,FALSE),"")</f>
        <v/>
      </c>
      <c r="T128" s="60" t="str">
        <f>IFERROR(VLOOKUP(F128,物品!$B:$E,3,FALSE),"")</f>
        <v/>
      </c>
      <c r="U128" s="60" t="str">
        <f>IFERROR(VLOOKUP(G128,物品!$B:$E,3,FALSE),"")</f>
        <v/>
      </c>
      <c r="V128" s="60" t="str">
        <f>IFERROR(VLOOKUP(H128,物品!$B:$E,3,FALSE),"")</f>
        <v/>
      </c>
      <c r="W128" s="55" t="str">
        <f t="shared" si="41"/>
        <v/>
      </c>
      <c r="X128" s="55" t="str">
        <f t="shared" si="42"/>
        <v/>
      </c>
      <c r="Y128" s="55" t="str">
        <f t="shared" si="43"/>
        <v/>
      </c>
      <c r="Z128" s="55" t="str">
        <f t="shared" si="44"/>
        <v/>
      </c>
      <c r="AA128" s="55" t="str">
        <f t="shared" si="45"/>
        <v/>
      </c>
      <c r="AB128" s="55" t="e">
        <f t="shared" si="46"/>
        <v>#REF!</v>
      </c>
    </row>
    <row r="129" spans="1:28">
      <c r="A129" s="56" t="e">
        <f>物品!#REF!</f>
        <v>#REF!</v>
      </c>
      <c r="B129" s="56" t="e">
        <f>"'"&amp;物品!#REF!&amp;"'"</f>
        <v>#REF!</v>
      </c>
      <c r="C129" s="56" t="e">
        <f>物品!#REF!</f>
        <v>#REF!</v>
      </c>
      <c r="D129" s="56" t="e">
        <f>物品!#REF!</f>
        <v>#REF!</v>
      </c>
      <c r="E129" s="56" t="e">
        <f>物品!#REF!</f>
        <v>#REF!</v>
      </c>
      <c r="F129" s="56" t="e">
        <f>物品!#REF!</f>
        <v>#REF!</v>
      </c>
      <c r="G129" s="56" t="e">
        <f>物品!#REF!</f>
        <v>#REF!</v>
      </c>
      <c r="H129" s="56" t="e">
        <f>物品!#REF!</f>
        <v>#REF!</v>
      </c>
      <c r="I129" s="56" t="e">
        <f>IF(物品!#REF!=0,0,"'"&amp;物品!#REF!&amp;"'")</f>
        <v>#REF!</v>
      </c>
      <c r="J129" s="56" t="e">
        <f>IF(物品!#REF!=0,0,"'"&amp;物品!#REF!&amp;"'")</f>
        <v>#REF!</v>
      </c>
      <c r="K129" s="56" t="e">
        <f>IF(物品!#REF!=0,0,"'"&amp;物品!#REF!&amp;"'")</f>
        <v>#REF!</v>
      </c>
      <c r="L129" s="56" t="e">
        <f>IF(物品!#REF!=0,0,"'"&amp;物品!#REF!&amp;"'")</f>
        <v>#REF!</v>
      </c>
      <c r="M129" s="56" t="e">
        <f>IF(物品!#REF!=0,0,"'"&amp;物品!#REF!&amp;"'")</f>
        <v>#REF!</v>
      </c>
      <c r="N129" s="56" t="e">
        <f>IF(物品!#REF!=0,0,"'"&amp;物品!#REF!&amp;"'")</f>
        <v>#REF!</v>
      </c>
      <c r="O129" s="56" t="e">
        <f t="shared" si="40"/>
        <v>#REF!</v>
      </c>
      <c r="P129" s="56" t="str">
        <f t="shared" si="47"/>
        <v/>
      </c>
      <c r="Q129" s="60" t="str">
        <f>IFERROR(VLOOKUP(C129,物品!$B:$E,3,FALSE),"")</f>
        <v/>
      </c>
      <c r="R129" s="60" t="str">
        <f>IFERROR(VLOOKUP(D129,物品!$B:$E,3,FALSE),"")</f>
        <v/>
      </c>
      <c r="S129" s="60" t="str">
        <f>IFERROR(VLOOKUP(E129,物品!$B:$E,3,FALSE),"")</f>
        <v/>
      </c>
      <c r="T129" s="60" t="str">
        <f>IFERROR(VLOOKUP(F129,物品!$B:$E,3,FALSE),"")</f>
        <v/>
      </c>
      <c r="U129" s="60" t="str">
        <f>IFERROR(VLOOKUP(G129,物品!$B:$E,3,FALSE),"")</f>
        <v/>
      </c>
      <c r="V129" s="60" t="str">
        <f>IFERROR(VLOOKUP(H129,物品!$B:$E,3,FALSE),"")</f>
        <v/>
      </c>
      <c r="W129" s="55" t="str">
        <f t="shared" si="41"/>
        <v/>
      </c>
      <c r="X129" s="55" t="str">
        <f t="shared" si="42"/>
        <v/>
      </c>
      <c r="Y129" s="55" t="str">
        <f t="shared" si="43"/>
        <v/>
      </c>
      <c r="Z129" s="55" t="str">
        <f t="shared" si="44"/>
        <v/>
      </c>
      <c r="AA129" s="55" t="str">
        <f t="shared" si="45"/>
        <v/>
      </c>
      <c r="AB129" s="55" t="e">
        <f t="shared" si="46"/>
        <v>#REF!</v>
      </c>
    </row>
    <row r="130" spans="1:28">
      <c r="A130" s="56" t="e">
        <f>物品!#REF!</f>
        <v>#REF!</v>
      </c>
      <c r="B130" s="56" t="e">
        <f>"'"&amp;物品!#REF!&amp;"'"</f>
        <v>#REF!</v>
      </c>
      <c r="C130" s="56" t="e">
        <f>物品!#REF!</f>
        <v>#REF!</v>
      </c>
      <c r="D130" s="56" t="e">
        <f>物品!#REF!</f>
        <v>#REF!</v>
      </c>
      <c r="E130" s="56" t="e">
        <f>物品!#REF!</f>
        <v>#REF!</v>
      </c>
      <c r="F130" s="56" t="e">
        <f>物品!#REF!</f>
        <v>#REF!</v>
      </c>
      <c r="G130" s="56" t="e">
        <f>物品!#REF!</f>
        <v>#REF!</v>
      </c>
      <c r="H130" s="56" t="e">
        <f>物品!#REF!</f>
        <v>#REF!</v>
      </c>
      <c r="I130" s="56" t="e">
        <f>IF(物品!#REF!=0,0,"'"&amp;物品!#REF!&amp;"'")</f>
        <v>#REF!</v>
      </c>
      <c r="J130" s="56" t="e">
        <f>IF(物品!#REF!=0,0,"'"&amp;物品!#REF!&amp;"'")</f>
        <v>#REF!</v>
      </c>
      <c r="K130" s="56" t="e">
        <f>IF(物品!#REF!=0,0,"'"&amp;物品!#REF!&amp;"'")</f>
        <v>#REF!</v>
      </c>
      <c r="L130" s="56" t="e">
        <f>IF(物品!#REF!=0,0,"'"&amp;物品!#REF!&amp;"'")</f>
        <v>#REF!</v>
      </c>
      <c r="M130" s="56" t="e">
        <f>IF(物品!#REF!=0,0,"'"&amp;物品!#REF!&amp;"'")</f>
        <v>#REF!</v>
      </c>
      <c r="N130" s="56" t="e">
        <f>IF(物品!#REF!=0,0,"'"&amp;物品!#REF!&amp;"'")</f>
        <v>#REF!</v>
      </c>
      <c r="O130" s="56" t="e">
        <f t="shared" si="40"/>
        <v>#REF!</v>
      </c>
      <c r="P130" s="56" t="str">
        <f t="shared" si="47"/>
        <v/>
      </c>
      <c r="Q130" s="60" t="str">
        <f>IFERROR(VLOOKUP(C130,物品!$B:$E,3,FALSE),"")</f>
        <v/>
      </c>
      <c r="R130" s="60" t="str">
        <f>IFERROR(VLOOKUP(D130,物品!$B:$E,3,FALSE),"")</f>
        <v/>
      </c>
      <c r="S130" s="60" t="str">
        <f>IFERROR(VLOOKUP(E130,物品!$B:$E,3,FALSE),"")</f>
        <v/>
      </c>
      <c r="T130" s="60" t="str">
        <f>IFERROR(VLOOKUP(F130,物品!$B:$E,3,FALSE),"")</f>
        <v/>
      </c>
      <c r="U130" s="60" t="str">
        <f>IFERROR(VLOOKUP(G130,物品!$B:$E,3,FALSE),"")</f>
        <v/>
      </c>
      <c r="V130" s="60" t="str">
        <f>IFERROR(VLOOKUP(H130,物品!$B:$E,3,FALSE),"")</f>
        <v/>
      </c>
      <c r="W130" s="55" t="str">
        <f t="shared" si="41"/>
        <v/>
      </c>
      <c r="X130" s="55" t="str">
        <f t="shared" si="42"/>
        <v/>
      </c>
      <c r="Y130" s="55" t="str">
        <f t="shared" si="43"/>
        <v/>
      </c>
      <c r="Z130" s="55" t="str">
        <f t="shared" si="44"/>
        <v/>
      </c>
      <c r="AA130" s="55" t="str">
        <f t="shared" si="45"/>
        <v/>
      </c>
      <c r="AB130" s="55" t="e">
        <f t="shared" si="46"/>
        <v>#REF!</v>
      </c>
    </row>
    <row r="131" spans="1:28">
      <c r="A131" s="56" t="e">
        <f>物品!#REF!</f>
        <v>#REF!</v>
      </c>
      <c r="B131" s="56" t="e">
        <f>"'"&amp;物品!#REF!&amp;"'"</f>
        <v>#REF!</v>
      </c>
      <c r="C131" s="56" t="e">
        <f>物品!#REF!</f>
        <v>#REF!</v>
      </c>
      <c r="D131" s="56" t="e">
        <f>物品!#REF!</f>
        <v>#REF!</v>
      </c>
      <c r="E131" s="56" t="e">
        <f>物品!#REF!</f>
        <v>#REF!</v>
      </c>
      <c r="F131" s="56" t="e">
        <f>物品!#REF!</f>
        <v>#REF!</v>
      </c>
      <c r="G131" s="56" t="e">
        <f>物品!#REF!</f>
        <v>#REF!</v>
      </c>
      <c r="H131" s="56" t="e">
        <f>物品!#REF!</f>
        <v>#REF!</v>
      </c>
      <c r="I131" s="56" t="e">
        <f>IF(物品!#REF!=0,0,"'"&amp;物品!#REF!&amp;"'")</f>
        <v>#REF!</v>
      </c>
      <c r="J131" s="56" t="e">
        <f>IF(物品!#REF!=0,0,"'"&amp;物品!#REF!&amp;"'")</f>
        <v>#REF!</v>
      </c>
      <c r="K131" s="56" t="e">
        <f>IF(物品!#REF!=0,0,"'"&amp;物品!#REF!&amp;"'")</f>
        <v>#REF!</v>
      </c>
      <c r="L131" s="56" t="e">
        <f>IF(物品!#REF!=0,0,"'"&amp;物品!#REF!&amp;"'")</f>
        <v>#REF!</v>
      </c>
      <c r="M131" s="56" t="e">
        <f>IF(物品!#REF!=0,0,"'"&amp;物品!#REF!&amp;"'")</f>
        <v>#REF!</v>
      </c>
      <c r="N131" s="56" t="e">
        <f>IF(物品!#REF!=0,0,"'"&amp;物品!#REF!&amp;"'")</f>
        <v>#REF!</v>
      </c>
      <c r="O131" s="56" t="e">
        <f t="shared" si="40"/>
        <v>#REF!</v>
      </c>
      <c r="P131" s="56" t="str">
        <f t="shared" si="47"/>
        <v/>
      </c>
      <c r="Q131" s="60" t="str">
        <f>IFERROR(VLOOKUP(C131,物品!$B:$E,3,FALSE),"")</f>
        <v/>
      </c>
      <c r="R131" s="60" t="str">
        <f>IFERROR(VLOOKUP(D131,物品!$B:$E,3,FALSE),"")</f>
        <v/>
      </c>
      <c r="S131" s="60" t="str">
        <f>IFERROR(VLOOKUP(E131,物品!$B:$E,3,FALSE),"")</f>
        <v/>
      </c>
      <c r="T131" s="60" t="str">
        <f>IFERROR(VLOOKUP(F131,物品!$B:$E,3,FALSE),"")</f>
        <v/>
      </c>
      <c r="U131" s="60" t="str">
        <f>IFERROR(VLOOKUP(G131,物品!$B:$E,3,FALSE),"")</f>
        <v/>
      </c>
      <c r="V131" s="60" t="str">
        <f>IFERROR(VLOOKUP(H131,物品!$B:$E,3,FALSE),"")</f>
        <v/>
      </c>
      <c r="W131" s="55" t="str">
        <f t="shared" si="41"/>
        <v/>
      </c>
      <c r="X131" s="55" t="str">
        <f t="shared" si="42"/>
        <v/>
      </c>
      <c r="Y131" s="55" t="str">
        <f t="shared" si="43"/>
        <v/>
      </c>
      <c r="Z131" s="55" t="str">
        <f t="shared" si="44"/>
        <v/>
      </c>
      <c r="AA131" s="55" t="str">
        <f t="shared" si="45"/>
        <v/>
      </c>
      <c r="AB131" s="55" t="e">
        <f t="shared" si="46"/>
        <v>#REF!</v>
      </c>
    </row>
    <row r="132" spans="1:28">
      <c r="A132" s="56" t="e">
        <f>物品!#REF!</f>
        <v>#REF!</v>
      </c>
      <c r="B132" s="56" t="e">
        <f>"'"&amp;物品!#REF!&amp;"'"</f>
        <v>#REF!</v>
      </c>
      <c r="C132" s="56" t="e">
        <f>物品!#REF!</f>
        <v>#REF!</v>
      </c>
      <c r="D132" s="56" t="e">
        <f>物品!#REF!</f>
        <v>#REF!</v>
      </c>
      <c r="E132" s="56" t="e">
        <f>物品!#REF!</f>
        <v>#REF!</v>
      </c>
      <c r="F132" s="56" t="e">
        <f>物品!#REF!</f>
        <v>#REF!</v>
      </c>
      <c r="G132" s="56" t="e">
        <f>物品!#REF!</f>
        <v>#REF!</v>
      </c>
      <c r="H132" s="56" t="e">
        <f>物品!#REF!</f>
        <v>#REF!</v>
      </c>
      <c r="I132" s="56" t="e">
        <f>IF(物品!#REF!=0,0,"'"&amp;物品!#REF!&amp;"'")</f>
        <v>#REF!</v>
      </c>
      <c r="J132" s="56" t="e">
        <f>IF(物品!#REF!=0,0,"'"&amp;物品!#REF!&amp;"'")</f>
        <v>#REF!</v>
      </c>
      <c r="K132" s="56" t="e">
        <f>IF(物品!#REF!=0,0,"'"&amp;物品!#REF!&amp;"'")</f>
        <v>#REF!</v>
      </c>
      <c r="L132" s="56" t="e">
        <f>IF(物品!#REF!=0,0,"'"&amp;物品!#REF!&amp;"'")</f>
        <v>#REF!</v>
      </c>
      <c r="M132" s="56" t="e">
        <f>IF(物品!#REF!=0,0,"'"&amp;物品!#REF!&amp;"'")</f>
        <v>#REF!</v>
      </c>
      <c r="N132" s="56" t="e">
        <f>IF(物品!#REF!=0,0,"'"&amp;物品!#REF!&amp;"'")</f>
        <v>#REF!</v>
      </c>
      <c r="O132" s="56" t="e">
        <f t="shared" si="40"/>
        <v>#REF!</v>
      </c>
      <c r="P132" s="56" t="str">
        <f t="shared" si="47"/>
        <v/>
      </c>
      <c r="Q132" s="60" t="str">
        <f>IFERROR(VLOOKUP(C132,物品!$B:$E,3,FALSE),"")</f>
        <v/>
      </c>
      <c r="R132" s="60" t="str">
        <f>IFERROR(VLOOKUP(D132,物品!$B:$E,3,FALSE),"")</f>
        <v/>
      </c>
      <c r="S132" s="60" t="str">
        <f>IFERROR(VLOOKUP(E132,物品!$B:$E,3,FALSE),"")</f>
        <v/>
      </c>
      <c r="T132" s="60" t="str">
        <f>IFERROR(VLOOKUP(F132,物品!$B:$E,3,FALSE),"")</f>
        <v/>
      </c>
      <c r="U132" s="60" t="str">
        <f>IFERROR(VLOOKUP(G132,物品!$B:$E,3,FALSE),"")</f>
        <v/>
      </c>
      <c r="V132" s="60" t="str">
        <f>IFERROR(VLOOKUP(H132,物品!$B:$E,3,FALSE),"")</f>
        <v/>
      </c>
      <c r="W132" s="55" t="str">
        <f t="shared" si="41"/>
        <v/>
      </c>
      <c r="X132" s="55" t="str">
        <f t="shared" si="42"/>
        <v/>
      </c>
      <c r="Y132" s="55" t="str">
        <f t="shared" si="43"/>
        <v/>
      </c>
      <c r="Z132" s="55" t="str">
        <f t="shared" si="44"/>
        <v/>
      </c>
      <c r="AA132" s="55" t="str">
        <f t="shared" si="45"/>
        <v/>
      </c>
      <c r="AB132" s="55" t="e">
        <f t="shared" si="46"/>
        <v>#REF!</v>
      </c>
    </row>
    <row r="133" spans="1:28">
      <c r="A133" s="56" t="e">
        <f>物品!#REF!</f>
        <v>#REF!</v>
      </c>
      <c r="B133" s="56" t="e">
        <f>"'"&amp;物品!#REF!&amp;"'"</f>
        <v>#REF!</v>
      </c>
      <c r="C133" s="56" t="e">
        <f>物品!#REF!</f>
        <v>#REF!</v>
      </c>
      <c r="D133" s="56" t="e">
        <f>物品!#REF!</f>
        <v>#REF!</v>
      </c>
      <c r="E133" s="56" t="e">
        <f>物品!#REF!</f>
        <v>#REF!</v>
      </c>
      <c r="F133" s="56" t="e">
        <f>物品!#REF!</f>
        <v>#REF!</v>
      </c>
      <c r="G133" s="56" t="e">
        <f>物品!#REF!</f>
        <v>#REF!</v>
      </c>
      <c r="H133" s="56" t="e">
        <f>物品!#REF!</f>
        <v>#REF!</v>
      </c>
      <c r="I133" s="56" t="e">
        <f>IF(物品!#REF!=0,0,"'"&amp;物品!#REF!&amp;"'")</f>
        <v>#REF!</v>
      </c>
      <c r="J133" s="56" t="e">
        <f>IF(物品!#REF!=0,0,"'"&amp;物品!#REF!&amp;"'")</f>
        <v>#REF!</v>
      </c>
      <c r="K133" s="56" t="e">
        <f>IF(物品!#REF!=0,0,"'"&amp;物品!#REF!&amp;"'")</f>
        <v>#REF!</v>
      </c>
      <c r="L133" s="56" t="e">
        <f>IF(物品!#REF!=0,0,"'"&amp;物品!#REF!&amp;"'")</f>
        <v>#REF!</v>
      </c>
      <c r="M133" s="56" t="e">
        <f>IF(物品!#REF!=0,0,"'"&amp;物品!#REF!&amp;"'")</f>
        <v>#REF!</v>
      </c>
      <c r="N133" s="56" t="e">
        <f>IF(物品!#REF!=0,0,"'"&amp;物品!#REF!&amp;"'")</f>
        <v>#REF!</v>
      </c>
      <c r="O133" s="56" t="e">
        <f t="shared" si="40"/>
        <v>#REF!</v>
      </c>
      <c r="P133" s="56" t="str">
        <f t="shared" si="47"/>
        <v/>
      </c>
      <c r="Q133" s="60" t="str">
        <f>IFERROR(VLOOKUP(C133,物品!$B:$E,3,FALSE),"")</f>
        <v/>
      </c>
      <c r="R133" s="60" t="str">
        <f>IFERROR(VLOOKUP(D133,物品!$B:$E,3,FALSE),"")</f>
        <v/>
      </c>
      <c r="S133" s="60" t="str">
        <f>IFERROR(VLOOKUP(E133,物品!$B:$E,3,FALSE),"")</f>
        <v/>
      </c>
      <c r="T133" s="60" t="str">
        <f>IFERROR(VLOOKUP(F133,物品!$B:$E,3,FALSE),"")</f>
        <v/>
      </c>
      <c r="U133" s="60" t="str">
        <f>IFERROR(VLOOKUP(G133,物品!$B:$E,3,FALSE),"")</f>
        <v/>
      </c>
      <c r="V133" s="60" t="str">
        <f>IFERROR(VLOOKUP(H133,物品!$B:$E,3,FALSE),"")</f>
        <v/>
      </c>
      <c r="W133" s="55" t="str">
        <f t="shared" si="41"/>
        <v/>
      </c>
      <c r="X133" s="55" t="str">
        <f t="shared" si="42"/>
        <v/>
      </c>
      <c r="Y133" s="55" t="str">
        <f t="shared" si="43"/>
        <v/>
      </c>
      <c r="Z133" s="55" t="str">
        <f t="shared" si="44"/>
        <v/>
      </c>
      <c r="AA133" s="55" t="str">
        <f t="shared" si="45"/>
        <v/>
      </c>
      <c r="AB133" s="55" t="e">
        <f t="shared" si="46"/>
        <v>#REF!</v>
      </c>
    </row>
    <row r="134" spans="1:28">
      <c r="A134" s="56" t="e">
        <f>物品!#REF!</f>
        <v>#REF!</v>
      </c>
      <c r="B134" s="56" t="e">
        <f>"'"&amp;物品!#REF!&amp;"'"</f>
        <v>#REF!</v>
      </c>
      <c r="C134" s="56" t="e">
        <f>物品!#REF!</f>
        <v>#REF!</v>
      </c>
      <c r="D134" s="56" t="e">
        <f>物品!#REF!</f>
        <v>#REF!</v>
      </c>
      <c r="E134" s="56" t="e">
        <f>物品!#REF!</f>
        <v>#REF!</v>
      </c>
      <c r="F134" s="56" t="e">
        <f>物品!#REF!</f>
        <v>#REF!</v>
      </c>
      <c r="G134" s="56" t="e">
        <f>物品!#REF!</f>
        <v>#REF!</v>
      </c>
      <c r="H134" s="56" t="e">
        <f>物品!#REF!</f>
        <v>#REF!</v>
      </c>
      <c r="I134" s="56" t="e">
        <f>IF(物品!#REF!=0,0,"'"&amp;物品!#REF!&amp;"'")</f>
        <v>#REF!</v>
      </c>
      <c r="J134" s="56" t="e">
        <f>IF(物品!#REF!=0,0,"'"&amp;物品!#REF!&amp;"'")</f>
        <v>#REF!</v>
      </c>
      <c r="K134" s="56" t="e">
        <f>IF(物品!#REF!=0,0,"'"&amp;物品!#REF!&amp;"'")</f>
        <v>#REF!</v>
      </c>
      <c r="L134" s="56" t="e">
        <f>IF(物品!#REF!=0,0,"'"&amp;物品!#REF!&amp;"'")</f>
        <v>#REF!</v>
      </c>
      <c r="M134" s="56" t="e">
        <f>IF(物品!#REF!=0,0,"'"&amp;物品!#REF!&amp;"'")</f>
        <v>#REF!</v>
      </c>
      <c r="N134" s="56" t="e">
        <f>IF(物品!#REF!=0,0,"'"&amp;物品!#REF!&amp;"'")</f>
        <v>#REF!</v>
      </c>
      <c r="O134" s="56" t="e">
        <f t="shared" si="40"/>
        <v>#REF!</v>
      </c>
      <c r="P134" s="56" t="str">
        <f t="shared" si="47"/>
        <v/>
      </c>
      <c r="Q134" s="60" t="str">
        <f>IFERROR(VLOOKUP(C134,物品!$B:$E,3,FALSE),"")</f>
        <v/>
      </c>
      <c r="R134" s="60" t="str">
        <f>IFERROR(VLOOKUP(D134,物品!$B:$E,3,FALSE),"")</f>
        <v/>
      </c>
      <c r="S134" s="60" t="str">
        <f>IFERROR(VLOOKUP(E134,物品!$B:$E,3,FALSE),"")</f>
        <v/>
      </c>
      <c r="T134" s="60" t="str">
        <f>IFERROR(VLOOKUP(F134,物品!$B:$E,3,FALSE),"")</f>
        <v/>
      </c>
      <c r="U134" s="60" t="str">
        <f>IFERROR(VLOOKUP(G134,物品!$B:$E,3,FALSE),"")</f>
        <v/>
      </c>
      <c r="V134" s="60" t="str">
        <f>IFERROR(VLOOKUP(H134,物品!$B:$E,3,FALSE),"")</f>
        <v/>
      </c>
      <c r="W134" s="55" t="str">
        <f t="shared" si="41"/>
        <v/>
      </c>
      <c r="X134" s="55" t="str">
        <f t="shared" si="42"/>
        <v/>
      </c>
      <c r="Y134" s="55" t="str">
        <f t="shared" si="43"/>
        <v/>
      </c>
      <c r="Z134" s="55" t="str">
        <f t="shared" si="44"/>
        <v/>
      </c>
      <c r="AA134" s="55" t="str">
        <f t="shared" si="45"/>
        <v/>
      </c>
      <c r="AB134" s="55" t="e">
        <f t="shared" si="46"/>
        <v>#REF!</v>
      </c>
    </row>
    <row r="135" spans="1:28">
      <c r="A135" s="56" t="e">
        <f>物品!#REF!</f>
        <v>#REF!</v>
      </c>
      <c r="B135" s="56" t="e">
        <f>"'"&amp;物品!#REF!&amp;"'"</f>
        <v>#REF!</v>
      </c>
      <c r="C135" s="56" t="e">
        <f>物品!#REF!</f>
        <v>#REF!</v>
      </c>
      <c r="D135" s="56" t="e">
        <f>物品!#REF!</f>
        <v>#REF!</v>
      </c>
      <c r="E135" s="56" t="e">
        <f>物品!#REF!</f>
        <v>#REF!</v>
      </c>
      <c r="F135" s="56" t="e">
        <f>物品!#REF!</f>
        <v>#REF!</v>
      </c>
      <c r="G135" s="56" t="e">
        <f>物品!#REF!</f>
        <v>#REF!</v>
      </c>
      <c r="H135" s="56" t="e">
        <f>物品!#REF!</f>
        <v>#REF!</v>
      </c>
      <c r="I135" s="56" t="e">
        <f>IF(物品!#REF!=0,0,"'"&amp;物品!#REF!&amp;"'")</f>
        <v>#REF!</v>
      </c>
      <c r="J135" s="56" t="e">
        <f>IF(物品!#REF!=0,0,"'"&amp;物品!#REF!&amp;"'")</f>
        <v>#REF!</v>
      </c>
      <c r="K135" s="56" t="e">
        <f>IF(物品!#REF!=0,0,"'"&amp;物品!#REF!&amp;"'")</f>
        <v>#REF!</v>
      </c>
      <c r="L135" s="56" t="e">
        <f>IF(物品!#REF!=0,0,"'"&amp;物品!#REF!&amp;"'")</f>
        <v>#REF!</v>
      </c>
      <c r="M135" s="56" t="e">
        <f>IF(物品!#REF!=0,0,"'"&amp;物品!#REF!&amp;"'")</f>
        <v>#REF!</v>
      </c>
      <c r="N135" s="56" t="e">
        <f>IF(物品!#REF!=0,0,"'"&amp;物品!#REF!&amp;"'")</f>
        <v>#REF!</v>
      </c>
      <c r="O135" s="56" t="e">
        <f t="shared" si="40"/>
        <v>#REF!</v>
      </c>
      <c r="P135" s="56" t="str">
        <f t="shared" si="47"/>
        <v/>
      </c>
      <c r="Q135" s="60" t="str">
        <f>IFERROR(VLOOKUP(C135,物品!$B:$E,3,FALSE),"")</f>
        <v/>
      </c>
      <c r="R135" s="60" t="str">
        <f>IFERROR(VLOOKUP(D135,物品!$B:$E,3,FALSE),"")</f>
        <v/>
      </c>
      <c r="S135" s="60" t="str">
        <f>IFERROR(VLOOKUP(E135,物品!$B:$E,3,FALSE),"")</f>
        <v/>
      </c>
      <c r="T135" s="60" t="str">
        <f>IFERROR(VLOOKUP(F135,物品!$B:$E,3,FALSE),"")</f>
        <v/>
      </c>
      <c r="U135" s="60" t="str">
        <f>IFERROR(VLOOKUP(G135,物品!$B:$E,3,FALSE),"")</f>
        <v/>
      </c>
      <c r="V135" s="60" t="str">
        <f>IFERROR(VLOOKUP(H135,物品!$B:$E,3,FALSE),"")</f>
        <v/>
      </c>
      <c r="W135" s="55" t="str">
        <f t="shared" si="41"/>
        <v/>
      </c>
      <c r="X135" s="55" t="str">
        <f t="shared" si="42"/>
        <v/>
      </c>
      <c r="Y135" s="55" t="str">
        <f t="shared" si="43"/>
        <v/>
      </c>
      <c r="Z135" s="55" t="str">
        <f t="shared" si="44"/>
        <v/>
      </c>
      <c r="AA135" s="55" t="str">
        <f t="shared" si="45"/>
        <v/>
      </c>
      <c r="AB135" s="55" t="e">
        <f t="shared" si="46"/>
        <v>#REF!</v>
      </c>
    </row>
    <row r="136" spans="1:28">
      <c r="A136" s="56" t="e">
        <f>物品!#REF!</f>
        <v>#REF!</v>
      </c>
      <c r="B136" s="56" t="e">
        <f>"'"&amp;物品!#REF!&amp;"'"</f>
        <v>#REF!</v>
      </c>
      <c r="C136" s="56" t="e">
        <f>物品!#REF!</f>
        <v>#REF!</v>
      </c>
      <c r="D136" s="56" t="e">
        <f>物品!#REF!</f>
        <v>#REF!</v>
      </c>
      <c r="E136" s="56" t="e">
        <f>物品!#REF!</f>
        <v>#REF!</v>
      </c>
      <c r="F136" s="56" t="e">
        <f>物品!#REF!</f>
        <v>#REF!</v>
      </c>
      <c r="G136" s="56" t="e">
        <f>物品!#REF!</f>
        <v>#REF!</v>
      </c>
      <c r="H136" s="56" t="e">
        <f>物品!#REF!</f>
        <v>#REF!</v>
      </c>
      <c r="I136" s="56" t="e">
        <f>IF(物品!#REF!=0,0,"'"&amp;物品!#REF!&amp;"'")</f>
        <v>#REF!</v>
      </c>
      <c r="J136" s="56" t="e">
        <f>IF(物品!#REF!=0,0,"'"&amp;物品!#REF!&amp;"'")</f>
        <v>#REF!</v>
      </c>
      <c r="K136" s="56" t="e">
        <f>IF(物品!#REF!=0,0,"'"&amp;物品!#REF!&amp;"'")</f>
        <v>#REF!</v>
      </c>
      <c r="L136" s="56" t="e">
        <f>IF(物品!#REF!=0,0,"'"&amp;物品!#REF!&amp;"'")</f>
        <v>#REF!</v>
      </c>
      <c r="M136" s="56" t="e">
        <f>IF(物品!#REF!=0,0,"'"&amp;物品!#REF!&amp;"'")</f>
        <v>#REF!</v>
      </c>
      <c r="N136" s="56" t="e">
        <f>IF(物品!#REF!=0,0,"'"&amp;物品!#REF!&amp;"'")</f>
        <v>#REF!</v>
      </c>
      <c r="O136" s="56" t="e">
        <f t="shared" si="40"/>
        <v>#REF!</v>
      </c>
      <c r="P136" s="56" t="str">
        <f t="shared" si="47"/>
        <v/>
      </c>
      <c r="Q136" s="60" t="str">
        <f>IFERROR(VLOOKUP(C136,物品!$B:$E,3,FALSE),"")</f>
        <v/>
      </c>
      <c r="R136" s="60" t="str">
        <f>IFERROR(VLOOKUP(D136,物品!$B:$E,3,FALSE),"")</f>
        <v/>
      </c>
      <c r="S136" s="60" t="str">
        <f>IFERROR(VLOOKUP(E136,物品!$B:$E,3,FALSE),"")</f>
        <v/>
      </c>
      <c r="T136" s="60" t="str">
        <f>IFERROR(VLOOKUP(F136,物品!$B:$E,3,FALSE),"")</f>
        <v/>
      </c>
      <c r="U136" s="60" t="str">
        <f>IFERROR(VLOOKUP(G136,物品!$B:$E,3,FALSE),"")</f>
        <v/>
      </c>
      <c r="V136" s="60" t="str">
        <f>IFERROR(VLOOKUP(H136,物品!$B:$E,3,FALSE),"")</f>
        <v/>
      </c>
      <c r="W136" s="55" t="str">
        <f t="shared" si="41"/>
        <v/>
      </c>
      <c r="X136" s="55" t="str">
        <f t="shared" si="42"/>
        <v/>
      </c>
      <c r="Y136" s="55" t="str">
        <f t="shared" si="43"/>
        <v/>
      </c>
      <c r="Z136" s="55" t="str">
        <f t="shared" si="44"/>
        <v/>
      </c>
      <c r="AA136" s="55" t="str">
        <f t="shared" si="45"/>
        <v/>
      </c>
      <c r="AB136" s="55" t="e">
        <f t="shared" si="46"/>
        <v>#REF!</v>
      </c>
    </row>
    <row r="137" spans="1:28">
      <c r="A137" s="56" t="e">
        <f>物品!#REF!</f>
        <v>#REF!</v>
      </c>
      <c r="B137" s="56" t="e">
        <f>"'"&amp;物品!#REF!&amp;"'"</f>
        <v>#REF!</v>
      </c>
      <c r="C137" s="56" t="e">
        <f>物品!#REF!</f>
        <v>#REF!</v>
      </c>
      <c r="D137" s="56" t="e">
        <f>物品!#REF!</f>
        <v>#REF!</v>
      </c>
      <c r="E137" s="56" t="e">
        <f>物品!#REF!</f>
        <v>#REF!</v>
      </c>
      <c r="F137" s="56" t="e">
        <f>物品!#REF!</f>
        <v>#REF!</v>
      </c>
      <c r="G137" s="56" t="e">
        <f>物品!#REF!</f>
        <v>#REF!</v>
      </c>
      <c r="H137" s="56" t="e">
        <f>物品!#REF!</f>
        <v>#REF!</v>
      </c>
      <c r="I137" s="56" t="e">
        <f>IF(物品!#REF!=0,0,"'"&amp;物品!#REF!&amp;"'")</f>
        <v>#REF!</v>
      </c>
      <c r="J137" s="56" t="e">
        <f>IF(物品!#REF!=0,0,"'"&amp;物品!#REF!&amp;"'")</f>
        <v>#REF!</v>
      </c>
      <c r="K137" s="56" t="e">
        <f>IF(物品!#REF!=0,0,"'"&amp;物品!#REF!&amp;"'")</f>
        <v>#REF!</v>
      </c>
      <c r="L137" s="56" t="e">
        <f>IF(物品!#REF!=0,0,"'"&amp;物品!#REF!&amp;"'")</f>
        <v>#REF!</v>
      </c>
      <c r="M137" s="56" t="e">
        <f>IF(物品!#REF!=0,0,"'"&amp;物品!#REF!&amp;"'")</f>
        <v>#REF!</v>
      </c>
      <c r="N137" s="56" t="e">
        <f>IF(物品!#REF!=0,0,"'"&amp;物品!#REF!&amp;"'")</f>
        <v>#REF!</v>
      </c>
      <c r="O137" s="56" t="e">
        <f t="shared" si="40"/>
        <v>#REF!</v>
      </c>
      <c r="P137" s="56" t="str">
        <f t="shared" si="47"/>
        <v/>
      </c>
      <c r="Q137" s="60" t="str">
        <f>IFERROR(VLOOKUP(C137,物品!$B:$E,3,FALSE),"")</f>
        <v/>
      </c>
      <c r="R137" s="60" t="str">
        <f>IFERROR(VLOOKUP(D137,物品!$B:$E,3,FALSE),"")</f>
        <v/>
      </c>
      <c r="S137" s="60" t="str">
        <f>IFERROR(VLOOKUP(E137,物品!$B:$E,3,FALSE),"")</f>
        <v/>
      </c>
      <c r="T137" s="60" t="str">
        <f>IFERROR(VLOOKUP(F137,物品!$B:$E,3,FALSE),"")</f>
        <v/>
      </c>
      <c r="U137" s="60" t="str">
        <f>IFERROR(VLOOKUP(G137,物品!$B:$E,3,FALSE),"")</f>
        <v/>
      </c>
      <c r="V137" s="60" t="str">
        <f>IFERROR(VLOOKUP(H137,物品!$B:$E,3,FALSE),"")</f>
        <v/>
      </c>
      <c r="W137" s="55" t="str">
        <f t="shared" si="41"/>
        <v/>
      </c>
      <c r="X137" s="55" t="str">
        <f t="shared" si="42"/>
        <v/>
      </c>
      <c r="Y137" s="55" t="str">
        <f t="shared" si="43"/>
        <v/>
      </c>
      <c r="Z137" s="55" t="str">
        <f t="shared" si="44"/>
        <v/>
      </c>
      <c r="AA137" s="55" t="str">
        <f t="shared" si="45"/>
        <v/>
      </c>
      <c r="AB137" s="55" t="e">
        <f t="shared" si="46"/>
        <v>#REF!</v>
      </c>
    </row>
    <row r="138" spans="1:28">
      <c r="A138" s="56" t="e">
        <f>物品!#REF!</f>
        <v>#REF!</v>
      </c>
      <c r="B138" s="56" t="e">
        <f>"'"&amp;物品!#REF!&amp;"'"</f>
        <v>#REF!</v>
      </c>
      <c r="C138" s="56" t="e">
        <f>物品!#REF!</f>
        <v>#REF!</v>
      </c>
      <c r="D138" s="56" t="e">
        <f>物品!#REF!</f>
        <v>#REF!</v>
      </c>
      <c r="E138" s="56" t="e">
        <f>物品!#REF!</f>
        <v>#REF!</v>
      </c>
      <c r="F138" s="56" t="e">
        <f>物品!#REF!</f>
        <v>#REF!</v>
      </c>
      <c r="G138" s="56" t="e">
        <f>物品!#REF!</f>
        <v>#REF!</v>
      </c>
      <c r="H138" s="56" t="e">
        <f>物品!#REF!</f>
        <v>#REF!</v>
      </c>
      <c r="I138" s="56" t="e">
        <f>IF(物品!#REF!=0,0,"'"&amp;物品!#REF!&amp;"'")</f>
        <v>#REF!</v>
      </c>
      <c r="J138" s="56" t="e">
        <f>IF(物品!#REF!=0,0,"'"&amp;物品!#REF!&amp;"'")</f>
        <v>#REF!</v>
      </c>
      <c r="K138" s="56" t="e">
        <f>IF(物品!#REF!=0,0,"'"&amp;物品!#REF!&amp;"'")</f>
        <v>#REF!</v>
      </c>
      <c r="L138" s="56" t="e">
        <f>IF(物品!#REF!=0,0,"'"&amp;物品!#REF!&amp;"'")</f>
        <v>#REF!</v>
      </c>
      <c r="M138" s="56" t="e">
        <f>IF(物品!#REF!=0,0,"'"&amp;物品!#REF!&amp;"'")</f>
        <v>#REF!</v>
      </c>
      <c r="N138" s="56" t="e">
        <f>IF(物品!#REF!=0,0,"'"&amp;物品!#REF!&amp;"'")</f>
        <v>#REF!</v>
      </c>
      <c r="O138" s="56" t="e">
        <f t="shared" si="40"/>
        <v>#REF!</v>
      </c>
      <c r="P138" s="56" t="str">
        <f t="shared" si="47"/>
        <v/>
      </c>
      <c r="Q138" s="60" t="str">
        <f>IFERROR(VLOOKUP(C138,物品!$B:$E,3,FALSE),"")</f>
        <v/>
      </c>
      <c r="R138" s="60" t="str">
        <f>IFERROR(VLOOKUP(D138,物品!$B:$E,3,FALSE),"")</f>
        <v/>
      </c>
      <c r="S138" s="60" t="str">
        <f>IFERROR(VLOOKUP(E138,物品!$B:$E,3,FALSE),"")</f>
        <v/>
      </c>
      <c r="T138" s="60" t="str">
        <f>IFERROR(VLOOKUP(F138,物品!$B:$E,3,FALSE),"")</f>
        <v/>
      </c>
      <c r="U138" s="60" t="str">
        <f>IFERROR(VLOOKUP(G138,物品!$B:$E,3,FALSE),"")</f>
        <v/>
      </c>
      <c r="V138" s="60" t="str">
        <f>IFERROR(VLOOKUP(H138,物品!$B:$E,3,FALSE),"")</f>
        <v/>
      </c>
      <c r="W138" s="55" t="str">
        <f t="shared" si="41"/>
        <v/>
      </c>
      <c r="X138" s="55" t="str">
        <f t="shared" si="42"/>
        <v/>
      </c>
      <c r="Y138" s="55" t="str">
        <f t="shared" si="43"/>
        <v/>
      </c>
      <c r="Z138" s="55" t="str">
        <f t="shared" si="44"/>
        <v/>
      </c>
      <c r="AA138" s="55" t="str">
        <f t="shared" si="45"/>
        <v/>
      </c>
      <c r="AB138" s="55" t="e">
        <f t="shared" si="46"/>
        <v>#REF!</v>
      </c>
    </row>
    <row r="139" spans="1:28">
      <c r="A139" s="56" t="e">
        <f>物品!#REF!</f>
        <v>#REF!</v>
      </c>
      <c r="B139" s="56" t="e">
        <f>"'"&amp;物品!#REF!&amp;"'"</f>
        <v>#REF!</v>
      </c>
      <c r="C139" s="56" t="e">
        <f>物品!#REF!</f>
        <v>#REF!</v>
      </c>
      <c r="D139" s="56" t="e">
        <f>物品!#REF!</f>
        <v>#REF!</v>
      </c>
      <c r="E139" s="56" t="e">
        <f>物品!#REF!</f>
        <v>#REF!</v>
      </c>
      <c r="F139" s="56" t="e">
        <f>物品!#REF!</f>
        <v>#REF!</v>
      </c>
      <c r="G139" s="56" t="e">
        <f>物品!#REF!</f>
        <v>#REF!</v>
      </c>
      <c r="H139" s="56" t="e">
        <f>物品!#REF!</f>
        <v>#REF!</v>
      </c>
      <c r="I139" s="56" t="e">
        <f>IF(物品!#REF!=0,0,"'"&amp;物品!#REF!&amp;"'")</f>
        <v>#REF!</v>
      </c>
      <c r="J139" s="56" t="e">
        <f>IF(物品!#REF!=0,0,"'"&amp;物品!#REF!&amp;"'")</f>
        <v>#REF!</v>
      </c>
      <c r="K139" s="56" t="e">
        <f>IF(物品!#REF!=0,0,"'"&amp;物品!#REF!&amp;"'")</f>
        <v>#REF!</v>
      </c>
      <c r="L139" s="56" t="e">
        <f>IF(物品!#REF!=0,0,"'"&amp;物品!#REF!&amp;"'")</f>
        <v>#REF!</v>
      </c>
      <c r="M139" s="56" t="e">
        <f>IF(物品!#REF!=0,0,"'"&amp;物品!#REF!&amp;"'")</f>
        <v>#REF!</v>
      </c>
      <c r="N139" s="56" t="e">
        <f>IF(物品!#REF!=0,0,"'"&amp;物品!#REF!&amp;"'")</f>
        <v>#REF!</v>
      </c>
      <c r="O139" s="56" t="e">
        <f t="shared" si="40"/>
        <v>#REF!</v>
      </c>
      <c r="P139" s="56" t="str">
        <f t="shared" si="47"/>
        <v/>
      </c>
      <c r="Q139" s="60" t="str">
        <f>IFERROR(VLOOKUP(C139,物品!$B:$E,3,FALSE),"")</f>
        <v/>
      </c>
      <c r="R139" s="60" t="str">
        <f>IFERROR(VLOOKUP(D139,物品!$B:$E,3,FALSE),"")</f>
        <v/>
      </c>
      <c r="S139" s="60" t="str">
        <f>IFERROR(VLOOKUP(E139,物品!$B:$E,3,FALSE),"")</f>
        <v/>
      </c>
      <c r="T139" s="60" t="str">
        <f>IFERROR(VLOOKUP(F139,物品!$B:$E,3,FALSE),"")</f>
        <v/>
      </c>
      <c r="U139" s="60" t="str">
        <f>IFERROR(VLOOKUP(G139,物品!$B:$E,3,FALSE),"")</f>
        <v/>
      </c>
      <c r="V139" s="60" t="str">
        <f>IFERROR(VLOOKUP(H139,物品!$B:$E,3,FALSE),"")</f>
        <v/>
      </c>
      <c r="W139" s="55" t="str">
        <f t="shared" si="41"/>
        <v/>
      </c>
      <c r="X139" s="55" t="str">
        <f t="shared" si="42"/>
        <v/>
      </c>
      <c r="Y139" s="55" t="str">
        <f t="shared" si="43"/>
        <v/>
      </c>
      <c r="Z139" s="55" t="str">
        <f t="shared" si="44"/>
        <v/>
      </c>
      <c r="AA139" s="55" t="str">
        <f t="shared" si="45"/>
        <v/>
      </c>
      <c r="AB139" s="55" t="e">
        <f t="shared" si="46"/>
        <v>#REF!</v>
      </c>
    </row>
    <row r="140" spans="1:28">
      <c r="A140" s="56" t="e">
        <f>物品!#REF!</f>
        <v>#REF!</v>
      </c>
      <c r="B140" s="56" t="e">
        <f>"'"&amp;物品!#REF!&amp;"'"</f>
        <v>#REF!</v>
      </c>
      <c r="C140" s="56" t="e">
        <f>物品!#REF!</f>
        <v>#REF!</v>
      </c>
      <c r="D140" s="56" t="e">
        <f>物品!#REF!</f>
        <v>#REF!</v>
      </c>
      <c r="E140" s="56" t="e">
        <f>物品!#REF!</f>
        <v>#REF!</v>
      </c>
      <c r="F140" s="56" t="e">
        <f>物品!#REF!</f>
        <v>#REF!</v>
      </c>
      <c r="G140" s="56" t="e">
        <f>物品!#REF!</f>
        <v>#REF!</v>
      </c>
      <c r="H140" s="56" t="e">
        <f>物品!#REF!</f>
        <v>#REF!</v>
      </c>
      <c r="I140" s="56" t="e">
        <f>IF(物品!#REF!=0,0,"'"&amp;物品!#REF!&amp;"'")</f>
        <v>#REF!</v>
      </c>
      <c r="J140" s="56" t="e">
        <f>IF(物品!#REF!=0,0,"'"&amp;物品!#REF!&amp;"'")</f>
        <v>#REF!</v>
      </c>
      <c r="K140" s="56" t="e">
        <f>IF(物品!#REF!=0,0,"'"&amp;物品!#REF!&amp;"'")</f>
        <v>#REF!</v>
      </c>
      <c r="L140" s="56" t="e">
        <f>IF(物品!#REF!=0,0,"'"&amp;物品!#REF!&amp;"'")</f>
        <v>#REF!</v>
      </c>
      <c r="M140" s="56" t="e">
        <f>IF(物品!#REF!=0,0,"'"&amp;物品!#REF!&amp;"'")</f>
        <v>#REF!</v>
      </c>
      <c r="N140" s="56" t="e">
        <f>IF(物品!#REF!=0,0,"'"&amp;物品!#REF!&amp;"'")</f>
        <v>#REF!</v>
      </c>
      <c r="O140" s="56" t="e">
        <f t="shared" si="40"/>
        <v>#REF!</v>
      </c>
      <c r="P140" s="56" t="str">
        <f t="shared" si="47"/>
        <v/>
      </c>
      <c r="Q140" s="60" t="str">
        <f>IFERROR(VLOOKUP(C140,物品!$B:$E,3,FALSE),"")</f>
        <v/>
      </c>
      <c r="R140" s="60" t="str">
        <f>IFERROR(VLOOKUP(D140,物品!$B:$E,3,FALSE),"")</f>
        <v/>
      </c>
      <c r="S140" s="60" t="str">
        <f>IFERROR(VLOOKUP(E140,物品!$B:$E,3,FALSE),"")</f>
        <v/>
      </c>
      <c r="T140" s="60" t="str">
        <f>IFERROR(VLOOKUP(F140,物品!$B:$E,3,FALSE),"")</f>
        <v/>
      </c>
      <c r="U140" s="60" t="str">
        <f>IFERROR(VLOOKUP(G140,物品!$B:$E,3,FALSE),"")</f>
        <v/>
      </c>
      <c r="V140" s="60" t="str">
        <f>IFERROR(VLOOKUP(H140,物品!$B:$E,3,FALSE),"")</f>
        <v/>
      </c>
      <c r="W140" s="55" t="str">
        <f t="shared" si="41"/>
        <v/>
      </c>
      <c r="X140" s="55" t="str">
        <f t="shared" si="42"/>
        <v/>
      </c>
      <c r="Y140" s="55" t="str">
        <f t="shared" si="43"/>
        <v/>
      </c>
      <c r="Z140" s="55" t="str">
        <f t="shared" si="44"/>
        <v/>
      </c>
      <c r="AA140" s="55" t="str">
        <f t="shared" si="45"/>
        <v/>
      </c>
      <c r="AB140" s="55" t="e">
        <f t="shared" si="46"/>
        <v>#REF!</v>
      </c>
    </row>
    <row r="141" spans="1:28">
      <c r="A141" s="56" t="e">
        <f>物品!#REF!</f>
        <v>#REF!</v>
      </c>
      <c r="B141" s="56" t="e">
        <f>"'"&amp;物品!#REF!&amp;"'"</f>
        <v>#REF!</v>
      </c>
      <c r="C141" s="56" t="e">
        <f>物品!#REF!</f>
        <v>#REF!</v>
      </c>
      <c r="D141" s="56" t="e">
        <f>物品!#REF!</f>
        <v>#REF!</v>
      </c>
      <c r="E141" s="56" t="e">
        <f>物品!#REF!</f>
        <v>#REF!</v>
      </c>
      <c r="F141" s="56" t="e">
        <f>物品!#REF!</f>
        <v>#REF!</v>
      </c>
      <c r="G141" s="56" t="e">
        <f>物品!#REF!</f>
        <v>#REF!</v>
      </c>
      <c r="H141" s="56" t="e">
        <f>物品!#REF!</f>
        <v>#REF!</v>
      </c>
      <c r="I141" s="56" t="e">
        <f>IF(物品!#REF!=0,0,"'"&amp;物品!#REF!&amp;"'")</f>
        <v>#REF!</v>
      </c>
      <c r="J141" s="56" t="e">
        <f>IF(物品!#REF!=0,0,"'"&amp;物品!#REF!&amp;"'")</f>
        <v>#REF!</v>
      </c>
      <c r="K141" s="56" t="e">
        <f>IF(物品!#REF!=0,0,"'"&amp;物品!#REF!&amp;"'")</f>
        <v>#REF!</v>
      </c>
      <c r="L141" s="56" t="e">
        <f>IF(物品!#REF!=0,0,"'"&amp;物品!#REF!&amp;"'")</f>
        <v>#REF!</v>
      </c>
      <c r="M141" s="56" t="e">
        <f>IF(物品!#REF!=0,0,"'"&amp;物品!#REF!&amp;"'")</f>
        <v>#REF!</v>
      </c>
      <c r="N141" s="56" t="e">
        <f>IF(物品!#REF!=0,0,"'"&amp;物品!#REF!&amp;"'")</f>
        <v>#REF!</v>
      </c>
      <c r="O141" s="56" t="e">
        <f t="shared" si="40"/>
        <v>#REF!</v>
      </c>
      <c r="P141" s="56" t="str">
        <f t="shared" si="47"/>
        <v/>
      </c>
      <c r="Q141" s="60" t="str">
        <f>IFERROR(VLOOKUP(C141,物品!$B:$E,3,FALSE),"")</f>
        <v/>
      </c>
      <c r="R141" s="60" t="str">
        <f>IFERROR(VLOOKUP(D141,物品!$B:$E,3,FALSE),"")</f>
        <v/>
      </c>
      <c r="S141" s="60" t="str">
        <f>IFERROR(VLOOKUP(E141,物品!$B:$E,3,FALSE),"")</f>
        <v/>
      </c>
      <c r="T141" s="60" t="str">
        <f>IFERROR(VLOOKUP(F141,物品!$B:$E,3,FALSE),"")</f>
        <v/>
      </c>
      <c r="U141" s="60" t="str">
        <f>IFERROR(VLOOKUP(G141,物品!$B:$E,3,FALSE),"")</f>
        <v/>
      </c>
      <c r="V141" s="60" t="str">
        <f>IFERROR(VLOOKUP(H141,物品!$B:$E,3,FALSE),"")</f>
        <v/>
      </c>
      <c r="W141" s="55" t="str">
        <f t="shared" si="41"/>
        <v/>
      </c>
      <c r="X141" s="55" t="str">
        <f t="shared" si="42"/>
        <v/>
      </c>
      <c r="Y141" s="55" t="str">
        <f t="shared" si="43"/>
        <v/>
      </c>
      <c r="Z141" s="55" t="str">
        <f t="shared" si="44"/>
        <v/>
      </c>
      <c r="AA141" s="55" t="str">
        <f t="shared" si="45"/>
        <v/>
      </c>
      <c r="AB141" s="55" t="e">
        <f t="shared" si="46"/>
        <v>#REF!</v>
      </c>
    </row>
    <row r="142" spans="1:28">
      <c r="A142" s="56" t="e">
        <f>物品!#REF!</f>
        <v>#REF!</v>
      </c>
      <c r="B142" s="56" t="e">
        <f>"'"&amp;物品!#REF!&amp;"'"</f>
        <v>#REF!</v>
      </c>
      <c r="C142" s="56" t="e">
        <f>物品!#REF!</f>
        <v>#REF!</v>
      </c>
      <c r="D142" s="56" t="e">
        <f>物品!#REF!</f>
        <v>#REF!</v>
      </c>
      <c r="E142" s="56" t="e">
        <f>物品!#REF!</f>
        <v>#REF!</v>
      </c>
      <c r="F142" s="56" t="e">
        <f>物品!#REF!</f>
        <v>#REF!</v>
      </c>
      <c r="G142" s="56" t="e">
        <f>物品!#REF!</f>
        <v>#REF!</v>
      </c>
      <c r="H142" s="56" t="e">
        <f>物品!#REF!</f>
        <v>#REF!</v>
      </c>
      <c r="I142" s="56" t="e">
        <f>IF(物品!#REF!=0,0,"'"&amp;物品!#REF!&amp;"'")</f>
        <v>#REF!</v>
      </c>
      <c r="J142" s="56" t="e">
        <f>IF(物品!#REF!=0,0,"'"&amp;物品!#REF!&amp;"'")</f>
        <v>#REF!</v>
      </c>
      <c r="K142" s="56" t="e">
        <f>IF(物品!#REF!=0,0,"'"&amp;物品!#REF!&amp;"'")</f>
        <v>#REF!</v>
      </c>
      <c r="L142" s="56" t="e">
        <f>IF(物品!#REF!=0,0,"'"&amp;物品!#REF!&amp;"'")</f>
        <v>#REF!</v>
      </c>
      <c r="M142" s="56" t="e">
        <f>IF(物品!#REF!=0,0,"'"&amp;物品!#REF!&amp;"'")</f>
        <v>#REF!</v>
      </c>
      <c r="N142" s="56" t="e">
        <f>IF(物品!#REF!=0,0,"'"&amp;物品!#REF!&amp;"'")</f>
        <v>#REF!</v>
      </c>
      <c r="O142" s="56" t="e">
        <f t="shared" si="40"/>
        <v>#REF!</v>
      </c>
      <c r="P142" s="56" t="str">
        <f t="shared" si="47"/>
        <v/>
      </c>
      <c r="Q142" s="60" t="str">
        <f>IFERROR(VLOOKUP(C142,物品!$B:$E,3,FALSE),"")</f>
        <v/>
      </c>
      <c r="R142" s="60" t="str">
        <f>IFERROR(VLOOKUP(D142,物品!$B:$E,3,FALSE),"")</f>
        <v/>
      </c>
      <c r="S142" s="60" t="str">
        <f>IFERROR(VLOOKUP(E142,物品!$B:$E,3,FALSE),"")</f>
        <v/>
      </c>
      <c r="T142" s="60" t="str">
        <f>IFERROR(VLOOKUP(F142,物品!$B:$E,3,FALSE),"")</f>
        <v/>
      </c>
      <c r="U142" s="60" t="str">
        <f>IFERROR(VLOOKUP(G142,物品!$B:$E,3,FALSE),"")</f>
        <v/>
      </c>
      <c r="V142" s="60" t="str">
        <f>IFERROR(VLOOKUP(H142,物品!$B:$E,3,FALSE),"")</f>
        <v/>
      </c>
      <c r="W142" s="55" t="str">
        <f t="shared" si="41"/>
        <v/>
      </c>
      <c r="X142" s="55" t="str">
        <f t="shared" si="42"/>
        <v/>
      </c>
      <c r="Y142" s="55" t="str">
        <f t="shared" si="43"/>
        <v/>
      </c>
      <c r="Z142" s="55" t="str">
        <f t="shared" si="44"/>
        <v/>
      </c>
      <c r="AA142" s="55" t="str">
        <f t="shared" si="45"/>
        <v/>
      </c>
      <c r="AB142" s="55" t="e">
        <f t="shared" si="46"/>
        <v>#REF!</v>
      </c>
    </row>
    <row r="143" spans="1:28">
      <c r="A143" s="56" t="e">
        <f>物品!#REF!</f>
        <v>#REF!</v>
      </c>
      <c r="B143" s="56" t="e">
        <f>"'"&amp;物品!#REF!&amp;"'"</f>
        <v>#REF!</v>
      </c>
      <c r="C143" s="56" t="e">
        <f>物品!#REF!</f>
        <v>#REF!</v>
      </c>
      <c r="D143" s="56" t="e">
        <f>物品!#REF!</f>
        <v>#REF!</v>
      </c>
      <c r="E143" s="56" t="e">
        <f>物品!#REF!</f>
        <v>#REF!</v>
      </c>
      <c r="F143" s="56" t="e">
        <f>物品!#REF!</f>
        <v>#REF!</v>
      </c>
      <c r="G143" s="56" t="e">
        <f>物品!#REF!</f>
        <v>#REF!</v>
      </c>
      <c r="H143" s="56" t="e">
        <f>物品!#REF!</f>
        <v>#REF!</v>
      </c>
      <c r="I143" s="56" t="e">
        <f>IF(物品!#REF!=0,0,"'"&amp;物品!#REF!&amp;"'")</f>
        <v>#REF!</v>
      </c>
      <c r="J143" s="56" t="e">
        <f>IF(物品!#REF!=0,0,"'"&amp;物品!#REF!&amp;"'")</f>
        <v>#REF!</v>
      </c>
      <c r="K143" s="56" t="e">
        <f>IF(物品!#REF!=0,0,"'"&amp;物品!#REF!&amp;"'")</f>
        <v>#REF!</v>
      </c>
      <c r="L143" s="56" t="e">
        <f>IF(物品!#REF!=0,0,"'"&amp;物品!#REF!&amp;"'")</f>
        <v>#REF!</v>
      </c>
      <c r="M143" s="56" t="e">
        <f>IF(物品!#REF!=0,0,"'"&amp;物品!#REF!&amp;"'")</f>
        <v>#REF!</v>
      </c>
      <c r="N143" s="56" t="e">
        <f>IF(物品!#REF!=0,0,"'"&amp;物品!#REF!&amp;"'")</f>
        <v>#REF!</v>
      </c>
      <c r="O143" s="56" t="e">
        <f t="shared" si="40"/>
        <v>#REF!</v>
      </c>
      <c r="P143" s="56" t="str">
        <f t="shared" si="47"/>
        <v/>
      </c>
      <c r="Q143" s="60" t="str">
        <f>IFERROR(VLOOKUP(C143,物品!$B:$E,3,FALSE),"")</f>
        <v/>
      </c>
      <c r="R143" s="60" t="str">
        <f>IFERROR(VLOOKUP(D143,物品!$B:$E,3,FALSE),"")</f>
        <v/>
      </c>
      <c r="S143" s="60" t="str">
        <f>IFERROR(VLOOKUP(E143,物品!$B:$E,3,FALSE),"")</f>
        <v/>
      </c>
      <c r="T143" s="60" t="str">
        <f>IFERROR(VLOOKUP(F143,物品!$B:$E,3,FALSE),"")</f>
        <v/>
      </c>
      <c r="U143" s="60" t="str">
        <f>IFERROR(VLOOKUP(G143,物品!$B:$E,3,FALSE),"")</f>
        <v/>
      </c>
      <c r="V143" s="60" t="str">
        <f>IFERROR(VLOOKUP(H143,物品!$B:$E,3,FALSE),"")</f>
        <v/>
      </c>
      <c r="W143" s="55" t="str">
        <f t="shared" si="41"/>
        <v/>
      </c>
      <c r="X143" s="55" t="str">
        <f t="shared" si="42"/>
        <v/>
      </c>
      <c r="Y143" s="55" t="str">
        <f t="shared" si="43"/>
        <v/>
      </c>
      <c r="Z143" s="55" t="str">
        <f t="shared" si="44"/>
        <v/>
      </c>
      <c r="AA143" s="55" t="str">
        <f t="shared" si="45"/>
        <v/>
      </c>
      <c r="AB143" s="55" t="e">
        <f t="shared" si="46"/>
        <v>#REF!</v>
      </c>
    </row>
    <row r="144" spans="1:28">
      <c r="A144" s="56" t="e">
        <f>物品!#REF!</f>
        <v>#REF!</v>
      </c>
      <c r="B144" s="56" t="e">
        <f>"'"&amp;物品!#REF!&amp;"'"</f>
        <v>#REF!</v>
      </c>
      <c r="C144" s="56" t="e">
        <f>物品!#REF!</f>
        <v>#REF!</v>
      </c>
      <c r="D144" s="56" t="e">
        <f>物品!#REF!</f>
        <v>#REF!</v>
      </c>
      <c r="E144" s="56" t="e">
        <f>物品!#REF!</f>
        <v>#REF!</v>
      </c>
      <c r="F144" s="56" t="e">
        <f>物品!#REF!</f>
        <v>#REF!</v>
      </c>
      <c r="G144" s="56" t="e">
        <f>物品!#REF!</f>
        <v>#REF!</v>
      </c>
      <c r="H144" s="56" t="e">
        <f>物品!#REF!</f>
        <v>#REF!</v>
      </c>
      <c r="I144" s="56" t="e">
        <f>IF(物品!#REF!=0,0,"'"&amp;物品!#REF!&amp;"'")</f>
        <v>#REF!</v>
      </c>
      <c r="J144" s="56" t="e">
        <f>IF(物品!#REF!=0,0,"'"&amp;物品!#REF!&amp;"'")</f>
        <v>#REF!</v>
      </c>
      <c r="K144" s="56" t="e">
        <f>IF(物品!#REF!=0,0,"'"&amp;物品!#REF!&amp;"'")</f>
        <v>#REF!</v>
      </c>
      <c r="L144" s="56" t="e">
        <f>IF(物品!#REF!=0,0,"'"&amp;物品!#REF!&amp;"'")</f>
        <v>#REF!</v>
      </c>
      <c r="M144" s="56" t="e">
        <f>IF(物品!#REF!=0,0,"'"&amp;物品!#REF!&amp;"'")</f>
        <v>#REF!</v>
      </c>
      <c r="N144" s="56" t="e">
        <f>IF(物品!#REF!=0,0,"'"&amp;物品!#REF!&amp;"'")</f>
        <v>#REF!</v>
      </c>
      <c r="O144" s="56" t="e">
        <f t="shared" si="40"/>
        <v>#REF!</v>
      </c>
      <c r="P144" s="56" t="str">
        <f t="shared" si="47"/>
        <v/>
      </c>
      <c r="Q144" s="60" t="str">
        <f>IFERROR(VLOOKUP(C144,物品!$B:$E,3,FALSE),"")</f>
        <v/>
      </c>
      <c r="R144" s="60" t="str">
        <f>IFERROR(VLOOKUP(D144,物品!$B:$E,3,FALSE),"")</f>
        <v/>
      </c>
      <c r="S144" s="60" t="str">
        <f>IFERROR(VLOOKUP(E144,物品!$B:$E,3,FALSE),"")</f>
        <v/>
      </c>
      <c r="T144" s="60" t="str">
        <f>IFERROR(VLOOKUP(F144,物品!$B:$E,3,FALSE),"")</f>
        <v/>
      </c>
      <c r="U144" s="60" t="str">
        <f>IFERROR(VLOOKUP(G144,物品!$B:$E,3,FALSE),"")</f>
        <v/>
      </c>
      <c r="V144" s="60" t="str">
        <f>IFERROR(VLOOKUP(H144,物品!$B:$E,3,FALSE),"")</f>
        <v/>
      </c>
      <c r="W144" s="55" t="str">
        <f t="shared" si="41"/>
        <v/>
      </c>
      <c r="X144" s="55" t="str">
        <f t="shared" si="42"/>
        <v/>
      </c>
      <c r="Y144" s="55" t="str">
        <f t="shared" si="43"/>
        <v/>
      </c>
      <c r="Z144" s="55" t="str">
        <f t="shared" si="44"/>
        <v/>
      </c>
      <c r="AA144" s="55" t="str">
        <f t="shared" si="45"/>
        <v/>
      </c>
      <c r="AB144" s="55" t="e">
        <f t="shared" si="46"/>
        <v>#REF!</v>
      </c>
    </row>
    <row r="145" spans="1:28">
      <c r="A145" s="56" t="e">
        <f>物品!#REF!</f>
        <v>#REF!</v>
      </c>
      <c r="B145" s="56" t="e">
        <f>"'"&amp;物品!#REF!&amp;"'"</f>
        <v>#REF!</v>
      </c>
      <c r="C145" s="56" t="e">
        <f>物品!#REF!</f>
        <v>#REF!</v>
      </c>
      <c r="D145" s="56" t="e">
        <f>物品!#REF!</f>
        <v>#REF!</v>
      </c>
      <c r="E145" s="56" t="e">
        <f>物品!#REF!</f>
        <v>#REF!</v>
      </c>
      <c r="F145" s="56" t="e">
        <f>物品!#REF!</f>
        <v>#REF!</v>
      </c>
      <c r="G145" s="56" t="e">
        <f>物品!#REF!</f>
        <v>#REF!</v>
      </c>
      <c r="H145" s="56" t="e">
        <f>物品!#REF!</f>
        <v>#REF!</v>
      </c>
      <c r="I145" s="56" t="e">
        <f>IF(物品!#REF!=0,0,"'"&amp;物品!#REF!&amp;"'")</f>
        <v>#REF!</v>
      </c>
      <c r="J145" s="56" t="e">
        <f>IF(物品!#REF!=0,0,"'"&amp;物品!#REF!&amp;"'")</f>
        <v>#REF!</v>
      </c>
      <c r="K145" s="56" t="e">
        <f>IF(物品!#REF!=0,0,"'"&amp;物品!#REF!&amp;"'")</f>
        <v>#REF!</v>
      </c>
      <c r="L145" s="56" t="e">
        <f>IF(物品!#REF!=0,0,"'"&amp;物品!#REF!&amp;"'")</f>
        <v>#REF!</v>
      </c>
      <c r="M145" s="56" t="e">
        <f>IF(物品!#REF!=0,0,"'"&amp;物品!#REF!&amp;"'")</f>
        <v>#REF!</v>
      </c>
      <c r="N145" s="56" t="e">
        <f>IF(物品!#REF!=0,0,"'"&amp;物品!#REF!&amp;"'")</f>
        <v>#REF!</v>
      </c>
      <c r="O145" s="56" t="e">
        <f t="shared" si="40"/>
        <v>#REF!</v>
      </c>
      <c r="P145" s="56" t="str">
        <f t="shared" si="47"/>
        <v/>
      </c>
      <c r="Q145" s="60" t="str">
        <f>IFERROR(VLOOKUP(C145,物品!$B:$E,3,FALSE),"")</f>
        <v/>
      </c>
      <c r="R145" s="60" t="str">
        <f>IFERROR(VLOOKUP(D145,物品!$B:$E,3,FALSE),"")</f>
        <v/>
      </c>
      <c r="S145" s="60" t="str">
        <f>IFERROR(VLOOKUP(E145,物品!$B:$E,3,FALSE),"")</f>
        <v/>
      </c>
      <c r="T145" s="60" t="str">
        <f>IFERROR(VLOOKUP(F145,物品!$B:$E,3,FALSE),"")</f>
        <v/>
      </c>
      <c r="U145" s="60" t="str">
        <f>IFERROR(VLOOKUP(G145,物品!$B:$E,3,FALSE),"")</f>
        <v/>
      </c>
      <c r="V145" s="60" t="str">
        <f>IFERROR(VLOOKUP(H145,物品!$B:$E,3,FALSE),"")</f>
        <v/>
      </c>
      <c r="W145" s="55" t="str">
        <f t="shared" si="41"/>
        <v/>
      </c>
      <c r="X145" s="55" t="str">
        <f t="shared" si="42"/>
        <v/>
      </c>
      <c r="Y145" s="55" t="str">
        <f t="shared" si="43"/>
        <v/>
      </c>
      <c r="Z145" s="55" t="str">
        <f t="shared" si="44"/>
        <v/>
      </c>
      <c r="AA145" s="55" t="str">
        <f t="shared" si="45"/>
        <v/>
      </c>
      <c r="AB145" s="55" t="e">
        <f t="shared" si="46"/>
        <v>#REF!</v>
      </c>
    </row>
    <row r="146" spans="1:28">
      <c r="A146" s="56" t="e">
        <f>物品!#REF!</f>
        <v>#REF!</v>
      </c>
      <c r="B146" s="56" t="e">
        <f>"'"&amp;物品!#REF!&amp;"'"</f>
        <v>#REF!</v>
      </c>
      <c r="C146" s="56" t="e">
        <f>物品!#REF!</f>
        <v>#REF!</v>
      </c>
      <c r="D146" s="56" t="e">
        <f>物品!#REF!</f>
        <v>#REF!</v>
      </c>
      <c r="E146" s="56" t="e">
        <f>物品!#REF!</f>
        <v>#REF!</v>
      </c>
      <c r="F146" s="56" t="e">
        <f>物品!#REF!</f>
        <v>#REF!</v>
      </c>
      <c r="G146" s="56" t="e">
        <f>物品!#REF!</f>
        <v>#REF!</v>
      </c>
      <c r="H146" s="56" t="e">
        <f>物品!#REF!</f>
        <v>#REF!</v>
      </c>
      <c r="I146" s="56" t="e">
        <f>IF(物品!#REF!=0,0,"'"&amp;物品!#REF!&amp;"'")</f>
        <v>#REF!</v>
      </c>
      <c r="J146" s="56" t="e">
        <f>IF(物品!#REF!=0,0,"'"&amp;物品!#REF!&amp;"'")</f>
        <v>#REF!</v>
      </c>
      <c r="K146" s="56" t="e">
        <f>IF(物品!#REF!=0,0,"'"&amp;物品!#REF!&amp;"'")</f>
        <v>#REF!</v>
      </c>
      <c r="L146" s="56" t="e">
        <f>IF(物品!#REF!=0,0,"'"&amp;物品!#REF!&amp;"'")</f>
        <v>#REF!</v>
      </c>
      <c r="M146" s="56" t="e">
        <f>IF(物品!#REF!=0,0,"'"&amp;物品!#REF!&amp;"'")</f>
        <v>#REF!</v>
      </c>
      <c r="N146" s="56" t="e">
        <f>IF(物品!#REF!=0,0,"'"&amp;物品!#REF!&amp;"'")</f>
        <v>#REF!</v>
      </c>
      <c r="O146" s="56" t="e">
        <f t="shared" si="40"/>
        <v>#REF!</v>
      </c>
      <c r="P146" s="56" t="str">
        <f t="shared" si="47"/>
        <v/>
      </c>
      <c r="Q146" s="60" t="str">
        <f>IFERROR(VLOOKUP(C146,物品!$B:$E,3,FALSE),"")</f>
        <v/>
      </c>
      <c r="R146" s="60" t="str">
        <f>IFERROR(VLOOKUP(D146,物品!$B:$E,3,FALSE),"")</f>
        <v/>
      </c>
      <c r="S146" s="60" t="str">
        <f>IFERROR(VLOOKUP(E146,物品!$B:$E,3,FALSE),"")</f>
        <v/>
      </c>
      <c r="T146" s="60" t="str">
        <f>IFERROR(VLOOKUP(F146,物品!$B:$E,3,FALSE),"")</f>
        <v/>
      </c>
      <c r="U146" s="60" t="str">
        <f>IFERROR(VLOOKUP(G146,物品!$B:$E,3,FALSE),"")</f>
        <v/>
      </c>
      <c r="V146" s="60" t="str">
        <f>IFERROR(VLOOKUP(H146,物品!$B:$E,3,FALSE),"")</f>
        <v/>
      </c>
      <c r="W146" s="55" t="str">
        <f t="shared" si="41"/>
        <v/>
      </c>
      <c r="X146" s="55" t="str">
        <f t="shared" si="42"/>
        <v/>
      </c>
      <c r="Y146" s="55" t="str">
        <f t="shared" si="43"/>
        <v/>
      </c>
      <c r="Z146" s="55" t="str">
        <f t="shared" si="44"/>
        <v/>
      </c>
      <c r="AA146" s="55" t="str">
        <f t="shared" si="45"/>
        <v/>
      </c>
      <c r="AB146" s="55" t="e">
        <f t="shared" si="46"/>
        <v>#REF!</v>
      </c>
    </row>
    <row r="147" spans="1:28">
      <c r="A147" s="56" t="e">
        <f>物品!#REF!</f>
        <v>#REF!</v>
      </c>
      <c r="B147" s="56" t="e">
        <f>"'"&amp;物品!#REF!&amp;"'"</f>
        <v>#REF!</v>
      </c>
      <c r="C147" s="56" t="e">
        <f>物品!#REF!</f>
        <v>#REF!</v>
      </c>
      <c r="D147" s="56" t="e">
        <f>物品!#REF!</f>
        <v>#REF!</v>
      </c>
      <c r="E147" s="56" t="e">
        <f>物品!#REF!</f>
        <v>#REF!</v>
      </c>
      <c r="F147" s="56" t="e">
        <f>物品!#REF!</f>
        <v>#REF!</v>
      </c>
      <c r="G147" s="56" t="e">
        <f>物品!#REF!</f>
        <v>#REF!</v>
      </c>
      <c r="H147" s="56" t="e">
        <f>物品!#REF!</f>
        <v>#REF!</v>
      </c>
      <c r="I147" s="56" t="e">
        <f>IF(物品!#REF!=0,0,"'"&amp;物品!#REF!&amp;"'")</f>
        <v>#REF!</v>
      </c>
      <c r="J147" s="56" t="e">
        <f>IF(物品!#REF!=0,0,"'"&amp;物品!#REF!&amp;"'")</f>
        <v>#REF!</v>
      </c>
      <c r="K147" s="56" t="e">
        <f>IF(物品!#REF!=0,0,"'"&amp;物品!#REF!&amp;"'")</f>
        <v>#REF!</v>
      </c>
      <c r="L147" s="56" t="e">
        <f>IF(物品!#REF!=0,0,"'"&amp;物品!#REF!&amp;"'")</f>
        <v>#REF!</v>
      </c>
      <c r="M147" s="56" t="e">
        <f>IF(物品!#REF!=0,0,"'"&amp;物品!#REF!&amp;"'")</f>
        <v>#REF!</v>
      </c>
      <c r="N147" s="56" t="e">
        <f>IF(物品!#REF!=0,0,"'"&amp;物品!#REF!&amp;"'")</f>
        <v>#REF!</v>
      </c>
      <c r="O147" s="56" t="e">
        <f t="shared" si="40"/>
        <v>#REF!</v>
      </c>
      <c r="P147" s="56" t="str">
        <f t="shared" si="47"/>
        <v/>
      </c>
      <c r="Q147" s="60" t="str">
        <f>IFERROR(VLOOKUP(C147,物品!$B:$E,3,FALSE),"")</f>
        <v/>
      </c>
      <c r="R147" s="60" t="str">
        <f>IFERROR(VLOOKUP(D147,物品!$B:$E,3,FALSE),"")</f>
        <v/>
      </c>
      <c r="S147" s="60" t="str">
        <f>IFERROR(VLOOKUP(E147,物品!$B:$E,3,FALSE),"")</f>
        <v/>
      </c>
      <c r="T147" s="60" t="str">
        <f>IFERROR(VLOOKUP(F147,物品!$B:$E,3,FALSE),"")</f>
        <v/>
      </c>
      <c r="U147" s="60" t="str">
        <f>IFERROR(VLOOKUP(G147,物品!$B:$E,3,FALSE),"")</f>
        <v/>
      </c>
      <c r="V147" s="60" t="str">
        <f>IFERROR(VLOOKUP(H147,物品!$B:$E,3,FALSE),"")</f>
        <v/>
      </c>
      <c r="W147" s="55" t="str">
        <f t="shared" si="41"/>
        <v/>
      </c>
      <c r="X147" s="55" t="str">
        <f t="shared" si="42"/>
        <v/>
      </c>
      <c r="Y147" s="55" t="str">
        <f t="shared" si="43"/>
        <v/>
      </c>
      <c r="Z147" s="55" t="str">
        <f t="shared" si="44"/>
        <v/>
      </c>
      <c r="AA147" s="55" t="str">
        <f t="shared" si="45"/>
        <v/>
      </c>
      <c r="AB147" s="55" t="e">
        <f t="shared" si="46"/>
        <v>#REF!</v>
      </c>
    </row>
    <row r="148" spans="1:28">
      <c r="A148" s="56" t="e">
        <f>物品!#REF!</f>
        <v>#REF!</v>
      </c>
      <c r="B148" s="56" t="e">
        <f>"'"&amp;物品!#REF!&amp;"'"</f>
        <v>#REF!</v>
      </c>
      <c r="C148" s="56" t="e">
        <f>物品!#REF!</f>
        <v>#REF!</v>
      </c>
      <c r="D148" s="56" t="e">
        <f>物品!#REF!</f>
        <v>#REF!</v>
      </c>
      <c r="E148" s="56" t="e">
        <f>物品!#REF!</f>
        <v>#REF!</v>
      </c>
      <c r="F148" s="56" t="e">
        <f>物品!#REF!</f>
        <v>#REF!</v>
      </c>
      <c r="G148" s="56" t="e">
        <f>物品!#REF!</f>
        <v>#REF!</v>
      </c>
      <c r="H148" s="56" t="e">
        <f>物品!#REF!</f>
        <v>#REF!</v>
      </c>
      <c r="I148" s="56" t="e">
        <f>IF(物品!#REF!=0,0,"'"&amp;物品!#REF!&amp;"'")</f>
        <v>#REF!</v>
      </c>
      <c r="J148" s="56" t="e">
        <f>IF(物品!#REF!=0,0,"'"&amp;物品!#REF!&amp;"'")</f>
        <v>#REF!</v>
      </c>
      <c r="K148" s="56" t="e">
        <f>IF(物品!#REF!=0,0,"'"&amp;物品!#REF!&amp;"'")</f>
        <v>#REF!</v>
      </c>
      <c r="L148" s="56" t="e">
        <f>IF(物品!#REF!=0,0,"'"&amp;物品!#REF!&amp;"'")</f>
        <v>#REF!</v>
      </c>
      <c r="M148" s="56" t="e">
        <f>IF(物品!#REF!=0,0,"'"&amp;物品!#REF!&amp;"'")</f>
        <v>#REF!</v>
      </c>
      <c r="N148" s="56" t="e">
        <f>IF(物品!#REF!=0,0,"'"&amp;物品!#REF!&amp;"'")</f>
        <v>#REF!</v>
      </c>
      <c r="O148" s="56" t="e">
        <f t="shared" si="40"/>
        <v>#REF!</v>
      </c>
      <c r="P148" s="56" t="str">
        <f t="shared" si="47"/>
        <v/>
      </c>
      <c r="Q148" s="60" t="str">
        <f>IFERROR(VLOOKUP(C148,物品!$B:$E,3,FALSE),"")</f>
        <v/>
      </c>
      <c r="R148" s="60" t="str">
        <f>IFERROR(VLOOKUP(D148,物品!$B:$E,3,FALSE),"")</f>
        <v/>
      </c>
      <c r="S148" s="60" t="str">
        <f>IFERROR(VLOOKUP(E148,物品!$B:$E,3,FALSE),"")</f>
        <v/>
      </c>
      <c r="T148" s="60" t="str">
        <f>IFERROR(VLOOKUP(F148,物品!$B:$E,3,FALSE),"")</f>
        <v/>
      </c>
      <c r="U148" s="60" t="str">
        <f>IFERROR(VLOOKUP(G148,物品!$B:$E,3,FALSE),"")</f>
        <v/>
      </c>
      <c r="V148" s="60" t="str">
        <f>IFERROR(VLOOKUP(H148,物品!$B:$E,3,FALSE),"")</f>
        <v/>
      </c>
      <c r="W148" s="55" t="str">
        <f t="shared" si="41"/>
        <v/>
      </c>
      <c r="X148" s="55" t="str">
        <f t="shared" si="42"/>
        <v/>
      </c>
      <c r="Y148" s="55" t="str">
        <f t="shared" si="43"/>
        <v/>
      </c>
      <c r="Z148" s="55" t="str">
        <f t="shared" si="44"/>
        <v/>
      </c>
      <c r="AA148" s="55" t="str">
        <f t="shared" si="45"/>
        <v/>
      </c>
      <c r="AB148" s="55" t="e">
        <f t="shared" si="46"/>
        <v>#REF!</v>
      </c>
    </row>
    <row r="149" spans="1:28">
      <c r="A149" s="56" t="e">
        <f>物品!#REF!</f>
        <v>#REF!</v>
      </c>
      <c r="B149" s="56" t="e">
        <f>"'"&amp;物品!#REF!&amp;"'"</f>
        <v>#REF!</v>
      </c>
      <c r="C149" s="56" t="e">
        <f>物品!#REF!</f>
        <v>#REF!</v>
      </c>
      <c r="D149" s="56" t="e">
        <f>物品!#REF!</f>
        <v>#REF!</v>
      </c>
      <c r="E149" s="56" t="e">
        <f>物品!#REF!</f>
        <v>#REF!</v>
      </c>
      <c r="F149" s="56" t="e">
        <f>物品!#REF!</f>
        <v>#REF!</v>
      </c>
      <c r="G149" s="56" t="e">
        <f>物品!#REF!</f>
        <v>#REF!</v>
      </c>
      <c r="H149" s="56" t="e">
        <f>物品!#REF!</f>
        <v>#REF!</v>
      </c>
      <c r="I149" s="56" t="e">
        <f>IF(物品!#REF!=0,0,"'"&amp;物品!#REF!&amp;"'")</f>
        <v>#REF!</v>
      </c>
      <c r="J149" s="56" t="e">
        <f>IF(物品!#REF!=0,0,"'"&amp;物品!#REF!&amp;"'")</f>
        <v>#REF!</v>
      </c>
      <c r="K149" s="56" t="e">
        <f>IF(物品!#REF!=0,0,"'"&amp;物品!#REF!&amp;"'")</f>
        <v>#REF!</v>
      </c>
      <c r="L149" s="56" t="e">
        <f>IF(物品!#REF!=0,0,"'"&amp;物品!#REF!&amp;"'")</f>
        <v>#REF!</v>
      </c>
      <c r="M149" s="56" t="e">
        <f>IF(物品!#REF!=0,0,"'"&amp;物品!#REF!&amp;"'")</f>
        <v>#REF!</v>
      </c>
      <c r="N149" s="56" t="e">
        <f>IF(物品!#REF!=0,0,"'"&amp;物品!#REF!&amp;"'")</f>
        <v>#REF!</v>
      </c>
      <c r="O149" s="56" t="e">
        <f t="shared" si="40"/>
        <v>#REF!</v>
      </c>
      <c r="P149" s="56" t="str">
        <f t="shared" si="47"/>
        <v/>
      </c>
      <c r="Q149" s="60" t="str">
        <f>IFERROR(VLOOKUP(C149,物品!$B:$E,3,FALSE),"")</f>
        <v/>
      </c>
      <c r="R149" s="60" t="str">
        <f>IFERROR(VLOOKUP(D149,物品!$B:$E,3,FALSE),"")</f>
        <v/>
      </c>
      <c r="S149" s="60" t="str">
        <f>IFERROR(VLOOKUP(E149,物品!$B:$E,3,FALSE),"")</f>
        <v/>
      </c>
      <c r="T149" s="60" t="str">
        <f>IFERROR(VLOOKUP(F149,物品!$B:$E,3,FALSE),"")</f>
        <v/>
      </c>
      <c r="U149" s="60" t="str">
        <f>IFERROR(VLOOKUP(G149,物品!$B:$E,3,FALSE),"")</f>
        <v/>
      </c>
      <c r="V149" s="60" t="str">
        <f>IFERROR(VLOOKUP(H149,物品!$B:$E,3,FALSE),"")</f>
        <v/>
      </c>
      <c r="W149" s="55" t="str">
        <f t="shared" si="41"/>
        <v/>
      </c>
      <c r="X149" s="55" t="str">
        <f t="shared" si="42"/>
        <v/>
      </c>
      <c r="Y149" s="55" t="str">
        <f t="shared" si="43"/>
        <v/>
      </c>
      <c r="Z149" s="55" t="str">
        <f t="shared" si="44"/>
        <v/>
      </c>
      <c r="AA149" s="55" t="str">
        <f t="shared" si="45"/>
        <v/>
      </c>
      <c r="AB149" s="55" t="e">
        <f t="shared" si="46"/>
        <v>#REF!</v>
      </c>
    </row>
    <row r="150" spans="1:28">
      <c r="A150" s="56" t="e">
        <f>物品!#REF!</f>
        <v>#REF!</v>
      </c>
      <c r="B150" s="56" t="e">
        <f>"'"&amp;物品!#REF!&amp;"'"</f>
        <v>#REF!</v>
      </c>
      <c r="C150" s="56" t="e">
        <f>物品!#REF!</f>
        <v>#REF!</v>
      </c>
      <c r="D150" s="56" t="e">
        <f>物品!#REF!</f>
        <v>#REF!</v>
      </c>
      <c r="E150" s="56" t="e">
        <f>物品!#REF!</f>
        <v>#REF!</v>
      </c>
      <c r="F150" s="56" t="e">
        <f>物品!#REF!</f>
        <v>#REF!</v>
      </c>
      <c r="G150" s="56" t="e">
        <f>物品!#REF!</f>
        <v>#REF!</v>
      </c>
      <c r="H150" s="56" t="e">
        <f>物品!#REF!</f>
        <v>#REF!</v>
      </c>
      <c r="I150" s="56" t="e">
        <f>IF(物品!#REF!=0,0,"'"&amp;物品!#REF!&amp;"'")</f>
        <v>#REF!</v>
      </c>
      <c r="J150" s="56" t="e">
        <f>IF(物品!#REF!=0,0,"'"&amp;物品!#REF!&amp;"'")</f>
        <v>#REF!</v>
      </c>
      <c r="K150" s="56" t="e">
        <f>IF(物品!#REF!=0,0,"'"&amp;物品!#REF!&amp;"'")</f>
        <v>#REF!</v>
      </c>
      <c r="L150" s="56" t="e">
        <f>IF(物品!#REF!=0,0,"'"&amp;物品!#REF!&amp;"'")</f>
        <v>#REF!</v>
      </c>
      <c r="M150" s="56" t="e">
        <f>IF(物品!#REF!=0,0,"'"&amp;物品!#REF!&amp;"'")</f>
        <v>#REF!</v>
      </c>
      <c r="N150" s="56" t="e">
        <f>IF(物品!#REF!=0,0,"'"&amp;物品!#REF!&amp;"'")</f>
        <v>#REF!</v>
      </c>
      <c r="O150" s="56" t="e">
        <f t="shared" si="40"/>
        <v>#REF!</v>
      </c>
      <c r="P150" s="56" t="str">
        <f t="shared" si="47"/>
        <v/>
      </c>
      <c r="Q150" s="60" t="str">
        <f>IFERROR(VLOOKUP(C150,物品!$B:$E,3,FALSE),"")</f>
        <v/>
      </c>
      <c r="R150" s="60" t="str">
        <f>IFERROR(VLOOKUP(D150,物品!$B:$E,3,FALSE),"")</f>
        <v/>
      </c>
      <c r="S150" s="60" t="str">
        <f>IFERROR(VLOOKUP(E150,物品!$B:$E,3,FALSE),"")</f>
        <v/>
      </c>
      <c r="T150" s="60" t="str">
        <f>IFERROR(VLOOKUP(F150,物品!$B:$E,3,FALSE),"")</f>
        <v/>
      </c>
      <c r="U150" s="60" t="str">
        <f>IFERROR(VLOOKUP(G150,物品!$B:$E,3,FALSE),"")</f>
        <v/>
      </c>
      <c r="V150" s="60" t="str">
        <f>IFERROR(VLOOKUP(H150,物品!$B:$E,3,FALSE),"")</f>
        <v/>
      </c>
      <c r="W150" s="55" t="str">
        <f t="shared" si="41"/>
        <v/>
      </c>
      <c r="X150" s="55" t="str">
        <f t="shared" si="42"/>
        <v/>
      </c>
      <c r="Y150" s="55" t="str">
        <f t="shared" si="43"/>
        <v/>
      </c>
      <c r="Z150" s="55" t="str">
        <f t="shared" si="44"/>
        <v/>
      </c>
      <c r="AA150" s="55" t="str">
        <f t="shared" si="45"/>
        <v/>
      </c>
      <c r="AB150" s="55" t="e">
        <f t="shared" si="46"/>
        <v>#REF!</v>
      </c>
    </row>
    <row r="151" spans="1:28">
      <c r="A151" s="56" t="e">
        <f>物品!#REF!</f>
        <v>#REF!</v>
      </c>
      <c r="B151" s="56" t="e">
        <f>"'"&amp;物品!#REF!&amp;"'"</f>
        <v>#REF!</v>
      </c>
      <c r="C151" s="56" t="e">
        <f>物品!#REF!</f>
        <v>#REF!</v>
      </c>
      <c r="D151" s="56" t="e">
        <f>物品!#REF!</f>
        <v>#REF!</v>
      </c>
      <c r="E151" s="56" t="e">
        <f>物品!#REF!</f>
        <v>#REF!</v>
      </c>
      <c r="F151" s="56" t="e">
        <f>物品!#REF!</f>
        <v>#REF!</v>
      </c>
      <c r="G151" s="56" t="e">
        <f>物品!#REF!</f>
        <v>#REF!</v>
      </c>
      <c r="H151" s="56" t="e">
        <f>物品!#REF!</f>
        <v>#REF!</v>
      </c>
      <c r="I151" s="56" t="e">
        <f>IF(物品!#REF!=0,0,"'"&amp;物品!#REF!&amp;"'")</f>
        <v>#REF!</v>
      </c>
      <c r="J151" s="56" t="e">
        <f>IF(物品!#REF!=0,0,"'"&amp;物品!#REF!&amp;"'")</f>
        <v>#REF!</v>
      </c>
      <c r="K151" s="56" t="e">
        <f>IF(物品!#REF!=0,0,"'"&amp;物品!#REF!&amp;"'")</f>
        <v>#REF!</v>
      </c>
      <c r="L151" s="56" t="e">
        <f>IF(物品!#REF!=0,0,"'"&amp;物品!#REF!&amp;"'")</f>
        <v>#REF!</v>
      </c>
      <c r="M151" s="56" t="e">
        <f>IF(物品!#REF!=0,0,"'"&amp;物品!#REF!&amp;"'")</f>
        <v>#REF!</v>
      </c>
      <c r="N151" s="56" t="e">
        <f>IF(物品!#REF!=0,0,"'"&amp;物品!#REF!&amp;"'")</f>
        <v>#REF!</v>
      </c>
      <c r="O151" s="56" t="e">
        <f t="shared" si="40"/>
        <v>#REF!</v>
      </c>
      <c r="P151" s="56" t="str">
        <f t="shared" si="47"/>
        <v/>
      </c>
      <c r="Q151" s="60" t="str">
        <f>IFERROR(VLOOKUP(C151,物品!$B:$E,3,FALSE),"")</f>
        <v/>
      </c>
      <c r="R151" s="60" t="str">
        <f>IFERROR(VLOOKUP(D151,物品!$B:$E,3,FALSE),"")</f>
        <v/>
      </c>
      <c r="S151" s="60" t="str">
        <f>IFERROR(VLOOKUP(E151,物品!$B:$E,3,FALSE),"")</f>
        <v/>
      </c>
      <c r="T151" s="60" t="str">
        <f>IFERROR(VLOOKUP(F151,物品!$B:$E,3,FALSE),"")</f>
        <v/>
      </c>
      <c r="U151" s="60" t="str">
        <f>IFERROR(VLOOKUP(G151,物品!$B:$E,3,FALSE),"")</f>
        <v/>
      </c>
      <c r="V151" s="60" t="str">
        <f>IFERROR(VLOOKUP(H151,物品!$B:$E,3,FALSE),"")</f>
        <v/>
      </c>
      <c r="W151" s="55" t="str">
        <f t="shared" si="41"/>
        <v/>
      </c>
      <c r="X151" s="55" t="str">
        <f t="shared" si="42"/>
        <v/>
      </c>
      <c r="Y151" s="55" t="str">
        <f t="shared" si="43"/>
        <v/>
      </c>
      <c r="Z151" s="55" t="str">
        <f t="shared" si="44"/>
        <v/>
      </c>
      <c r="AA151" s="55" t="str">
        <f t="shared" si="45"/>
        <v/>
      </c>
      <c r="AB151" s="55" t="e">
        <f t="shared" si="46"/>
        <v>#REF!</v>
      </c>
    </row>
    <row r="152" spans="1:28">
      <c r="A152" s="56" t="e">
        <f>物品!#REF!</f>
        <v>#REF!</v>
      </c>
      <c r="B152" s="56" t="e">
        <f>"'"&amp;物品!#REF!&amp;"'"</f>
        <v>#REF!</v>
      </c>
      <c r="C152" s="56" t="e">
        <f>物品!#REF!</f>
        <v>#REF!</v>
      </c>
      <c r="D152" s="56" t="e">
        <f>物品!#REF!</f>
        <v>#REF!</v>
      </c>
      <c r="E152" s="56" t="e">
        <f>物品!#REF!</f>
        <v>#REF!</v>
      </c>
      <c r="F152" s="56" t="e">
        <f>物品!#REF!</f>
        <v>#REF!</v>
      </c>
      <c r="G152" s="56" t="e">
        <f>物品!#REF!</f>
        <v>#REF!</v>
      </c>
      <c r="H152" s="56" t="e">
        <f>物品!#REF!</f>
        <v>#REF!</v>
      </c>
      <c r="I152" s="56" t="e">
        <f>IF(物品!#REF!=0,0,"'"&amp;物品!#REF!&amp;"'")</f>
        <v>#REF!</v>
      </c>
      <c r="J152" s="56" t="e">
        <f>IF(物品!#REF!=0,0,"'"&amp;物品!#REF!&amp;"'")</f>
        <v>#REF!</v>
      </c>
      <c r="K152" s="56" t="e">
        <f>IF(物品!#REF!=0,0,"'"&amp;物品!#REF!&amp;"'")</f>
        <v>#REF!</v>
      </c>
      <c r="L152" s="56" t="e">
        <f>IF(物品!#REF!=0,0,"'"&amp;物品!#REF!&amp;"'")</f>
        <v>#REF!</v>
      </c>
      <c r="M152" s="56" t="e">
        <f>IF(物品!#REF!=0,0,"'"&amp;物品!#REF!&amp;"'")</f>
        <v>#REF!</v>
      </c>
      <c r="N152" s="56" t="e">
        <f>IF(物品!#REF!=0,0,"'"&amp;物品!#REF!&amp;"'")</f>
        <v>#REF!</v>
      </c>
      <c r="O152" s="56" t="e">
        <f t="shared" si="40"/>
        <v>#REF!</v>
      </c>
      <c r="P152" s="56" t="str">
        <f t="shared" ref="P152:P183" si="48">IFERROR(VLOOKUP(A152,Q:AB,12,FALSE),IFERROR(VLOOKUP(A152,R:AB,11,FALSE),IFERROR(VLOOKUP(A152,S:AB,10,FALSE),"")))</f>
        <v/>
      </c>
      <c r="Q152" s="60" t="str">
        <f>IFERROR(VLOOKUP(C152,物品!$B:$E,3,FALSE),"")</f>
        <v/>
      </c>
      <c r="R152" s="60" t="str">
        <f>IFERROR(VLOOKUP(D152,物品!$B:$E,3,FALSE),"")</f>
        <v/>
      </c>
      <c r="S152" s="60" t="str">
        <f>IFERROR(VLOOKUP(E152,物品!$B:$E,3,FALSE),"")</f>
        <v/>
      </c>
      <c r="T152" s="60" t="str">
        <f>IFERROR(VLOOKUP(F152,物品!$B:$E,3,FALSE),"")</f>
        <v/>
      </c>
      <c r="U152" s="60" t="str">
        <f>IFERROR(VLOOKUP(G152,物品!$B:$E,3,FALSE),"")</f>
        <v/>
      </c>
      <c r="V152" s="60" t="str">
        <f>IFERROR(VLOOKUP(H152,物品!$B:$E,3,FALSE),"")</f>
        <v/>
      </c>
      <c r="W152" s="55" t="str">
        <f t="shared" si="41"/>
        <v/>
      </c>
      <c r="X152" s="55" t="str">
        <f t="shared" si="42"/>
        <v/>
      </c>
      <c r="Y152" s="55" t="str">
        <f t="shared" si="43"/>
        <v/>
      </c>
      <c r="Z152" s="55" t="str">
        <f t="shared" si="44"/>
        <v/>
      </c>
      <c r="AA152" s="55" t="str">
        <f t="shared" si="45"/>
        <v/>
      </c>
      <c r="AB152" s="55" t="e">
        <f t="shared" si="46"/>
        <v>#REF!</v>
      </c>
    </row>
    <row r="153" spans="1:28">
      <c r="A153" s="56" t="e">
        <f>物品!#REF!</f>
        <v>#REF!</v>
      </c>
      <c r="B153" s="56" t="e">
        <f>"'"&amp;物品!#REF!&amp;"'"</f>
        <v>#REF!</v>
      </c>
      <c r="C153" s="56" t="e">
        <f>物品!#REF!</f>
        <v>#REF!</v>
      </c>
      <c r="D153" s="56" t="e">
        <f>物品!#REF!</f>
        <v>#REF!</v>
      </c>
      <c r="E153" s="56" t="e">
        <f>物品!#REF!</f>
        <v>#REF!</v>
      </c>
      <c r="F153" s="56" t="e">
        <f>物品!#REF!</f>
        <v>#REF!</v>
      </c>
      <c r="G153" s="56" t="e">
        <f>物品!#REF!</f>
        <v>#REF!</v>
      </c>
      <c r="H153" s="56" t="e">
        <f>物品!#REF!</f>
        <v>#REF!</v>
      </c>
      <c r="I153" s="56" t="e">
        <f>IF(物品!#REF!=0,0,"'"&amp;物品!#REF!&amp;"'")</f>
        <v>#REF!</v>
      </c>
      <c r="J153" s="56" t="e">
        <f>IF(物品!#REF!=0,0,"'"&amp;物品!#REF!&amp;"'")</f>
        <v>#REF!</v>
      </c>
      <c r="K153" s="56" t="e">
        <f>IF(物品!#REF!=0,0,"'"&amp;物品!#REF!&amp;"'")</f>
        <v>#REF!</v>
      </c>
      <c r="L153" s="56" t="e">
        <f>IF(物品!#REF!=0,0,"'"&amp;物品!#REF!&amp;"'")</f>
        <v>#REF!</v>
      </c>
      <c r="M153" s="56" t="e">
        <f>IF(物品!#REF!=0,0,"'"&amp;物品!#REF!&amp;"'")</f>
        <v>#REF!</v>
      </c>
      <c r="N153" s="56" t="e">
        <f>IF(物品!#REF!=0,0,"'"&amp;物品!#REF!&amp;"'")</f>
        <v>#REF!</v>
      </c>
      <c r="O153" s="56" t="e">
        <f t="shared" si="40"/>
        <v>#REF!</v>
      </c>
      <c r="P153" s="56" t="str">
        <f t="shared" si="48"/>
        <v/>
      </c>
      <c r="Q153" s="60" t="str">
        <f>IFERROR(VLOOKUP(C153,物品!$B:$E,3,FALSE),"")</f>
        <v/>
      </c>
      <c r="R153" s="60" t="str">
        <f>IFERROR(VLOOKUP(D153,物品!$B:$E,3,FALSE),"")</f>
        <v/>
      </c>
      <c r="S153" s="60" t="str">
        <f>IFERROR(VLOOKUP(E153,物品!$B:$E,3,FALSE),"")</f>
        <v/>
      </c>
      <c r="T153" s="60" t="str">
        <f>IFERROR(VLOOKUP(F153,物品!$B:$E,3,FALSE),"")</f>
        <v/>
      </c>
      <c r="U153" s="60" t="str">
        <f>IFERROR(VLOOKUP(G153,物品!$B:$E,3,FALSE),"")</f>
        <v/>
      </c>
      <c r="V153" s="60" t="str">
        <f>IFERROR(VLOOKUP(H153,物品!$B:$E,3,FALSE),"")</f>
        <v/>
      </c>
      <c r="W153" s="55" t="str">
        <f t="shared" si="41"/>
        <v/>
      </c>
      <c r="X153" s="55" t="str">
        <f t="shared" si="42"/>
        <v/>
      </c>
      <c r="Y153" s="55" t="str">
        <f t="shared" si="43"/>
        <v/>
      </c>
      <c r="Z153" s="55" t="str">
        <f t="shared" si="44"/>
        <v/>
      </c>
      <c r="AA153" s="55" t="str">
        <f t="shared" si="45"/>
        <v/>
      </c>
      <c r="AB153" s="55" t="e">
        <f t="shared" si="46"/>
        <v>#REF!</v>
      </c>
    </row>
    <row r="154" spans="1:28">
      <c r="A154" s="56" t="e">
        <f>物品!#REF!</f>
        <v>#REF!</v>
      </c>
      <c r="B154" s="56" t="e">
        <f>"'"&amp;物品!#REF!&amp;"'"</f>
        <v>#REF!</v>
      </c>
      <c r="C154" s="56" t="e">
        <f>物品!#REF!</f>
        <v>#REF!</v>
      </c>
      <c r="D154" s="56" t="e">
        <f>物品!#REF!</f>
        <v>#REF!</v>
      </c>
      <c r="E154" s="56" t="e">
        <f>物品!#REF!</f>
        <v>#REF!</v>
      </c>
      <c r="F154" s="56" t="e">
        <f>物品!#REF!</f>
        <v>#REF!</v>
      </c>
      <c r="G154" s="56" t="e">
        <f>物品!#REF!</f>
        <v>#REF!</v>
      </c>
      <c r="H154" s="56" t="e">
        <f>物品!#REF!</f>
        <v>#REF!</v>
      </c>
      <c r="I154" s="56" t="e">
        <f>IF(物品!#REF!=0,0,"'"&amp;物品!#REF!&amp;"'")</f>
        <v>#REF!</v>
      </c>
      <c r="J154" s="56" t="e">
        <f>IF(物品!#REF!=0,0,"'"&amp;物品!#REF!&amp;"'")</f>
        <v>#REF!</v>
      </c>
      <c r="K154" s="56" t="e">
        <f>IF(物品!#REF!=0,0,"'"&amp;物品!#REF!&amp;"'")</f>
        <v>#REF!</v>
      </c>
      <c r="L154" s="56" t="e">
        <f>IF(物品!#REF!=0,0,"'"&amp;物品!#REF!&amp;"'")</f>
        <v>#REF!</v>
      </c>
      <c r="M154" s="56" t="e">
        <f>IF(物品!#REF!=0,0,"'"&amp;物品!#REF!&amp;"'")</f>
        <v>#REF!</v>
      </c>
      <c r="N154" s="56" t="e">
        <f>IF(物品!#REF!=0,0,"'"&amp;物品!#REF!&amp;"'")</f>
        <v>#REF!</v>
      </c>
      <c r="O154" s="56" t="e">
        <f t="shared" ref="O154:O186" si="49">IF(I154=0,"","AddItemFormula("&amp;I154&amp;","&amp;J154&amp;","&amp;K154&amp;","&amp;L154&amp;","&amp;M154&amp;","&amp;N154&amp;","&amp;B154&amp;")")</f>
        <v>#REF!</v>
      </c>
      <c r="P154" s="56" t="str">
        <f t="shared" si="48"/>
        <v/>
      </c>
      <c r="Q154" s="60" t="str">
        <f>IFERROR(VLOOKUP(C154,物品!$B:$E,3,FALSE),"")</f>
        <v/>
      </c>
      <c r="R154" s="60" t="str">
        <f>IFERROR(VLOOKUP(D154,物品!$B:$E,3,FALSE),"")</f>
        <v/>
      </c>
      <c r="S154" s="60" t="str">
        <f>IFERROR(VLOOKUP(E154,物品!$B:$E,3,FALSE),"")</f>
        <v/>
      </c>
      <c r="T154" s="60" t="str">
        <f>IFERROR(VLOOKUP(F154,物品!$B:$E,3,FALSE),"")</f>
        <v/>
      </c>
      <c r="U154" s="60" t="str">
        <f>IFERROR(VLOOKUP(G154,物品!$B:$E,3,FALSE),"")</f>
        <v/>
      </c>
      <c r="V154" s="60" t="str">
        <f>IFERROR(VLOOKUP(H154,物品!$B:$E,3,FALSE),"")</f>
        <v/>
      </c>
      <c r="W154" s="55" t="str">
        <f t="shared" ref="W154:W186" si="50">IF(R154="","","+"&amp;R154)</f>
        <v/>
      </c>
      <c r="X154" s="55" t="str">
        <f t="shared" ref="X154:X186" si="51">IF(S154="","","+"&amp;S154)</f>
        <v/>
      </c>
      <c r="Y154" s="55" t="str">
        <f t="shared" ref="Y154:Y186" si="52">IF(T154="","","+"&amp;T154)</f>
        <v/>
      </c>
      <c r="Z154" s="55" t="str">
        <f t="shared" ref="Z154:Z186" si="53">IF(U154="","","+"&amp;U154)</f>
        <v/>
      </c>
      <c r="AA154" s="55" t="str">
        <f t="shared" ref="AA154:AA186" si="54">IF(V154="","","+"&amp;V154)</f>
        <v/>
      </c>
      <c r="AB154" s="55" t="e">
        <f t="shared" ref="AB154:AB186" si="55">"|n"&amp;Q154&amp;W154&amp;X154&amp;Y154&amp;Z154&amp;AA154&amp;"="&amp;A154</f>
        <v>#REF!</v>
      </c>
    </row>
    <row r="155" spans="1:28">
      <c r="A155" s="56" t="e">
        <f>物品!#REF!</f>
        <v>#REF!</v>
      </c>
      <c r="B155" s="56" t="e">
        <f>"'"&amp;物品!#REF!&amp;"'"</f>
        <v>#REF!</v>
      </c>
      <c r="C155" s="56" t="e">
        <f>物品!#REF!</f>
        <v>#REF!</v>
      </c>
      <c r="D155" s="56" t="e">
        <f>物品!#REF!</f>
        <v>#REF!</v>
      </c>
      <c r="E155" s="56" t="e">
        <f>物品!#REF!</f>
        <v>#REF!</v>
      </c>
      <c r="F155" s="56" t="e">
        <f>物品!#REF!</f>
        <v>#REF!</v>
      </c>
      <c r="G155" s="56" t="e">
        <f>物品!#REF!</f>
        <v>#REF!</v>
      </c>
      <c r="H155" s="56" t="e">
        <f>物品!#REF!</f>
        <v>#REF!</v>
      </c>
      <c r="I155" s="56" t="e">
        <f>IF(物品!#REF!=0,0,"'"&amp;物品!#REF!&amp;"'")</f>
        <v>#REF!</v>
      </c>
      <c r="J155" s="56" t="e">
        <f>IF(物品!#REF!=0,0,"'"&amp;物品!#REF!&amp;"'")</f>
        <v>#REF!</v>
      </c>
      <c r="K155" s="56" t="e">
        <f>IF(物品!#REF!=0,0,"'"&amp;物品!#REF!&amp;"'")</f>
        <v>#REF!</v>
      </c>
      <c r="L155" s="56" t="e">
        <f>IF(物品!#REF!=0,0,"'"&amp;物品!#REF!&amp;"'")</f>
        <v>#REF!</v>
      </c>
      <c r="M155" s="56" t="e">
        <f>IF(物品!#REF!=0,0,"'"&amp;物品!#REF!&amp;"'")</f>
        <v>#REF!</v>
      </c>
      <c r="N155" s="56" t="e">
        <f>IF(物品!#REF!=0,0,"'"&amp;物品!#REF!&amp;"'")</f>
        <v>#REF!</v>
      </c>
      <c r="O155" s="56" t="e">
        <f t="shared" si="49"/>
        <v>#REF!</v>
      </c>
      <c r="P155" s="56" t="str">
        <f t="shared" si="48"/>
        <v/>
      </c>
      <c r="Q155" s="60" t="str">
        <f>IFERROR(VLOOKUP(C155,物品!$B:$E,3,FALSE),"")</f>
        <v/>
      </c>
      <c r="R155" s="60" t="str">
        <f>IFERROR(VLOOKUP(D155,物品!$B:$E,3,FALSE),"")</f>
        <v/>
      </c>
      <c r="S155" s="60" t="str">
        <f>IFERROR(VLOOKUP(E155,物品!$B:$E,3,FALSE),"")</f>
        <v/>
      </c>
      <c r="T155" s="60" t="str">
        <f>IFERROR(VLOOKUP(F155,物品!$B:$E,3,FALSE),"")</f>
        <v/>
      </c>
      <c r="U155" s="60" t="str">
        <f>IFERROR(VLOOKUP(G155,物品!$B:$E,3,FALSE),"")</f>
        <v/>
      </c>
      <c r="V155" s="60" t="str">
        <f>IFERROR(VLOOKUP(H155,物品!$B:$E,3,FALSE),"")</f>
        <v/>
      </c>
      <c r="W155" s="55" t="str">
        <f t="shared" si="50"/>
        <v/>
      </c>
      <c r="X155" s="55" t="str">
        <f t="shared" si="51"/>
        <v/>
      </c>
      <c r="Y155" s="55" t="str">
        <f t="shared" si="52"/>
        <v/>
      </c>
      <c r="Z155" s="55" t="str">
        <f t="shared" si="53"/>
        <v/>
      </c>
      <c r="AA155" s="55" t="str">
        <f t="shared" si="54"/>
        <v/>
      </c>
      <c r="AB155" s="55" t="e">
        <f t="shared" si="55"/>
        <v>#REF!</v>
      </c>
    </row>
    <row r="156" spans="1:28">
      <c r="A156" s="56" t="e">
        <f>物品!#REF!</f>
        <v>#REF!</v>
      </c>
      <c r="B156" s="56" t="e">
        <f>"'"&amp;物品!#REF!&amp;"'"</f>
        <v>#REF!</v>
      </c>
      <c r="C156" s="56" t="e">
        <f>物品!#REF!</f>
        <v>#REF!</v>
      </c>
      <c r="D156" s="56" t="e">
        <f>物品!#REF!</f>
        <v>#REF!</v>
      </c>
      <c r="E156" s="56" t="e">
        <f>物品!#REF!</f>
        <v>#REF!</v>
      </c>
      <c r="F156" s="56" t="e">
        <f>物品!#REF!</f>
        <v>#REF!</v>
      </c>
      <c r="G156" s="56" t="e">
        <f>物品!#REF!</f>
        <v>#REF!</v>
      </c>
      <c r="H156" s="56" t="e">
        <f>物品!#REF!</f>
        <v>#REF!</v>
      </c>
      <c r="I156" s="56" t="e">
        <f>IF(物品!#REF!=0,0,"'"&amp;物品!#REF!&amp;"'")</f>
        <v>#REF!</v>
      </c>
      <c r="J156" s="56" t="e">
        <f>IF(物品!#REF!=0,0,"'"&amp;物品!#REF!&amp;"'")</f>
        <v>#REF!</v>
      </c>
      <c r="K156" s="56" t="e">
        <f>IF(物品!#REF!=0,0,"'"&amp;物品!#REF!&amp;"'")</f>
        <v>#REF!</v>
      </c>
      <c r="L156" s="56" t="e">
        <f>IF(物品!#REF!=0,0,"'"&amp;物品!#REF!&amp;"'")</f>
        <v>#REF!</v>
      </c>
      <c r="M156" s="56" t="e">
        <f>IF(物品!#REF!=0,0,"'"&amp;物品!#REF!&amp;"'")</f>
        <v>#REF!</v>
      </c>
      <c r="N156" s="56" t="e">
        <f>IF(物品!#REF!=0,0,"'"&amp;物品!#REF!&amp;"'")</f>
        <v>#REF!</v>
      </c>
      <c r="O156" s="56" t="e">
        <f t="shared" si="49"/>
        <v>#REF!</v>
      </c>
      <c r="P156" s="56" t="str">
        <f t="shared" si="48"/>
        <v/>
      </c>
      <c r="Q156" s="60" t="str">
        <f>IFERROR(VLOOKUP(C156,物品!$B:$E,3,FALSE),"")</f>
        <v/>
      </c>
      <c r="R156" s="60" t="str">
        <f>IFERROR(VLOOKUP(D156,物品!$B:$E,3,FALSE),"")</f>
        <v/>
      </c>
      <c r="S156" s="60" t="str">
        <f>IFERROR(VLOOKUP(E156,物品!$B:$E,3,FALSE),"")</f>
        <v/>
      </c>
      <c r="T156" s="60" t="str">
        <f>IFERROR(VLOOKUP(F156,物品!$B:$E,3,FALSE),"")</f>
        <v/>
      </c>
      <c r="U156" s="60" t="str">
        <f>IFERROR(VLOOKUP(G156,物品!$B:$E,3,FALSE),"")</f>
        <v/>
      </c>
      <c r="V156" s="60" t="str">
        <f>IFERROR(VLOOKUP(H156,物品!$B:$E,3,FALSE),"")</f>
        <v/>
      </c>
      <c r="W156" s="55" t="str">
        <f t="shared" si="50"/>
        <v/>
      </c>
      <c r="X156" s="55" t="str">
        <f t="shared" si="51"/>
        <v/>
      </c>
      <c r="Y156" s="55" t="str">
        <f t="shared" si="52"/>
        <v/>
      </c>
      <c r="Z156" s="55" t="str">
        <f t="shared" si="53"/>
        <v/>
      </c>
      <c r="AA156" s="55" t="str">
        <f t="shared" si="54"/>
        <v/>
      </c>
      <c r="AB156" s="55" t="e">
        <f t="shared" si="55"/>
        <v>#REF!</v>
      </c>
    </row>
    <row r="157" spans="1:28">
      <c r="A157" s="56" t="e">
        <f>物品!#REF!</f>
        <v>#REF!</v>
      </c>
      <c r="B157" s="56" t="e">
        <f>"'"&amp;物品!#REF!&amp;"'"</f>
        <v>#REF!</v>
      </c>
      <c r="C157" s="56" t="e">
        <f>物品!#REF!</f>
        <v>#REF!</v>
      </c>
      <c r="D157" s="56" t="e">
        <f>物品!#REF!</f>
        <v>#REF!</v>
      </c>
      <c r="E157" s="56" t="e">
        <f>物品!#REF!</f>
        <v>#REF!</v>
      </c>
      <c r="F157" s="56" t="e">
        <f>物品!#REF!</f>
        <v>#REF!</v>
      </c>
      <c r="G157" s="56" t="e">
        <f>物品!#REF!</f>
        <v>#REF!</v>
      </c>
      <c r="H157" s="56" t="e">
        <f>物品!#REF!</f>
        <v>#REF!</v>
      </c>
      <c r="I157" s="56" t="e">
        <f>IF(物品!#REF!=0,0,"'"&amp;物品!#REF!&amp;"'")</f>
        <v>#REF!</v>
      </c>
      <c r="J157" s="56" t="e">
        <f>IF(物品!#REF!=0,0,"'"&amp;物品!#REF!&amp;"'")</f>
        <v>#REF!</v>
      </c>
      <c r="K157" s="56" t="e">
        <f>IF(物品!#REF!=0,0,"'"&amp;物品!#REF!&amp;"'")</f>
        <v>#REF!</v>
      </c>
      <c r="L157" s="56" t="e">
        <f>IF(物品!#REF!=0,0,"'"&amp;物品!#REF!&amp;"'")</f>
        <v>#REF!</v>
      </c>
      <c r="M157" s="56" t="e">
        <f>IF(物品!#REF!=0,0,"'"&amp;物品!#REF!&amp;"'")</f>
        <v>#REF!</v>
      </c>
      <c r="N157" s="56" t="e">
        <f>IF(物品!#REF!=0,0,"'"&amp;物品!#REF!&amp;"'")</f>
        <v>#REF!</v>
      </c>
      <c r="O157" s="56" t="e">
        <f t="shared" si="49"/>
        <v>#REF!</v>
      </c>
      <c r="P157" s="56" t="str">
        <f t="shared" si="48"/>
        <v/>
      </c>
      <c r="Q157" s="60" t="str">
        <f>IFERROR(VLOOKUP(C157,物品!$B:$E,3,FALSE),"")</f>
        <v/>
      </c>
      <c r="R157" s="60" t="str">
        <f>IFERROR(VLOOKUP(D157,物品!$B:$E,3,FALSE),"")</f>
        <v/>
      </c>
      <c r="S157" s="60" t="str">
        <f>IFERROR(VLOOKUP(E157,物品!$B:$E,3,FALSE),"")</f>
        <v/>
      </c>
      <c r="T157" s="60" t="str">
        <f>IFERROR(VLOOKUP(F157,物品!$B:$E,3,FALSE),"")</f>
        <v/>
      </c>
      <c r="U157" s="60" t="str">
        <f>IFERROR(VLOOKUP(G157,物品!$B:$E,3,FALSE),"")</f>
        <v/>
      </c>
      <c r="V157" s="60" t="str">
        <f>IFERROR(VLOOKUP(H157,物品!$B:$E,3,FALSE),"")</f>
        <v/>
      </c>
      <c r="W157" s="55" t="str">
        <f t="shared" si="50"/>
        <v/>
      </c>
      <c r="X157" s="55" t="str">
        <f t="shared" si="51"/>
        <v/>
      </c>
      <c r="Y157" s="55" t="str">
        <f t="shared" si="52"/>
        <v/>
      </c>
      <c r="Z157" s="55" t="str">
        <f t="shared" si="53"/>
        <v/>
      </c>
      <c r="AA157" s="55" t="str">
        <f t="shared" si="54"/>
        <v/>
      </c>
      <c r="AB157" s="55" t="e">
        <f t="shared" si="55"/>
        <v>#REF!</v>
      </c>
    </row>
    <row r="158" spans="1:28">
      <c r="A158" s="56" t="e">
        <f>物品!#REF!</f>
        <v>#REF!</v>
      </c>
      <c r="B158" s="56" t="e">
        <f>"'"&amp;物品!#REF!&amp;"'"</f>
        <v>#REF!</v>
      </c>
      <c r="C158" s="56" t="e">
        <f>物品!#REF!</f>
        <v>#REF!</v>
      </c>
      <c r="D158" s="56" t="e">
        <f>物品!#REF!</f>
        <v>#REF!</v>
      </c>
      <c r="E158" s="56" t="e">
        <f>物品!#REF!</f>
        <v>#REF!</v>
      </c>
      <c r="F158" s="56" t="e">
        <f>物品!#REF!</f>
        <v>#REF!</v>
      </c>
      <c r="G158" s="56" t="e">
        <f>物品!#REF!</f>
        <v>#REF!</v>
      </c>
      <c r="H158" s="56" t="e">
        <f>物品!#REF!</f>
        <v>#REF!</v>
      </c>
      <c r="I158" s="56" t="e">
        <f>IF(物品!#REF!=0,0,"'"&amp;物品!#REF!&amp;"'")</f>
        <v>#REF!</v>
      </c>
      <c r="J158" s="56" t="e">
        <f>IF(物品!#REF!=0,0,"'"&amp;物品!#REF!&amp;"'")</f>
        <v>#REF!</v>
      </c>
      <c r="K158" s="56" t="e">
        <f>IF(物品!#REF!=0,0,"'"&amp;物品!#REF!&amp;"'")</f>
        <v>#REF!</v>
      </c>
      <c r="L158" s="56" t="e">
        <f>IF(物品!#REF!=0,0,"'"&amp;物品!#REF!&amp;"'")</f>
        <v>#REF!</v>
      </c>
      <c r="M158" s="56" t="e">
        <f>IF(物品!#REF!=0,0,"'"&amp;物品!#REF!&amp;"'")</f>
        <v>#REF!</v>
      </c>
      <c r="N158" s="56" t="e">
        <f>IF(物品!#REF!=0,0,"'"&amp;物品!#REF!&amp;"'")</f>
        <v>#REF!</v>
      </c>
      <c r="O158" s="56" t="e">
        <f t="shared" si="49"/>
        <v>#REF!</v>
      </c>
      <c r="P158" s="56" t="str">
        <f t="shared" si="48"/>
        <v/>
      </c>
      <c r="Q158" s="60" t="str">
        <f>IFERROR(VLOOKUP(C158,物品!$B:$E,3,FALSE),"")</f>
        <v/>
      </c>
      <c r="R158" s="60" t="str">
        <f>IFERROR(VLOOKUP(D158,物品!$B:$E,3,FALSE),"")</f>
        <v/>
      </c>
      <c r="S158" s="60" t="str">
        <f>IFERROR(VLOOKUP(E158,物品!$B:$E,3,FALSE),"")</f>
        <v/>
      </c>
      <c r="T158" s="60" t="str">
        <f>IFERROR(VLOOKUP(F158,物品!$B:$E,3,FALSE),"")</f>
        <v/>
      </c>
      <c r="U158" s="60" t="str">
        <f>IFERROR(VLOOKUP(G158,物品!$B:$E,3,FALSE),"")</f>
        <v/>
      </c>
      <c r="V158" s="60" t="str">
        <f>IFERROR(VLOOKUP(H158,物品!$B:$E,3,FALSE),"")</f>
        <v/>
      </c>
      <c r="W158" s="55" t="str">
        <f t="shared" si="50"/>
        <v/>
      </c>
      <c r="X158" s="55" t="str">
        <f t="shared" si="51"/>
        <v/>
      </c>
      <c r="Y158" s="55" t="str">
        <f t="shared" si="52"/>
        <v/>
      </c>
      <c r="Z158" s="55" t="str">
        <f t="shared" si="53"/>
        <v/>
      </c>
      <c r="AA158" s="55" t="str">
        <f t="shared" si="54"/>
        <v/>
      </c>
      <c r="AB158" s="55" t="e">
        <f t="shared" si="55"/>
        <v>#REF!</v>
      </c>
    </row>
    <row r="159" spans="1:28">
      <c r="A159" s="56" t="e">
        <f>物品!#REF!</f>
        <v>#REF!</v>
      </c>
      <c r="B159" s="56" t="e">
        <f>"'"&amp;物品!#REF!&amp;"'"</f>
        <v>#REF!</v>
      </c>
      <c r="C159" s="56" t="e">
        <f>物品!#REF!</f>
        <v>#REF!</v>
      </c>
      <c r="D159" s="56" t="e">
        <f>物品!#REF!</f>
        <v>#REF!</v>
      </c>
      <c r="E159" s="56" t="e">
        <f>物品!#REF!</f>
        <v>#REF!</v>
      </c>
      <c r="F159" s="56" t="e">
        <f>物品!#REF!</f>
        <v>#REF!</v>
      </c>
      <c r="G159" s="56" t="e">
        <f>物品!#REF!</f>
        <v>#REF!</v>
      </c>
      <c r="H159" s="56" t="e">
        <f>物品!#REF!</f>
        <v>#REF!</v>
      </c>
      <c r="I159" s="56" t="e">
        <f>IF(物品!#REF!=0,0,"'"&amp;物品!#REF!&amp;"'")</f>
        <v>#REF!</v>
      </c>
      <c r="J159" s="56" t="e">
        <f>IF(物品!#REF!=0,0,"'"&amp;物品!#REF!&amp;"'")</f>
        <v>#REF!</v>
      </c>
      <c r="K159" s="56" t="e">
        <f>IF(物品!#REF!=0,0,"'"&amp;物品!#REF!&amp;"'")</f>
        <v>#REF!</v>
      </c>
      <c r="L159" s="56" t="e">
        <f>IF(物品!#REF!=0,0,"'"&amp;物品!#REF!&amp;"'")</f>
        <v>#REF!</v>
      </c>
      <c r="M159" s="56" t="e">
        <f>IF(物品!#REF!=0,0,"'"&amp;物品!#REF!&amp;"'")</f>
        <v>#REF!</v>
      </c>
      <c r="N159" s="56" t="e">
        <f>IF(物品!#REF!=0,0,"'"&amp;物品!#REF!&amp;"'")</f>
        <v>#REF!</v>
      </c>
      <c r="O159" s="56" t="e">
        <f t="shared" si="49"/>
        <v>#REF!</v>
      </c>
      <c r="P159" s="56" t="str">
        <f t="shared" si="48"/>
        <v/>
      </c>
      <c r="Q159" s="60" t="str">
        <f>IFERROR(VLOOKUP(C159,物品!$B:$E,3,FALSE),"")</f>
        <v/>
      </c>
      <c r="R159" s="60" t="str">
        <f>IFERROR(VLOOKUP(D159,物品!$B:$E,3,FALSE),"")</f>
        <v/>
      </c>
      <c r="S159" s="60" t="str">
        <f>IFERROR(VLOOKUP(E159,物品!$B:$E,3,FALSE),"")</f>
        <v/>
      </c>
      <c r="T159" s="60" t="str">
        <f>IFERROR(VLOOKUP(F159,物品!$B:$E,3,FALSE),"")</f>
        <v/>
      </c>
      <c r="U159" s="60" t="str">
        <f>IFERROR(VLOOKUP(G159,物品!$B:$E,3,FALSE),"")</f>
        <v/>
      </c>
      <c r="V159" s="60" t="str">
        <f>IFERROR(VLOOKUP(H159,物品!$B:$E,3,FALSE),"")</f>
        <v/>
      </c>
      <c r="W159" s="55" t="str">
        <f t="shared" si="50"/>
        <v/>
      </c>
      <c r="X159" s="55" t="str">
        <f t="shared" si="51"/>
        <v/>
      </c>
      <c r="Y159" s="55" t="str">
        <f t="shared" si="52"/>
        <v/>
      </c>
      <c r="Z159" s="55" t="str">
        <f t="shared" si="53"/>
        <v/>
      </c>
      <c r="AA159" s="55" t="str">
        <f t="shared" si="54"/>
        <v/>
      </c>
      <c r="AB159" s="55" t="e">
        <f t="shared" si="55"/>
        <v>#REF!</v>
      </c>
    </row>
    <row r="160" spans="1:28">
      <c r="A160" s="56" t="e">
        <f>物品!#REF!</f>
        <v>#REF!</v>
      </c>
      <c r="B160" s="56" t="e">
        <f>"'"&amp;物品!#REF!&amp;"'"</f>
        <v>#REF!</v>
      </c>
      <c r="C160" s="56" t="e">
        <f>物品!#REF!</f>
        <v>#REF!</v>
      </c>
      <c r="D160" s="56" t="e">
        <f>物品!#REF!</f>
        <v>#REF!</v>
      </c>
      <c r="E160" s="56" t="e">
        <f>物品!#REF!</f>
        <v>#REF!</v>
      </c>
      <c r="F160" s="56" t="e">
        <f>物品!#REF!</f>
        <v>#REF!</v>
      </c>
      <c r="G160" s="56" t="e">
        <f>物品!#REF!</f>
        <v>#REF!</v>
      </c>
      <c r="H160" s="56" t="e">
        <f>物品!#REF!</f>
        <v>#REF!</v>
      </c>
      <c r="I160" s="56" t="e">
        <f>IF(物品!#REF!=0,0,"'"&amp;物品!#REF!&amp;"'")</f>
        <v>#REF!</v>
      </c>
      <c r="J160" s="56" t="e">
        <f>IF(物品!#REF!=0,0,"'"&amp;物品!#REF!&amp;"'")</f>
        <v>#REF!</v>
      </c>
      <c r="K160" s="56" t="e">
        <f>IF(物品!#REF!=0,0,"'"&amp;物品!#REF!&amp;"'")</f>
        <v>#REF!</v>
      </c>
      <c r="L160" s="56" t="e">
        <f>IF(物品!#REF!=0,0,"'"&amp;物品!#REF!&amp;"'")</f>
        <v>#REF!</v>
      </c>
      <c r="M160" s="56" t="e">
        <f>IF(物品!#REF!=0,0,"'"&amp;物品!#REF!&amp;"'")</f>
        <v>#REF!</v>
      </c>
      <c r="N160" s="56" t="e">
        <f>IF(物品!#REF!=0,0,"'"&amp;物品!#REF!&amp;"'")</f>
        <v>#REF!</v>
      </c>
      <c r="O160" s="56" t="e">
        <f t="shared" si="49"/>
        <v>#REF!</v>
      </c>
      <c r="P160" s="56" t="str">
        <f t="shared" si="48"/>
        <v/>
      </c>
      <c r="Q160" s="60" t="str">
        <f>IFERROR(VLOOKUP(C160,物品!$B:$E,3,FALSE),"")</f>
        <v/>
      </c>
      <c r="R160" s="60" t="str">
        <f>IFERROR(VLOOKUP(D160,物品!$B:$E,3,FALSE),"")</f>
        <v/>
      </c>
      <c r="S160" s="60" t="str">
        <f>IFERROR(VLOOKUP(E160,物品!$B:$E,3,FALSE),"")</f>
        <v/>
      </c>
      <c r="T160" s="60" t="str">
        <f>IFERROR(VLOOKUP(F160,物品!$B:$E,3,FALSE),"")</f>
        <v/>
      </c>
      <c r="U160" s="60" t="str">
        <f>IFERROR(VLOOKUP(G160,物品!$B:$E,3,FALSE),"")</f>
        <v/>
      </c>
      <c r="V160" s="60" t="str">
        <f>IFERROR(VLOOKUP(H160,物品!$B:$E,3,FALSE),"")</f>
        <v/>
      </c>
      <c r="W160" s="55" t="str">
        <f t="shared" si="50"/>
        <v/>
      </c>
      <c r="X160" s="55" t="str">
        <f t="shared" si="51"/>
        <v/>
      </c>
      <c r="Y160" s="55" t="str">
        <f t="shared" si="52"/>
        <v/>
      </c>
      <c r="Z160" s="55" t="str">
        <f t="shared" si="53"/>
        <v/>
      </c>
      <c r="AA160" s="55" t="str">
        <f t="shared" si="54"/>
        <v/>
      </c>
      <c r="AB160" s="55" t="e">
        <f t="shared" si="55"/>
        <v>#REF!</v>
      </c>
    </row>
    <row r="161" spans="1:28">
      <c r="A161" s="56" t="e">
        <f>物品!#REF!</f>
        <v>#REF!</v>
      </c>
      <c r="B161" s="56" t="e">
        <f>"'"&amp;物品!#REF!&amp;"'"</f>
        <v>#REF!</v>
      </c>
      <c r="C161" s="56" t="e">
        <f>物品!#REF!</f>
        <v>#REF!</v>
      </c>
      <c r="D161" s="56" t="e">
        <f>物品!#REF!</f>
        <v>#REF!</v>
      </c>
      <c r="E161" s="56" t="e">
        <f>物品!#REF!</f>
        <v>#REF!</v>
      </c>
      <c r="F161" s="56" t="e">
        <f>物品!#REF!</f>
        <v>#REF!</v>
      </c>
      <c r="G161" s="56" t="e">
        <f>物品!#REF!</f>
        <v>#REF!</v>
      </c>
      <c r="H161" s="56" t="e">
        <f>物品!#REF!</f>
        <v>#REF!</v>
      </c>
      <c r="I161" s="56" t="e">
        <f>IF(物品!#REF!=0,0,"'"&amp;物品!#REF!&amp;"'")</f>
        <v>#REF!</v>
      </c>
      <c r="J161" s="56" t="e">
        <f>IF(物品!#REF!=0,0,"'"&amp;物品!#REF!&amp;"'")</f>
        <v>#REF!</v>
      </c>
      <c r="K161" s="56" t="e">
        <f>IF(物品!#REF!=0,0,"'"&amp;物品!#REF!&amp;"'")</f>
        <v>#REF!</v>
      </c>
      <c r="L161" s="56" t="e">
        <f>IF(物品!#REF!=0,0,"'"&amp;物品!#REF!&amp;"'")</f>
        <v>#REF!</v>
      </c>
      <c r="M161" s="56" t="e">
        <f>IF(物品!#REF!=0,0,"'"&amp;物品!#REF!&amp;"'")</f>
        <v>#REF!</v>
      </c>
      <c r="N161" s="56" t="e">
        <f>IF(物品!#REF!=0,0,"'"&amp;物品!#REF!&amp;"'")</f>
        <v>#REF!</v>
      </c>
      <c r="O161" s="56" t="e">
        <f t="shared" si="49"/>
        <v>#REF!</v>
      </c>
      <c r="P161" s="56" t="str">
        <f t="shared" si="48"/>
        <v/>
      </c>
      <c r="Q161" s="60" t="str">
        <f>IFERROR(VLOOKUP(C161,物品!$B:$E,3,FALSE),"")</f>
        <v/>
      </c>
      <c r="R161" s="60" t="str">
        <f>IFERROR(VLOOKUP(D161,物品!$B:$E,3,FALSE),"")</f>
        <v/>
      </c>
      <c r="S161" s="60" t="str">
        <f>IFERROR(VLOOKUP(E161,物品!$B:$E,3,FALSE),"")</f>
        <v/>
      </c>
      <c r="T161" s="60" t="str">
        <f>IFERROR(VLOOKUP(F161,物品!$B:$E,3,FALSE),"")</f>
        <v/>
      </c>
      <c r="U161" s="60" t="str">
        <f>IFERROR(VLOOKUP(G161,物品!$B:$E,3,FALSE),"")</f>
        <v/>
      </c>
      <c r="V161" s="60" t="str">
        <f>IFERROR(VLOOKUP(H161,物品!$B:$E,3,FALSE),"")</f>
        <v/>
      </c>
      <c r="W161" s="55" t="str">
        <f t="shared" si="50"/>
        <v/>
      </c>
      <c r="X161" s="55" t="str">
        <f t="shared" si="51"/>
        <v/>
      </c>
      <c r="Y161" s="55" t="str">
        <f t="shared" si="52"/>
        <v/>
      </c>
      <c r="Z161" s="55" t="str">
        <f t="shared" si="53"/>
        <v/>
      </c>
      <c r="AA161" s="55" t="str">
        <f t="shared" si="54"/>
        <v/>
      </c>
      <c r="AB161" s="55" t="e">
        <f t="shared" si="55"/>
        <v>#REF!</v>
      </c>
    </row>
    <row r="162" spans="1:28">
      <c r="A162" s="56" t="e">
        <f>物品!#REF!</f>
        <v>#REF!</v>
      </c>
      <c r="B162" s="56" t="e">
        <f>"'"&amp;物品!#REF!&amp;"'"</f>
        <v>#REF!</v>
      </c>
      <c r="C162" s="56" t="e">
        <f>物品!#REF!</f>
        <v>#REF!</v>
      </c>
      <c r="D162" s="56" t="e">
        <f>物品!#REF!</f>
        <v>#REF!</v>
      </c>
      <c r="E162" s="56" t="e">
        <f>物品!#REF!</f>
        <v>#REF!</v>
      </c>
      <c r="F162" s="56" t="e">
        <f>物品!#REF!</f>
        <v>#REF!</v>
      </c>
      <c r="G162" s="56" t="e">
        <f>物品!#REF!</f>
        <v>#REF!</v>
      </c>
      <c r="H162" s="56" t="e">
        <f>物品!#REF!</f>
        <v>#REF!</v>
      </c>
      <c r="I162" s="56" t="e">
        <f>IF(物品!#REF!=0,0,"'"&amp;物品!#REF!&amp;"'")</f>
        <v>#REF!</v>
      </c>
      <c r="J162" s="56" t="e">
        <f>IF(物品!#REF!=0,0,"'"&amp;物品!#REF!&amp;"'")</f>
        <v>#REF!</v>
      </c>
      <c r="K162" s="56" t="e">
        <f>IF(物品!#REF!=0,0,"'"&amp;物品!#REF!&amp;"'")</f>
        <v>#REF!</v>
      </c>
      <c r="L162" s="56" t="e">
        <f>IF(物品!#REF!=0,0,"'"&amp;物品!#REF!&amp;"'")</f>
        <v>#REF!</v>
      </c>
      <c r="M162" s="56" t="e">
        <f>IF(物品!#REF!=0,0,"'"&amp;物品!#REF!&amp;"'")</f>
        <v>#REF!</v>
      </c>
      <c r="N162" s="56" t="e">
        <f>IF(物品!#REF!=0,0,"'"&amp;物品!#REF!&amp;"'")</f>
        <v>#REF!</v>
      </c>
      <c r="O162" s="56" t="e">
        <f t="shared" si="49"/>
        <v>#REF!</v>
      </c>
      <c r="P162" s="56" t="str">
        <f t="shared" si="48"/>
        <v/>
      </c>
      <c r="Q162" s="60" t="str">
        <f>IFERROR(VLOOKUP(C162,物品!$B:$E,3,FALSE),"")</f>
        <v/>
      </c>
      <c r="R162" s="60" t="str">
        <f>IFERROR(VLOOKUP(D162,物品!$B:$E,3,FALSE),"")</f>
        <v/>
      </c>
      <c r="S162" s="60" t="str">
        <f>IFERROR(VLOOKUP(E162,物品!$B:$E,3,FALSE),"")</f>
        <v/>
      </c>
      <c r="T162" s="60" t="str">
        <f>IFERROR(VLOOKUP(F162,物品!$B:$E,3,FALSE),"")</f>
        <v/>
      </c>
      <c r="U162" s="60" t="str">
        <f>IFERROR(VLOOKUP(G162,物品!$B:$E,3,FALSE),"")</f>
        <v/>
      </c>
      <c r="V162" s="60" t="str">
        <f>IFERROR(VLOOKUP(H162,物品!$B:$E,3,FALSE),"")</f>
        <v/>
      </c>
      <c r="W162" s="55" t="str">
        <f t="shared" si="50"/>
        <v/>
      </c>
      <c r="X162" s="55" t="str">
        <f t="shared" si="51"/>
        <v/>
      </c>
      <c r="Y162" s="55" t="str">
        <f t="shared" si="52"/>
        <v/>
      </c>
      <c r="Z162" s="55" t="str">
        <f t="shared" si="53"/>
        <v/>
      </c>
      <c r="AA162" s="55" t="str">
        <f t="shared" si="54"/>
        <v/>
      </c>
      <c r="AB162" s="55" t="e">
        <f t="shared" si="55"/>
        <v>#REF!</v>
      </c>
    </row>
    <row r="163" spans="1:28">
      <c r="A163" s="56" t="e">
        <f>物品!#REF!</f>
        <v>#REF!</v>
      </c>
      <c r="B163" s="56" t="e">
        <f>"'"&amp;物品!#REF!&amp;"'"</f>
        <v>#REF!</v>
      </c>
      <c r="C163" s="56" t="e">
        <f>物品!#REF!</f>
        <v>#REF!</v>
      </c>
      <c r="D163" s="56" t="e">
        <f>物品!#REF!</f>
        <v>#REF!</v>
      </c>
      <c r="E163" s="56" t="e">
        <f>物品!#REF!</f>
        <v>#REF!</v>
      </c>
      <c r="F163" s="56" t="e">
        <f>物品!#REF!</f>
        <v>#REF!</v>
      </c>
      <c r="G163" s="56" t="e">
        <f>物品!#REF!</f>
        <v>#REF!</v>
      </c>
      <c r="H163" s="56" t="e">
        <f>物品!#REF!</f>
        <v>#REF!</v>
      </c>
      <c r="I163" s="56" t="e">
        <f>IF(物品!#REF!=0,0,"'"&amp;物品!#REF!&amp;"'")</f>
        <v>#REF!</v>
      </c>
      <c r="J163" s="56" t="e">
        <f>IF(物品!#REF!=0,0,"'"&amp;物品!#REF!&amp;"'")</f>
        <v>#REF!</v>
      </c>
      <c r="K163" s="56" t="e">
        <f>IF(物品!#REF!=0,0,"'"&amp;物品!#REF!&amp;"'")</f>
        <v>#REF!</v>
      </c>
      <c r="L163" s="56" t="e">
        <f>IF(物品!#REF!=0,0,"'"&amp;物品!#REF!&amp;"'")</f>
        <v>#REF!</v>
      </c>
      <c r="M163" s="56" t="e">
        <f>IF(物品!#REF!=0,0,"'"&amp;物品!#REF!&amp;"'")</f>
        <v>#REF!</v>
      </c>
      <c r="N163" s="56" t="e">
        <f>IF(物品!#REF!=0,0,"'"&amp;物品!#REF!&amp;"'")</f>
        <v>#REF!</v>
      </c>
      <c r="O163" s="56" t="e">
        <f t="shared" si="49"/>
        <v>#REF!</v>
      </c>
      <c r="P163" s="56" t="str">
        <f t="shared" si="48"/>
        <v/>
      </c>
      <c r="Q163" s="60" t="str">
        <f>IFERROR(VLOOKUP(C163,物品!$B:$E,3,FALSE),"")</f>
        <v/>
      </c>
      <c r="R163" s="60" t="str">
        <f>IFERROR(VLOOKUP(D163,物品!$B:$E,3,FALSE),"")</f>
        <v/>
      </c>
      <c r="S163" s="60" t="str">
        <f>IFERROR(VLOOKUP(E163,物品!$B:$E,3,FALSE),"")</f>
        <v/>
      </c>
      <c r="T163" s="60" t="str">
        <f>IFERROR(VLOOKUP(F163,物品!$B:$E,3,FALSE),"")</f>
        <v/>
      </c>
      <c r="U163" s="60" t="str">
        <f>IFERROR(VLOOKUP(G163,物品!$B:$E,3,FALSE),"")</f>
        <v/>
      </c>
      <c r="V163" s="60" t="str">
        <f>IFERROR(VLOOKUP(H163,物品!$B:$E,3,FALSE),"")</f>
        <v/>
      </c>
      <c r="W163" s="55" t="str">
        <f t="shared" si="50"/>
        <v/>
      </c>
      <c r="X163" s="55" t="str">
        <f t="shared" si="51"/>
        <v/>
      </c>
      <c r="Y163" s="55" t="str">
        <f t="shared" si="52"/>
        <v/>
      </c>
      <c r="Z163" s="55" t="str">
        <f t="shared" si="53"/>
        <v/>
      </c>
      <c r="AA163" s="55" t="str">
        <f t="shared" si="54"/>
        <v/>
      </c>
      <c r="AB163" s="55" t="e">
        <f t="shared" si="55"/>
        <v>#REF!</v>
      </c>
    </row>
    <row r="164" spans="1:28">
      <c r="A164" s="56" t="e">
        <f>物品!#REF!</f>
        <v>#REF!</v>
      </c>
      <c r="B164" s="56" t="e">
        <f>"'"&amp;物品!#REF!&amp;"'"</f>
        <v>#REF!</v>
      </c>
      <c r="C164" s="56" t="e">
        <f>物品!#REF!</f>
        <v>#REF!</v>
      </c>
      <c r="D164" s="56" t="e">
        <f>物品!#REF!</f>
        <v>#REF!</v>
      </c>
      <c r="E164" s="56" t="e">
        <f>物品!#REF!</f>
        <v>#REF!</v>
      </c>
      <c r="F164" s="56" t="e">
        <f>物品!#REF!</f>
        <v>#REF!</v>
      </c>
      <c r="G164" s="56" t="e">
        <f>物品!#REF!</f>
        <v>#REF!</v>
      </c>
      <c r="H164" s="56" t="e">
        <f>物品!#REF!</f>
        <v>#REF!</v>
      </c>
      <c r="I164" s="56" t="e">
        <f>IF(物品!#REF!=0,0,"'"&amp;物品!#REF!&amp;"'")</f>
        <v>#REF!</v>
      </c>
      <c r="J164" s="56" t="e">
        <f>IF(物品!#REF!=0,0,"'"&amp;物品!#REF!&amp;"'")</f>
        <v>#REF!</v>
      </c>
      <c r="K164" s="56" t="e">
        <f>IF(物品!#REF!=0,0,"'"&amp;物品!#REF!&amp;"'")</f>
        <v>#REF!</v>
      </c>
      <c r="L164" s="56" t="e">
        <f>IF(物品!#REF!=0,0,"'"&amp;物品!#REF!&amp;"'")</f>
        <v>#REF!</v>
      </c>
      <c r="M164" s="56" t="e">
        <f>IF(物品!#REF!=0,0,"'"&amp;物品!#REF!&amp;"'")</f>
        <v>#REF!</v>
      </c>
      <c r="N164" s="56" t="e">
        <f>IF(物品!#REF!=0,0,"'"&amp;物品!#REF!&amp;"'")</f>
        <v>#REF!</v>
      </c>
      <c r="O164" s="56" t="e">
        <f t="shared" si="49"/>
        <v>#REF!</v>
      </c>
      <c r="P164" s="56" t="str">
        <f t="shared" si="48"/>
        <v/>
      </c>
      <c r="Q164" s="60" t="str">
        <f>IFERROR(VLOOKUP(C164,物品!$B:$E,3,FALSE),"")</f>
        <v/>
      </c>
      <c r="R164" s="60" t="str">
        <f>IFERROR(VLOOKUP(D164,物品!$B:$E,3,FALSE),"")</f>
        <v/>
      </c>
      <c r="S164" s="60" t="str">
        <f>IFERROR(VLOOKUP(E164,物品!$B:$E,3,FALSE),"")</f>
        <v/>
      </c>
      <c r="T164" s="60" t="str">
        <f>IFERROR(VLOOKUP(F164,物品!$B:$E,3,FALSE),"")</f>
        <v/>
      </c>
      <c r="U164" s="60" t="str">
        <f>IFERROR(VLOOKUP(G164,物品!$B:$E,3,FALSE),"")</f>
        <v/>
      </c>
      <c r="V164" s="60" t="str">
        <f>IFERROR(VLOOKUP(H164,物品!$B:$E,3,FALSE),"")</f>
        <v/>
      </c>
      <c r="W164" s="55" t="str">
        <f t="shared" si="50"/>
        <v/>
      </c>
      <c r="X164" s="55" t="str">
        <f t="shared" si="51"/>
        <v/>
      </c>
      <c r="Y164" s="55" t="str">
        <f t="shared" si="52"/>
        <v/>
      </c>
      <c r="Z164" s="55" t="str">
        <f t="shared" si="53"/>
        <v/>
      </c>
      <c r="AA164" s="55" t="str">
        <f t="shared" si="54"/>
        <v/>
      </c>
      <c r="AB164" s="55" t="e">
        <f t="shared" si="55"/>
        <v>#REF!</v>
      </c>
    </row>
    <row r="165" spans="1:28">
      <c r="A165" s="56" t="e">
        <f>物品!#REF!</f>
        <v>#REF!</v>
      </c>
      <c r="B165" s="56" t="e">
        <f>"'"&amp;物品!#REF!&amp;"'"</f>
        <v>#REF!</v>
      </c>
      <c r="C165" s="56" t="e">
        <f>物品!#REF!</f>
        <v>#REF!</v>
      </c>
      <c r="D165" s="56" t="e">
        <f>物品!#REF!</f>
        <v>#REF!</v>
      </c>
      <c r="E165" s="56" t="e">
        <f>物品!#REF!</f>
        <v>#REF!</v>
      </c>
      <c r="F165" s="56" t="e">
        <f>物品!#REF!</f>
        <v>#REF!</v>
      </c>
      <c r="G165" s="56" t="e">
        <f>物品!#REF!</f>
        <v>#REF!</v>
      </c>
      <c r="H165" s="56" t="e">
        <f>物品!#REF!</f>
        <v>#REF!</v>
      </c>
      <c r="I165" s="56" t="e">
        <f>IF(物品!#REF!=0,0,"'"&amp;物品!#REF!&amp;"'")</f>
        <v>#REF!</v>
      </c>
      <c r="J165" s="56" t="e">
        <f>IF(物品!#REF!=0,0,"'"&amp;物品!#REF!&amp;"'")</f>
        <v>#REF!</v>
      </c>
      <c r="K165" s="56" t="e">
        <f>IF(物品!#REF!=0,0,"'"&amp;物品!#REF!&amp;"'")</f>
        <v>#REF!</v>
      </c>
      <c r="L165" s="56" t="e">
        <f>IF(物品!#REF!=0,0,"'"&amp;物品!#REF!&amp;"'")</f>
        <v>#REF!</v>
      </c>
      <c r="M165" s="56" t="e">
        <f>IF(物品!#REF!=0,0,"'"&amp;物品!#REF!&amp;"'")</f>
        <v>#REF!</v>
      </c>
      <c r="N165" s="56" t="e">
        <f>IF(物品!#REF!=0,0,"'"&amp;物品!#REF!&amp;"'")</f>
        <v>#REF!</v>
      </c>
      <c r="O165" s="56" t="e">
        <f t="shared" si="49"/>
        <v>#REF!</v>
      </c>
      <c r="P165" s="56" t="str">
        <f t="shared" si="48"/>
        <v/>
      </c>
      <c r="Q165" s="60" t="str">
        <f>IFERROR(VLOOKUP(C165,物品!$B:$E,3,FALSE),"")</f>
        <v/>
      </c>
      <c r="R165" s="60" t="str">
        <f>IFERROR(VLOOKUP(D165,物品!$B:$E,3,FALSE),"")</f>
        <v/>
      </c>
      <c r="S165" s="60" t="str">
        <f>IFERROR(VLOOKUP(E165,物品!$B:$E,3,FALSE),"")</f>
        <v/>
      </c>
      <c r="T165" s="60" t="str">
        <f>IFERROR(VLOOKUP(F165,物品!$B:$E,3,FALSE),"")</f>
        <v/>
      </c>
      <c r="U165" s="60" t="str">
        <f>IFERROR(VLOOKUP(G165,物品!$B:$E,3,FALSE),"")</f>
        <v/>
      </c>
      <c r="V165" s="60" t="str">
        <f>IFERROR(VLOOKUP(H165,物品!$B:$E,3,FALSE),"")</f>
        <v/>
      </c>
      <c r="W165" s="55" t="str">
        <f t="shared" si="50"/>
        <v/>
      </c>
      <c r="X165" s="55" t="str">
        <f t="shared" si="51"/>
        <v/>
      </c>
      <c r="Y165" s="55" t="str">
        <f t="shared" si="52"/>
        <v/>
      </c>
      <c r="Z165" s="55" t="str">
        <f t="shared" si="53"/>
        <v/>
      </c>
      <c r="AA165" s="55" t="str">
        <f t="shared" si="54"/>
        <v/>
      </c>
      <c r="AB165" s="55" t="e">
        <f t="shared" si="55"/>
        <v>#REF!</v>
      </c>
    </row>
    <row r="166" spans="1:28">
      <c r="A166" s="56" t="e">
        <f>物品!#REF!</f>
        <v>#REF!</v>
      </c>
      <c r="B166" s="56" t="e">
        <f>"'"&amp;物品!#REF!&amp;"'"</f>
        <v>#REF!</v>
      </c>
      <c r="C166" s="56" t="e">
        <f>物品!#REF!</f>
        <v>#REF!</v>
      </c>
      <c r="D166" s="56" t="e">
        <f>物品!#REF!</f>
        <v>#REF!</v>
      </c>
      <c r="E166" s="56" t="e">
        <f>物品!#REF!</f>
        <v>#REF!</v>
      </c>
      <c r="F166" s="56" t="e">
        <f>物品!#REF!</f>
        <v>#REF!</v>
      </c>
      <c r="G166" s="56" t="e">
        <f>物品!#REF!</f>
        <v>#REF!</v>
      </c>
      <c r="H166" s="56" t="e">
        <f>物品!#REF!</f>
        <v>#REF!</v>
      </c>
      <c r="I166" s="56" t="e">
        <f>IF(物品!#REF!=0,0,"'"&amp;物品!#REF!&amp;"'")</f>
        <v>#REF!</v>
      </c>
      <c r="J166" s="56" t="e">
        <f>IF(物品!#REF!=0,0,"'"&amp;物品!#REF!&amp;"'")</f>
        <v>#REF!</v>
      </c>
      <c r="K166" s="56" t="e">
        <f>IF(物品!#REF!=0,0,"'"&amp;物品!#REF!&amp;"'")</f>
        <v>#REF!</v>
      </c>
      <c r="L166" s="56" t="e">
        <f>IF(物品!#REF!=0,0,"'"&amp;物品!#REF!&amp;"'")</f>
        <v>#REF!</v>
      </c>
      <c r="M166" s="56" t="e">
        <f>IF(物品!#REF!=0,0,"'"&amp;物品!#REF!&amp;"'")</f>
        <v>#REF!</v>
      </c>
      <c r="N166" s="56" t="e">
        <f>IF(物品!#REF!=0,0,"'"&amp;物品!#REF!&amp;"'")</f>
        <v>#REF!</v>
      </c>
      <c r="O166" s="56" t="e">
        <f t="shared" si="49"/>
        <v>#REF!</v>
      </c>
      <c r="P166" s="56" t="str">
        <f t="shared" si="48"/>
        <v/>
      </c>
      <c r="Q166" s="60" t="str">
        <f>IFERROR(VLOOKUP(C166,物品!$B:$E,3,FALSE),"")</f>
        <v/>
      </c>
      <c r="R166" s="60" t="str">
        <f>IFERROR(VLOOKUP(D166,物品!$B:$E,3,FALSE),"")</f>
        <v/>
      </c>
      <c r="S166" s="60" t="str">
        <f>IFERROR(VLOOKUP(E166,物品!$B:$E,3,FALSE),"")</f>
        <v/>
      </c>
      <c r="T166" s="60" t="str">
        <f>IFERROR(VLOOKUP(F166,物品!$B:$E,3,FALSE),"")</f>
        <v/>
      </c>
      <c r="U166" s="60" t="str">
        <f>IFERROR(VLOOKUP(G166,物品!$B:$E,3,FALSE),"")</f>
        <v/>
      </c>
      <c r="V166" s="60" t="str">
        <f>IFERROR(VLOOKUP(H166,物品!$B:$E,3,FALSE),"")</f>
        <v/>
      </c>
      <c r="W166" s="55" t="str">
        <f t="shared" si="50"/>
        <v/>
      </c>
      <c r="X166" s="55" t="str">
        <f t="shared" si="51"/>
        <v/>
      </c>
      <c r="Y166" s="55" t="str">
        <f t="shared" si="52"/>
        <v/>
      </c>
      <c r="Z166" s="55" t="str">
        <f t="shared" si="53"/>
        <v/>
      </c>
      <c r="AA166" s="55" t="str">
        <f t="shared" si="54"/>
        <v/>
      </c>
      <c r="AB166" s="55" t="e">
        <f t="shared" si="55"/>
        <v>#REF!</v>
      </c>
    </row>
    <row r="167" spans="1:28">
      <c r="A167" s="56" t="e">
        <f>物品!#REF!</f>
        <v>#REF!</v>
      </c>
      <c r="B167" s="56" t="e">
        <f>"'"&amp;物品!#REF!&amp;"'"</f>
        <v>#REF!</v>
      </c>
      <c r="C167" s="56" t="e">
        <f>物品!#REF!</f>
        <v>#REF!</v>
      </c>
      <c r="D167" s="56" t="e">
        <f>物品!#REF!</f>
        <v>#REF!</v>
      </c>
      <c r="E167" s="56" t="e">
        <f>物品!#REF!</f>
        <v>#REF!</v>
      </c>
      <c r="F167" s="56" t="e">
        <f>物品!#REF!</f>
        <v>#REF!</v>
      </c>
      <c r="G167" s="56" t="e">
        <f>物品!#REF!</f>
        <v>#REF!</v>
      </c>
      <c r="H167" s="56" t="e">
        <f>物品!#REF!</f>
        <v>#REF!</v>
      </c>
      <c r="I167" s="56" t="e">
        <f>IF(物品!#REF!=0,0,"'"&amp;物品!#REF!&amp;"'")</f>
        <v>#REF!</v>
      </c>
      <c r="J167" s="56" t="e">
        <f>IF(物品!#REF!=0,0,"'"&amp;物品!#REF!&amp;"'")</f>
        <v>#REF!</v>
      </c>
      <c r="K167" s="56" t="e">
        <f>IF(物品!#REF!=0,0,"'"&amp;物品!#REF!&amp;"'")</f>
        <v>#REF!</v>
      </c>
      <c r="L167" s="56" t="e">
        <f>IF(物品!#REF!=0,0,"'"&amp;物品!#REF!&amp;"'")</f>
        <v>#REF!</v>
      </c>
      <c r="M167" s="56" t="e">
        <f>IF(物品!#REF!=0,0,"'"&amp;物品!#REF!&amp;"'")</f>
        <v>#REF!</v>
      </c>
      <c r="N167" s="56" t="e">
        <f>IF(物品!#REF!=0,0,"'"&amp;物品!#REF!&amp;"'")</f>
        <v>#REF!</v>
      </c>
      <c r="O167" s="56" t="e">
        <f t="shared" si="49"/>
        <v>#REF!</v>
      </c>
      <c r="P167" s="56" t="str">
        <f t="shared" si="48"/>
        <v/>
      </c>
      <c r="Q167" s="60" t="str">
        <f>IFERROR(VLOOKUP(C167,物品!$B:$E,3,FALSE),"")</f>
        <v/>
      </c>
      <c r="R167" s="60" t="str">
        <f>IFERROR(VLOOKUP(D167,物品!$B:$E,3,FALSE),"")</f>
        <v/>
      </c>
      <c r="S167" s="60" t="str">
        <f>IFERROR(VLOOKUP(E167,物品!$B:$E,3,FALSE),"")</f>
        <v/>
      </c>
      <c r="T167" s="60" t="str">
        <f>IFERROR(VLOOKUP(F167,物品!$B:$E,3,FALSE),"")</f>
        <v/>
      </c>
      <c r="U167" s="60" t="str">
        <f>IFERROR(VLOOKUP(G167,物品!$B:$E,3,FALSE),"")</f>
        <v/>
      </c>
      <c r="V167" s="60" t="str">
        <f>IFERROR(VLOOKUP(H167,物品!$B:$E,3,FALSE),"")</f>
        <v/>
      </c>
      <c r="W167" s="55" t="str">
        <f t="shared" si="50"/>
        <v/>
      </c>
      <c r="X167" s="55" t="str">
        <f t="shared" si="51"/>
        <v/>
      </c>
      <c r="Y167" s="55" t="str">
        <f t="shared" si="52"/>
        <v/>
      </c>
      <c r="Z167" s="55" t="str">
        <f t="shared" si="53"/>
        <v/>
      </c>
      <c r="AA167" s="55" t="str">
        <f t="shared" si="54"/>
        <v/>
      </c>
      <c r="AB167" s="55" t="e">
        <f t="shared" si="55"/>
        <v>#REF!</v>
      </c>
    </row>
    <row r="168" spans="1:28">
      <c r="A168" s="56" t="e">
        <f>物品!#REF!</f>
        <v>#REF!</v>
      </c>
      <c r="B168" s="56" t="e">
        <f>"'"&amp;物品!#REF!&amp;"'"</f>
        <v>#REF!</v>
      </c>
      <c r="C168" s="56" t="e">
        <f>物品!#REF!</f>
        <v>#REF!</v>
      </c>
      <c r="D168" s="56" t="e">
        <f>物品!#REF!</f>
        <v>#REF!</v>
      </c>
      <c r="E168" s="56" t="e">
        <f>物品!#REF!</f>
        <v>#REF!</v>
      </c>
      <c r="F168" s="56" t="e">
        <f>物品!#REF!</f>
        <v>#REF!</v>
      </c>
      <c r="G168" s="56" t="e">
        <f>物品!#REF!</f>
        <v>#REF!</v>
      </c>
      <c r="H168" s="56" t="e">
        <f>物品!#REF!</f>
        <v>#REF!</v>
      </c>
      <c r="I168" s="56" t="e">
        <f>IF(物品!#REF!=0,0,"'"&amp;物品!#REF!&amp;"'")</f>
        <v>#REF!</v>
      </c>
      <c r="J168" s="56" t="e">
        <f>IF(物品!#REF!=0,0,"'"&amp;物品!#REF!&amp;"'")</f>
        <v>#REF!</v>
      </c>
      <c r="K168" s="56" t="e">
        <f>IF(物品!#REF!=0,0,"'"&amp;物品!#REF!&amp;"'")</f>
        <v>#REF!</v>
      </c>
      <c r="L168" s="56" t="e">
        <f>IF(物品!#REF!=0,0,"'"&amp;物品!#REF!&amp;"'")</f>
        <v>#REF!</v>
      </c>
      <c r="M168" s="56" t="e">
        <f>IF(物品!#REF!=0,0,"'"&amp;物品!#REF!&amp;"'")</f>
        <v>#REF!</v>
      </c>
      <c r="N168" s="56" t="e">
        <f>IF(物品!#REF!=0,0,"'"&amp;物品!#REF!&amp;"'")</f>
        <v>#REF!</v>
      </c>
      <c r="O168" s="56" t="e">
        <f t="shared" si="49"/>
        <v>#REF!</v>
      </c>
      <c r="P168" s="56" t="str">
        <f t="shared" si="48"/>
        <v/>
      </c>
      <c r="Q168" s="60" t="str">
        <f>IFERROR(VLOOKUP(C168,物品!$B:$E,3,FALSE),"")</f>
        <v/>
      </c>
      <c r="R168" s="60" t="str">
        <f>IFERROR(VLOOKUP(D168,物品!$B:$E,3,FALSE),"")</f>
        <v/>
      </c>
      <c r="S168" s="60" t="str">
        <f>IFERROR(VLOOKUP(E168,物品!$B:$E,3,FALSE),"")</f>
        <v/>
      </c>
      <c r="T168" s="60" t="str">
        <f>IFERROR(VLOOKUP(F168,物品!$B:$E,3,FALSE),"")</f>
        <v/>
      </c>
      <c r="U168" s="60" t="str">
        <f>IFERROR(VLOOKUP(G168,物品!$B:$E,3,FALSE),"")</f>
        <v/>
      </c>
      <c r="V168" s="60" t="str">
        <f>IFERROR(VLOOKUP(H168,物品!$B:$E,3,FALSE),"")</f>
        <v/>
      </c>
      <c r="W168" s="55" t="str">
        <f t="shared" si="50"/>
        <v/>
      </c>
      <c r="X168" s="55" t="str">
        <f t="shared" si="51"/>
        <v/>
      </c>
      <c r="Y168" s="55" t="str">
        <f t="shared" si="52"/>
        <v/>
      </c>
      <c r="Z168" s="55" t="str">
        <f t="shared" si="53"/>
        <v/>
      </c>
      <c r="AA168" s="55" t="str">
        <f t="shared" si="54"/>
        <v/>
      </c>
      <c r="AB168" s="55" t="e">
        <f t="shared" si="55"/>
        <v>#REF!</v>
      </c>
    </row>
    <row r="169" spans="1:28">
      <c r="A169" s="56" t="e">
        <f>物品!#REF!</f>
        <v>#REF!</v>
      </c>
      <c r="B169" s="56" t="e">
        <f>"'"&amp;物品!#REF!&amp;"'"</f>
        <v>#REF!</v>
      </c>
      <c r="C169" s="56" t="e">
        <f>物品!#REF!</f>
        <v>#REF!</v>
      </c>
      <c r="D169" s="56" t="e">
        <f>物品!#REF!</f>
        <v>#REF!</v>
      </c>
      <c r="E169" s="56" t="e">
        <f>物品!#REF!</f>
        <v>#REF!</v>
      </c>
      <c r="F169" s="56" t="e">
        <f>物品!#REF!</f>
        <v>#REF!</v>
      </c>
      <c r="G169" s="56" t="e">
        <f>物品!#REF!</f>
        <v>#REF!</v>
      </c>
      <c r="H169" s="56" t="e">
        <f>物品!#REF!</f>
        <v>#REF!</v>
      </c>
      <c r="I169" s="56" t="e">
        <f>IF(物品!#REF!=0,0,"'"&amp;物品!#REF!&amp;"'")</f>
        <v>#REF!</v>
      </c>
      <c r="J169" s="56" t="e">
        <f>IF(物品!#REF!=0,0,"'"&amp;物品!#REF!&amp;"'")</f>
        <v>#REF!</v>
      </c>
      <c r="K169" s="56" t="e">
        <f>IF(物品!#REF!=0,0,"'"&amp;物品!#REF!&amp;"'")</f>
        <v>#REF!</v>
      </c>
      <c r="L169" s="56" t="e">
        <f>IF(物品!#REF!=0,0,"'"&amp;物品!#REF!&amp;"'")</f>
        <v>#REF!</v>
      </c>
      <c r="M169" s="56" t="e">
        <f>IF(物品!#REF!=0,0,"'"&amp;物品!#REF!&amp;"'")</f>
        <v>#REF!</v>
      </c>
      <c r="N169" s="56" t="e">
        <f>IF(物品!#REF!=0,0,"'"&amp;物品!#REF!&amp;"'")</f>
        <v>#REF!</v>
      </c>
      <c r="O169" s="56" t="e">
        <f t="shared" si="49"/>
        <v>#REF!</v>
      </c>
      <c r="P169" s="56" t="str">
        <f t="shared" si="48"/>
        <v/>
      </c>
      <c r="Q169" s="60" t="str">
        <f>IFERROR(VLOOKUP(C169,物品!$B:$E,3,FALSE),"")</f>
        <v/>
      </c>
      <c r="R169" s="60" t="str">
        <f>IFERROR(VLOOKUP(D169,物品!$B:$E,3,FALSE),"")</f>
        <v/>
      </c>
      <c r="S169" s="60" t="str">
        <f>IFERROR(VLOOKUP(E169,物品!$B:$E,3,FALSE),"")</f>
        <v/>
      </c>
      <c r="T169" s="60" t="str">
        <f>IFERROR(VLOOKUP(F169,物品!$B:$E,3,FALSE),"")</f>
        <v/>
      </c>
      <c r="U169" s="60" t="str">
        <f>IFERROR(VLOOKUP(G169,物品!$B:$E,3,FALSE),"")</f>
        <v/>
      </c>
      <c r="V169" s="60" t="str">
        <f>IFERROR(VLOOKUP(H169,物品!$B:$E,3,FALSE),"")</f>
        <v/>
      </c>
      <c r="W169" s="55" t="str">
        <f t="shared" si="50"/>
        <v/>
      </c>
      <c r="X169" s="55" t="str">
        <f t="shared" si="51"/>
        <v/>
      </c>
      <c r="Y169" s="55" t="str">
        <f t="shared" si="52"/>
        <v/>
      </c>
      <c r="Z169" s="55" t="str">
        <f t="shared" si="53"/>
        <v/>
      </c>
      <c r="AA169" s="55" t="str">
        <f t="shared" si="54"/>
        <v/>
      </c>
      <c r="AB169" s="55" t="e">
        <f t="shared" si="55"/>
        <v>#REF!</v>
      </c>
    </row>
    <row r="170" spans="1:28">
      <c r="A170" s="56" t="e">
        <f>物品!#REF!</f>
        <v>#REF!</v>
      </c>
      <c r="B170" s="56" t="e">
        <f>"'"&amp;物品!#REF!&amp;"'"</f>
        <v>#REF!</v>
      </c>
      <c r="C170" s="56" t="e">
        <f>物品!#REF!</f>
        <v>#REF!</v>
      </c>
      <c r="D170" s="56" t="e">
        <f>物品!#REF!</f>
        <v>#REF!</v>
      </c>
      <c r="E170" s="56" t="e">
        <f>物品!#REF!</f>
        <v>#REF!</v>
      </c>
      <c r="F170" s="56" t="e">
        <f>物品!#REF!</f>
        <v>#REF!</v>
      </c>
      <c r="G170" s="56" t="e">
        <f>物品!#REF!</f>
        <v>#REF!</v>
      </c>
      <c r="H170" s="56" t="e">
        <f>物品!#REF!</f>
        <v>#REF!</v>
      </c>
      <c r="I170" s="56" t="e">
        <f>IF(物品!#REF!=0,0,"'"&amp;物品!#REF!&amp;"'")</f>
        <v>#REF!</v>
      </c>
      <c r="J170" s="56" t="e">
        <f>IF(物品!#REF!=0,0,"'"&amp;物品!#REF!&amp;"'")</f>
        <v>#REF!</v>
      </c>
      <c r="K170" s="56" t="e">
        <f>IF(物品!#REF!=0,0,"'"&amp;物品!#REF!&amp;"'")</f>
        <v>#REF!</v>
      </c>
      <c r="L170" s="56" t="e">
        <f>IF(物品!#REF!=0,0,"'"&amp;物品!#REF!&amp;"'")</f>
        <v>#REF!</v>
      </c>
      <c r="M170" s="56" t="e">
        <f>IF(物品!#REF!=0,0,"'"&amp;物品!#REF!&amp;"'")</f>
        <v>#REF!</v>
      </c>
      <c r="N170" s="56" t="e">
        <f>IF(物品!#REF!=0,0,"'"&amp;物品!#REF!&amp;"'")</f>
        <v>#REF!</v>
      </c>
      <c r="O170" s="56" t="e">
        <f t="shared" si="49"/>
        <v>#REF!</v>
      </c>
      <c r="P170" s="56" t="str">
        <f t="shared" si="48"/>
        <v/>
      </c>
      <c r="Q170" s="60" t="str">
        <f>IFERROR(VLOOKUP(C170,物品!$B:$E,3,FALSE),"")</f>
        <v/>
      </c>
      <c r="R170" s="60" t="str">
        <f>IFERROR(VLOOKUP(D170,物品!$B:$E,3,FALSE),"")</f>
        <v/>
      </c>
      <c r="S170" s="60" t="str">
        <f>IFERROR(VLOOKUP(E170,物品!$B:$E,3,FALSE),"")</f>
        <v/>
      </c>
      <c r="T170" s="60" t="str">
        <f>IFERROR(VLOOKUP(F170,物品!$B:$E,3,FALSE),"")</f>
        <v/>
      </c>
      <c r="U170" s="60" t="str">
        <f>IFERROR(VLOOKUP(G170,物品!$B:$E,3,FALSE),"")</f>
        <v/>
      </c>
      <c r="V170" s="60" t="str">
        <f>IFERROR(VLOOKUP(H170,物品!$B:$E,3,FALSE),"")</f>
        <v/>
      </c>
      <c r="W170" s="55" t="str">
        <f t="shared" si="50"/>
        <v/>
      </c>
      <c r="X170" s="55" t="str">
        <f t="shared" si="51"/>
        <v/>
      </c>
      <c r="Y170" s="55" t="str">
        <f t="shared" si="52"/>
        <v/>
      </c>
      <c r="Z170" s="55" t="str">
        <f t="shared" si="53"/>
        <v/>
      </c>
      <c r="AA170" s="55" t="str">
        <f t="shared" si="54"/>
        <v/>
      </c>
      <c r="AB170" s="55" t="e">
        <f t="shared" si="55"/>
        <v>#REF!</v>
      </c>
    </row>
    <row r="171" spans="1:28">
      <c r="A171" s="56" t="e">
        <f>物品!#REF!</f>
        <v>#REF!</v>
      </c>
      <c r="B171" s="56" t="e">
        <f>"'"&amp;物品!#REF!&amp;"'"</f>
        <v>#REF!</v>
      </c>
      <c r="C171" s="56" t="e">
        <f>物品!#REF!</f>
        <v>#REF!</v>
      </c>
      <c r="D171" s="56" t="e">
        <f>物品!#REF!</f>
        <v>#REF!</v>
      </c>
      <c r="E171" s="56" t="e">
        <f>物品!#REF!</f>
        <v>#REF!</v>
      </c>
      <c r="F171" s="56" t="e">
        <f>物品!#REF!</f>
        <v>#REF!</v>
      </c>
      <c r="G171" s="56" t="e">
        <f>物品!#REF!</f>
        <v>#REF!</v>
      </c>
      <c r="H171" s="56" t="e">
        <f>物品!#REF!</f>
        <v>#REF!</v>
      </c>
      <c r="I171" s="56" t="e">
        <f>IF(物品!#REF!=0,0,"'"&amp;物品!#REF!&amp;"'")</f>
        <v>#REF!</v>
      </c>
      <c r="J171" s="56" t="e">
        <f>IF(物品!#REF!=0,0,"'"&amp;物品!#REF!&amp;"'")</f>
        <v>#REF!</v>
      </c>
      <c r="K171" s="56" t="e">
        <f>IF(物品!#REF!=0,0,"'"&amp;物品!#REF!&amp;"'")</f>
        <v>#REF!</v>
      </c>
      <c r="L171" s="56" t="e">
        <f>IF(物品!#REF!=0,0,"'"&amp;物品!#REF!&amp;"'")</f>
        <v>#REF!</v>
      </c>
      <c r="M171" s="56" t="e">
        <f>IF(物品!#REF!=0,0,"'"&amp;物品!#REF!&amp;"'")</f>
        <v>#REF!</v>
      </c>
      <c r="N171" s="56" t="e">
        <f>IF(物品!#REF!=0,0,"'"&amp;物品!#REF!&amp;"'")</f>
        <v>#REF!</v>
      </c>
      <c r="O171" s="56" t="e">
        <f t="shared" si="49"/>
        <v>#REF!</v>
      </c>
      <c r="P171" s="56" t="str">
        <f t="shared" si="48"/>
        <v/>
      </c>
      <c r="Q171" s="60" t="str">
        <f>IFERROR(VLOOKUP(C171,物品!$B:$E,3,FALSE),"")</f>
        <v/>
      </c>
      <c r="R171" s="60" t="str">
        <f>IFERROR(VLOOKUP(D171,物品!$B:$E,3,FALSE),"")</f>
        <v/>
      </c>
      <c r="S171" s="60" t="str">
        <f>IFERROR(VLOOKUP(E171,物品!$B:$E,3,FALSE),"")</f>
        <v/>
      </c>
      <c r="T171" s="60" t="str">
        <f>IFERROR(VLOOKUP(F171,物品!$B:$E,3,FALSE),"")</f>
        <v/>
      </c>
      <c r="U171" s="60" t="str">
        <f>IFERROR(VLOOKUP(G171,物品!$B:$E,3,FALSE),"")</f>
        <v/>
      </c>
      <c r="V171" s="60" t="str">
        <f>IFERROR(VLOOKUP(H171,物品!$B:$E,3,FALSE),"")</f>
        <v/>
      </c>
      <c r="W171" s="55" t="str">
        <f t="shared" si="50"/>
        <v/>
      </c>
      <c r="X171" s="55" t="str">
        <f t="shared" si="51"/>
        <v/>
      </c>
      <c r="Y171" s="55" t="str">
        <f t="shared" si="52"/>
        <v/>
      </c>
      <c r="Z171" s="55" t="str">
        <f t="shared" si="53"/>
        <v/>
      </c>
      <c r="AA171" s="55" t="str">
        <f t="shared" si="54"/>
        <v/>
      </c>
      <c r="AB171" s="55" t="e">
        <f t="shared" si="55"/>
        <v>#REF!</v>
      </c>
    </row>
    <row r="172" spans="1:28">
      <c r="A172" s="56" t="e">
        <f>物品!#REF!</f>
        <v>#REF!</v>
      </c>
      <c r="B172" s="56" t="e">
        <f>"'"&amp;物品!#REF!&amp;"'"</f>
        <v>#REF!</v>
      </c>
      <c r="C172" s="56" t="e">
        <f>物品!#REF!</f>
        <v>#REF!</v>
      </c>
      <c r="D172" s="56" t="e">
        <f>物品!#REF!</f>
        <v>#REF!</v>
      </c>
      <c r="E172" s="56" t="e">
        <f>物品!#REF!</f>
        <v>#REF!</v>
      </c>
      <c r="F172" s="56" t="e">
        <f>物品!#REF!</f>
        <v>#REF!</v>
      </c>
      <c r="G172" s="56" t="e">
        <f>物品!#REF!</f>
        <v>#REF!</v>
      </c>
      <c r="H172" s="56" t="e">
        <f>物品!#REF!</f>
        <v>#REF!</v>
      </c>
      <c r="I172" s="56" t="e">
        <f>IF(物品!#REF!=0,0,"'"&amp;物品!#REF!&amp;"'")</f>
        <v>#REF!</v>
      </c>
      <c r="J172" s="56" t="e">
        <f>IF(物品!#REF!=0,0,"'"&amp;物品!#REF!&amp;"'")</f>
        <v>#REF!</v>
      </c>
      <c r="K172" s="56" t="e">
        <f>IF(物品!#REF!=0,0,"'"&amp;物品!#REF!&amp;"'")</f>
        <v>#REF!</v>
      </c>
      <c r="L172" s="56" t="e">
        <f>IF(物品!#REF!=0,0,"'"&amp;物品!#REF!&amp;"'")</f>
        <v>#REF!</v>
      </c>
      <c r="M172" s="56" t="e">
        <f>IF(物品!#REF!=0,0,"'"&amp;物品!#REF!&amp;"'")</f>
        <v>#REF!</v>
      </c>
      <c r="N172" s="56" t="e">
        <f>IF(物品!#REF!=0,0,"'"&amp;物品!#REF!&amp;"'")</f>
        <v>#REF!</v>
      </c>
      <c r="O172" s="56" t="e">
        <f t="shared" si="49"/>
        <v>#REF!</v>
      </c>
      <c r="P172" s="56" t="str">
        <f t="shared" si="48"/>
        <v/>
      </c>
      <c r="Q172" s="60" t="str">
        <f>IFERROR(VLOOKUP(C172,物品!$B:$E,3,FALSE),"")</f>
        <v/>
      </c>
      <c r="R172" s="60" t="str">
        <f>IFERROR(VLOOKUP(D172,物品!$B:$E,3,FALSE),"")</f>
        <v/>
      </c>
      <c r="S172" s="60" t="str">
        <f>IFERROR(VLOOKUP(E172,物品!$B:$E,3,FALSE),"")</f>
        <v/>
      </c>
      <c r="T172" s="60" t="str">
        <f>IFERROR(VLOOKUP(F172,物品!$B:$E,3,FALSE),"")</f>
        <v/>
      </c>
      <c r="U172" s="60" t="str">
        <f>IFERROR(VLOOKUP(G172,物品!$B:$E,3,FALSE),"")</f>
        <v/>
      </c>
      <c r="V172" s="60" t="str">
        <f>IFERROR(VLOOKUP(H172,物品!$B:$E,3,FALSE),"")</f>
        <v/>
      </c>
      <c r="W172" s="55" t="str">
        <f t="shared" si="50"/>
        <v/>
      </c>
      <c r="X172" s="55" t="str">
        <f t="shared" si="51"/>
        <v/>
      </c>
      <c r="Y172" s="55" t="str">
        <f t="shared" si="52"/>
        <v/>
      </c>
      <c r="Z172" s="55" t="str">
        <f t="shared" si="53"/>
        <v/>
      </c>
      <c r="AA172" s="55" t="str">
        <f t="shared" si="54"/>
        <v/>
      </c>
      <c r="AB172" s="55" t="e">
        <f t="shared" si="55"/>
        <v>#REF!</v>
      </c>
    </row>
    <row r="173" spans="1:28">
      <c r="A173" s="56">
        <f>物品!A184</f>
        <v>0</v>
      </c>
      <c r="B173" s="56" t="str">
        <f>"'"&amp;物品!B184&amp;"'"</f>
        <v>'IP01'</v>
      </c>
      <c r="C173" s="56">
        <f>物品!J184</f>
        <v>0</v>
      </c>
      <c r="D173" s="56">
        <f>物品!K184</f>
        <v>0</v>
      </c>
      <c r="E173" s="56">
        <f>物品!L184</f>
        <v>0</v>
      </c>
      <c r="F173" s="56">
        <f>物品!M184</f>
        <v>0</v>
      </c>
      <c r="G173" s="56">
        <f>物品!N184</f>
        <v>0</v>
      </c>
      <c r="H173" s="56">
        <f>物品!O184</f>
        <v>0</v>
      </c>
      <c r="I173" s="56">
        <f>IF(物品!J184=0,0,"'"&amp;物品!J184&amp;"'")</f>
        <v>0</v>
      </c>
      <c r="J173" s="56">
        <f>IF(物品!K184=0,0,"'"&amp;物品!K184&amp;"'")</f>
        <v>0</v>
      </c>
      <c r="K173" s="56">
        <f>IF(物品!L184=0,0,"'"&amp;物品!L184&amp;"'")</f>
        <v>0</v>
      </c>
      <c r="L173" s="56">
        <f>IF(物品!M184=0,0,"'"&amp;物品!M184&amp;"'")</f>
        <v>0</v>
      </c>
      <c r="M173" s="56">
        <f>IF(物品!N184=0,0,"'"&amp;物品!N184&amp;"'")</f>
        <v>0</v>
      </c>
      <c r="N173" s="56">
        <f>IF(物品!O184=0,0,"'"&amp;物品!O184&amp;"'")</f>
        <v>0</v>
      </c>
      <c r="O173" s="56" t="str">
        <f t="shared" si="49"/>
        <v/>
      </c>
      <c r="P173" s="56" t="str">
        <f t="shared" si="48"/>
        <v/>
      </c>
      <c r="Q173" s="60" t="str">
        <f>IFERROR(VLOOKUP(C173,物品!$B:$E,3,FALSE),"")</f>
        <v/>
      </c>
      <c r="R173" s="60" t="str">
        <f>IFERROR(VLOOKUP(D173,物品!$B:$E,3,FALSE),"")</f>
        <v/>
      </c>
      <c r="S173" s="60" t="str">
        <f>IFERROR(VLOOKUP(E173,物品!$B:$E,3,FALSE),"")</f>
        <v/>
      </c>
      <c r="T173" s="60" t="str">
        <f>IFERROR(VLOOKUP(F173,物品!$B:$E,3,FALSE),"")</f>
        <v/>
      </c>
      <c r="U173" s="60" t="str">
        <f>IFERROR(VLOOKUP(G173,物品!$B:$E,3,FALSE),"")</f>
        <v/>
      </c>
      <c r="V173" s="60" t="str">
        <f>IFERROR(VLOOKUP(H173,物品!$B:$E,3,FALSE),"")</f>
        <v/>
      </c>
      <c r="W173" s="55" t="str">
        <f t="shared" si="50"/>
        <v/>
      </c>
      <c r="X173" s="55" t="str">
        <f t="shared" si="51"/>
        <v/>
      </c>
      <c r="Y173" s="55" t="str">
        <f t="shared" si="52"/>
        <v/>
      </c>
      <c r="Z173" s="55" t="str">
        <f t="shared" si="53"/>
        <v/>
      </c>
      <c r="AA173" s="55" t="str">
        <f t="shared" si="54"/>
        <v/>
      </c>
      <c r="AB173" s="55" t="str">
        <f t="shared" si="55"/>
        <v>|n=0</v>
      </c>
    </row>
    <row r="174" spans="1:28">
      <c r="A174" s="56">
        <f>物品!A185</f>
        <v>0</v>
      </c>
      <c r="B174" s="56" t="str">
        <f>"'"&amp;物品!B185&amp;"'"</f>
        <v>'IP02'</v>
      </c>
      <c r="C174" s="56">
        <f>物品!J185</f>
        <v>0</v>
      </c>
      <c r="D174" s="56">
        <f>物品!K185</f>
        <v>0</v>
      </c>
      <c r="E174" s="56">
        <f>物品!L185</f>
        <v>0</v>
      </c>
      <c r="F174" s="56">
        <f>物品!M185</f>
        <v>0</v>
      </c>
      <c r="G174" s="56">
        <f>物品!N185</f>
        <v>0</v>
      </c>
      <c r="H174" s="56">
        <f>物品!O185</f>
        <v>0</v>
      </c>
      <c r="I174" s="56">
        <f>IF(物品!J185=0,0,"'"&amp;物品!J185&amp;"'")</f>
        <v>0</v>
      </c>
      <c r="J174" s="56">
        <f>IF(物品!K185=0,0,"'"&amp;物品!K185&amp;"'")</f>
        <v>0</v>
      </c>
      <c r="K174" s="56">
        <f>IF(物品!L185=0,0,"'"&amp;物品!L185&amp;"'")</f>
        <v>0</v>
      </c>
      <c r="L174" s="56">
        <f>IF(物品!M185=0,0,"'"&amp;物品!M185&amp;"'")</f>
        <v>0</v>
      </c>
      <c r="M174" s="56">
        <f>IF(物品!N185=0,0,"'"&amp;物品!N185&amp;"'")</f>
        <v>0</v>
      </c>
      <c r="N174" s="56">
        <f>IF(物品!O185=0,0,"'"&amp;物品!O185&amp;"'")</f>
        <v>0</v>
      </c>
      <c r="O174" s="56" t="str">
        <f t="shared" si="49"/>
        <v/>
      </c>
      <c r="P174" s="56" t="str">
        <f t="shared" si="48"/>
        <v/>
      </c>
      <c r="Q174" s="60" t="str">
        <f>IFERROR(VLOOKUP(C174,物品!$B:$E,3,FALSE),"")</f>
        <v/>
      </c>
      <c r="R174" s="60" t="str">
        <f>IFERROR(VLOOKUP(D174,物品!$B:$E,3,FALSE),"")</f>
        <v/>
      </c>
      <c r="S174" s="60" t="str">
        <f>IFERROR(VLOOKUP(E174,物品!$B:$E,3,FALSE),"")</f>
        <v/>
      </c>
      <c r="T174" s="60" t="str">
        <f>IFERROR(VLOOKUP(F174,物品!$B:$E,3,FALSE),"")</f>
        <v/>
      </c>
      <c r="U174" s="60" t="str">
        <f>IFERROR(VLOOKUP(G174,物品!$B:$E,3,FALSE),"")</f>
        <v/>
      </c>
      <c r="V174" s="60" t="str">
        <f>IFERROR(VLOOKUP(H174,物品!$B:$E,3,FALSE),"")</f>
        <v/>
      </c>
      <c r="W174" s="55" t="str">
        <f t="shared" si="50"/>
        <v/>
      </c>
      <c r="X174" s="55" t="str">
        <f t="shared" si="51"/>
        <v/>
      </c>
      <c r="Y174" s="55" t="str">
        <f t="shared" si="52"/>
        <v/>
      </c>
      <c r="Z174" s="55" t="str">
        <f t="shared" si="53"/>
        <v/>
      </c>
      <c r="AA174" s="55" t="str">
        <f t="shared" si="54"/>
        <v/>
      </c>
      <c r="AB174" s="55" t="str">
        <f t="shared" si="55"/>
        <v>|n=0</v>
      </c>
    </row>
    <row r="175" spans="1:28">
      <c r="A175" s="56">
        <f>物品!A186</f>
        <v>0</v>
      </c>
      <c r="B175" s="56" t="str">
        <f>"'"&amp;物品!B186&amp;"'"</f>
        <v>'IP03'</v>
      </c>
      <c r="C175" s="56">
        <f>物品!J186</f>
        <v>0</v>
      </c>
      <c r="D175" s="56">
        <f>物品!K186</f>
        <v>0</v>
      </c>
      <c r="E175" s="56">
        <f>物品!L186</f>
        <v>0</v>
      </c>
      <c r="F175" s="56">
        <f>物品!M186</f>
        <v>0</v>
      </c>
      <c r="G175" s="56">
        <f>物品!N186</f>
        <v>0</v>
      </c>
      <c r="H175" s="56">
        <f>物品!O186</f>
        <v>0</v>
      </c>
      <c r="I175" s="56">
        <f>IF(物品!J186=0,0,"'"&amp;物品!J186&amp;"'")</f>
        <v>0</v>
      </c>
      <c r="J175" s="56">
        <f>IF(物品!K186=0,0,"'"&amp;物品!K186&amp;"'")</f>
        <v>0</v>
      </c>
      <c r="K175" s="56">
        <f>IF(物品!L186=0,0,"'"&amp;物品!L186&amp;"'")</f>
        <v>0</v>
      </c>
      <c r="L175" s="56">
        <f>IF(物品!M186=0,0,"'"&amp;物品!M186&amp;"'")</f>
        <v>0</v>
      </c>
      <c r="M175" s="56">
        <f>IF(物品!N186=0,0,"'"&amp;物品!N186&amp;"'")</f>
        <v>0</v>
      </c>
      <c r="N175" s="56">
        <f>IF(物品!O186=0,0,"'"&amp;物品!O186&amp;"'")</f>
        <v>0</v>
      </c>
      <c r="O175" s="56" t="str">
        <f t="shared" si="49"/>
        <v/>
      </c>
      <c r="P175" s="56" t="str">
        <f t="shared" si="48"/>
        <v/>
      </c>
      <c r="Q175" s="60" t="str">
        <f>IFERROR(VLOOKUP(C175,物品!$B:$E,3,FALSE),"")</f>
        <v/>
      </c>
      <c r="R175" s="60" t="str">
        <f>IFERROR(VLOOKUP(D175,物品!$B:$E,3,FALSE),"")</f>
        <v/>
      </c>
      <c r="S175" s="60" t="str">
        <f>IFERROR(VLOOKUP(E175,物品!$B:$E,3,FALSE),"")</f>
        <v/>
      </c>
      <c r="T175" s="60" t="str">
        <f>IFERROR(VLOOKUP(F175,物品!$B:$E,3,FALSE),"")</f>
        <v/>
      </c>
      <c r="U175" s="60" t="str">
        <f>IFERROR(VLOOKUP(G175,物品!$B:$E,3,FALSE),"")</f>
        <v/>
      </c>
      <c r="V175" s="60" t="str">
        <f>IFERROR(VLOOKUP(H175,物品!$B:$E,3,FALSE),"")</f>
        <v/>
      </c>
      <c r="W175" s="55" t="str">
        <f t="shared" si="50"/>
        <v/>
      </c>
      <c r="X175" s="55" t="str">
        <f t="shared" si="51"/>
        <v/>
      </c>
      <c r="Y175" s="55" t="str">
        <f t="shared" si="52"/>
        <v/>
      </c>
      <c r="Z175" s="55" t="str">
        <f t="shared" si="53"/>
        <v/>
      </c>
      <c r="AA175" s="55" t="str">
        <f t="shared" si="54"/>
        <v/>
      </c>
      <c r="AB175" s="55" t="str">
        <f t="shared" si="55"/>
        <v>|n=0</v>
      </c>
    </row>
    <row r="176" spans="1:28">
      <c r="A176" s="56">
        <f>物品!A194</f>
        <v>0</v>
      </c>
      <c r="B176" s="56" t="str">
        <f>"'"&amp;物品!B194&amp;"'"</f>
        <v>'IT01'</v>
      </c>
      <c r="C176" s="56">
        <f>物品!J194</f>
        <v>0</v>
      </c>
      <c r="D176" s="56">
        <f>物品!K194</f>
        <v>0</v>
      </c>
      <c r="E176" s="56">
        <f>物品!L194</f>
        <v>0</v>
      </c>
      <c r="F176" s="56">
        <f>物品!M194</f>
        <v>0</v>
      </c>
      <c r="G176" s="56">
        <f>物品!N194</f>
        <v>0</v>
      </c>
      <c r="H176" s="56">
        <f>物品!O194</f>
        <v>0</v>
      </c>
      <c r="I176" s="56">
        <f>IF(物品!J194=0,0,"'"&amp;物品!J194&amp;"'")</f>
        <v>0</v>
      </c>
      <c r="J176" s="56">
        <f>IF(物品!K194=0,0,"'"&amp;物品!K194&amp;"'")</f>
        <v>0</v>
      </c>
      <c r="K176" s="56">
        <f>IF(物品!L194=0,0,"'"&amp;物品!L194&amp;"'")</f>
        <v>0</v>
      </c>
      <c r="L176" s="56">
        <f>IF(物品!M194=0,0,"'"&amp;物品!M194&amp;"'")</f>
        <v>0</v>
      </c>
      <c r="M176" s="56">
        <f>IF(物品!N194=0,0,"'"&amp;物品!N194&amp;"'")</f>
        <v>0</v>
      </c>
      <c r="N176" s="56">
        <f>IF(物品!O194=0,0,"'"&amp;物品!O194&amp;"'")</f>
        <v>0</v>
      </c>
      <c r="O176" s="56" t="str">
        <f t="shared" si="49"/>
        <v/>
      </c>
      <c r="P176" s="56" t="str">
        <f t="shared" si="48"/>
        <v/>
      </c>
      <c r="Q176" s="60" t="str">
        <f>IFERROR(VLOOKUP(C176,物品!$B:$E,3,FALSE),"")</f>
        <v/>
      </c>
      <c r="R176" s="60" t="str">
        <f>IFERROR(VLOOKUP(D176,物品!$B:$E,3,FALSE),"")</f>
        <v/>
      </c>
      <c r="S176" s="60" t="str">
        <f>IFERROR(VLOOKUP(E176,物品!$B:$E,3,FALSE),"")</f>
        <v/>
      </c>
      <c r="T176" s="60" t="str">
        <f>IFERROR(VLOOKUP(F176,物品!$B:$E,3,FALSE),"")</f>
        <v/>
      </c>
      <c r="U176" s="60" t="str">
        <f>IFERROR(VLOOKUP(G176,物品!$B:$E,3,FALSE),"")</f>
        <v/>
      </c>
      <c r="V176" s="60" t="str">
        <f>IFERROR(VLOOKUP(H176,物品!$B:$E,3,FALSE),"")</f>
        <v/>
      </c>
      <c r="W176" s="55" t="str">
        <f t="shared" si="50"/>
        <v/>
      </c>
      <c r="X176" s="55" t="str">
        <f t="shared" si="51"/>
        <v/>
      </c>
      <c r="Y176" s="55" t="str">
        <f t="shared" si="52"/>
        <v/>
      </c>
      <c r="Z176" s="55" t="str">
        <f t="shared" si="53"/>
        <v/>
      </c>
      <c r="AA176" s="55" t="str">
        <f t="shared" si="54"/>
        <v/>
      </c>
      <c r="AB176" s="55" t="str">
        <f t="shared" si="55"/>
        <v>|n=0</v>
      </c>
    </row>
    <row r="177" spans="1:28">
      <c r="A177" s="56">
        <f>物品!A195</f>
        <v>0</v>
      </c>
      <c r="B177" s="56" t="str">
        <f>"'"&amp;物品!B195&amp;"'"</f>
        <v>'IT02'</v>
      </c>
      <c r="C177" s="56">
        <f>物品!J195</f>
        <v>0</v>
      </c>
      <c r="D177" s="56">
        <f>物品!K195</f>
        <v>0</v>
      </c>
      <c r="E177" s="56">
        <f>物品!L195</f>
        <v>0</v>
      </c>
      <c r="F177" s="56">
        <f>物品!M195</f>
        <v>0</v>
      </c>
      <c r="G177" s="56">
        <f>物品!N195</f>
        <v>0</v>
      </c>
      <c r="H177" s="56">
        <f>物品!O195</f>
        <v>0</v>
      </c>
      <c r="I177" s="56">
        <f>IF(物品!J195=0,0,"'"&amp;物品!J195&amp;"'")</f>
        <v>0</v>
      </c>
      <c r="J177" s="56">
        <f>IF(物品!K195=0,0,"'"&amp;物品!K195&amp;"'")</f>
        <v>0</v>
      </c>
      <c r="K177" s="56">
        <f>IF(物品!L195=0,0,"'"&amp;物品!L195&amp;"'")</f>
        <v>0</v>
      </c>
      <c r="L177" s="56">
        <f>IF(物品!M195=0,0,"'"&amp;物品!M195&amp;"'")</f>
        <v>0</v>
      </c>
      <c r="M177" s="56">
        <f>IF(物品!N195=0,0,"'"&amp;物品!N195&amp;"'")</f>
        <v>0</v>
      </c>
      <c r="N177" s="56">
        <f>IF(物品!O195=0,0,"'"&amp;物品!O195&amp;"'")</f>
        <v>0</v>
      </c>
      <c r="O177" s="56" t="str">
        <f t="shared" si="49"/>
        <v/>
      </c>
      <c r="P177" s="56" t="str">
        <f t="shared" si="48"/>
        <v/>
      </c>
      <c r="Q177" s="60" t="str">
        <f>IFERROR(VLOOKUP(C177,物品!$B:$E,3,FALSE),"")</f>
        <v/>
      </c>
      <c r="R177" s="60" t="str">
        <f>IFERROR(VLOOKUP(D177,物品!$B:$E,3,FALSE),"")</f>
        <v/>
      </c>
      <c r="S177" s="60" t="str">
        <f>IFERROR(VLOOKUP(E177,物品!$B:$E,3,FALSE),"")</f>
        <v/>
      </c>
      <c r="T177" s="60" t="str">
        <f>IFERROR(VLOOKUP(F177,物品!$B:$E,3,FALSE),"")</f>
        <v/>
      </c>
      <c r="U177" s="60" t="str">
        <f>IFERROR(VLOOKUP(G177,物品!$B:$E,3,FALSE),"")</f>
        <v/>
      </c>
      <c r="V177" s="60" t="str">
        <f>IFERROR(VLOOKUP(H177,物品!$B:$E,3,FALSE),"")</f>
        <v/>
      </c>
      <c r="W177" s="55" t="str">
        <f t="shared" si="50"/>
        <v/>
      </c>
      <c r="X177" s="55" t="str">
        <f t="shared" si="51"/>
        <v/>
      </c>
      <c r="Y177" s="55" t="str">
        <f t="shared" si="52"/>
        <v/>
      </c>
      <c r="Z177" s="55" t="str">
        <f t="shared" si="53"/>
        <v/>
      </c>
      <c r="AA177" s="55" t="str">
        <f t="shared" si="54"/>
        <v/>
      </c>
      <c r="AB177" s="55" t="str">
        <f t="shared" si="55"/>
        <v>|n=0</v>
      </c>
    </row>
    <row r="178" spans="1:28">
      <c r="A178" s="56">
        <f>物品!A196</f>
        <v>0</v>
      </c>
      <c r="B178" s="56" t="str">
        <f>"'"&amp;物品!B196&amp;"'"</f>
        <v>'IT03'</v>
      </c>
      <c r="C178" s="56">
        <f>物品!J196</f>
        <v>0</v>
      </c>
      <c r="D178" s="56">
        <f>物品!K196</f>
        <v>0</v>
      </c>
      <c r="E178" s="56">
        <f>物品!L196</f>
        <v>0</v>
      </c>
      <c r="F178" s="56">
        <f>物品!M196</f>
        <v>0</v>
      </c>
      <c r="G178" s="56">
        <f>物品!N196</f>
        <v>0</v>
      </c>
      <c r="H178" s="56">
        <f>物品!O196</f>
        <v>0</v>
      </c>
      <c r="I178" s="56">
        <f>IF(物品!J196=0,0,"'"&amp;物品!J196&amp;"'")</f>
        <v>0</v>
      </c>
      <c r="J178" s="56">
        <f>IF(物品!K196=0,0,"'"&amp;物品!K196&amp;"'")</f>
        <v>0</v>
      </c>
      <c r="K178" s="56">
        <f>IF(物品!L196=0,0,"'"&amp;物品!L196&amp;"'")</f>
        <v>0</v>
      </c>
      <c r="L178" s="56">
        <f>IF(物品!M196=0,0,"'"&amp;物品!M196&amp;"'")</f>
        <v>0</v>
      </c>
      <c r="M178" s="56">
        <f>IF(物品!N196=0,0,"'"&amp;物品!N196&amp;"'")</f>
        <v>0</v>
      </c>
      <c r="N178" s="56">
        <f>IF(物品!O196=0,0,"'"&amp;物品!O196&amp;"'")</f>
        <v>0</v>
      </c>
      <c r="O178" s="56" t="str">
        <f t="shared" si="49"/>
        <v/>
      </c>
      <c r="P178" s="56" t="str">
        <f t="shared" si="48"/>
        <v/>
      </c>
      <c r="Q178" s="60" t="str">
        <f>IFERROR(VLOOKUP(C178,物品!$B:$E,3,FALSE),"")</f>
        <v/>
      </c>
      <c r="R178" s="60" t="str">
        <f>IFERROR(VLOOKUP(D178,物品!$B:$E,3,FALSE),"")</f>
        <v/>
      </c>
      <c r="S178" s="60" t="str">
        <f>IFERROR(VLOOKUP(E178,物品!$B:$E,3,FALSE),"")</f>
        <v/>
      </c>
      <c r="T178" s="60" t="str">
        <f>IFERROR(VLOOKUP(F178,物品!$B:$E,3,FALSE),"")</f>
        <v/>
      </c>
      <c r="U178" s="60" t="str">
        <f>IFERROR(VLOOKUP(G178,物品!$B:$E,3,FALSE),"")</f>
        <v/>
      </c>
      <c r="V178" s="60" t="str">
        <f>IFERROR(VLOOKUP(H178,物品!$B:$E,3,FALSE),"")</f>
        <v/>
      </c>
      <c r="W178" s="55" t="str">
        <f t="shared" si="50"/>
        <v/>
      </c>
      <c r="X178" s="55" t="str">
        <f t="shared" si="51"/>
        <v/>
      </c>
      <c r="Y178" s="55" t="str">
        <f t="shared" si="52"/>
        <v/>
      </c>
      <c r="Z178" s="55" t="str">
        <f t="shared" si="53"/>
        <v/>
      </c>
      <c r="AA178" s="55" t="str">
        <f t="shared" si="54"/>
        <v/>
      </c>
      <c r="AB178" s="55" t="str">
        <f t="shared" si="55"/>
        <v>|n=0</v>
      </c>
    </row>
    <row r="179" spans="1:28">
      <c r="A179" s="56">
        <f>物品!A197</f>
        <v>0</v>
      </c>
      <c r="B179" s="56" t="str">
        <f>"'"&amp;物品!B197&amp;"'"</f>
        <v>'IT04'</v>
      </c>
      <c r="C179" s="56">
        <f>物品!J197</f>
        <v>0</v>
      </c>
      <c r="D179" s="56">
        <f>物品!K197</f>
        <v>0</v>
      </c>
      <c r="E179" s="56">
        <f>物品!L197</f>
        <v>0</v>
      </c>
      <c r="F179" s="56">
        <f>物品!M197</f>
        <v>0</v>
      </c>
      <c r="G179" s="56">
        <f>物品!N197</f>
        <v>0</v>
      </c>
      <c r="H179" s="56">
        <f>物品!O197</f>
        <v>0</v>
      </c>
      <c r="I179" s="56">
        <f>IF(物品!J197=0,0,"'"&amp;物品!J197&amp;"'")</f>
        <v>0</v>
      </c>
      <c r="J179" s="56">
        <f>IF(物品!K197=0,0,"'"&amp;物品!K197&amp;"'")</f>
        <v>0</v>
      </c>
      <c r="K179" s="56">
        <f>IF(物品!L197=0,0,"'"&amp;物品!L197&amp;"'")</f>
        <v>0</v>
      </c>
      <c r="L179" s="56">
        <f>IF(物品!M197=0,0,"'"&amp;物品!M197&amp;"'")</f>
        <v>0</v>
      </c>
      <c r="M179" s="56">
        <f>IF(物品!N197=0,0,"'"&amp;物品!N197&amp;"'")</f>
        <v>0</v>
      </c>
      <c r="N179" s="56">
        <f>IF(物品!O197=0,0,"'"&amp;物品!O197&amp;"'")</f>
        <v>0</v>
      </c>
      <c r="O179" s="56" t="str">
        <f t="shared" si="49"/>
        <v/>
      </c>
      <c r="P179" s="56" t="str">
        <f t="shared" si="48"/>
        <v/>
      </c>
      <c r="Q179" s="60" t="str">
        <f>IFERROR(VLOOKUP(C179,物品!$B:$E,3,FALSE),"")</f>
        <v/>
      </c>
      <c r="R179" s="60" t="str">
        <f>IFERROR(VLOOKUP(D179,物品!$B:$E,3,FALSE),"")</f>
        <v/>
      </c>
      <c r="S179" s="60" t="str">
        <f>IFERROR(VLOOKUP(E179,物品!$B:$E,3,FALSE),"")</f>
        <v/>
      </c>
      <c r="T179" s="60" t="str">
        <f>IFERROR(VLOOKUP(F179,物品!$B:$E,3,FALSE),"")</f>
        <v/>
      </c>
      <c r="U179" s="60" t="str">
        <f>IFERROR(VLOOKUP(G179,物品!$B:$E,3,FALSE),"")</f>
        <v/>
      </c>
      <c r="V179" s="60" t="str">
        <f>IFERROR(VLOOKUP(H179,物品!$B:$E,3,FALSE),"")</f>
        <v/>
      </c>
      <c r="W179" s="55" t="str">
        <f t="shared" si="50"/>
        <v/>
      </c>
      <c r="X179" s="55" t="str">
        <f t="shared" si="51"/>
        <v/>
      </c>
      <c r="Y179" s="55" t="str">
        <f t="shared" si="52"/>
        <v/>
      </c>
      <c r="Z179" s="55" t="str">
        <f t="shared" si="53"/>
        <v/>
      </c>
      <c r="AA179" s="55" t="str">
        <f t="shared" si="54"/>
        <v/>
      </c>
      <c r="AB179" s="55" t="str">
        <f t="shared" si="55"/>
        <v>|n=0</v>
      </c>
    </row>
    <row r="180" spans="1:28">
      <c r="A180" s="56">
        <f>物品!A198</f>
        <v>0</v>
      </c>
      <c r="B180" s="56" t="str">
        <f>"'"&amp;物品!B198&amp;"'"</f>
        <v>'IT05'</v>
      </c>
      <c r="C180" s="56">
        <f>物品!J198</f>
        <v>0</v>
      </c>
      <c r="D180" s="56">
        <f>物品!K198</f>
        <v>0</v>
      </c>
      <c r="E180" s="56">
        <f>物品!L198</f>
        <v>0</v>
      </c>
      <c r="F180" s="56">
        <f>物品!M198</f>
        <v>0</v>
      </c>
      <c r="G180" s="56">
        <f>物品!N198</f>
        <v>0</v>
      </c>
      <c r="H180" s="56">
        <f>物品!O198</f>
        <v>0</v>
      </c>
      <c r="I180" s="56">
        <f>IF(物品!J198=0,0,"'"&amp;物品!J198&amp;"'")</f>
        <v>0</v>
      </c>
      <c r="J180" s="56">
        <f>IF(物品!K198=0,0,"'"&amp;物品!K198&amp;"'")</f>
        <v>0</v>
      </c>
      <c r="K180" s="56">
        <f>IF(物品!L198=0,0,"'"&amp;物品!L198&amp;"'")</f>
        <v>0</v>
      </c>
      <c r="L180" s="56">
        <f>IF(物品!M198=0,0,"'"&amp;物品!M198&amp;"'")</f>
        <v>0</v>
      </c>
      <c r="M180" s="56">
        <f>IF(物品!N198=0,0,"'"&amp;物品!N198&amp;"'")</f>
        <v>0</v>
      </c>
      <c r="N180" s="56">
        <f>IF(物品!O198=0,0,"'"&amp;物品!O198&amp;"'")</f>
        <v>0</v>
      </c>
      <c r="O180" s="56" t="str">
        <f t="shared" si="49"/>
        <v/>
      </c>
      <c r="P180" s="56" t="str">
        <f t="shared" si="48"/>
        <v/>
      </c>
      <c r="Q180" s="60" t="str">
        <f>IFERROR(VLOOKUP(C180,物品!$B:$E,3,FALSE),"")</f>
        <v/>
      </c>
      <c r="R180" s="60" t="str">
        <f>IFERROR(VLOOKUP(D180,物品!$B:$E,3,FALSE),"")</f>
        <v/>
      </c>
      <c r="S180" s="60" t="str">
        <f>IFERROR(VLOOKUP(E180,物品!$B:$E,3,FALSE),"")</f>
        <v/>
      </c>
      <c r="T180" s="60" t="str">
        <f>IFERROR(VLOOKUP(F180,物品!$B:$E,3,FALSE),"")</f>
        <v/>
      </c>
      <c r="U180" s="60" t="str">
        <f>IFERROR(VLOOKUP(G180,物品!$B:$E,3,FALSE),"")</f>
        <v/>
      </c>
      <c r="V180" s="60" t="str">
        <f>IFERROR(VLOOKUP(H180,物品!$B:$E,3,FALSE),"")</f>
        <v/>
      </c>
      <c r="W180" s="55" t="str">
        <f t="shared" si="50"/>
        <v/>
      </c>
      <c r="X180" s="55" t="str">
        <f t="shared" si="51"/>
        <v/>
      </c>
      <c r="Y180" s="55" t="str">
        <f t="shared" si="52"/>
        <v/>
      </c>
      <c r="Z180" s="55" t="str">
        <f t="shared" si="53"/>
        <v/>
      </c>
      <c r="AA180" s="55" t="str">
        <f t="shared" si="54"/>
        <v/>
      </c>
      <c r="AB180" s="55" t="str">
        <f t="shared" si="55"/>
        <v>|n=0</v>
      </c>
    </row>
    <row r="181" spans="1:28">
      <c r="A181" s="56">
        <f>物品!A199</f>
        <v>0</v>
      </c>
      <c r="B181" s="56" t="str">
        <f>"'"&amp;物品!B199&amp;"'"</f>
        <v>'IT06'</v>
      </c>
      <c r="C181" s="56">
        <f>物品!J199</f>
        <v>0</v>
      </c>
      <c r="D181" s="56">
        <f>物品!K199</f>
        <v>0</v>
      </c>
      <c r="E181" s="56">
        <f>物品!L199</f>
        <v>0</v>
      </c>
      <c r="F181" s="56">
        <f>物品!M199</f>
        <v>0</v>
      </c>
      <c r="G181" s="56">
        <f>物品!N199</f>
        <v>0</v>
      </c>
      <c r="H181" s="56">
        <f>物品!O199</f>
        <v>0</v>
      </c>
      <c r="I181" s="56">
        <f>IF(物品!J199=0,0,"'"&amp;物品!J199&amp;"'")</f>
        <v>0</v>
      </c>
      <c r="J181" s="56">
        <f>IF(物品!K199=0,0,"'"&amp;物品!K199&amp;"'")</f>
        <v>0</v>
      </c>
      <c r="K181" s="56">
        <f>IF(物品!L199=0,0,"'"&amp;物品!L199&amp;"'")</f>
        <v>0</v>
      </c>
      <c r="L181" s="56">
        <f>IF(物品!M199=0,0,"'"&amp;物品!M199&amp;"'")</f>
        <v>0</v>
      </c>
      <c r="M181" s="56">
        <f>IF(物品!N199=0,0,"'"&amp;物品!N199&amp;"'")</f>
        <v>0</v>
      </c>
      <c r="N181" s="56">
        <f>IF(物品!O199=0,0,"'"&amp;物品!O199&amp;"'")</f>
        <v>0</v>
      </c>
      <c r="O181" s="56" t="str">
        <f t="shared" si="49"/>
        <v/>
      </c>
      <c r="P181" s="56" t="str">
        <f t="shared" si="48"/>
        <v/>
      </c>
      <c r="Q181" s="60" t="str">
        <f>IFERROR(VLOOKUP(C181,物品!$B:$E,3,FALSE),"")</f>
        <v/>
      </c>
      <c r="R181" s="60" t="str">
        <f>IFERROR(VLOOKUP(D181,物品!$B:$E,3,FALSE),"")</f>
        <v/>
      </c>
      <c r="S181" s="60" t="str">
        <f>IFERROR(VLOOKUP(E181,物品!$B:$E,3,FALSE),"")</f>
        <v/>
      </c>
      <c r="T181" s="60" t="str">
        <f>IFERROR(VLOOKUP(F181,物品!$B:$E,3,FALSE),"")</f>
        <v/>
      </c>
      <c r="U181" s="60" t="str">
        <f>IFERROR(VLOOKUP(G181,物品!$B:$E,3,FALSE),"")</f>
        <v/>
      </c>
      <c r="V181" s="60" t="str">
        <f>IFERROR(VLOOKUP(H181,物品!$B:$E,3,FALSE),"")</f>
        <v/>
      </c>
      <c r="W181" s="55" t="str">
        <f t="shared" si="50"/>
        <v/>
      </c>
      <c r="X181" s="55" t="str">
        <f t="shared" si="51"/>
        <v/>
      </c>
      <c r="Y181" s="55" t="str">
        <f t="shared" si="52"/>
        <v/>
      </c>
      <c r="Z181" s="55" t="str">
        <f t="shared" si="53"/>
        <v/>
      </c>
      <c r="AA181" s="55" t="str">
        <f t="shared" si="54"/>
        <v/>
      </c>
      <c r="AB181" s="55" t="str">
        <f t="shared" si="55"/>
        <v>|n=0</v>
      </c>
    </row>
    <row r="182" spans="1:28">
      <c r="A182" s="56">
        <f>物品!A200</f>
        <v>0</v>
      </c>
      <c r="B182" s="56" t="str">
        <f>"'"&amp;物品!B200&amp;"'"</f>
        <v>'IT07'</v>
      </c>
      <c r="C182" s="56">
        <f>物品!J200</f>
        <v>0</v>
      </c>
      <c r="D182" s="56">
        <f>物品!K200</f>
        <v>0</v>
      </c>
      <c r="E182" s="56">
        <f>物品!L200</f>
        <v>0</v>
      </c>
      <c r="F182" s="56">
        <f>物品!M200</f>
        <v>0</v>
      </c>
      <c r="G182" s="56">
        <f>物品!N200</f>
        <v>0</v>
      </c>
      <c r="H182" s="56">
        <f>物品!O200</f>
        <v>0</v>
      </c>
      <c r="I182" s="56">
        <f>IF(物品!J200=0,0,"'"&amp;物品!J200&amp;"'")</f>
        <v>0</v>
      </c>
      <c r="J182" s="56">
        <f>IF(物品!K200=0,0,"'"&amp;物品!K200&amp;"'")</f>
        <v>0</v>
      </c>
      <c r="K182" s="56">
        <f>IF(物品!L200=0,0,"'"&amp;物品!L200&amp;"'")</f>
        <v>0</v>
      </c>
      <c r="L182" s="56">
        <f>IF(物品!M200=0,0,"'"&amp;物品!M200&amp;"'")</f>
        <v>0</v>
      </c>
      <c r="M182" s="56">
        <f>IF(物品!N200=0,0,"'"&amp;物品!N200&amp;"'")</f>
        <v>0</v>
      </c>
      <c r="N182" s="56">
        <f>IF(物品!O200=0,0,"'"&amp;物品!O200&amp;"'")</f>
        <v>0</v>
      </c>
      <c r="O182" s="56" t="str">
        <f t="shared" si="49"/>
        <v/>
      </c>
      <c r="P182" s="56" t="str">
        <f t="shared" si="48"/>
        <v/>
      </c>
      <c r="Q182" s="60" t="str">
        <f>IFERROR(VLOOKUP(C182,物品!$B:$E,3,FALSE),"")</f>
        <v/>
      </c>
      <c r="R182" s="60" t="str">
        <f>IFERROR(VLOOKUP(D182,物品!$B:$E,3,FALSE),"")</f>
        <v/>
      </c>
      <c r="S182" s="60" t="str">
        <f>IFERROR(VLOOKUP(E182,物品!$B:$E,3,FALSE),"")</f>
        <v/>
      </c>
      <c r="T182" s="60" t="str">
        <f>IFERROR(VLOOKUP(F182,物品!$B:$E,3,FALSE),"")</f>
        <v/>
      </c>
      <c r="U182" s="60" t="str">
        <f>IFERROR(VLOOKUP(G182,物品!$B:$E,3,FALSE),"")</f>
        <v/>
      </c>
      <c r="V182" s="60" t="str">
        <f>IFERROR(VLOOKUP(H182,物品!$B:$E,3,FALSE),"")</f>
        <v/>
      </c>
      <c r="W182" s="55" t="str">
        <f t="shared" si="50"/>
        <v/>
      </c>
      <c r="X182" s="55" t="str">
        <f t="shared" si="51"/>
        <v/>
      </c>
      <c r="Y182" s="55" t="str">
        <f t="shared" si="52"/>
        <v/>
      </c>
      <c r="Z182" s="55" t="str">
        <f t="shared" si="53"/>
        <v/>
      </c>
      <c r="AA182" s="55" t="str">
        <f t="shared" si="54"/>
        <v/>
      </c>
      <c r="AB182" s="55" t="str">
        <f t="shared" si="55"/>
        <v>|n=0</v>
      </c>
    </row>
    <row r="183" spans="1:28">
      <c r="A183" s="56" t="str">
        <f>物品!A201</f>
        <v>.</v>
      </c>
      <c r="B183" s="56" t="str">
        <f>"'"&amp;物品!B201&amp;"'"</f>
        <v>'IT08'</v>
      </c>
      <c r="C183" s="56">
        <f>物品!J201</f>
        <v>0</v>
      </c>
      <c r="D183" s="56">
        <f>物品!K201</f>
        <v>0</v>
      </c>
      <c r="E183" s="56">
        <f>物品!L201</f>
        <v>0</v>
      </c>
      <c r="F183" s="56">
        <f>物品!M201</f>
        <v>0</v>
      </c>
      <c r="G183" s="56">
        <f>物品!N201</f>
        <v>0</v>
      </c>
      <c r="H183" s="56">
        <f>物品!O201</f>
        <v>0</v>
      </c>
      <c r="I183" s="56">
        <f>IF(物品!J201=0,0,"'"&amp;物品!J201&amp;"'")</f>
        <v>0</v>
      </c>
      <c r="J183" s="56">
        <f>IF(物品!K201=0,0,"'"&amp;物品!K201&amp;"'")</f>
        <v>0</v>
      </c>
      <c r="K183" s="56">
        <f>IF(物品!L201=0,0,"'"&amp;物品!L201&amp;"'")</f>
        <v>0</v>
      </c>
      <c r="L183" s="56">
        <f>IF(物品!M201=0,0,"'"&amp;物品!M201&amp;"'")</f>
        <v>0</v>
      </c>
      <c r="M183" s="56">
        <f>IF(物品!N201=0,0,"'"&amp;物品!N201&amp;"'")</f>
        <v>0</v>
      </c>
      <c r="N183" s="56">
        <f>IF(物品!O201=0,0,"'"&amp;物品!O201&amp;"'")</f>
        <v>0</v>
      </c>
      <c r="O183" s="56" t="str">
        <f t="shared" si="49"/>
        <v/>
      </c>
      <c r="P183" s="56" t="str">
        <f t="shared" si="48"/>
        <v/>
      </c>
      <c r="Q183" s="60" t="str">
        <f>IFERROR(VLOOKUP(C183,物品!$B:$E,3,FALSE),"")</f>
        <v/>
      </c>
      <c r="R183" s="60" t="str">
        <f>IFERROR(VLOOKUP(D183,物品!$B:$E,3,FALSE),"")</f>
        <v/>
      </c>
      <c r="S183" s="60" t="str">
        <f>IFERROR(VLOOKUP(E183,物品!$B:$E,3,FALSE),"")</f>
        <v/>
      </c>
      <c r="T183" s="60" t="str">
        <f>IFERROR(VLOOKUP(F183,物品!$B:$E,3,FALSE),"")</f>
        <v/>
      </c>
      <c r="U183" s="60" t="str">
        <f>IFERROR(VLOOKUP(G183,物品!$B:$E,3,FALSE),"")</f>
        <v/>
      </c>
      <c r="V183" s="60" t="str">
        <f>IFERROR(VLOOKUP(H183,物品!$B:$E,3,FALSE),"")</f>
        <v/>
      </c>
      <c r="W183" s="55" t="str">
        <f t="shared" si="50"/>
        <v/>
      </c>
      <c r="X183" s="55" t="str">
        <f t="shared" si="51"/>
        <v/>
      </c>
      <c r="Y183" s="55" t="str">
        <f t="shared" si="52"/>
        <v/>
      </c>
      <c r="Z183" s="55" t="str">
        <f t="shared" si="53"/>
        <v/>
      </c>
      <c r="AA183" s="55" t="str">
        <f t="shared" si="54"/>
        <v/>
      </c>
      <c r="AB183" s="55" t="str">
        <f t="shared" si="55"/>
        <v>|n=.</v>
      </c>
    </row>
    <row r="184" spans="1:28">
      <c r="A184" s="56">
        <f>物品!A202</f>
        <v>0</v>
      </c>
      <c r="B184" s="56" t="str">
        <f>"'"&amp;物品!B202&amp;"'"</f>
        <v>'IT09'</v>
      </c>
      <c r="C184" s="56">
        <f>物品!J202</f>
        <v>0</v>
      </c>
      <c r="D184" s="56">
        <f>物品!K202</f>
        <v>0</v>
      </c>
      <c r="E184" s="56">
        <f>物品!L202</f>
        <v>0</v>
      </c>
      <c r="F184" s="56">
        <f>物品!M202</f>
        <v>0</v>
      </c>
      <c r="G184" s="56">
        <f>物品!N202</f>
        <v>0</v>
      </c>
      <c r="H184" s="56">
        <f>物品!O202</f>
        <v>0</v>
      </c>
      <c r="I184" s="56">
        <f>IF(物品!J202=0,0,"'"&amp;物品!J202&amp;"'")</f>
        <v>0</v>
      </c>
      <c r="J184" s="56">
        <f>IF(物品!K202=0,0,"'"&amp;物品!K202&amp;"'")</f>
        <v>0</v>
      </c>
      <c r="K184" s="56">
        <f>IF(物品!L202=0,0,"'"&amp;物品!L202&amp;"'")</f>
        <v>0</v>
      </c>
      <c r="L184" s="56">
        <f>IF(物品!M202=0,0,"'"&amp;物品!M202&amp;"'")</f>
        <v>0</v>
      </c>
      <c r="M184" s="56">
        <f>IF(物品!N202=0,0,"'"&amp;物品!N202&amp;"'")</f>
        <v>0</v>
      </c>
      <c r="N184" s="56">
        <f>IF(物品!O202=0,0,"'"&amp;物品!O202&amp;"'")</f>
        <v>0</v>
      </c>
      <c r="O184" s="56" t="str">
        <f t="shared" si="49"/>
        <v/>
      </c>
      <c r="P184" s="56" t="str">
        <f t="shared" ref="P184:P215" si="56">IFERROR(VLOOKUP(A184,Q:AB,12,FALSE),IFERROR(VLOOKUP(A184,R:AB,11,FALSE),IFERROR(VLOOKUP(A184,S:AB,10,FALSE),"")))</f>
        <v/>
      </c>
      <c r="Q184" s="60" t="str">
        <f>IFERROR(VLOOKUP(C184,物品!$B:$E,3,FALSE),"")</f>
        <v/>
      </c>
      <c r="R184" s="60" t="str">
        <f>IFERROR(VLOOKUP(D184,物品!$B:$E,3,FALSE),"")</f>
        <v/>
      </c>
      <c r="S184" s="60" t="str">
        <f>IFERROR(VLOOKUP(E184,物品!$B:$E,3,FALSE),"")</f>
        <v/>
      </c>
      <c r="T184" s="60" t="str">
        <f>IFERROR(VLOOKUP(F184,物品!$B:$E,3,FALSE),"")</f>
        <v/>
      </c>
      <c r="U184" s="60" t="str">
        <f>IFERROR(VLOOKUP(G184,物品!$B:$E,3,FALSE),"")</f>
        <v/>
      </c>
      <c r="V184" s="60" t="str">
        <f>IFERROR(VLOOKUP(H184,物品!$B:$E,3,FALSE),"")</f>
        <v/>
      </c>
      <c r="W184" s="55" t="str">
        <f t="shared" si="50"/>
        <v/>
      </c>
      <c r="X184" s="55" t="str">
        <f t="shared" si="51"/>
        <v/>
      </c>
      <c r="Y184" s="55" t="str">
        <f t="shared" si="52"/>
        <v/>
      </c>
      <c r="Z184" s="55" t="str">
        <f t="shared" si="53"/>
        <v/>
      </c>
      <c r="AA184" s="55" t="str">
        <f t="shared" si="54"/>
        <v/>
      </c>
      <c r="AB184" s="55" t="str">
        <f t="shared" si="55"/>
        <v>|n=0</v>
      </c>
    </row>
    <row r="185" spans="1:28">
      <c r="A185" s="56">
        <f>物品!A203</f>
        <v>0</v>
      </c>
      <c r="B185" s="56" t="str">
        <f>"'"&amp;物品!B203&amp;"'"</f>
        <v>'IT10'</v>
      </c>
      <c r="C185" s="56">
        <f>物品!J203</f>
        <v>0</v>
      </c>
      <c r="D185" s="56">
        <f>物品!K203</f>
        <v>0</v>
      </c>
      <c r="E185" s="56">
        <f>物品!L203</f>
        <v>0</v>
      </c>
      <c r="F185" s="56">
        <f>物品!M203</f>
        <v>0</v>
      </c>
      <c r="G185" s="56">
        <f>物品!N203</f>
        <v>0</v>
      </c>
      <c r="H185" s="56">
        <f>物品!O203</f>
        <v>0</v>
      </c>
      <c r="I185" s="56">
        <f>IF(物品!J203=0,0,"'"&amp;物品!J203&amp;"'")</f>
        <v>0</v>
      </c>
      <c r="J185" s="56">
        <f>IF(物品!K203=0,0,"'"&amp;物品!K203&amp;"'")</f>
        <v>0</v>
      </c>
      <c r="K185" s="56">
        <f>IF(物品!L203=0,0,"'"&amp;物品!L203&amp;"'")</f>
        <v>0</v>
      </c>
      <c r="L185" s="56">
        <f>IF(物品!M203=0,0,"'"&amp;物品!M203&amp;"'")</f>
        <v>0</v>
      </c>
      <c r="M185" s="56">
        <f>IF(物品!N203=0,0,"'"&amp;物品!N203&amp;"'")</f>
        <v>0</v>
      </c>
      <c r="N185" s="56">
        <f>IF(物品!O203=0,0,"'"&amp;物品!O203&amp;"'")</f>
        <v>0</v>
      </c>
      <c r="O185" s="56" t="str">
        <f t="shared" si="49"/>
        <v/>
      </c>
      <c r="P185" s="56" t="str">
        <f t="shared" si="56"/>
        <v/>
      </c>
      <c r="Q185" s="60" t="str">
        <f>IFERROR(VLOOKUP(C185,物品!$B:$E,3,FALSE),"")</f>
        <v/>
      </c>
      <c r="R185" s="60" t="str">
        <f>IFERROR(VLOOKUP(D185,物品!$B:$E,3,FALSE),"")</f>
        <v/>
      </c>
      <c r="S185" s="60" t="str">
        <f>IFERROR(VLOOKUP(E185,物品!$B:$E,3,FALSE),"")</f>
        <v/>
      </c>
      <c r="T185" s="60" t="str">
        <f>IFERROR(VLOOKUP(F185,物品!$B:$E,3,FALSE),"")</f>
        <v/>
      </c>
      <c r="U185" s="60" t="str">
        <f>IFERROR(VLOOKUP(G185,物品!$B:$E,3,FALSE),"")</f>
        <v/>
      </c>
      <c r="V185" s="60" t="str">
        <f>IFERROR(VLOOKUP(H185,物品!$B:$E,3,FALSE),"")</f>
        <v/>
      </c>
      <c r="W185" s="55" t="str">
        <f t="shared" si="50"/>
        <v/>
      </c>
      <c r="X185" s="55" t="str">
        <f t="shared" si="51"/>
        <v/>
      </c>
      <c r="Y185" s="55" t="str">
        <f t="shared" si="52"/>
        <v/>
      </c>
      <c r="Z185" s="55" t="str">
        <f t="shared" si="53"/>
        <v/>
      </c>
      <c r="AA185" s="55" t="str">
        <f t="shared" si="54"/>
        <v/>
      </c>
      <c r="AB185" s="55" t="str">
        <f t="shared" si="55"/>
        <v>|n=0</v>
      </c>
    </row>
    <row r="186" spans="1:28">
      <c r="A186" s="56">
        <f>物品!A216</f>
        <v>0</v>
      </c>
      <c r="B186" s="56" t="str">
        <f>"'"&amp;物品!B216&amp;"'"</f>
        <v>'IS02'</v>
      </c>
      <c r="C186" s="56">
        <f>物品!J216</f>
        <v>0</v>
      </c>
      <c r="D186" s="56">
        <f>物品!K216</f>
        <v>0</v>
      </c>
      <c r="E186" s="56">
        <f>物品!L216</f>
        <v>0</v>
      </c>
      <c r="F186" s="56">
        <f>物品!M216</f>
        <v>0</v>
      </c>
      <c r="G186" s="56">
        <f>物品!N216</f>
        <v>0</v>
      </c>
      <c r="H186" s="56">
        <f>物品!O216</f>
        <v>0</v>
      </c>
      <c r="I186" s="56">
        <f>IF(物品!J216=0,0,"'"&amp;物品!J216&amp;"'")</f>
        <v>0</v>
      </c>
      <c r="J186" s="56">
        <f>IF(物品!K216=0,0,"'"&amp;物品!K216&amp;"'")</f>
        <v>0</v>
      </c>
      <c r="K186" s="56">
        <f>IF(物品!L216=0,0,"'"&amp;物品!L216&amp;"'")</f>
        <v>0</v>
      </c>
      <c r="L186" s="56">
        <f>IF(物品!M216=0,0,"'"&amp;物品!M216&amp;"'")</f>
        <v>0</v>
      </c>
      <c r="M186" s="56">
        <f>IF(物品!N216=0,0,"'"&amp;物品!N216&amp;"'")</f>
        <v>0</v>
      </c>
      <c r="N186" s="56">
        <f>IF(物品!O216=0,0,"'"&amp;物品!O216&amp;"'")</f>
        <v>0</v>
      </c>
      <c r="O186" s="56" t="str">
        <f t="shared" si="49"/>
        <v/>
      </c>
      <c r="P186" s="56" t="str">
        <f t="shared" si="56"/>
        <v/>
      </c>
      <c r="Q186" s="60" t="str">
        <f>IFERROR(VLOOKUP(C186,物品!$B:$E,3,FALSE),"")</f>
        <v/>
      </c>
      <c r="R186" s="60" t="str">
        <f>IFERROR(VLOOKUP(D186,物品!$B:$E,3,FALSE),"")</f>
        <v/>
      </c>
      <c r="S186" s="60" t="str">
        <f>IFERROR(VLOOKUP(E186,物品!$B:$E,3,FALSE),"")</f>
        <v/>
      </c>
      <c r="T186" s="60" t="str">
        <f>IFERROR(VLOOKUP(F186,物品!$B:$E,3,FALSE),"")</f>
        <v/>
      </c>
      <c r="U186" s="60" t="str">
        <f>IFERROR(VLOOKUP(G186,物品!$B:$E,3,FALSE),"")</f>
        <v/>
      </c>
      <c r="V186" s="60" t="str">
        <f>IFERROR(VLOOKUP(H186,物品!$B:$E,3,FALSE),"")</f>
        <v/>
      </c>
      <c r="W186" s="55" t="str">
        <f t="shared" si="50"/>
        <v/>
      </c>
      <c r="X186" s="55" t="str">
        <f t="shared" si="51"/>
        <v/>
      </c>
      <c r="Y186" s="55" t="str">
        <f t="shared" si="52"/>
        <v/>
      </c>
      <c r="Z186" s="55" t="str">
        <f t="shared" si="53"/>
        <v/>
      </c>
      <c r="AA186" s="55" t="str">
        <f t="shared" si="54"/>
        <v/>
      </c>
      <c r="AB186" s="55" t="str">
        <f t="shared" si="55"/>
        <v>|n=0</v>
      </c>
    </row>
    <row r="187" spans="1:28">
      <c r="A187" s="56">
        <f>物品!A217</f>
        <v>0</v>
      </c>
      <c r="B187" s="56" t="str">
        <f>"'"&amp;物品!B217&amp;"'"</f>
        <v>'IS03'</v>
      </c>
      <c r="C187" s="56">
        <f>物品!J217</f>
        <v>0</v>
      </c>
      <c r="D187" s="56">
        <f>物品!K217</f>
        <v>0</v>
      </c>
      <c r="E187" s="56">
        <f>物品!L217</f>
        <v>0</v>
      </c>
      <c r="F187" s="56">
        <f>物品!M217</f>
        <v>0</v>
      </c>
      <c r="G187" s="56">
        <f>物品!N217</f>
        <v>0</v>
      </c>
      <c r="H187" s="56">
        <f>物品!O217</f>
        <v>0</v>
      </c>
      <c r="I187" s="56">
        <f>IF(物品!J217=0,0,"'"&amp;物品!J217&amp;"'")</f>
        <v>0</v>
      </c>
      <c r="J187" s="56">
        <f>IF(物品!K217=0,0,"'"&amp;物品!K217&amp;"'")</f>
        <v>0</v>
      </c>
      <c r="K187" s="56">
        <f>IF(物品!L217=0,0,"'"&amp;物品!L217&amp;"'")</f>
        <v>0</v>
      </c>
      <c r="L187" s="56">
        <f>IF(物品!M217=0,0,"'"&amp;物品!M217&amp;"'")</f>
        <v>0</v>
      </c>
      <c r="M187" s="56">
        <f>IF(物品!N217=0,0,"'"&amp;物品!N217&amp;"'")</f>
        <v>0</v>
      </c>
      <c r="N187" s="56">
        <f>IF(物品!O217=0,0,"'"&amp;物品!O217&amp;"'")</f>
        <v>0</v>
      </c>
      <c r="O187" s="56" t="str">
        <f t="shared" ref="O187:O214" si="57">IF(I187=0,"","AddItemFormula("&amp;I187&amp;","&amp;J187&amp;","&amp;K187&amp;","&amp;L187&amp;","&amp;M187&amp;","&amp;N187&amp;","&amp;B187&amp;")")</f>
        <v/>
      </c>
      <c r="P187" s="56" t="str">
        <f t="shared" si="56"/>
        <v/>
      </c>
      <c r="Q187" s="60" t="str">
        <f>IFERROR(VLOOKUP(C187,物品!$B:$E,3,FALSE),"")</f>
        <v/>
      </c>
      <c r="R187" s="60" t="str">
        <f>IFERROR(VLOOKUP(D187,物品!$B:$E,3,FALSE),"")</f>
        <v/>
      </c>
      <c r="S187" s="60" t="str">
        <f>IFERROR(VLOOKUP(E187,物品!$B:$E,3,FALSE),"")</f>
        <v/>
      </c>
      <c r="T187" s="60" t="str">
        <f>IFERROR(VLOOKUP(F187,物品!$B:$E,3,FALSE),"")</f>
        <v/>
      </c>
      <c r="U187" s="60" t="str">
        <f>IFERROR(VLOOKUP(G187,物品!$B:$E,3,FALSE),"")</f>
        <v/>
      </c>
      <c r="V187" s="60" t="str">
        <f>IFERROR(VLOOKUP(H187,物品!$B:$E,3,FALSE),"")</f>
        <v/>
      </c>
      <c r="W187" s="55" t="str">
        <f t="shared" ref="W187:W214" si="58">IF(R187="","","+"&amp;R187)</f>
        <v/>
      </c>
      <c r="X187" s="55" t="str">
        <f t="shared" ref="X187:X214" si="59">IF(S187="","","+"&amp;S187)</f>
        <v/>
      </c>
      <c r="Y187" s="55" t="str">
        <f t="shared" ref="Y187:Y214" si="60">IF(T187="","","+"&amp;T187)</f>
        <v/>
      </c>
      <c r="Z187" s="55" t="str">
        <f t="shared" ref="Z187:Z214" si="61">IF(U187="","","+"&amp;U187)</f>
        <v/>
      </c>
      <c r="AA187" s="55" t="str">
        <f t="shared" ref="AA187:AA214" si="62">IF(V187="","","+"&amp;V187)</f>
        <v/>
      </c>
      <c r="AB187" s="55" t="str">
        <f t="shared" ref="AB187:AB214" si="63">"|n"&amp;Q187&amp;W187&amp;X187&amp;Y187&amp;Z187&amp;AA187&amp;"="&amp;A187</f>
        <v>|n=0</v>
      </c>
    </row>
    <row r="188" spans="1:28">
      <c r="A188" s="56" t="e">
        <f>物品!#REF!</f>
        <v>#REF!</v>
      </c>
      <c r="B188" s="56" t="e">
        <f>"'"&amp;物品!#REF!&amp;"'"</f>
        <v>#REF!</v>
      </c>
      <c r="C188" s="56" t="e">
        <f>物品!#REF!</f>
        <v>#REF!</v>
      </c>
      <c r="D188" s="56" t="e">
        <f>物品!#REF!</f>
        <v>#REF!</v>
      </c>
      <c r="E188" s="56" t="e">
        <f>物品!#REF!</f>
        <v>#REF!</v>
      </c>
      <c r="F188" s="56" t="e">
        <f>物品!#REF!</f>
        <v>#REF!</v>
      </c>
      <c r="G188" s="56" t="e">
        <f>物品!#REF!</f>
        <v>#REF!</v>
      </c>
      <c r="H188" s="56" t="e">
        <f>物品!#REF!</f>
        <v>#REF!</v>
      </c>
      <c r="I188" s="56" t="e">
        <f>IF(物品!#REF!=0,0,"'"&amp;物品!#REF!&amp;"'")</f>
        <v>#REF!</v>
      </c>
      <c r="J188" s="56" t="e">
        <f>IF(物品!#REF!=0,0,"'"&amp;物品!#REF!&amp;"'")</f>
        <v>#REF!</v>
      </c>
      <c r="K188" s="56" t="e">
        <f>IF(物品!#REF!=0,0,"'"&amp;物品!#REF!&amp;"'")</f>
        <v>#REF!</v>
      </c>
      <c r="L188" s="56" t="e">
        <f>IF(物品!#REF!=0,0,"'"&amp;物品!#REF!&amp;"'")</f>
        <v>#REF!</v>
      </c>
      <c r="M188" s="56" t="e">
        <f>IF(物品!#REF!=0,0,"'"&amp;物品!#REF!&amp;"'")</f>
        <v>#REF!</v>
      </c>
      <c r="N188" s="56" t="e">
        <f>IF(物品!#REF!=0,0,"'"&amp;物品!#REF!&amp;"'")</f>
        <v>#REF!</v>
      </c>
      <c r="O188" s="56" t="e">
        <f t="shared" si="57"/>
        <v>#REF!</v>
      </c>
      <c r="P188" s="56" t="str">
        <f t="shared" si="56"/>
        <v/>
      </c>
      <c r="Q188" s="60" t="str">
        <f>IFERROR(VLOOKUP(C188,物品!$B:$E,3,FALSE),"")</f>
        <v/>
      </c>
      <c r="R188" s="60" t="str">
        <f>IFERROR(VLOOKUP(D188,物品!$B:$E,3,FALSE),"")</f>
        <v/>
      </c>
      <c r="S188" s="60" t="str">
        <f>IFERROR(VLOOKUP(E188,物品!$B:$E,3,FALSE),"")</f>
        <v/>
      </c>
      <c r="T188" s="60" t="str">
        <f>IFERROR(VLOOKUP(F188,物品!$B:$E,3,FALSE),"")</f>
        <v/>
      </c>
      <c r="U188" s="60" t="str">
        <f>IFERROR(VLOOKUP(G188,物品!$B:$E,3,FALSE),"")</f>
        <v/>
      </c>
      <c r="V188" s="60" t="str">
        <f>IFERROR(VLOOKUP(H188,物品!$B:$E,3,FALSE),"")</f>
        <v/>
      </c>
      <c r="W188" s="55" t="str">
        <f t="shared" si="58"/>
        <v/>
      </c>
      <c r="X188" s="55" t="str">
        <f t="shared" si="59"/>
        <v/>
      </c>
      <c r="Y188" s="55" t="str">
        <f t="shared" si="60"/>
        <v/>
      </c>
      <c r="Z188" s="55" t="str">
        <f t="shared" si="61"/>
        <v/>
      </c>
      <c r="AA188" s="55" t="str">
        <f t="shared" si="62"/>
        <v/>
      </c>
      <c r="AB188" s="55" t="e">
        <f t="shared" si="63"/>
        <v>#REF!</v>
      </c>
    </row>
    <row r="189" spans="1:28">
      <c r="A189" s="56" t="e">
        <f>物品!#REF!</f>
        <v>#REF!</v>
      </c>
      <c r="B189" s="56" t="e">
        <f>"'"&amp;物品!#REF!&amp;"'"</f>
        <v>#REF!</v>
      </c>
      <c r="C189" s="56" t="e">
        <f>物品!#REF!</f>
        <v>#REF!</v>
      </c>
      <c r="D189" s="56" t="e">
        <f>物品!#REF!</f>
        <v>#REF!</v>
      </c>
      <c r="E189" s="56" t="e">
        <f>物品!#REF!</f>
        <v>#REF!</v>
      </c>
      <c r="F189" s="56" t="e">
        <f>物品!#REF!</f>
        <v>#REF!</v>
      </c>
      <c r="G189" s="56" t="e">
        <f>物品!#REF!</f>
        <v>#REF!</v>
      </c>
      <c r="H189" s="56" t="e">
        <f>物品!#REF!</f>
        <v>#REF!</v>
      </c>
      <c r="I189" s="56" t="e">
        <f>IF(物品!#REF!=0,0,"'"&amp;物品!#REF!&amp;"'")</f>
        <v>#REF!</v>
      </c>
      <c r="J189" s="56" t="e">
        <f>IF(物品!#REF!=0,0,"'"&amp;物品!#REF!&amp;"'")</f>
        <v>#REF!</v>
      </c>
      <c r="K189" s="56" t="e">
        <f>IF(物品!#REF!=0,0,"'"&amp;物品!#REF!&amp;"'")</f>
        <v>#REF!</v>
      </c>
      <c r="L189" s="56" t="e">
        <f>IF(物品!#REF!=0,0,"'"&amp;物品!#REF!&amp;"'")</f>
        <v>#REF!</v>
      </c>
      <c r="M189" s="56" t="e">
        <f>IF(物品!#REF!=0,0,"'"&amp;物品!#REF!&amp;"'")</f>
        <v>#REF!</v>
      </c>
      <c r="N189" s="56" t="e">
        <f>IF(物品!#REF!=0,0,"'"&amp;物品!#REF!&amp;"'")</f>
        <v>#REF!</v>
      </c>
      <c r="O189" s="56" t="e">
        <f t="shared" si="57"/>
        <v>#REF!</v>
      </c>
      <c r="P189" s="56" t="str">
        <f t="shared" si="56"/>
        <v/>
      </c>
      <c r="Q189" s="60" t="str">
        <f>IFERROR(VLOOKUP(C189,物品!$B:$E,3,FALSE),"")</f>
        <v/>
      </c>
      <c r="R189" s="60" t="str">
        <f>IFERROR(VLOOKUP(D189,物品!$B:$E,3,FALSE),"")</f>
        <v/>
      </c>
      <c r="S189" s="60" t="str">
        <f>IFERROR(VLOOKUP(E189,物品!$B:$E,3,FALSE),"")</f>
        <v/>
      </c>
      <c r="T189" s="60" t="str">
        <f>IFERROR(VLOOKUP(F189,物品!$B:$E,3,FALSE),"")</f>
        <v/>
      </c>
      <c r="U189" s="60" t="str">
        <f>IFERROR(VLOOKUP(G189,物品!$B:$E,3,FALSE),"")</f>
        <v/>
      </c>
      <c r="V189" s="60" t="str">
        <f>IFERROR(VLOOKUP(H189,物品!$B:$E,3,FALSE),"")</f>
        <v/>
      </c>
      <c r="W189" s="55" t="str">
        <f t="shared" si="58"/>
        <v/>
      </c>
      <c r="X189" s="55" t="str">
        <f t="shared" si="59"/>
        <v/>
      </c>
      <c r="Y189" s="55" t="str">
        <f t="shared" si="60"/>
        <v/>
      </c>
      <c r="Z189" s="55" t="str">
        <f t="shared" si="61"/>
        <v/>
      </c>
      <c r="AA189" s="55" t="str">
        <f t="shared" si="62"/>
        <v/>
      </c>
      <c r="AB189" s="55" t="e">
        <f t="shared" si="63"/>
        <v>#REF!</v>
      </c>
    </row>
    <row r="190" spans="1:28">
      <c r="A190" s="56">
        <f>物品!A228</f>
        <v>0</v>
      </c>
      <c r="B190" s="56" t="str">
        <f>"'"&amp;物品!B228&amp;"'"</f>
        <v>'IS12'</v>
      </c>
      <c r="C190" s="56">
        <f>物品!J228</f>
        <v>0</v>
      </c>
      <c r="D190" s="56">
        <f>物品!K228</f>
        <v>0</v>
      </c>
      <c r="E190" s="56">
        <f>物品!L228</f>
        <v>0</v>
      </c>
      <c r="F190" s="56">
        <f>物品!M228</f>
        <v>0</v>
      </c>
      <c r="G190" s="56">
        <f>物品!N228</f>
        <v>0</v>
      </c>
      <c r="H190" s="56">
        <f>物品!O228</f>
        <v>0</v>
      </c>
      <c r="I190" s="56">
        <f>IF(物品!J228=0,0,"'"&amp;物品!J228&amp;"'")</f>
        <v>0</v>
      </c>
      <c r="J190" s="56">
        <f>IF(物品!K228=0,0,"'"&amp;物品!K228&amp;"'")</f>
        <v>0</v>
      </c>
      <c r="K190" s="56">
        <f>IF(物品!L228=0,0,"'"&amp;物品!L228&amp;"'")</f>
        <v>0</v>
      </c>
      <c r="L190" s="56">
        <f>IF(物品!M228=0,0,"'"&amp;物品!M228&amp;"'")</f>
        <v>0</v>
      </c>
      <c r="M190" s="56">
        <f>IF(物品!N228=0,0,"'"&amp;物品!N228&amp;"'")</f>
        <v>0</v>
      </c>
      <c r="N190" s="56">
        <f>IF(物品!O228=0,0,"'"&amp;物品!O228&amp;"'")</f>
        <v>0</v>
      </c>
      <c r="O190" s="56" t="str">
        <f t="shared" si="57"/>
        <v/>
      </c>
      <c r="P190" s="56" t="str">
        <f t="shared" si="56"/>
        <v/>
      </c>
      <c r="Q190" s="60" t="str">
        <f>IFERROR(VLOOKUP(C190,物品!$B:$E,3,FALSE),"")</f>
        <v/>
      </c>
      <c r="R190" s="60" t="str">
        <f>IFERROR(VLOOKUP(D190,物品!$B:$E,3,FALSE),"")</f>
        <v/>
      </c>
      <c r="S190" s="60" t="str">
        <f>IFERROR(VLOOKUP(E190,物品!$B:$E,3,FALSE),"")</f>
        <v/>
      </c>
      <c r="T190" s="60" t="str">
        <f>IFERROR(VLOOKUP(F190,物品!$B:$E,3,FALSE),"")</f>
        <v/>
      </c>
      <c r="U190" s="60" t="str">
        <f>IFERROR(VLOOKUP(G190,物品!$B:$E,3,FALSE),"")</f>
        <v/>
      </c>
      <c r="V190" s="60" t="str">
        <f>IFERROR(VLOOKUP(H190,物品!$B:$E,3,FALSE),"")</f>
        <v/>
      </c>
      <c r="W190" s="55" t="str">
        <f t="shared" si="58"/>
        <v/>
      </c>
      <c r="X190" s="55" t="str">
        <f t="shared" si="59"/>
        <v/>
      </c>
      <c r="Y190" s="55" t="str">
        <f t="shared" si="60"/>
        <v/>
      </c>
      <c r="Z190" s="55" t="str">
        <f t="shared" si="61"/>
        <v/>
      </c>
      <c r="AA190" s="55" t="str">
        <f t="shared" si="62"/>
        <v/>
      </c>
      <c r="AB190" s="55" t="str">
        <f t="shared" si="63"/>
        <v>|n=0</v>
      </c>
    </row>
    <row r="191" spans="1:28">
      <c r="A191" s="56" t="e">
        <f>物品!#REF!</f>
        <v>#REF!</v>
      </c>
      <c r="B191" s="56" t="e">
        <f>"'"&amp;物品!#REF!&amp;"'"</f>
        <v>#REF!</v>
      </c>
      <c r="C191" s="56" t="e">
        <f>物品!#REF!</f>
        <v>#REF!</v>
      </c>
      <c r="D191" s="56" t="e">
        <f>物品!#REF!</f>
        <v>#REF!</v>
      </c>
      <c r="E191" s="56" t="e">
        <f>物品!#REF!</f>
        <v>#REF!</v>
      </c>
      <c r="F191" s="56" t="e">
        <f>物品!#REF!</f>
        <v>#REF!</v>
      </c>
      <c r="G191" s="56" t="e">
        <f>物品!#REF!</f>
        <v>#REF!</v>
      </c>
      <c r="H191" s="56" t="e">
        <f>物品!#REF!</f>
        <v>#REF!</v>
      </c>
      <c r="I191" s="56" t="e">
        <f>IF(物品!#REF!=0,0,"'"&amp;物品!#REF!&amp;"'")</f>
        <v>#REF!</v>
      </c>
      <c r="J191" s="56" t="e">
        <f>IF(物品!#REF!=0,0,"'"&amp;物品!#REF!&amp;"'")</f>
        <v>#REF!</v>
      </c>
      <c r="K191" s="56" t="e">
        <f>IF(物品!#REF!=0,0,"'"&amp;物品!#REF!&amp;"'")</f>
        <v>#REF!</v>
      </c>
      <c r="L191" s="56" t="e">
        <f>IF(物品!#REF!=0,0,"'"&amp;物品!#REF!&amp;"'")</f>
        <v>#REF!</v>
      </c>
      <c r="M191" s="56" t="e">
        <f>IF(物品!#REF!=0,0,"'"&amp;物品!#REF!&amp;"'")</f>
        <v>#REF!</v>
      </c>
      <c r="N191" s="56" t="e">
        <f>IF(物品!#REF!=0,0,"'"&amp;物品!#REF!&amp;"'")</f>
        <v>#REF!</v>
      </c>
      <c r="O191" s="56" t="e">
        <f t="shared" si="57"/>
        <v>#REF!</v>
      </c>
      <c r="P191" s="56" t="str">
        <f t="shared" si="56"/>
        <v/>
      </c>
      <c r="Q191" s="60" t="str">
        <f>IFERROR(VLOOKUP(C191,物品!$B:$E,3,FALSE),"")</f>
        <v/>
      </c>
      <c r="R191" s="60" t="str">
        <f>IFERROR(VLOOKUP(D191,物品!$B:$E,3,FALSE),"")</f>
        <v/>
      </c>
      <c r="S191" s="60" t="str">
        <f>IFERROR(VLOOKUP(E191,物品!$B:$E,3,FALSE),"")</f>
        <v/>
      </c>
      <c r="T191" s="60" t="str">
        <f>IFERROR(VLOOKUP(F191,物品!$B:$E,3,FALSE),"")</f>
        <v/>
      </c>
      <c r="U191" s="60" t="str">
        <f>IFERROR(VLOOKUP(G191,物品!$B:$E,3,FALSE),"")</f>
        <v/>
      </c>
      <c r="V191" s="60" t="str">
        <f>IFERROR(VLOOKUP(H191,物品!$B:$E,3,FALSE),"")</f>
        <v/>
      </c>
      <c r="W191" s="55" t="str">
        <f t="shared" si="58"/>
        <v/>
      </c>
      <c r="X191" s="55" t="str">
        <f t="shared" si="59"/>
        <v/>
      </c>
      <c r="Y191" s="55" t="str">
        <f t="shared" si="60"/>
        <v/>
      </c>
      <c r="Z191" s="55" t="str">
        <f t="shared" si="61"/>
        <v/>
      </c>
      <c r="AA191" s="55" t="str">
        <f t="shared" si="62"/>
        <v/>
      </c>
      <c r="AB191" s="55" t="e">
        <f t="shared" si="63"/>
        <v>#REF!</v>
      </c>
    </row>
    <row r="192" spans="1:28">
      <c r="A192" s="56" t="e">
        <f>物品!#REF!</f>
        <v>#REF!</v>
      </c>
      <c r="B192" s="56" t="e">
        <f>"'"&amp;物品!#REF!&amp;"'"</f>
        <v>#REF!</v>
      </c>
      <c r="C192" s="56" t="e">
        <f>物品!#REF!</f>
        <v>#REF!</v>
      </c>
      <c r="D192" s="56" t="e">
        <f>物品!#REF!</f>
        <v>#REF!</v>
      </c>
      <c r="E192" s="56" t="e">
        <f>物品!#REF!</f>
        <v>#REF!</v>
      </c>
      <c r="F192" s="56" t="e">
        <f>物品!#REF!</f>
        <v>#REF!</v>
      </c>
      <c r="G192" s="56" t="e">
        <f>物品!#REF!</f>
        <v>#REF!</v>
      </c>
      <c r="H192" s="56" t="e">
        <f>物品!#REF!</f>
        <v>#REF!</v>
      </c>
      <c r="I192" s="56" t="e">
        <f>IF(物品!#REF!=0,0,"'"&amp;物品!#REF!&amp;"'")</f>
        <v>#REF!</v>
      </c>
      <c r="J192" s="56" t="e">
        <f>IF(物品!#REF!=0,0,"'"&amp;物品!#REF!&amp;"'")</f>
        <v>#REF!</v>
      </c>
      <c r="K192" s="56" t="e">
        <f>IF(物品!#REF!=0,0,"'"&amp;物品!#REF!&amp;"'")</f>
        <v>#REF!</v>
      </c>
      <c r="L192" s="56" t="e">
        <f>IF(物品!#REF!=0,0,"'"&amp;物品!#REF!&amp;"'")</f>
        <v>#REF!</v>
      </c>
      <c r="M192" s="56" t="e">
        <f>IF(物品!#REF!=0,0,"'"&amp;物品!#REF!&amp;"'")</f>
        <v>#REF!</v>
      </c>
      <c r="N192" s="56" t="e">
        <f>IF(物品!#REF!=0,0,"'"&amp;物品!#REF!&amp;"'")</f>
        <v>#REF!</v>
      </c>
      <c r="O192" s="56" t="e">
        <f t="shared" si="57"/>
        <v>#REF!</v>
      </c>
      <c r="P192" s="56" t="str">
        <f t="shared" si="56"/>
        <v/>
      </c>
      <c r="Q192" s="60" t="str">
        <f>IFERROR(VLOOKUP(C192,物品!$B:$E,3,FALSE),"")</f>
        <v/>
      </c>
      <c r="R192" s="60" t="str">
        <f>IFERROR(VLOOKUP(D192,物品!$B:$E,3,FALSE),"")</f>
        <v/>
      </c>
      <c r="S192" s="60" t="str">
        <f>IFERROR(VLOOKUP(E192,物品!$B:$E,3,FALSE),"")</f>
        <v/>
      </c>
      <c r="T192" s="60" t="str">
        <f>IFERROR(VLOOKUP(F192,物品!$B:$E,3,FALSE),"")</f>
        <v/>
      </c>
      <c r="U192" s="60" t="str">
        <f>IFERROR(VLOOKUP(G192,物品!$B:$E,3,FALSE),"")</f>
        <v/>
      </c>
      <c r="V192" s="60" t="str">
        <f>IFERROR(VLOOKUP(H192,物品!$B:$E,3,FALSE),"")</f>
        <v/>
      </c>
      <c r="W192" s="55" t="str">
        <f t="shared" si="58"/>
        <v/>
      </c>
      <c r="X192" s="55" t="str">
        <f t="shared" si="59"/>
        <v/>
      </c>
      <c r="Y192" s="55" t="str">
        <f t="shared" si="60"/>
        <v/>
      </c>
      <c r="Z192" s="55" t="str">
        <f t="shared" si="61"/>
        <v/>
      </c>
      <c r="AA192" s="55" t="str">
        <f t="shared" si="62"/>
        <v/>
      </c>
      <c r="AB192" s="55" t="e">
        <f t="shared" si="63"/>
        <v>#REF!</v>
      </c>
    </row>
    <row r="193" spans="1:28">
      <c r="A193" s="56" t="e">
        <f>物品!#REF!</f>
        <v>#REF!</v>
      </c>
      <c r="B193" s="56" t="e">
        <f>"'"&amp;物品!#REF!&amp;"'"</f>
        <v>#REF!</v>
      </c>
      <c r="C193" s="56" t="e">
        <f>物品!#REF!</f>
        <v>#REF!</v>
      </c>
      <c r="D193" s="56" t="e">
        <f>物品!#REF!</f>
        <v>#REF!</v>
      </c>
      <c r="E193" s="56" t="e">
        <f>物品!#REF!</f>
        <v>#REF!</v>
      </c>
      <c r="F193" s="56" t="e">
        <f>物品!#REF!</f>
        <v>#REF!</v>
      </c>
      <c r="G193" s="56" t="e">
        <f>物品!#REF!</f>
        <v>#REF!</v>
      </c>
      <c r="H193" s="56" t="e">
        <f>物品!#REF!</f>
        <v>#REF!</v>
      </c>
      <c r="I193" s="56" t="e">
        <f>IF(物品!#REF!=0,0,"'"&amp;物品!#REF!&amp;"'")</f>
        <v>#REF!</v>
      </c>
      <c r="J193" s="56" t="e">
        <f>IF(物品!#REF!=0,0,"'"&amp;物品!#REF!&amp;"'")</f>
        <v>#REF!</v>
      </c>
      <c r="K193" s="56" t="e">
        <f>IF(物品!#REF!=0,0,"'"&amp;物品!#REF!&amp;"'")</f>
        <v>#REF!</v>
      </c>
      <c r="L193" s="56" t="e">
        <f>IF(物品!#REF!=0,0,"'"&amp;物品!#REF!&amp;"'")</f>
        <v>#REF!</v>
      </c>
      <c r="M193" s="56" t="e">
        <f>IF(物品!#REF!=0,0,"'"&amp;物品!#REF!&amp;"'")</f>
        <v>#REF!</v>
      </c>
      <c r="N193" s="56" t="e">
        <f>IF(物品!#REF!=0,0,"'"&amp;物品!#REF!&amp;"'")</f>
        <v>#REF!</v>
      </c>
      <c r="O193" s="56" t="e">
        <f t="shared" si="57"/>
        <v>#REF!</v>
      </c>
      <c r="P193" s="56" t="str">
        <f t="shared" si="56"/>
        <v/>
      </c>
      <c r="Q193" s="60" t="str">
        <f>IFERROR(VLOOKUP(C193,物品!$B:$E,3,FALSE),"")</f>
        <v/>
      </c>
      <c r="R193" s="60" t="str">
        <f>IFERROR(VLOOKUP(D193,物品!$B:$E,3,FALSE),"")</f>
        <v/>
      </c>
      <c r="S193" s="60" t="str">
        <f>IFERROR(VLOOKUP(E193,物品!$B:$E,3,FALSE),"")</f>
        <v/>
      </c>
      <c r="T193" s="60" t="str">
        <f>IFERROR(VLOOKUP(F193,物品!$B:$E,3,FALSE),"")</f>
        <v/>
      </c>
      <c r="U193" s="60" t="str">
        <f>IFERROR(VLOOKUP(G193,物品!$B:$E,3,FALSE),"")</f>
        <v/>
      </c>
      <c r="V193" s="60" t="str">
        <f>IFERROR(VLOOKUP(H193,物品!$B:$E,3,FALSE),"")</f>
        <v/>
      </c>
      <c r="W193" s="55" t="str">
        <f t="shared" si="58"/>
        <v/>
      </c>
      <c r="X193" s="55" t="str">
        <f t="shared" si="59"/>
        <v/>
      </c>
      <c r="Y193" s="55" t="str">
        <f t="shared" si="60"/>
        <v/>
      </c>
      <c r="Z193" s="55" t="str">
        <f t="shared" si="61"/>
        <v/>
      </c>
      <c r="AA193" s="55" t="str">
        <f t="shared" si="62"/>
        <v/>
      </c>
      <c r="AB193" s="55" t="e">
        <f t="shared" si="63"/>
        <v>#REF!</v>
      </c>
    </row>
    <row r="194" spans="1:28">
      <c r="A194" s="56" t="e">
        <f>物品!#REF!</f>
        <v>#REF!</v>
      </c>
      <c r="B194" s="56" t="e">
        <f>"'"&amp;物品!#REF!&amp;"'"</f>
        <v>#REF!</v>
      </c>
      <c r="C194" s="56" t="e">
        <f>物品!#REF!</f>
        <v>#REF!</v>
      </c>
      <c r="D194" s="56" t="e">
        <f>物品!#REF!</f>
        <v>#REF!</v>
      </c>
      <c r="E194" s="56" t="e">
        <f>物品!#REF!</f>
        <v>#REF!</v>
      </c>
      <c r="F194" s="56" t="e">
        <f>物品!#REF!</f>
        <v>#REF!</v>
      </c>
      <c r="G194" s="56" t="e">
        <f>物品!#REF!</f>
        <v>#REF!</v>
      </c>
      <c r="H194" s="56" t="e">
        <f>物品!#REF!</f>
        <v>#REF!</v>
      </c>
      <c r="I194" s="56" t="e">
        <f>IF(物品!#REF!=0,0,"'"&amp;物品!#REF!&amp;"'")</f>
        <v>#REF!</v>
      </c>
      <c r="J194" s="56" t="e">
        <f>IF(物品!#REF!=0,0,"'"&amp;物品!#REF!&amp;"'")</f>
        <v>#REF!</v>
      </c>
      <c r="K194" s="56" t="e">
        <f>IF(物品!#REF!=0,0,"'"&amp;物品!#REF!&amp;"'")</f>
        <v>#REF!</v>
      </c>
      <c r="L194" s="56" t="e">
        <f>IF(物品!#REF!=0,0,"'"&amp;物品!#REF!&amp;"'")</f>
        <v>#REF!</v>
      </c>
      <c r="M194" s="56" t="e">
        <f>IF(物品!#REF!=0,0,"'"&amp;物品!#REF!&amp;"'")</f>
        <v>#REF!</v>
      </c>
      <c r="N194" s="56" t="e">
        <f>IF(物品!#REF!=0,0,"'"&amp;物品!#REF!&amp;"'")</f>
        <v>#REF!</v>
      </c>
      <c r="O194" s="56" t="e">
        <f t="shared" si="57"/>
        <v>#REF!</v>
      </c>
      <c r="P194" s="56" t="str">
        <f t="shared" si="56"/>
        <v/>
      </c>
      <c r="Q194" s="60" t="str">
        <f>IFERROR(VLOOKUP(C194,物品!$B:$E,3,FALSE),"")</f>
        <v/>
      </c>
      <c r="R194" s="60" t="str">
        <f>IFERROR(VLOOKUP(D194,物品!$B:$E,3,FALSE),"")</f>
        <v/>
      </c>
      <c r="S194" s="60" t="str">
        <f>IFERROR(VLOOKUP(E194,物品!$B:$E,3,FALSE),"")</f>
        <v/>
      </c>
      <c r="T194" s="60" t="str">
        <f>IFERROR(VLOOKUP(F194,物品!$B:$E,3,FALSE),"")</f>
        <v/>
      </c>
      <c r="U194" s="60" t="str">
        <f>IFERROR(VLOOKUP(G194,物品!$B:$E,3,FALSE),"")</f>
        <v/>
      </c>
      <c r="V194" s="60" t="str">
        <f>IFERROR(VLOOKUP(H194,物品!$B:$E,3,FALSE),"")</f>
        <v/>
      </c>
      <c r="W194" s="55" t="str">
        <f t="shared" si="58"/>
        <v/>
      </c>
      <c r="X194" s="55" t="str">
        <f t="shared" si="59"/>
        <v/>
      </c>
      <c r="Y194" s="55" t="str">
        <f t="shared" si="60"/>
        <v/>
      </c>
      <c r="Z194" s="55" t="str">
        <f t="shared" si="61"/>
        <v/>
      </c>
      <c r="AA194" s="55" t="str">
        <f t="shared" si="62"/>
        <v/>
      </c>
      <c r="AB194" s="55" t="e">
        <f t="shared" si="63"/>
        <v>#REF!</v>
      </c>
    </row>
    <row r="195" spans="1:28">
      <c r="A195" s="56" t="e">
        <f>物品!#REF!</f>
        <v>#REF!</v>
      </c>
      <c r="B195" s="56" t="e">
        <f>"'"&amp;物品!#REF!&amp;"'"</f>
        <v>#REF!</v>
      </c>
      <c r="C195" s="56" t="e">
        <f>物品!#REF!</f>
        <v>#REF!</v>
      </c>
      <c r="D195" s="56" t="e">
        <f>物品!#REF!</f>
        <v>#REF!</v>
      </c>
      <c r="E195" s="56" t="e">
        <f>物品!#REF!</f>
        <v>#REF!</v>
      </c>
      <c r="F195" s="56" t="e">
        <f>物品!#REF!</f>
        <v>#REF!</v>
      </c>
      <c r="G195" s="56" t="e">
        <f>物品!#REF!</f>
        <v>#REF!</v>
      </c>
      <c r="H195" s="56" t="e">
        <f>物品!#REF!</f>
        <v>#REF!</v>
      </c>
      <c r="I195" s="56" t="e">
        <f>IF(物品!#REF!=0,0,"'"&amp;物品!#REF!&amp;"'")</f>
        <v>#REF!</v>
      </c>
      <c r="J195" s="56" t="e">
        <f>IF(物品!#REF!=0,0,"'"&amp;物品!#REF!&amp;"'")</f>
        <v>#REF!</v>
      </c>
      <c r="K195" s="56" t="e">
        <f>IF(物品!#REF!=0,0,"'"&amp;物品!#REF!&amp;"'")</f>
        <v>#REF!</v>
      </c>
      <c r="L195" s="56" t="e">
        <f>IF(物品!#REF!=0,0,"'"&amp;物品!#REF!&amp;"'")</f>
        <v>#REF!</v>
      </c>
      <c r="M195" s="56" t="e">
        <f>IF(物品!#REF!=0,0,"'"&amp;物品!#REF!&amp;"'")</f>
        <v>#REF!</v>
      </c>
      <c r="N195" s="56" t="e">
        <f>IF(物品!#REF!=0,0,"'"&amp;物品!#REF!&amp;"'")</f>
        <v>#REF!</v>
      </c>
      <c r="O195" s="56" t="e">
        <f t="shared" si="57"/>
        <v>#REF!</v>
      </c>
      <c r="P195" s="56" t="str">
        <f t="shared" si="56"/>
        <v/>
      </c>
      <c r="Q195" s="60" t="str">
        <f>IFERROR(VLOOKUP(C195,物品!$B:$E,3,FALSE),"")</f>
        <v/>
      </c>
      <c r="R195" s="60" t="str">
        <f>IFERROR(VLOOKUP(D195,物品!$B:$E,3,FALSE),"")</f>
        <v/>
      </c>
      <c r="S195" s="60" t="str">
        <f>IFERROR(VLOOKUP(E195,物品!$B:$E,3,FALSE),"")</f>
        <v/>
      </c>
      <c r="T195" s="60" t="str">
        <f>IFERROR(VLOOKUP(F195,物品!$B:$E,3,FALSE),"")</f>
        <v/>
      </c>
      <c r="U195" s="60" t="str">
        <f>IFERROR(VLOOKUP(G195,物品!$B:$E,3,FALSE),"")</f>
        <v/>
      </c>
      <c r="V195" s="60" t="str">
        <f>IFERROR(VLOOKUP(H195,物品!$B:$E,3,FALSE),"")</f>
        <v/>
      </c>
      <c r="W195" s="55" t="str">
        <f t="shared" si="58"/>
        <v/>
      </c>
      <c r="X195" s="55" t="str">
        <f t="shared" si="59"/>
        <v/>
      </c>
      <c r="Y195" s="55" t="str">
        <f t="shared" si="60"/>
        <v/>
      </c>
      <c r="Z195" s="55" t="str">
        <f t="shared" si="61"/>
        <v/>
      </c>
      <c r="AA195" s="55" t="str">
        <f t="shared" si="62"/>
        <v/>
      </c>
      <c r="AB195" s="55" t="e">
        <f t="shared" si="63"/>
        <v>#REF!</v>
      </c>
    </row>
    <row r="196" spans="1:28">
      <c r="A196" s="56" t="e">
        <f>物品!#REF!</f>
        <v>#REF!</v>
      </c>
      <c r="B196" s="56" t="e">
        <f>"'"&amp;物品!#REF!&amp;"'"</f>
        <v>#REF!</v>
      </c>
      <c r="C196" s="56" t="e">
        <f>物品!#REF!</f>
        <v>#REF!</v>
      </c>
      <c r="D196" s="56" t="e">
        <f>物品!#REF!</f>
        <v>#REF!</v>
      </c>
      <c r="E196" s="56" t="e">
        <f>物品!#REF!</f>
        <v>#REF!</v>
      </c>
      <c r="F196" s="56" t="e">
        <f>物品!#REF!</f>
        <v>#REF!</v>
      </c>
      <c r="G196" s="56" t="e">
        <f>物品!#REF!</f>
        <v>#REF!</v>
      </c>
      <c r="H196" s="56" t="e">
        <f>物品!#REF!</f>
        <v>#REF!</v>
      </c>
      <c r="I196" s="56" t="e">
        <f>IF(物品!#REF!=0,0,"'"&amp;物品!#REF!&amp;"'")</f>
        <v>#REF!</v>
      </c>
      <c r="J196" s="56" t="e">
        <f>IF(物品!#REF!=0,0,"'"&amp;物品!#REF!&amp;"'")</f>
        <v>#REF!</v>
      </c>
      <c r="K196" s="56" t="e">
        <f>IF(物品!#REF!=0,0,"'"&amp;物品!#REF!&amp;"'")</f>
        <v>#REF!</v>
      </c>
      <c r="L196" s="56" t="e">
        <f>IF(物品!#REF!=0,0,"'"&amp;物品!#REF!&amp;"'")</f>
        <v>#REF!</v>
      </c>
      <c r="M196" s="56" t="e">
        <f>IF(物品!#REF!=0,0,"'"&amp;物品!#REF!&amp;"'")</f>
        <v>#REF!</v>
      </c>
      <c r="N196" s="56" t="e">
        <f>IF(物品!#REF!=0,0,"'"&amp;物品!#REF!&amp;"'")</f>
        <v>#REF!</v>
      </c>
      <c r="O196" s="56" t="e">
        <f t="shared" si="57"/>
        <v>#REF!</v>
      </c>
      <c r="P196" s="56" t="str">
        <f t="shared" si="56"/>
        <v/>
      </c>
      <c r="Q196" s="60" t="str">
        <f>IFERROR(VLOOKUP(C196,物品!$B:$E,3,FALSE),"")</f>
        <v/>
      </c>
      <c r="R196" s="60" t="str">
        <f>IFERROR(VLOOKUP(D196,物品!$B:$E,3,FALSE),"")</f>
        <v/>
      </c>
      <c r="S196" s="60" t="str">
        <f>IFERROR(VLOOKUP(E196,物品!$B:$E,3,FALSE),"")</f>
        <v/>
      </c>
      <c r="T196" s="60" t="str">
        <f>IFERROR(VLOOKUP(F196,物品!$B:$E,3,FALSE),"")</f>
        <v/>
      </c>
      <c r="U196" s="60" t="str">
        <f>IFERROR(VLOOKUP(G196,物品!$B:$E,3,FALSE),"")</f>
        <v/>
      </c>
      <c r="V196" s="60" t="str">
        <f>IFERROR(VLOOKUP(H196,物品!$B:$E,3,FALSE),"")</f>
        <v/>
      </c>
      <c r="W196" s="55" t="str">
        <f t="shared" si="58"/>
        <v/>
      </c>
      <c r="X196" s="55" t="str">
        <f t="shared" si="59"/>
        <v/>
      </c>
      <c r="Y196" s="55" t="str">
        <f t="shared" si="60"/>
        <v/>
      </c>
      <c r="Z196" s="55" t="str">
        <f t="shared" si="61"/>
        <v/>
      </c>
      <c r="AA196" s="55" t="str">
        <f t="shared" si="62"/>
        <v/>
      </c>
      <c r="AB196" s="55" t="e">
        <f t="shared" si="63"/>
        <v>#REF!</v>
      </c>
    </row>
    <row r="197" spans="1:28">
      <c r="A197" s="56" t="e">
        <f>物品!#REF!</f>
        <v>#REF!</v>
      </c>
      <c r="B197" s="56" t="e">
        <f>"'"&amp;物品!#REF!&amp;"'"</f>
        <v>#REF!</v>
      </c>
      <c r="C197" s="56" t="e">
        <f>物品!#REF!</f>
        <v>#REF!</v>
      </c>
      <c r="D197" s="56" t="e">
        <f>物品!#REF!</f>
        <v>#REF!</v>
      </c>
      <c r="E197" s="56" t="e">
        <f>物品!#REF!</f>
        <v>#REF!</v>
      </c>
      <c r="F197" s="56" t="e">
        <f>物品!#REF!</f>
        <v>#REF!</v>
      </c>
      <c r="G197" s="56" t="e">
        <f>物品!#REF!</f>
        <v>#REF!</v>
      </c>
      <c r="H197" s="56" t="e">
        <f>物品!#REF!</f>
        <v>#REF!</v>
      </c>
      <c r="I197" s="56" t="e">
        <f>IF(物品!#REF!=0,0,"'"&amp;物品!#REF!&amp;"'")</f>
        <v>#REF!</v>
      </c>
      <c r="J197" s="56" t="e">
        <f>IF(物品!#REF!=0,0,"'"&amp;物品!#REF!&amp;"'")</f>
        <v>#REF!</v>
      </c>
      <c r="K197" s="56" t="e">
        <f>IF(物品!#REF!=0,0,"'"&amp;物品!#REF!&amp;"'")</f>
        <v>#REF!</v>
      </c>
      <c r="L197" s="56" t="e">
        <f>IF(物品!#REF!=0,0,"'"&amp;物品!#REF!&amp;"'")</f>
        <v>#REF!</v>
      </c>
      <c r="M197" s="56" t="e">
        <f>IF(物品!#REF!=0,0,"'"&amp;物品!#REF!&amp;"'")</f>
        <v>#REF!</v>
      </c>
      <c r="N197" s="56" t="e">
        <f>IF(物品!#REF!=0,0,"'"&amp;物品!#REF!&amp;"'")</f>
        <v>#REF!</v>
      </c>
      <c r="O197" s="56" t="e">
        <f t="shared" si="57"/>
        <v>#REF!</v>
      </c>
      <c r="P197" s="56" t="str">
        <f t="shared" si="56"/>
        <v/>
      </c>
      <c r="Q197" s="60" t="str">
        <f>IFERROR(VLOOKUP(C197,物品!$B:$E,3,FALSE),"")</f>
        <v/>
      </c>
      <c r="R197" s="60" t="str">
        <f>IFERROR(VLOOKUP(D197,物品!$B:$E,3,FALSE),"")</f>
        <v/>
      </c>
      <c r="S197" s="60" t="str">
        <f>IFERROR(VLOOKUP(E197,物品!$B:$E,3,FALSE),"")</f>
        <v/>
      </c>
      <c r="T197" s="60" t="str">
        <f>IFERROR(VLOOKUP(F197,物品!$B:$E,3,FALSE),"")</f>
        <v/>
      </c>
      <c r="U197" s="60" t="str">
        <f>IFERROR(VLOOKUP(G197,物品!$B:$E,3,FALSE),"")</f>
        <v/>
      </c>
      <c r="V197" s="60" t="str">
        <f>IFERROR(VLOOKUP(H197,物品!$B:$E,3,FALSE),"")</f>
        <v/>
      </c>
      <c r="W197" s="55" t="str">
        <f t="shared" si="58"/>
        <v/>
      </c>
      <c r="X197" s="55" t="str">
        <f t="shared" si="59"/>
        <v/>
      </c>
      <c r="Y197" s="55" t="str">
        <f t="shared" si="60"/>
        <v/>
      </c>
      <c r="Z197" s="55" t="str">
        <f t="shared" si="61"/>
        <v/>
      </c>
      <c r="AA197" s="55" t="str">
        <f t="shared" si="62"/>
        <v/>
      </c>
      <c r="AB197" s="55" t="e">
        <f t="shared" si="63"/>
        <v>#REF!</v>
      </c>
    </row>
    <row r="198" spans="1:28">
      <c r="A198" s="56" t="e">
        <f>物品!#REF!</f>
        <v>#REF!</v>
      </c>
      <c r="B198" s="56" t="e">
        <f>"'"&amp;物品!#REF!&amp;"'"</f>
        <v>#REF!</v>
      </c>
      <c r="C198" s="56" t="e">
        <f>物品!#REF!</f>
        <v>#REF!</v>
      </c>
      <c r="D198" s="56" t="e">
        <f>物品!#REF!</f>
        <v>#REF!</v>
      </c>
      <c r="E198" s="56" t="e">
        <f>物品!#REF!</f>
        <v>#REF!</v>
      </c>
      <c r="F198" s="56" t="e">
        <f>物品!#REF!</f>
        <v>#REF!</v>
      </c>
      <c r="G198" s="56" t="e">
        <f>物品!#REF!</f>
        <v>#REF!</v>
      </c>
      <c r="H198" s="56" t="e">
        <f>物品!#REF!</f>
        <v>#REF!</v>
      </c>
      <c r="I198" s="56" t="e">
        <f>IF(物品!#REF!=0,0,"'"&amp;物品!#REF!&amp;"'")</f>
        <v>#REF!</v>
      </c>
      <c r="J198" s="56" t="e">
        <f>IF(物品!#REF!=0,0,"'"&amp;物品!#REF!&amp;"'")</f>
        <v>#REF!</v>
      </c>
      <c r="K198" s="56" t="e">
        <f>IF(物品!#REF!=0,0,"'"&amp;物品!#REF!&amp;"'")</f>
        <v>#REF!</v>
      </c>
      <c r="L198" s="56" t="e">
        <f>IF(物品!#REF!=0,0,"'"&amp;物品!#REF!&amp;"'")</f>
        <v>#REF!</v>
      </c>
      <c r="M198" s="56" t="e">
        <f>IF(物品!#REF!=0,0,"'"&amp;物品!#REF!&amp;"'")</f>
        <v>#REF!</v>
      </c>
      <c r="N198" s="56" t="e">
        <f>IF(物品!#REF!=0,0,"'"&amp;物品!#REF!&amp;"'")</f>
        <v>#REF!</v>
      </c>
      <c r="O198" s="56" t="e">
        <f t="shared" si="57"/>
        <v>#REF!</v>
      </c>
      <c r="P198" s="56" t="str">
        <f t="shared" si="56"/>
        <v/>
      </c>
      <c r="Q198" s="60" t="str">
        <f>IFERROR(VLOOKUP(C198,物品!$B:$E,3,FALSE),"")</f>
        <v/>
      </c>
      <c r="R198" s="60" t="str">
        <f>IFERROR(VLOOKUP(D198,物品!$B:$E,3,FALSE),"")</f>
        <v/>
      </c>
      <c r="S198" s="60" t="str">
        <f>IFERROR(VLOOKUP(E198,物品!$B:$E,3,FALSE),"")</f>
        <v/>
      </c>
      <c r="T198" s="60" t="str">
        <f>IFERROR(VLOOKUP(F198,物品!$B:$E,3,FALSE),"")</f>
        <v/>
      </c>
      <c r="U198" s="60" t="str">
        <f>IFERROR(VLOOKUP(G198,物品!$B:$E,3,FALSE),"")</f>
        <v/>
      </c>
      <c r="V198" s="60" t="str">
        <f>IFERROR(VLOOKUP(H198,物品!$B:$E,3,FALSE),"")</f>
        <v/>
      </c>
      <c r="W198" s="55" t="str">
        <f t="shared" si="58"/>
        <v/>
      </c>
      <c r="X198" s="55" t="str">
        <f t="shared" si="59"/>
        <v/>
      </c>
      <c r="Y198" s="55" t="str">
        <f t="shared" si="60"/>
        <v/>
      </c>
      <c r="Z198" s="55" t="str">
        <f t="shared" si="61"/>
        <v/>
      </c>
      <c r="AA198" s="55" t="str">
        <f t="shared" si="62"/>
        <v/>
      </c>
      <c r="AB198" s="55" t="e">
        <f t="shared" si="63"/>
        <v>#REF!</v>
      </c>
    </row>
    <row r="199" spans="1:28">
      <c r="A199" s="56">
        <f>物品!A261</f>
        <v>0</v>
      </c>
      <c r="B199" s="56" t="str">
        <f>"'"&amp;物品!B261&amp;"'"</f>
        <v>'IF01'</v>
      </c>
      <c r="C199" s="56">
        <f>物品!J261</f>
        <v>0</v>
      </c>
      <c r="D199" s="56">
        <f>物品!K261</f>
        <v>0</v>
      </c>
      <c r="E199" s="56">
        <f>物品!L261</f>
        <v>0</v>
      </c>
      <c r="F199" s="56">
        <f>物品!M261</f>
        <v>0</v>
      </c>
      <c r="G199" s="56">
        <f>物品!N261</f>
        <v>0</v>
      </c>
      <c r="H199" s="56">
        <f>物品!O261</f>
        <v>0</v>
      </c>
      <c r="I199" s="56">
        <f>IF(物品!J261=0,0,"'"&amp;物品!J261&amp;"'")</f>
        <v>0</v>
      </c>
      <c r="J199" s="56">
        <f>IF(物品!K261=0,0,"'"&amp;物品!K261&amp;"'")</f>
        <v>0</v>
      </c>
      <c r="K199" s="56">
        <f>IF(物品!L261=0,0,"'"&amp;物品!L261&amp;"'")</f>
        <v>0</v>
      </c>
      <c r="L199" s="56">
        <f>IF(物品!M261=0,0,"'"&amp;物品!M261&amp;"'")</f>
        <v>0</v>
      </c>
      <c r="M199" s="56">
        <f>IF(物品!N261=0,0,"'"&amp;物品!N261&amp;"'")</f>
        <v>0</v>
      </c>
      <c r="N199" s="56">
        <f>IF(物品!O261=0,0,"'"&amp;物品!O261&amp;"'")</f>
        <v>0</v>
      </c>
      <c r="O199" s="56" t="str">
        <f t="shared" si="57"/>
        <v/>
      </c>
      <c r="P199" s="56" t="str">
        <f t="shared" si="56"/>
        <v/>
      </c>
      <c r="Q199" s="60" t="str">
        <f>IFERROR(VLOOKUP(C199,物品!$B:$E,3,FALSE),"")</f>
        <v/>
      </c>
      <c r="R199" s="60" t="str">
        <f>IFERROR(VLOOKUP(D199,物品!$B:$E,3,FALSE),"")</f>
        <v/>
      </c>
      <c r="S199" s="60" t="str">
        <f>IFERROR(VLOOKUP(E199,物品!$B:$E,3,FALSE),"")</f>
        <v/>
      </c>
      <c r="T199" s="60" t="str">
        <f>IFERROR(VLOOKUP(F199,物品!$B:$E,3,FALSE),"")</f>
        <v/>
      </c>
      <c r="U199" s="60" t="str">
        <f>IFERROR(VLOOKUP(G199,物品!$B:$E,3,FALSE),"")</f>
        <v/>
      </c>
      <c r="V199" s="60" t="str">
        <f>IFERROR(VLOOKUP(H199,物品!$B:$E,3,FALSE),"")</f>
        <v/>
      </c>
      <c r="W199" s="55" t="str">
        <f t="shared" si="58"/>
        <v/>
      </c>
      <c r="X199" s="55" t="str">
        <f t="shared" si="59"/>
        <v/>
      </c>
      <c r="Y199" s="55" t="str">
        <f t="shared" si="60"/>
        <v/>
      </c>
      <c r="Z199" s="55" t="str">
        <f t="shared" si="61"/>
        <v/>
      </c>
      <c r="AA199" s="55" t="str">
        <f t="shared" si="62"/>
        <v/>
      </c>
      <c r="AB199" s="55" t="str">
        <f t="shared" si="63"/>
        <v>|n=0</v>
      </c>
    </row>
    <row r="200" spans="1:28">
      <c r="A200" s="56">
        <f>物品!A262</f>
        <v>0</v>
      </c>
      <c r="B200" s="56" t="str">
        <f>"'"&amp;物品!B262&amp;"'"</f>
        <v>'IF02'</v>
      </c>
      <c r="C200" s="56">
        <f>物品!J262</f>
        <v>0</v>
      </c>
      <c r="D200" s="56">
        <f>物品!K262</f>
        <v>0</v>
      </c>
      <c r="E200" s="56">
        <f>物品!L262</f>
        <v>0</v>
      </c>
      <c r="F200" s="56">
        <f>物品!M262</f>
        <v>0</v>
      </c>
      <c r="G200" s="56">
        <f>物品!N262</f>
        <v>0</v>
      </c>
      <c r="H200" s="56">
        <f>物品!O262</f>
        <v>0</v>
      </c>
      <c r="I200" s="56">
        <f>IF(物品!J262=0,0,"'"&amp;物品!J262&amp;"'")</f>
        <v>0</v>
      </c>
      <c r="J200" s="56">
        <f>IF(物品!K262=0,0,"'"&amp;物品!K262&amp;"'")</f>
        <v>0</v>
      </c>
      <c r="K200" s="56">
        <f>IF(物品!L262=0,0,"'"&amp;物品!L262&amp;"'")</f>
        <v>0</v>
      </c>
      <c r="L200" s="56">
        <f>IF(物品!M262=0,0,"'"&amp;物品!M262&amp;"'")</f>
        <v>0</v>
      </c>
      <c r="M200" s="56">
        <f>IF(物品!N262=0,0,"'"&amp;物品!N262&amp;"'")</f>
        <v>0</v>
      </c>
      <c r="N200" s="56">
        <f>IF(物品!O262=0,0,"'"&amp;物品!O262&amp;"'")</f>
        <v>0</v>
      </c>
      <c r="O200" s="56" t="str">
        <f t="shared" si="57"/>
        <v/>
      </c>
      <c r="P200" s="56" t="str">
        <f t="shared" si="56"/>
        <v/>
      </c>
      <c r="Q200" s="60" t="str">
        <f>IFERROR(VLOOKUP(C200,物品!$B:$E,3,FALSE),"")</f>
        <v/>
      </c>
      <c r="R200" s="60" t="str">
        <f>IFERROR(VLOOKUP(D200,物品!$B:$E,3,FALSE),"")</f>
        <v/>
      </c>
      <c r="S200" s="60" t="str">
        <f>IFERROR(VLOOKUP(E200,物品!$B:$E,3,FALSE),"")</f>
        <v/>
      </c>
      <c r="T200" s="60" t="str">
        <f>IFERROR(VLOOKUP(F200,物品!$B:$E,3,FALSE),"")</f>
        <v/>
      </c>
      <c r="U200" s="60" t="str">
        <f>IFERROR(VLOOKUP(G200,物品!$B:$E,3,FALSE),"")</f>
        <v/>
      </c>
      <c r="V200" s="60" t="str">
        <f>IFERROR(VLOOKUP(H200,物品!$B:$E,3,FALSE),"")</f>
        <v/>
      </c>
      <c r="W200" s="55" t="str">
        <f t="shared" si="58"/>
        <v/>
      </c>
      <c r="X200" s="55" t="str">
        <f t="shared" si="59"/>
        <v/>
      </c>
      <c r="Y200" s="55" t="str">
        <f t="shared" si="60"/>
        <v/>
      </c>
      <c r="Z200" s="55" t="str">
        <f t="shared" si="61"/>
        <v/>
      </c>
      <c r="AA200" s="55" t="str">
        <f t="shared" si="62"/>
        <v/>
      </c>
      <c r="AB200" s="55" t="str">
        <f t="shared" si="63"/>
        <v>|n=0</v>
      </c>
    </row>
    <row r="201" spans="1:28">
      <c r="A201" s="56">
        <f>物品!A263</f>
        <v>0</v>
      </c>
      <c r="B201" s="56" t="str">
        <f>"'"&amp;物品!B263&amp;"'"</f>
        <v>'IF03'</v>
      </c>
      <c r="C201" s="56">
        <f>物品!J263</f>
        <v>0</v>
      </c>
      <c r="D201" s="56">
        <f>物品!K263</f>
        <v>0</v>
      </c>
      <c r="E201" s="56">
        <f>物品!L263</f>
        <v>0</v>
      </c>
      <c r="F201" s="56">
        <f>物品!M263</f>
        <v>0</v>
      </c>
      <c r="G201" s="56">
        <f>物品!N263</f>
        <v>0</v>
      </c>
      <c r="H201" s="56">
        <f>物品!O263</f>
        <v>0</v>
      </c>
      <c r="I201" s="56">
        <f>IF(物品!J263=0,0,"'"&amp;物品!J263&amp;"'")</f>
        <v>0</v>
      </c>
      <c r="J201" s="56">
        <f>IF(物品!K263=0,0,"'"&amp;物品!K263&amp;"'")</f>
        <v>0</v>
      </c>
      <c r="K201" s="56">
        <f>IF(物品!L263=0,0,"'"&amp;物品!L263&amp;"'")</f>
        <v>0</v>
      </c>
      <c r="L201" s="56">
        <f>IF(物品!M263=0,0,"'"&amp;物品!M263&amp;"'")</f>
        <v>0</v>
      </c>
      <c r="M201" s="56">
        <f>IF(物品!N263=0,0,"'"&amp;物品!N263&amp;"'")</f>
        <v>0</v>
      </c>
      <c r="N201" s="56">
        <f>IF(物品!O263=0,0,"'"&amp;物品!O263&amp;"'")</f>
        <v>0</v>
      </c>
      <c r="O201" s="56" t="str">
        <f t="shared" si="57"/>
        <v/>
      </c>
      <c r="P201" s="56" t="str">
        <f t="shared" si="56"/>
        <v/>
      </c>
      <c r="Q201" s="60" t="str">
        <f>IFERROR(VLOOKUP(C201,物品!$B:$E,3,FALSE),"")</f>
        <v/>
      </c>
      <c r="R201" s="60" t="str">
        <f>IFERROR(VLOOKUP(D201,物品!$B:$E,3,FALSE),"")</f>
        <v/>
      </c>
      <c r="S201" s="60" t="str">
        <f>IFERROR(VLOOKUP(E201,物品!$B:$E,3,FALSE),"")</f>
        <v/>
      </c>
      <c r="T201" s="60" t="str">
        <f>IFERROR(VLOOKUP(F201,物品!$B:$E,3,FALSE),"")</f>
        <v/>
      </c>
      <c r="U201" s="60" t="str">
        <f>IFERROR(VLOOKUP(G201,物品!$B:$E,3,FALSE),"")</f>
        <v/>
      </c>
      <c r="V201" s="60" t="str">
        <f>IFERROR(VLOOKUP(H201,物品!$B:$E,3,FALSE),"")</f>
        <v/>
      </c>
      <c r="W201" s="55" t="str">
        <f t="shared" si="58"/>
        <v/>
      </c>
      <c r="X201" s="55" t="str">
        <f t="shared" si="59"/>
        <v/>
      </c>
      <c r="Y201" s="55" t="str">
        <f t="shared" si="60"/>
        <v/>
      </c>
      <c r="Z201" s="55" t="str">
        <f t="shared" si="61"/>
        <v/>
      </c>
      <c r="AA201" s="55" t="str">
        <f t="shared" si="62"/>
        <v/>
      </c>
      <c r="AB201" s="55" t="str">
        <f t="shared" si="63"/>
        <v>|n=0</v>
      </c>
    </row>
    <row r="202" spans="1:28">
      <c r="A202" s="56">
        <f>物品!A264</f>
        <v>0</v>
      </c>
      <c r="B202" s="56" t="str">
        <f>"'"&amp;物品!B264&amp;"'"</f>
        <v>'IF04'</v>
      </c>
      <c r="C202" s="56">
        <f>物品!J264</f>
        <v>0</v>
      </c>
      <c r="D202" s="56">
        <f>物品!K264</f>
        <v>0</v>
      </c>
      <c r="E202" s="56">
        <f>物品!L264</f>
        <v>0</v>
      </c>
      <c r="F202" s="56">
        <f>物品!M264</f>
        <v>0</v>
      </c>
      <c r="G202" s="56">
        <f>物品!N264</f>
        <v>0</v>
      </c>
      <c r="H202" s="56">
        <f>物品!O264</f>
        <v>0</v>
      </c>
      <c r="I202" s="56">
        <f>IF(物品!J264=0,0,"'"&amp;物品!J264&amp;"'")</f>
        <v>0</v>
      </c>
      <c r="J202" s="56">
        <f>IF(物品!K264=0,0,"'"&amp;物品!K264&amp;"'")</f>
        <v>0</v>
      </c>
      <c r="K202" s="56">
        <f>IF(物品!L264=0,0,"'"&amp;物品!L264&amp;"'")</f>
        <v>0</v>
      </c>
      <c r="L202" s="56">
        <f>IF(物品!M264=0,0,"'"&amp;物品!M264&amp;"'")</f>
        <v>0</v>
      </c>
      <c r="M202" s="56">
        <f>IF(物品!N264=0,0,"'"&amp;物品!N264&amp;"'")</f>
        <v>0</v>
      </c>
      <c r="N202" s="56">
        <f>IF(物品!O264=0,0,"'"&amp;物品!O264&amp;"'")</f>
        <v>0</v>
      </c>
      <c r="O202" s="56" t="str">
        <f t="shared" si="57"/>
        <v/>
      </c>
      <c r="P202" s="56" t="str">
        <f t="shared" si="56"/>
        <v/>
      </c>
      <c r="Q202" s="60" t="str">
        <f>IFERROR(VLOOKUP(C202,物品!$B:$E,3,FALSE),"")</f>
        <v/>
      </c>
      <c r="R202" s="60" t="str">
        <f>IFERROR(VLOOKUP(D202,物品!$B:$E,3,FALSE),"")</f>
        <v/>
      </c>
      <c r="S202" s="60" t="str">
        <f>IFERROR(VLOOKUP(E202,物品!$B:$E,3,FALSE),"")</f>
        <v/>
      </c>
      <c r="T202" s="60" t="str">
        <f>IFERROR(VLOOKUP(F202,物品!$B:$E,3,FALSE),"")</f>
        <v/>
      </c>
      <c r="U202" s="60" t="str">
        <f>IFERROR(VLOOKUP(G202,物品!$B:$E,3,FALSE),"")</f>
        <v/>
      </c>
      <c r="V202" s="60" t="str">
        <f>IFERROR(VLOOKUP(H202,物品!$B:$E,3,FALSE),"")</f>
        <v/>
      </c>
      <c r="W202" s="55" t="str">
        <f t="shared" si="58"/>
        <v/>
      </c>
      <c r="X202" s="55" t="str">
        <f t="shared" si="59"/>
        <v/>
      </c>
      <c r="Y202" s="55" t="str">
        <f t="shared" si="60"/>
        <v/>
      </c>
      <c r="Z202" s="55" t="str">
        <f t="shared" si="61"/>
        <v/>
      </c>
      <c r="AA202" s="55" t="str">
        <f t="shared" si="62"/>
        <v/>
      </c>
      <c r="AB202" s="55" t="str">
        <f t="shared" si="63"/>
        <v>|n=0</v>
      </c>
    </row>
    <row r="203" spans="1:28">
      <c r="A203" s="56">
        <f>物品!A265</f>
        <v>0</v>
      </c>
      <c r="B203" s="56" t="str">
        <f>"'"&amp;物品!B265&amp;"'"</f>
        <v>'IF05'</v>
      </c>
      <c r="C203" s="56">
        <f>物品!J265</f>
        <v>0</v>
      </c>
      <c r="D203" s="56">
        <f>物品!K265</f>
        <v>0</v>
      </c>
      <c r="E203" s="56">
        <f>物品!L265</f>
        <v>0</v>
      </c>
      <c r="F203" s="56">
        <f>物品!M265</f>
        <v>0</v>
      </c>
      <c r="G203" s="56">
        <f>物品!N265</f>
        <v>0</v>
      </c>
      <c r="H203" s="56">
        <f>物品!O265</f>
        <v>0</v>
      </c>
      <c r="I203" s="56">
        <f>IF(物品!J265=0,0,"'"&amp;物品!J265&amp;"'")</f>
        <v>0</v>
      </c>
      <c r="J203" s="56">
        <f>IF(物品!K265=0,0,"'"&amp;物品!K265&amp;"'")</f>
        <v>0</v>
      </c>
      <c r="K203" s="56">
        <f>IF(物品!L265=0,0,"'"&amp;物品!L265&amp;"'")</f>
        <v>0</v>
      </c>
      <c r="L203" s="56">
        <f>IF(物品!M265=0,0,"'"&amp;物品!M265&amp;"'")</f>
        <v>0</v>
      </c>
      <c r="M203" s="56">
        <f>IF(物品!N265=0,0,"'"&amp;物品!N265&amp;"'")</f>
        <v>0</v>
      </c>
      <c r="N203" s="56">
        <f>IF(物品!O265=0,0,"'"&amp;物品!O265&amp;"'")</f>
        <v>0</v>
      </c>
      <c r="O203" s="56" t="str">
        <f t="shared" si="57"/>
        <v/>
      </c>
      <c r="P203" s="56" t="str">
        <f t="shared" si="56"/>
        <v/>
      </c>
      <c r="Q203" s="60" t="str">
        <f>IFERROR(VLOOKUP(C203,物品!$B:$E,3,FALSE),"")</f>
        <v/>
      </c>
      <c r="R203" s="60" t="str">
        <f>IFERROR(VLOOKUP(D203,物品!$B:$E,3,FALSE),"")</f>
        <v/>
      </c>
      <c r="S203" s="60" t="str">
        <f>IFERROR(VLOOKUP(E203,物品!$B:$E,3,FALSE),"")</f>
        <v/>
      </c>
      <c r="T203" s="60" t="str">
        <f>IFERROR(VLOOKUP(F203,物品!$B:$E,3,FALSE),"")</f>
        <v/>
      </c>
      <c r="U203" s="60" t="str">
        <f>IFERROR(VLOOKUP(G203,物品!$B:$E,3,FALSE),"")</f>
        <v/>
      </c>
      <c r="V203" s="60" t="str">
        <f>IFERROR(VLOOKUP(H203,物品!$B:$E,3,FALSE),"")</f>
        <v/>
      </c>
      <c r="W203" s="55" t="str">
        <f t="shared" si="58"/>
        <v/>
      </c>
      <c r="X203" s="55" t="str">
        <f t="shared" si="59"/>
        <v/>
      </c>
      <c r="Y203" s="55" t="str">
        <f t="shared" si="60"/>
        <v/>
      </c>
      <c r="Z203" s="55" t="str">
        <f t="shared" si="61"/>
        <v/>
      </c>
      <c r="AA203" s="55" t="str">
        <f t="shared" si="62"/>
        <v/>
      </c>
      <c r="AB203" s="55" t="str">
        <f t="shared" si="63"/>
        <v>|n=0</v>
      </c>
    </row>
    <row r="204" spans="1:28">
      <c r="A204" s="56">
        <f>物品!A266</f>
        <v>0</v>
      </c>
      <c r="B204" s="56" t="str">
        <f>"'"&amp;物品!B266&amp;"'"</f>
        <v>'IF06'</v>
      </c>
      <c r="C204" s="56">
        <f>物品!J266</f>
        <v>0</v>
      </c>
      <c r="D204" s="56">
        <f>物品!K266</f>
        <v>0</v>
      </c>
      <c r="E204" s="56">
        <f>物品!L266</f>
        <v>0</v>
      </c>
      <c r="F204" s="56">
        <f>物品!M266</f>
        <v>0</v>
      </c>
      <c r="G204" s="56">
        <f>物品!N266</f>
        <v>0</v>
      </c>
      <c r="H204" s="56">
        <f>物品!O266</f>
        <v>0</v>
      </c>
      <c r="I204" s="56">
        <f>IF(物品!J266=0,0,"'"&amp;物品!J266&amp;"'")</f>
        <v>0</v>
      </c>
      <c r="J204" s="56">
        <f>IF(物品!K266=0,0,"'"&amp;物品!K266&amp;"'")</f>
        <v>0</v>
      </c>
      <c r="K204" s="56">
        <f>IF(物品!L266=0,0,"'"&amp;物品!L266&amp;"'")</f>
        <v>0</v>
      </c>
      <c r="L204" s="56">
        <f>IF(物品!M266=0,0,"'"&amp;物品!M266&amp;"'")</f>
        <v>0</v>
      </c>
      <c r="M204" s="56">
        <f>IF(物品!N266=0,0,"'"&amp;物品!N266&amp;"'")</f>
        <v>0</v>
      </c>
      <c r="N204" s="56">
        <f>IF(物品!O266=0,0,"'"&amp;物品!O266&amp;"'")</f>
        <v>0</v>
      </c>
      <c r="O204" s="56" t="str">
        <f t="shared" si="57"/>
        <v/>
      </c>
      <c r="P204" s="56" t="str">
        <f t="shared" si="56"/>
        <v/>
      </c>
      <c r="Q204" s="60" t="str">
        <f>IFERROR(VLOOKUP(C204,物品!$B:$E,3,FALSE),"")</f>
        <v/>
      </c>
      <c r="R204" s="60" t="str">
        <f>IFERROR(VLOOKUP(D204,物品!$B:$E,3,FALSE),"")</f>
        <v/>
      </c>
      <c r="S204" s="60" t="str">
        <f>IFERROR(VLOOKUP(E204,物品!$B:$E,3,FALSE),"")</f>
        <v/>
      </c>
      <c r="T204" s="60" t="str">
        <f>IFERROR(VLOOKUP(F204,物品!$B:$E,3,FALSE),"")</f>
        <v/>
      </c>
      <c r="U204" s="60" t="str">
        <f>IFERROR(VLOOKUP(G204,物品!$B:$E,3,FALSE),"")</f>
        <v/>
      </c>
      <c r="V204" s="60" t="str">
        <f>IFERROR(VLOOKUP(H204,物品!$B:$E,3,FALSE),"")</f>
        <v/>
      </c>
      <c r="W204" s="55" t="str">
        <f t="shared" si="58"/>
        <v/>
      </c>
      <c r="X204" s="55" t="str">
        <f t="shared" si="59"/>
        <v/>
      </c>
      <c r="Y204" s="55" t="str">
        <f t="shared" si="60"/>
        <v/>
      </c>
      <c r="Z204" s="55" t="str">
        <f t="shared" si="61"/>
        <v/>
      </c>
      <c r="AA204" s="55" t="str">
        <f t="shared" si="62"/>
        <v/>
      </c>
      <c r="AB204" s="55" t="str">
        <f t="shared" si="63"/>
        <v>|n=0</v>
      </c>
    </row>
    <row r="205" spans="1:28">
      <c r="A205" s="56">
        <f>物品!A267</f>
        <v>0</v>
      </c>
      <c r="B205" s="56" t="str">
        <f>"'"&amp;物品!B267&amp;"'"</f>
        <v>'IF07'</v>
      </c>
      <c r="C205" s="56">
        <f>物品!J267</f>
        <v>0</v>
      </c>
      <c r="D205" s="56">
        <f>物品!K267</f>
        <v>0</v>
      </c>
      <c r="E205" s="56">
        <f>物品!L267</f>
        <v>0</v>
      </c>
      <c r="F205" s="56">
        <f>物品!M267</f>
        <v>0</v>
      </c>
      <c r="G205" s="56">
        <f>物品!N267</f>
        <v>0</v>
      </c>
      <c r="H205" s="56">
        <f>物品!O267</f>
        <v>0</v>
      </c>
      <c r="I205" s="56">
        <f>IF(物品!J267=0,0,"'"&amp;物品!J267&amp;"'")</f>
        <v>0</v>
      </c>
      <c r="J205" s="56">
        <f>IF(物品!K267=0,0,"'"&amp;物品!K267&amp;"'")</f>
        <v>0</v>
      </c>
      <c r="K205" s="56">
        <f>IF(物品!L267=0,0,"'"&amp;物品!L267&amp;"'")</f>
        <v>0</v>
      </c>
      <c r="L205" s="56">
        <f>IF(物品!M267=0,0,"'"&amp;物品!M267&amp;"'")</f>
        <v>0</v>
      </c>
      <c r="M205" s="56">
        <f>IF(物品!N267=0,0,"'"&amp;物品!N267&amp;"'")</f>
        <v>0</v>
      </c>
      <c r="N205" s="56">
        <f>IF(物品!O267=0,0,"'"&amp;物品!O267&amp;"'")</f>
        <v>0</v>
      </c>
      <c r="O205" s="56" t="str">
        <f t="shared" si="57"/>
        <v/>
      </c>
      <c r="P205" s="56" t="str">
        <f t="shared" si="56"/>
        <v/>
      </c>
      <c r="Q205" s="60" t="str">
        <f>IFERROR(VLOOKUP(C205,物品!$B:$E,3,FALSE),"")</f>
        <v/>
      </c>
      <c r="R205" s="60" t="str">
        <f>IFERROR(VLOOKUP(D205,物品!$B:$E,3,FALSE),"")</f>
        <v/>
      </c>
      <c r="S205" s="60" t="str">
        <f>IFERROR(VLOOKUP(E205,物品!$B:$E,3,FALSE),"")</f>
        <v/>
      </c>
      <c r="T205" s="60" t="str">
        <f>IFERROR(VLOOKUP(F205,物品!$B:$E,3,FALSE),"")</f>
        <v/>
      </c>
      <c r="U205" s="60" t="str">
        <f>IFERROR(VLOOKUP(G205,物品!$B:$E,3,FALSE),"")</f>
        <v/>
      </c>
      <c r="V205" s="60" t="str">
        <f>IFERROR(VLOOKUP(H205,物品!$B:$E,3,FALSE),"")</f>
        <v/>
      </c>
      <c r="W205" s="55" t="str">
        <f t="shared" si="58"/>
        <v/>
      </c>
      <c r="X205" s="55" t="str">
        <f t="shared" si="59"/>
        <v/>
      </c>
      <c r="Y205" s="55" t="str">
        <f t="shared" si="60"/>
        <v/>
      </c>
      <c r="Z205" s="55" t="str">
        <f t="shared" si="61"/>
        <v/>
      </c>
      <c r="AA205" s="55" t="str">
        <f t="shared" si="62"/>
        <v/>
      </c>
      <c r="AB205" s="55" t="str">
        <f t="shared" si="63"/>
        <v>|n=0</v>
      </c>
    </row>
    <row r="206" spans="1:28">
      <c r="A206" s="56">
        <f>物品!A268</f>
        <v>0</v>
      </c>
      <c r="B206" s="56" t="str">
        <f>"'"&amp;物品!B268&amp;"'"</f>
        <v>'IF08'</v>
      </c>
      <c r="C206" s="56">
        <f>物品!J268</f>
        <v>0</v>
      </c>
      <c r="D206" s="56">
        <f>物品!K268</f>
        <v>0</v>
      </c>
      <c r="E206" s="56">
        <f>物品!L268</f>
        <v>0</v>
      </c>
      <c r="F206" s="56">
        <f>物品!M268</f>
        <v>0</v>
      </c>
      <c r="G206" s="56">
        <f>物品!N268</f>
        <v>0</v>
      </c>
      <c r="H206" s="56">
        <f>物品!O268</f>
        <v>0</v>
      </c>
      <c r="I206" s="56">
        <f>IF(物品!J268=0,0,"'"&amp;物品!J268&amp;"'")</f>
        <v>0</v>
      </c>
      <c r="J206" s="56">
        <f>IF(物品!K268=0,0,"'"&amp;物品!K268&amp;"'")</f>
        <v>0</v>
      </c>
      <c r="K206" s="56">
        <f>IF(物品!L268=0,0,"'"&amp;物品!L268&amp;"'")</f>
        <v>0</v>
      </c>
      <c r="L206" s="56">
        <f>IF(物品!M268=0,0,"'"&amp;物品!M268&amp;"'")</f>
        <v>0</v>
      </c>
      <c r="M206" s="56">
        <f>IF(物品!N268=0,0,"'"&amp;物品!N268&amp;"'")</f>
        <v>0</v>
      </c>
      <c r="N206" s="56">
        <f>IF(物品!O268=0,0,"'"&amp;物品!O268&amp;"'")</f>
        <v>0</v>
      </c>
      <c r="O206" s="56" t="str">
        <f t="shared" si="57"/>
        <v/>
      </c>
      <c r="P206" s="56" t="str">
        <f t="shared" si="56"/>
        <v/>
      </c>
      <c r="Q206" s="60" t="str">
        <f>IFERROR(VLOOKUP(C206,物品!$B:$E,3,FALSE),"")</f>
        <v/>
      </c>
      <c r="R206" s="60" t="str">
        <f>IFERROR(VLOOKUP(D206,物品!$B:$E,3,FALSE),"")</f>
        <v/>
      </c>
      <c r="S206" s="60" t="str">
        <f>IFERROR(VLOOKUP(E206,物品!$B:$E,3,FALSE),"")</f>
        <v/>
      </c>
      <c r="T206" s="60" t="str">
        <f>IFERROR(VLOOKUP(F206,物品!$B:$E,3,FALSE),"")</f>
        <v/>
      </c>
      <c r="U206" s="60" t="str">
        <f>IFERROR(VLOOKUP(G206,物品!$B:$E,3,FALSE),"")</f>
        <v/>
      </c>
      <c r="V206" s="60" t="str">
        <f>IFERROR(VLOOKUP(H206,物品!$B:$E,3,FALSE),"")</f>
        <v/>
      </c>
      <c r="W206" s="55" t="str">
        <f t="shared" si="58"/>
        <v/>
      </c>
      <c r="X206" s="55" t="str">
        <f t="shared" si="59"/>
        <v/>
      </c>
      <c r="Y206" s="55" t="str">
        <f t="shared" si="60"/>
        <v/>
      </c>
      <c r="Z206" s="55" t="str">
        <f t="shared" si="61"/>
        <v/>
      </c>
      <c r="AA206" s="55" t="str">
        <f t="shared" si="62"/>
        <v/>
      </c>
      <c r="AB206" s="55" t="str">
        <f t="shared" si="63"/>
        <v>|n=0</v>
      </c>
    </row>
    <row r="207" spans="1:28">
      <c r="A207" s="56">
        <f>物品!A269</f>
        <v>0</v>
      </c>
      <c r="B207" s="56" t="str">
        <f>"'"&amp;物品!B269&amp;"'"</f>
        <v>'IF09'</v>
      </c>
      <c r="C207" s="56">
        <f>物品!J269</f>
        <v>0</v>
      </c>
      <c r="D207" s="56">
        <f>物品!K269</f>
        <v>0</v>
      </c>
      <c r="E207" s="56">
        <f>物品!L269</f>
        <v>0</v>
      </c>
      <c r="F207" s="56">
        <f>物品!M269</f>
        <v>0</v>
      </c>
      <c r="G207" s="56">
        <f>物品!N269</f>
        <v>0</v>
      </c>
      <c r="H207" s="56">
        <f>物品!O269</f>
        <v>0</v>
      </c>
      <c r="I207" s="56">
        <f>IF(物品!J269=0,0,"'"&amp;物品!J269&amp;"'")</f>
        <v>0</v>
      </c>
      <c r="J207" s="56">
        <f>IF(物品!K269=0,0,"'"&amp;物品!K269&amp;"'")</f>
        <v>0</v>
      </c>
      <c r="K207" s="56">
        <f>IF(物品!L269=0,0,"'"&amp;物品!L269&amp;"'")</f>
        <v>0</v>
      </c>
      <c r="L207" s="56">
        <f>IF(物品!M269=0,0,"'"&amp;物品!M269&amp;"'")</f>
        <v>0</v>
      </c>
      <c r="M207" s="56">
        <f>IF(物品!N269=0,0,"'"&amp;物品!N269&amp;"'")</f>
        <v>0</v>
      </c>
      <c r="N207" s="56">
        <f>IF(物品!O269=0,0,"'"&amp;物品!O269&amp;"'")</f>
        <v>0</v>
      </c>
      <c r="O207" s="56" t="str">
        <f t="shared" si="57"/>
        <v/>
      </c>
      <c r="P207" s="56" t="str">
        <f t="shared" si="56"/>
        <v/>
      </c>
      <c r="Q207" s="60" t="str">
        <f>IFERROR(VLOOKUP(C207,物品!$B:$E,3,FALSE),"")</f>
        <v/>
      </c>
      <c r="R207" s="60" t="str">
        <f>IFERROR(VLOOKUP(D207,物品!$B:$E,3,FALSE),"")</f>
        <v/>
      </c>
      <c r="S207" s="60" t="str">
        <f>IFERROR(VLOOKUP(E207,物品!$B:$E,3,FALSE),"")</f>
        <v/>
      </c>
      <c r="T207" s="60" t="str">
        <f>IFERROR(VLOOKUP(F207,物品!$B:$E,3,FALSE),"")</f>
        <v/>
      </c>
      <c r="U207" s="60" t="str">
        <f>IFERROR(VLOOKUP(G207,物品!$B:$E,3,FALSE),"")</f>
        <v/>
      </c>
      <c r="V207" s="60" t="str">
        <f>IFERROR(VLOOKUP(H207,物品!$B:$E,3,FALSE),"")</f>
        <v/>
      </c>
      <c r="W207" s="55" t="str">
        <f t="shared" si="58"/>
        <v/>
      </c>
      <c r="X207" s="55" t="str">
        <f t="shared" si="59"/>
        <v/>
      </c>
      <c r="Y207" s="55" t="str">
        <f t="shared" si="60"/>
        <v/>
      </c>
      <c r="Z207" s="55" t="str">
        <f t="shared" si="61"/>
        <v/>
      </c>
      <c r="AA207" s="55" t="str">
        <f t="shared" si="62"/>
        <v/>
      </c>
      <c r="AB207" s="55" t="str">
        <f t="shared" si="63"/>
        <v>|n=0</v>
      </c>
    </row>
    <row r="208" spans="1:28">
      <c r="A208" s="56">
        <f>物品!A270</f>
        <v>0</v>
      </c>
      <c r="B208" s="56" t="str">
        <f>"'"&amp;物品!B270&amp;"'"</f>
        <v>'IF10'</v>
      </c>
      <c r="C208" s="56">
        <f>物品!J270</f>
        <v>0</v>
      </c>
      <c r="D208" s="56">
        <f>物品!K270</f>
        <v>0</v>
      </c>
      <c r="E208" s="56">
        <f>物品!L270</f>
        <v>0</v>
      </c>
      <c r="F208" s="56">
        <f>物品!M270</f>
        <v>0</v>
      </c>
      <c r="G208" s="56">
        <f>物品!N270</f>
        <v>0</v>
      </c>
      <c r="H208" s="56">
        <f>物品!O270</f>
        <v>0</v>
      </c>
      <c r="I208" s="56">
        <f>IF(物品!J270=0,0,"'"&amp;物品!J270&amp;"'")</f>
        <v>0</v>
      </c>
      <c r="J208" s="56">
        <f>IF(物品!K270=0,0,"'"&amp;物品!K270&amp;"'")</f>
        <v>0</v>
      </c>
      <c r="K208" s="56">
        <f>IF(物品!L270=0,0,"'"&amp;物品!L270&amp;"'")</f>
        <v>0</v>
      </c>
      <c r="L208" s="56">
        <f>IF(物品!M270=0,0,"'"&amp;物品!M270&amp;"'")</f>
        <v>0</v>
      </c>
      <c r="M208" s="56">
        <f>IF(物品!N270=0,0,"'"&amp;物品!N270&amp;"'")</f>
        <v>0</v>
      </c>
      <c r="N208" s="56">
        <f>IF(物品!O270=0,0,"'"&amp;物品!O270&amp;"'")</f>
        <v>0</v>
      </c>
      <c r="O208" s="56" t="str">
        <f t="shared" si="57"/>
        <v/>
      </c>
      <c r="P208" s="56" t="str">
        <f t="shared" si="56"/>
        <v/>
      </c>
      <c r="Q208" s="60" t="str">
        <f>IFERROR(VLOOKUP(C208,物品!$B:$E,3,FALSE),"")</f>
        <v/>
      </c>
      <c r="R208" s="60" t="str">
        <f>IFERROR(VLOOKUP(D208,物品!$B:$E,3,FALSE),"")</f>
        <v/>
      </c>
      <c r="S208" s="60" t="str">
        <f>IFERROR(VLOOKUP(E208,物品!$B:$E,3,FALSE),"")</f>
        <v/>
      </c>
      <c r="T208" s="60" t="str">
        <f>IFERROR(VLOOKUP(F208,物品!$B:$E,3,FALSE),"")</f>
        <v/>
      </c>
      <c r="U208" s="60" t="str">
        <f>IFERROR(VLOOKUP(G208,物品!$B:$E,3,FALSE),"")</f>
        <v/>
      </c>
      <c r="V208" s="60" t="str">
        <f>IFERROR(VLOOKUP(H208,物品!$B:$E,3,FALSE),"")</f>
        <v/>
      </c>
      <c r="W208" s="55" t="str">
        <f t="shared" si="58"/>
        <v/>
      </c>
      <c r="X208" s="55" t="str">
        <f t="shared" si="59"/>
        <v/>
      </c>
      <c r="Y208" s="55" t="str">
        <f t="shared" si="60"/>
        <v/>
      </c>
      <c r="Z208" s="55" t="str">
        <f t="shared" si="61"/>
        <v/>
      </c>
      <c r="AA208" s="55" t="str">
        <f t="shared" si="62"/>
        <v/>
      </c>
      <c r="AB208" s="55" t="str">
        <f t="shared" si="63"/>
        <v>|n=0</v>
      </c>
    </row>
    <row r="209" spans="1:28">
      <c r="A209" s="56">
        <f>物品!A271</f>
        <v>0</v>
      </c>
      <c r="B209" s="56" t="str">
        <f>"'"&amp;物品!B271&amp;"'"</f>
        <v>'IF11'</v>
      </c>
      <c r="C209" s="56">
        <f>物品!J271</f>
        <v>0</v>
      </c>
      <c r="D209" s="56">
        <f>物品!K271</f>
        <v>0</v>
      </c>
      <c r="E209" s="56">
        <f>物品!L271</f>
        <v>0</v>
      </c>
      <c r="F209" s="56">
        <f>物品!M271</f>
        <v>0</v>
      </c>
      <c r="G209" s="56">
        <f>物品!N271</f>
        <v>0</v>
      </c>
      <c r="H209" s="56">
        <f>物品!O271</f>
        <v>0</v>
      </c>
      <c r="I209" s="56">
        <f>IF(物品!J271=0,0,"'"&amp;物品!J271&amp;"'")</f>
        <v>0</v>
      </c>
      <c r="J209" s="56">
        <f>IF(物品!K271=0,0,"'"&amp;物品!K271&amp;"'")</f>
        <v>0</v>
      </c>
      <c r="K209" s="56">
        <f>IF(物品!L271=0,0,"'"&amp;物品!L271&amp;"'")</f>
        <v>0</v>
      </c>
      <c r="L209" s="56">
        <f>IF(物品!M271=0,0,"'"&amp;物品!M271&amp;"'")</f>
        <v>0</v>
      </c>
      <c r="M209" s="56">
        <f>IF(物品!N271=0,0,"'"&amp;物品!N271&amp;"'")</f>
        <v>0</v>
      </c>
      <c r="N209" s="56">
        <f>IF(物品!O271=0,0,"'"&amp;物品!O271&amp;"'")</f>
        <v>0</v>
      </c>
      <c r="O209" s="56" t="str">
        <f t="shared" si="57"/>
        <v/>
      </c>
      <c r="P209" s="56" t="str">
        <f t="shared" si="56"/>
        <v/>
      </c>
      <c r="Q209" s="60" t="str">
        <f>IFERROR(VLOOKUP(C209,物品!$B:$E,3,FALSE),"")</f>
        <v/>
      </c>
      <c r="R209" s="60" t="str">
        <f>IFERROR(VLOOKUP(D209,物品!$B:$E,3,FALSE),"")</f>
        <v/>
      </c>
      <c r="S209" s="60" t="str">
        <f>IFERROR(VLOOKUP(E209,物品!$B:$E,3,FALSE),"")</f>
        <v/>
      </c>
      <c r="T209" s="60" t="str">
        <f>IFERROR(VLOOKUP(F209,物品!$B:$E,3,FALSE),"")</f>
        <v/>
      </c>
      <c r="U209" s="60" t="str">
        <f>IFERROR(VLOOKUP(G209,物品!$B:$E,3,FALSE),"")</f>
        <v/>
      </c>
      <c r="V209" s="60" t="str">
        <f>IFERROR(VLOOKUP(H209,物品!$B:$E,3,FALSE),"")</f>
        <v/>
      </c>
      <c r="W209" s="55" t="str">
        <f t="shared" si="58"/>
        <v/>
      </c>
      <c r="X209" s="55" t="str">
        <f t="shared" si="59"/>
        <v/>
      </c>
      <c r="Y209" s="55" t="str">
        <f t="shared" si="60"/>
        <v/>
      </c>
      <c r="Z209" s="55" t="str">
        <f t="shared" si="61"/>
        <v/>
      </c>
      <c r="AA209" s="55" t="str">
        <f t="shared" si="62"/>
        <v/>
      </c>
      <c r="AB209" s="55" t="str">
        <f t="shared" si="63"/>
        <v>|n=0</v>
      </c>
    </row>
    <row r="210" spans="1:28">
      <c r="A210" s="56">
        <f>物品!A272</f>
        <v>0</v>
      </c>
      <c r="B210" s="56" t="str">
        <f>"'"&amp;物品!B272&amp;"'"</f>
        <v>'IF12'</v>
      </c>
      <c r="C210" s="56">
        <f>物品!J272</f>
        <v>0</v>
      </c>
      <c r="D210" s="56">
        <f>物品!K272</f>
        <v>0</v>
      </c>
      <c r="E210" s="56">
        <f>物品!L272</f>
        <v>0</v>
      </c>
      <c r="F210" s="56">
        <f>物品!M272</f>
        <v>0</v>
      </c>
      <c r="G210" s="56">
        <f>物品!N272</f>
        <v>0</v>
      </c>
      <c r="H210" s="56">
        <f>物品!O272</f>
        <v>0</v>
      </c>
      <c r="I210" s="56">
        <f>IF(物品!J272=0,0,"'"&amp;物品!J272&amp;"'")</f>
        <v>0</v>
      </c>
      <c r="J210" s="56">
        <f>IF(物品!K272=0,0,"'"&amp;物品!K272&amp;"'")</f>
        <v>0</v>
      </c>
      <c r="K210" s="56">
        <f>IF(物品!L272=0,0,"'"&amp;物品!L272&amp;"'")</f>
        <v>0</v>
      </c>
      <c r="L210" s="56">
        <f>IF(物品!M272=0,0,"'"&amp;物品!M272&amp;"'")</f>
        <v>0</v>
      </c>
      <c r="M210" s="56">
        <f>IF(物品!N272=0,0,"'"&amp;物品!N272&amp;"'")</f>
        <v>0</v>
      </c>
      <c r="N210" s="56">
        <f>IF(物品!O272=0,0,"'"&amp;物品!O272&amp;"'")</f>
        <v>0</v>
      </c>
      <c r="O210" s="56" t="str">
        <f t="shared" si="57"/>
        <v/>
      </c>
      <c r="P210" s="56" t="str">
        <f t="shared" si="56"/>
        <v/>
      </c>
      <c r="Q210" s="60" t="str">
        <f>IFERROR(VLOOKUP(C210,物品!$B:$E,3,FALSE),"")</f>
        <v/>
      </c>
      <c r="R210" s="60" t="str">
        <f>IFERROR(VLOOKUP(D210,物品!$B:$E,3,FALSE),"")</f>
        <v/>
      </c>
      <c r="S210" s="60" t="str">
        <f>IFERROR(VLOOKUP(E210,物品!$B:$E,3,FALSE),"")</f>
        <v/>
      </c>
      <c r="T210" s="60" t="str">
        <f>IFERROR(VLOOKUP(F210,物品!$B:$E,3,FALSE),"")</f>
        <v/>
      </c>
      <c r="U210" s="60" t="str">
        <f>IFERROR(VLOOKUP(G210,物品!$B:$E,3,FALSE),"")</f>
        <v/>
      </c>
      <c r="V210" s="60" t="str">
        <f>IFERROR(VLOOKUP(H210,物品!$B:$E,3,FALSE),"")</f>
        <v/>
      </c>
      <c r="W210" s="55" t="str">
        <f t="shared" si="58"/>
        <v/>
      </c>
      <c r="X210" s="55" t="str">
        <f t="shared" si="59"/>
        <v/>
      </c>
      <c r="Y210" s="55" t="str">
        <f t="shared" si="60"/>
        <v/>
      </c>
      <c r="Z210" s="55" t="str">
        <f t="shared" si="61"/>
        <v/>
      </c>
      <c r="AA210" s="55" t="str">
        <f t="shared" si="62"/>
        <v/>
      </c>
      <c r="AB210" s="55" t="str">
        <f t="shared" si="63"/>
        <v>|n=0</v>
      </c>
    </row>
    <row r="211" spans="1:28">
      <c r="A211" s="56">
        <f>物品!A273</f>
        <v>0</v>
      </c>
      <c r="B211" s="56" t="str">
        <f>"'"&amp;物品!B273&amp;"'"</f>
        <v>'IF13'</v>
      </c>
      <c r="C211" s="56">
        <f>物品!J273</f>
        <v>0</v>
      </c>
      <c r="D211" s="56">
        <f>物品!K273</f>
        <v>0</v>
      </c>
      <c r="E211" s="56">
        <f>物品!L273</f>
        <v>0</v>
      </c>
      <c r="F211" s="56">
        <f>物品!M273</f>
        <v>0</v>
      </c>
      <c r="G211" s="56">
        <f>物品!N273</f>
        <v>0</v>
      </c>
      <c r="H211" s="56">
        <f>物品!O273</f>
        <v>0</v>
      </c>
      <c r="I211" s="56">
        <f>IF(物品!J273=0,0,"'"&amp;物品!J273&amp;"'")</f>
        <v>0</v>
      </c>
      <c r="J211" s="56">
        <f>IF(物品!K273=0,0,"'"&amp;物品!K273&amp;"'")</f>
        <v>0</v>
      </c>
      <c r="K211" s="56">
        <f>IF(物品!L273=0,0,"'"&amp;物品!L273&amp;"'")</f>
        <v>0</v>
      </c>
      <c r="L211" s="56">
        <f>IF(物品!M273=0,0,"'"&amp;物品!M273&amp;"'")</f>
        <v>0</v>
      </c>
      <c r="M211" s="56">
        <f>IF(物品!N273=0,0,"'"&amp;物品!N273&amp;"'")</f>
        <v>0</v>
      </c>
      <c r="N211" s="56">
        <f>IF(物品!O273=0,0,"'"&amp;物品!O273&amp;"'")</f>
        <v>0</v>
      </c>
      <c r="O211" s="56" t="str">
        <f t="shared" si="57"/>
        <v/>
      </c>
      <c r="P211" s="56" t="str">
        <f t="shared" si="56"/>
        <v/>
      </c>
      <c r="Q211" s="60" t="str">
        <f>IFERROR(VLOOKUP(C211,物品!$B:$E,3,FALSE),"")</f>
        <v/>
      </c>
      <c r="R211" s="60" t="str">
        <f>IFERROR(VLOOKUP(D211,物品!$B:$E,3,FALSE),"")</f>
        <v/>
      </c>
      <c r="S211" s="60" t="str">
        <f>IFERROR(VLOOKUP(E211,物品!$B:$E,3,FALSE),"")</f>
        <v/>
      </c>
      <c r="T211" s="60" t="str">
        <f>IFERROR(VLOOKUP(F211,物品!$B:$E,3,FALSE),"")</f>
        <v/>
      </c>
      <c r="U211" s="60" t="str">
        <f>IFERROR(VLOOKUP(G211,物品!$B:$E,3,FALSE),"")</f>
        <v/>
      </c>
      <c r="V211" s="60" t="str">
        <f>IFERROR(VLOOKUP(H211,物品!$B:$E,3,FALSE),"")</f>
        <v/>
      </c>
      <c r="W211" s="55" t="str">
        <f t="shared" si="58"/>
        <v/>
      </c>
      <c r="X211" s="55" t="str">
        <f t="shared" si="59"/>
        <v/>
      </c>
      <c r="Y211" s="55" t="str">
        <f t="shared" si="60"/>
        <v/>
      </c>
      <c r="Z211" s="55" t="str">
        <f t="shared" si="61"/>
        <v/>
      </c>
      <c r="AA211" s="55" t="str">
        <f t="shared" si="62"/>
        <v/>
      </c>
      <c r="AB211" s="55" t="str">
        <f t="shared" si="63"/>
        <v>|n=0</v>
      </c>
    </row>
    <row r="212" spans="1:28">
      <c r="A212" s="56">
        <f>物品!A274</f>
        <v>0</v>
      </c>
      <c r="B212" s="56" t="str">
        <f>"'"&amp;物品!B274&amp;"'"</f>
        <v>'IF14'</v>
      </c>
      <c r="C212" s="56">
        <f>物品!J274</f>
        <v>0</v>
      </c>
      <c r="D212" s="56">
        <f>物品!K274</f>
        <v>0</v>
      </c>
      <c r="E212" s="56">
        <f>物品!L274</f>
        <v>0</v>
      </c>
      <c r="F212" s="56">
        <f>物品!M274</f>
        <v>0</v>
      </c>
      <c r="G212" s="56">
        <f>物品!N274</f>
        <v>0</v>
      </c>
      <c r="H212" s="56">
        <f>物品!O274</f>
        <v>0</v>
      </c>
      <c r="I212" s="56">
        <f>IF(物品!J274=0,0,"'"&amp;物品!J274&amp;"'")</f>
        <v>0</v>
      </c>
      <c r="J212" s="56">
        <f>IF(物品!K274=0,0,"'"&amp;物品!K274&amp;"'")</f>
        <v>0</v>
      </c>
      <c r="K212" s="56">
        <f>IF(物品!L274=0,0,"'"&amp;物品!L274&amp;"'")</f>
        <v>0</v>
      </c>
      <c r="L212" s="56">
        <f>IF(物品!M274=0,0,"'"&amp;物品!M274&amp;"'")</f>
        <v>0</v>
      </c>
      <c r="M212" s="56">
        <f>IF(物品!N274=0,0,"'"&amp;物品!N274&amp;"'")</f>
        <v>0</v>
      </c>
      <c r="N212" s="56">
        <f>IF(物品!O274=0,0,"'"&amp;物品!O274&amp;"'")</f>
        <v>0</v>
      </c>
      <c r="O212" s="56" t="str">
        <f t="shared" si="57"/>
        <v/>
      </c>
      <c r="P212" s="56" t="str">
        <f t="shared" si="56"/>
        <v/>
      </c>
      <c r="Q212" s="60" t="str">
        <f>IFERROR(VLOOKUP(C212,物品!$B:$E,3,FALSE),"")</f>
        <v/>
      </c>
      <c r="R212" s="60" t="str">
        <f>IFERROR(VLOOKUP(D212,物品!$B:$E,3,FALSE),"")</f>
        <v/>
      </c>
      <c r="S212" s="60" t="str">
        <f>IFERROR(VLOOKUP(E212,物品!$B:$E,3,FALSE),"")</f>
        <v/>
      </c>
      <c r="T212" s="60" t="str">
        <f>IFERROR(VLOOKUP(F212,物品!$B:$E,3,FALSE),"")</f>
        <v/>
      </c>
      <c r="U212" s="60" t="str">
        <f>IFERROR(VLOOKUP(G212,物品!$B:$E,3,FALSE),"")</f>
        <v/>
      </c>
      <c r="V212" s="60" t="str">
        <f>IFERROR(VLOOKUP(H212,物品!$B:$E,3,FALSE),"")</f>
        <v/>
      </c>
      <c r="W212" s="55" t="str">
        <f t="shared" si="58"/>
        <v/>
      </c>
      <c r="X212" s="55" t="str">
        <f t="shared" si="59"/>
        <v/>
      </c>
      <c r="Y212" s="55" t="str">
        <f t="shared" si="60"/>
        <v/>
      </c>
      <c r="Z212" s="55" t="str">
        <f t="shared" si="61"/>
        <v/>
      </c>
      <c r="AA212" s="55" t="str">
        <f t="shared" si="62"/>
        <v/>
      </c>
      <c r="AB212" s="55" t="str">
        <f t="shared" si="63"/>
        <v>|n=0</v>
      </c>
    </row>
    <row r="213" spans="1:28">
      <c r="A213" s="56">
        <f>物品!A275</f>
        <v>0</v>
      </c>
      <c r="B213" s="56" t="str">
        <f>"'"&amp;物品!B275&amp;"'"</f>
        <v>'IF15'</v>
      </c>
      <c r="C213" s="56">
        <f>物品!J275</f>
        <v>0</v>
      </c>
      <c r="D213" s="56">
        <f>物品!K275</f>
        <v>0</v>
      </c>
      <c r="E213" s="56">
        <f>物品!L275</f>
        <v>0</v>
      </c>
      <c r="F213" s="56">
        <f>物品!M275</f>
        <v>0</v>
      </c>
      <c r="G213" s="56">
        <f>物品!N275</f>
        <v>0</v>
      </c>
      <c r="H213" s="56">
        <f>物品!O275</f>
        <v>0</v>
      </c>
      <c r="I213" s="56">
        <f>IF(物品!J275=0,0,"'"&amp;物品!J275&amp;"'")</f>
        <v>0</v>
      </c>
      <c r="J213" s="56">
        <f>IF(物品!K275=0,0,"'"&amp;物品!K275&amp;"'")</f>
        <v>0</v>
      </c>
      <c r="K213" s="56">
        <f>IF(物品!L275=0,0,"'"&amp;物品!L275&amp;"'")</f>
        <v>0</v>
      </c>
      <c r="L213" s="56">
        <f>IF(物品!M275=0,0,"'"&amp;物品!M275&amp;"'")</f>
        <v>0</v>
      </c>
      <c r="M213" s="56">
        <f>IF(物品!N275=0,0,"'"&amp;物品!N275&amp;"'")</f>
        <v>0</v>
      </c>
      <c r="N213" s="56">
        <f>IF(物品!O275=0,0,"'"&amp;物品!O275&amp;"'")</f>
        <v>0</v>
      </c>
      <c r="O213" s="56" t="str">
        <f t="shared" si="57"/>
        <v/>
      </c>
      <c r="P213" s="56" t="str">
        <f t="shared" si="56"/>
        <v/>
      </c>
      <c r="Q213" s="60" t="str">
        <f>IFERROR(VLOOKUP(C213,物品!$B:$E,3,FALSE),"")</f>
        <v/>
      </c>
      <c r="R213" s="60" t="str">
        <f>IFERROR(VLOOKUP(D213,物品!$B:$E,3,FALSE),"")</f>
        <v/>
      </c>
      <c r="S213" s="60" t="str">
        <f>IFERROR(VLOOKUP(E213,物品!$B:$E,3,FALSE),"")</f>
        <v/>
      </c>
      <c r="T213" s="60" t="str">
        <f>IFERROR(VLOOKUP(F213,物品!$B:$E,3,FALSE),"")</f>
        <v/>
      </c>
      <c r="U213" s="60" t="str">
        <f>IFERROR(VLOOKUP(G213,物品!$B:$E,3,FALSE),"")</f>
        <v/>
      </c>
      <c r="V213" s="60" t="str">
        <f>IFERROR(VLOOKUP(H213,物品!$B:$E,3,FALSE),"")</f>
        <v/>
      </c>
      <c r="W213" s="55" t="str">
        <f t="shared" si="58"/>
        <v/>
      </c>
      <c r="X213" s="55" t="str">
        <f t="shared" si="59"/>
        <v/>
      </c>
      <c r="Y213" s="55" t="str">
        <f t="shared" si="60"/>
        <v/>
      </c>
      <c r="Z213" s="55" t="str">
        <f t="shared" si="61"/>
        <v/>
      </c>
      <c r="AA213" s="55" t="str">
        <f t="shared" si="62"/>
        <v/>
      </c>
      <c r="AB213" s="55" t="str">
        <f t="shared" si="63"/>
        <v>|n=0</v>
      </c>
    </row>
    <row r="214" spans="1:28">
      <c r="A214" s="56">
        <f>物品!A276</f>
        <v>0</v>
      </c>
      <c r="B214" s="56" t="str">
        <f>"'"&amp;物品!B276&amp;"'"</f>
        <v>'IF16'</v>
      </c>
      <c r="C214" s="56">
        <f>物品!J276</f>
        <v>0</v>
      </c>
      <c r="D214" s="56">
        <f>物品!K276</f>
        <v>0</v>
      </c>
      <c r="E214" s="56">
        <f>物品!L276</f>
        <v>0</v>
      </c>
      <c r="F214" s="56">
        <f>物品!M276</f>
        <v>0</v>
      </c>
      <c r="G214" s="56">
        <f>物品!N276</f>
        <v>0</v>
      </c>
      <c r="H214" s="56">
        <f>物品!O276</f>
        <v>0</v>
      </c>
      <c r="I214" s="56">
        <f>IF(物品!J276=0,0,"'"&amp;物品!J276&amp;"'")</f>
        <v>0</v>
      </c>
      <c r="J214" s="56">
        <f>IF(物品!K276=0,0,"'"&amp;物品!K276&amp;"'")</f>
        <v>0</v>
      </c>
      <c r="K214" s="56">
        <f>IF(物品!L276=0,0,"'"&amp;物品!L276&amp;"'")</f>
        <v>0</v>
      </c>
      <c r="L214" s="56">
        <f>IF(物品!M276=0,0,"'"&amp;物品!M276&amp;"'")</f>
        <v>0</v>
      </c>
      <c r="M214" s="56">
        <f>IF(物品!N276=0,0,"'"&amp;物品!N276&amp;"'")</f>
        <v>0</v>
      </c>
      <c r="N214" s="56">
        <f>IF(物品!O276=0,0,"'"&amp;物品!O276&amp;"'")</f>
        <v>0</v>
      </c>
      <c r="O214" s="56" t="str">
        <f t="shared" si="57"/>
        <v/>
      </c>
      <c r="P214" s="56" t="str">
        <f t="shared" si="56"/>
        <v/>
      </c>
      <c r="Q214" s="60" t="str">
        <f>IFERROR(VLOOKUP(C214,物品!$B:$E,3,FALSE),"")</f>
        <v/>
      </c>
      <c r="R214" s="60" t="str">
        <f>IFERROR(VLOOKUP(D214,物品!$B:$E,3,FALSE),"")</f>
        <v/>
      </c>
      <c r="S214" s="60" t="str">
        <f>IFERROR(VLOOKUP(E214,物品!$B:$E,3,FALSE),"")</f>
        <v/>
      </c>
      <c r="T214" s="60" t="str">
        <f>IFERROR(VLOOKUP(F214,物品!$B:$E,3,FALSE),"")</f>
        <v/>
      </c>
      <c r="U214" s="60" t="str">
        <f>IFERROR(VLOOKUP(G214,物品!$B:$E,3,FALSE),"")</f>
        <v/>
      </c>
      <c r="V214" s="60" t="str">
        <f>IFERROR(VLOOKUP(H214,物品!$B:$E,3,FALSE),"")</f>
        <v/>
      </c>
      <c r="W214" s="55" t="str">
        <f t="shared" si="58"/>
        <v/>
      </c>
      <c r="X214" s="55" t="str">
        <f t="shared" si="59"/>
        <v/>
      </c>
      <c r="Y214" s="55" t="str">
        <f t="shared" si="60"/>
        <v/>
      </c>
      <c r="Z214" s="55" t="str">
        <f t="shared" si="61"/>
        <v/>
      </c>
      <c r="AA214" s="55" t="str">
        <f t="shared" si="62"/>
        <v/>
      </c>
      <c r="AB214" s="55" t="str">
        <f t="shared" si="63"/>
        <v>|n=0</v>
      </c>
    </row>
    <row r="215" spans="1:28">
      <c r="A215" s="56">
        <f>物品!A277</f>
        <v>0</v>
      </c>
      <c r="B215" s="56" t="str">
        <f>"'"&amp;物品!B277&amp;"'"</f>
        <v>'IF17'</v>
      </c>
      <c r="C215" s="56">
        <f>物品!J277</f>
        <v>0</v>
      </c>
      <c r="D215" s="56">
        <f>物品!K277</f>
        <v>0</v>
      </c>
      <c r="E215" s="56">
        <f>物品!L277</f>
        <v>0</v>
      </c>
      <c r="F215" s="56">
        <f>物品!M277</f>
        <v>0</v>
      </c>
      <c r="G215" s="56">
        <f>物品!N277</f>
        <v>0</v>
      </c>
      <c r="H215" s="56">
        <f>物品!O277</f>
        <v>0</v>
      </c>
      <c r="I215" s="56">
        <f>IF(物品!J277=0,0,"'"&amp;物品!J277&amp;"'")</f>
        <v>0</v>
      </c>
      <c r="J215" s="56">
        <f>IF(物品!K277=0,0,"'"&amp;物品!K277&amp;"'")</f>
        <v>0</v>
      </c>
      <c r="K215" s="56">
        <f>IF(物品!L277=0,0,"'"&amp;物品!L277&amp;"'")</f>
        <v>0</v>
      </c>
      <c r="L215" s="56">
        <f>IF(物品!M277=0,0,"'"&amp;物品!M277&amp;"'")</f>
        <v>0</v>
      </c>
      <c r="M215" s="56">
        <f>IF(物品!N277=0,0,"'"&amp;物品!N277&amp;"'")</f>
        <v>0</v>
      </c>
      <c r="N215" s="56">
        <f>IF(物品!O277=0,0,"'"&amp;物品!O277&amp;"'")</f>
        <v>0</v>
      </c>
      <c r="O215" s="56" t="str">
        <f t="shared" ref="O215:O226" si="64">IF(I215=0,"","AddItemFormula("&amp;I215&amp;","&amp;J215&amp;","&amp;K215&amp;","&amp;L215&amp;","&amp;M215&amp;","&amp;N215&amp;","&amp;B215&amp;")")</f>
        <v/>
      </c>
      <c r="P215" s="56" t="str">
        <f t="shared" si="56"/>
        <v/>
      </c>
      <c r="Q215" s="60" t="str">
        <f>IFERROR(VLOOKUP(C215,物品!$B:$E,3,FALSE),"")</f>
        <v/>
      </c>
      <c r="R215" s="60" t="str">
        <f>IFERROR(VLOOKUP(D215,物品!$B:$E,3,FALSE),"")</f>
        <v/>
      </c>
      <c r="S215" s="60" t="str">
        <f>IFERROR(VLOOKUP(E215,物品!$B:$E,3,FALSE),"")</f>
        <v/>
      </c>
      <c r="T215" s="60" t="str">
        <f>IFERROR(VLOOKUP(F215,物品!$B:$E,3,FALSE),"")</f>
        <v/>
      </c>
      <c r="U215" s="60" t="str">
        <f>IFERROR(VLOOKUP(G215,物品!$B:$E,3,FALSE),"")</f>
        <v/>
      </c>
      <c r="V215" s="60" t="str">
        <f>IFERROR(VLOOKUP(H215,物品!$B:$E,3,FALSE),"")</f>
        <v/>
      </c>
      <c r="W215" s="55" t="str">
        <f t="shared" ref="W215:W226" si="65">IF(R215="","","+"&amp;R215)</f>
        <v/>
      </c>
      <c r="X215" s="55" t="str">
        <f t="shared" ref="X215:X226" si="66">IF(S215="","","+"&amp;S215)</f>
        <v/>
      </c>
      <c r="Y215" s="55" t="str">
        <f t="shared" ref="Y215:Y226" si="67">IF(T215="","","+"&amp;T215)</f>
        <v/>
      </c>
      <c r="Z215" s="55" t="str">
        <f t="shared" ref="Z215:Z226" si="68">IF(U215="","","+"&amp;U215)</f>
        <v/>
      </c>
      <c r="AA215" s="55" t="str">
        <f t="shared" ref="AA215:AA226" si="69">IF(V215="","","+"&amp;V215)</f>
        <v/>
      </c>
      <c r="AB215" s="55" t="str">
        <f t="shared" ref="AB215:AB226" si="70">"|n"&amp;Q215&amp;W215&amp;X215&amp;Y215&amp;Z215&amp;AA215&amp;"="&amp;A215</f>
        <v>|n=0</v>
      </c>
    </row>
    <row r="216" spans="1:28">
      <c r="A216" s="56">
        <f>物品!A278</f>
        <v>0</v>
      </c>
      <c r="B216" s="56" t="str">
        <f>"'"&amp;物品!B278&amp;"'"</f>
        <v>'IF18'</v>
      </c>
      <c r="C216" s="56">
        <f>物品!J278</f>
        <v>0</v>
      </c>
      <c r="D216" s="56">
        <f>物品!K278</f>
        <v>0</v>
      </c>
      <c r="E216" s="56">
        <f>物品!L278</f>
        <v>0</v>
      </c>
      <c r="F216" s="56">
        <f>物品!M278</f>
        <v>0</v>
      </c>
      <c r="G216" s="56">
        <f>物品!N278</f>
        <v>0</v>
      </c>
      <c r="H216" s="56">
        <f>物品!O278</f>
        <v>0</v>
      </c>
      <c r="I216" s="56">
        <f>IF(物品!J278=0,0,"'"&amp;物品!J278&amp;"'")</f>
        <v>0</v>
      </c>
      <c r="J216" s="56">
        <f>IF(物品!K278=0,0,"'"&amp;物品!K278&amp;"'")</f>
        <v>0</v>
      </c>
      <c r="K216" s="56">
        <f>IF(物品!L278=0,0,"'"&amp;物品!L278&amp;"'")</f>
        <v>0</v>
      </c>
      <c r="L216" s="56">
        <f>IF(物品!M278=0,0,"'"&amp;物品!M278&amp;"'")</f>
        <v>0</v>
      </c>
      <c r="M216" s="56">
        <f>IF(物品!N278=0,0,"'"&amp;物品!N278&amp;"'")</f>
        <v>0</v>
      </c>
      <c r="N216" s="56">
        <f>IF(物品!O278=0,0,"'"&amp;物品!O278&amp;"'")</f>
        <v>0</v>
      </c>
      <c r="O216" s="56" t="str">
        <f t="shared" si="64"/>
        <v/>
      </c>
      <c r="P216" s="56" t="str">
        <f t="shared" ref="P216:P247" si="71">IFERROR(VLOOKUP(A216,Q:AB,12,FALSE),IFERROR(VLOOKUP(A216,R:AB,11,FALSE),IFERROR(VLOOKUP(A216,S:AB,10,FALSE),"")))</f>
        <v/>
      </c>
      <c r="Q216" s="60" t="str">
        <f>IFERROR(VLOOKUP(C216,物品!$B:$E,3,FALSE),"")</f>
        <v/>
      </c>
      <c r="R216" s="60" t="str">
        <f>IFERROR(VLOOKUP(D216,物品!$B:$E,3,FALSE),"")</f>
        <v/>
      </c>
      <c r="S216" s="60" t="str">
        <f>IFERROR(VLOOKUP(E216,物品!$B:$E,3,FALSE),"")</f>
        <v/>
      </c>
      <c r="T216" s="60" t="str">
        <f>IFERROR(VLOOKUP(F216,物品!$B:$E,3,FALSE),"")</f>
        <v/>
      </c>
      <c r="U216" s="60" t="str">
        <f>IFERROR(VLOOKUP(G216,物品!$B:$E,3,FALSE),"")</f>
        <v/>
      </c>
      <c r="V216" s="60" t="str">
        <f>IFERROR(VLOOKUP(H216,物品!$B:$E,3,FALSE),"")</f>
        <v/>
      </c>
      <c r="W216" s="55" t="str">
        <f t="shared" si="65"/>
        <v/>
      </c>
      <c r="X216" s="55" t="str">
        <f t="shared" si="66"/>
        <v/>
      </c>
      <c r="Y216" s="55" t="str">
        <f t="shared" si="67"/>
        <v/>
      </c>
      <c r="Z216" s="55" t="str">
        <f t="shared" si="68"/>
        <v/>
      </c>
      <c r="AA216" s="55" t="str">
        <f t="shared" si="69"/>
        <v/>
      </c>
      <c r="AB216" s="55" t="str">
        <f t="shared" si="70"/>
        <v>|n=0</v>
      </c>
    </row>
    <row r="217" spans="1:28">
      <c r="A217" s="56">
        <f>物品!A279</f>
        <v>0</v>
      </c>
      <c r="B217" s="56" t="str">
        <f>"'"&amp;物品!B279&amp;"'"</f>
        <v>'IF19'</v>
      </c>
      <c r="C217" s="56">
        <f>物品!J279</f>
        <v>0</v>
      </c>
      <c r="D217" s="56">
        <f>物品!K279</f>
        <v>0</v>
      </c>
      <c r="E217" s="56">
        <f>物品!L279</f>
        <v>0</v>
      </c>
      <c r="F217" s="56">
        <f>物品!M279</f>
        <v>0</v>
      </c>
      <c r="G217" s="56">
        <f>物品!N279</f>
        <v>0</v>
      </c>
      <c r="H217" s="56">
        <f>物品!O279</f>
        <v>0</v>
      </c>
      <c r="I217" s="56">
        <f>IF(物品!J279=0,0,"'"&amp;物品!J279&amp;"'")</f>
        <v>0</v>
      </c>
      <c r="J217" s="56">
        <f>IF(物品!K279=0,0,"'"&amp;物品!K279&amp;"'")</f>
        <v>0</v>
      </c>
      <c r="K217" s="56">
        <f>IF(物品!L279=0,0,"'"&amp;物品!L279&amp;"'")</f>
        <v>0</v>
      </c>
      <c r="L217" s="56">
        <f>IF(物品!M279=0,0,"'"&amp;物品!M279&amp;"'")</f>
        <v>0</v>
      </c>
      <c r="M217" s="56">
        <f>IF(物品!N279=0,0,"'"&amp;物品!N279&amp;"'")</f>
        <v>0</v>
      </c>
      <c r="N217" s="56">
        <f>IF(物品!O279=0,0,"'"&amp;物品!O279&amp;"'")</f>
        <v>0</v>
      </c>
      <c r="O217" s="56" t="str">
        <f t="shared" si="64"/>
        <v/>
      </c>
      <c r="P217" s="56" t="str">
        <f t="shared" si="71"/>
        <v/>
      </c>
      <c r="Q217" s="60" t="str">
        <f>IFERROR(VLOOKUP(C217,物品!$B:$E,3,FALSE),"")</f>
        <v/>
      </c>
      <c r="R217" s="60" t="str">
        <f>IFERROR(VLOOKUP(D217,物品!$B:$E,3,FALSE),"")</f>
        <v/>
      </c>
      <c r="S217" s="60" t="str">
        <f>IFERROR(VLOOKUP(E217,物品!$B:$E,3,FALSE),"")</f>
        <v/>
      </c>
      <c r="T217" s="60" t="str">
        <f>IFERROR(VLOOKUP(F217,物品!$B:$E,3,FALSE),"")</f>
        <v/>
      </c>
      <c r="U217" s="60" t="str">
        <f>IFERROR(VLOOKUP(G217,物品!$B:$E,3,FALSE),"")</f>
        <v/>
      </c>
      <c r="V217" s="60" t="str">
        <f>IFERROR(VLOOKUP(H217,物品!$B:$E,3,FALSE),"")</f>
        <v/>
      </c>
      <c r="W217" s="55" t="str">
        <f t="shared" si="65"/>
        <v/>
      </c>
      <c r="X217" s="55" t="str">
        <f t="shared" si="66"/>
        <v/>
      </c>
      <c r="Y217" s="55" t="str">
        <f t="shared" si="67"/>
        <v/>
      </c>
      <c r="Z217" s="55" t="str">
        <f t="shared" si="68"/>
        <v/>
      </c>
      <c r="AA217" s="55" t="str">
        <f t="shared" si="69"/>
        <v/>
      </c>
      <c r="AB217" s="55" t="str">
        <f t="shared" si="70"/>
        <v>|n=0</v>
      </c>
    </row>
    <row r="218" spans="1:28">
      <c r="A218" s="56">
        <f>物品!A280</f>
        <v>0</v>
      </c>
      <c r="B218" s="56" t="str">
        <f>"'"&amp;物品!B280&amp;"'"</f>
        <v>'IF20'</v>
      </c>
      <c r="C218" s="56">
        <f>物品!J280</f>
        <v>0</v>
      </c>
      <c r="D218" s="56">
        <f>物品!K280</f>
        <v>0</v>
      </c>
      <c r="E218" s="56">
        <f>物品!L280</f>
        <v>0</v>
      </c>
      <c r="F218" s="56">
        <f>物品!M280</f>
        <v>0</v>
      </c>
      <c r="G218" s="56">
        <f>物品!N280</f>
        <v>0</v>
      </c>
      <c r="H218" s="56">
        <f>物品!O280</f>
        <v>0</v>
      </c>
      <c r="I218" s="56">
        <f>IF(物品!J280=0,0,"'"&amp;物品!J280&amp;"'")</f>
        <v>0</v>
      </c>
      <c r="J218" s="56">
        <f>IF(物品!K280=0,0,"'"&amp;物品!K280&amp;"'")</f>
        <v>0</v>
      </c>
      <c r="K218" s="56">
        <f>IF(物品!L280=0,0,"'"&amp;物品!L280&amp;"'")</f>
        <v>0</v>
      </c>
      <c r="L218" s="56">
        <f>IF(物品!M280=0,0,"'"&amp;物品!M280&amp;"'")</f>
        <v>0</v>
      </c>
      <c r="M218" s="56">
        <f>IF(物品!N280=0,0,"'"&amp;物品!N280&amp;"'")</f>
        <v>0</v>
      </c>
      <c r="N218" s="56">
        <f>IF(物品!O280=0,0,"'"&amp;物品!O280&amp;"'")</f>
        <v>0</v>
      </c>
      <c r="O218" s="56" t="str">
        <f t="shared" si="64"/>
        <v/>
      </c>
      <c r="P218" s="56" t="str">
        <f t="shared" si="71"/>
        <v/>
      </c>
      <c r="Q218" s="60" t="str">
        <f>IFERROR(VLOOKUP(C218,物品!$B:$E,3,FALSE),"")</f>
        <v/>
      </c>
      <c r="R218" s="60" t="str">
        <f>IFERROR(VLOOKUP(D218,物品!$B:$E,3,FALSE),"")</f>
        <v/>
      </c>
      <c r="S218" s="60" t="str">
        <f>IFERROR(VLOOKUP(E218,物品!$B:$E,3,FALSE),"")</f>
        <v/>
      </c>
      <c r="T218" s="60" t="str">
        <f>IFERROR(VLOOKUP(F218,物品!$B:$E,3,FALSE),"")</f>
        <v/>
      </c>
      <c r="U218" s="60" t="str">
        <f>IFERROR(VLOOKUP(G218,物品!$B:$E,3,FALSE),"")</f>
        <v/>
      </c>
      <c r="V218" s="60" t="str">
        <f>IFERROR(VLOOKUP(H218,物品!$B:$E,3,FALSE),"")</f>
        <v/>
      </c>
      <c r="W218" s="55" t="str">
        <f t="shared" si="65"/>
        <v/>
      </c>
      <c r="X218" s="55" t="str">
        <f t="shared" si="66"/>
        <v/>
      </c>
      <c r="Y218" s="55" t="str">
        <f t="shared" si="67"/>
        <v/>
      </c>
      <c r="Z218" s="55" t="str">
        <f t="shared" si="68"/>
        <v/>
      </c>
      <c r="AA218" s="55" t="str">
        <f t="shared" si="69"/>
        <v/>
      </c>
      <c r="AB218" s="55" t="str">
        <f t="shared" si="70"/>
        <v>|n=0</v>
      </c>
    </row>
    <row r="219" spans="1:28">
      <c r="A219" s="56">
        <f>物品!A281</f>
        <v>0</v>
      </c>
      <c r="B219" s="56" t="str">
        <f>"'"&amp;物品!B281&amp;"'"</f>
        <v>'IF21'</v>
      </c>
      <c r="C219" s="56">
        <f>物品!J281</f>
        <v>0</v>
      </c>
      <c r="D219" s="56">
        <f>物品!K281</f>
        <v>0</v>
      </c>
      <c r="E219" s="56">
        <f>物品!L281</f>
        <v>0</v>
      </c>
      <c r="F219" s="56">
        <f>物品!M281</f>
        <v>0</v>
      </c>
      <c r="G219" s="56">
        <f>物品!N281</f>
        <v>0</v>
      </c>
      <c r="H219" s="56">
        <f>物品!O281</f>
        <v>0</v>
      </c>
      <c r="I219" s="56">
        <f>IF(物品!J281=0,0,"'"&amp;物品!J281&amp;"'")</f>
        <v>0</v>
      </c>
      <c r="J219" s="56">
        <f>IF(物品!K281=0,0,"'"&amp;物品!K281&amp;"'")</f>
        <v>0</v>
      </c>
      <c r="K219" s="56">
        <f>IF(物品!L281=0,0,"'"&amp;物品!L281&amp;"'")</f>
        <v>0</v>
      </c>
      <c r="L219" s="56">
        <f>IF(物品!M281=0,0,"'"&amp;物品!M281&amp;"'")</f>
        <v>0</v>
      </c>
      <c r="M219" s="56">
        <f>IF(物品!N281=0,0,"'"&amp;物品!N281&amp;"'")</f>
        <v>0</v>
      </c>
      <c r="N219" s="56">
        <f>IF(物品!O281=0,0,"'"&amp;物品!O281&amp;"'")</f>
        <v>0</v>
      </c>
      <c r="O219" s="56" t="str">
        <f t="shared" si="64"/>
        <v/>
      </c>
      <c r="P219" s="56" t="str">
        <f t="shared" si="71"/>
        <v/>
      </c>
      <c r="Q219" s="60" t="str">
        <f>IFERROR(VLOOKUP(C219,物品!$B:$E,3,FALSE),"")</f>
        <v/>
      </c>
      <c r="R219" s="60" t="str">
        <f>IFERROR(VLOOKUP(D219,物品!$B:$E,3,FALSE),"")</f>
        <v/>
      </c>
      <c r="S219" s="60" t="str">
        <f>IFERROR(VLOOKUP(E219,物品!$B:$E,3,FALSE),"")</f>
        <v/>
      </c>
      <c r="T219" s="60" t="str">
        <f>IFERROR(VLOOKUP(F219,物品!$B:$E,3,FALSE),"")</f>
        <v/>
      </c>
      <c r="U219" s="60" t="str">
        <f>IFERROR(VLOOKUP(G219,物品!$B:$E,3,FALSE),"")</f>
        <v/>
      </c>
      <c r="V219" s="60" t="str">
        <f>IFERROR(VLOOKUP(H219,物品!$B:$E,3,FALSE),"")</f>
        <v/>
      </c>
      <c r="W219" s="55" t="str">
        <f t="shared" si="65"/>
        <v/>
      </c>
      <c r="X219" s="55" t="str">
        <f t="shared" si="66"/>
        <v/>
      </c>
      <c r="Y219" s="55" t="str">
        <f t="shared" si="67"/>
        <v/>
      </c>
      <c r="Z219" s="55" t="str">
        <f t="shared" si="68"/>
        <v/>
      </c>
      <c r="AA219" s="55" t="str">
        <f t="shared" si="69"/>
        <v/>
      </c>
      <c r="AB219" s="55" t="str">
        <f t="shared" si="70"/>
        <v>|n=0</v>
      </c>
    </row>
    <row r="220" spans="1:28">
      <c r="A220" s="56">
        <f>物品!A282</f>
        <v>0</v>
      </c>
      <c r="B220" s="56" t="str">
        <f>"'"&amp;物品!B282&amp;"'"</f>
        <v>'IF22'</v>
      </c>
      <c r="C220" s="56">
        <f>物品!J282</f>
        <v>0</v>
      </c>
      <c r="D220" s="56">
        <f>物品!K282</f>
        <v>0</v>
      </c>
      <c r="E220" s="56">
        <f>物品!L282</f>
        <v>0</v>
      </c>
      <c r="F220" s="56">
        <f>物品!M282</f>
        <v>0</v>
      </c>
      <c r="G220" s="56">
        <f>物品!N282</f>
        <v>0</v>
      </c>
      <c r="H220" s="56">
        <f>物品!O282</f>
        <v>0</v>
      </c>
      <c r="I220" s="56">
        <f>IF(物品!J282=0,0,"'"&amp;物品!J282&amp;"'")</f>
        <v>0</v>
      </c>
      <c r="J220" s="56">
        <f>IF(物品!K282=0,0,"'"&amp;物品!K282&amp;"'")</f>
        <v>0</v>
      </c>
      <c r="K220" s="56">
        <f>IF(物品!L282=0,0,"'"&amp;物品!L282&amp;"'")</f>
        <v>0</v>
      </c>
      <c r="L220" s="56">
        <f>IF(物品!M282=0,0,"'"&amp;物品!M282&amp;"'")</f>
        <v>0</v>
      </c>
      <c r="M220" s="56">
        <f>IF(物品!N282=0,0,"'"&amp;物品!N282&amp;"'")</f>
        <v>0</v>
      </c>
      <c r="N220" s="56">
        <f>IF(物品!O282=0,0,"'"&amp;物品!O282&amp;"'")</f>
        <v>0</v>
      </c>
      <c r="O220" s="56" t="str">
        <f t="shared" si="64"/>
        <v/>
      </c>
      <c r="P220" s="56" t="str">
        <f t="shared" si="71"/>
        <v/>
      </c>
      <c r="Q220" s="60" t="str">
        <f>IFERROR(VLOOKUP(C220,物品!$B:$E,3,FALSE),"")</f>
        <v/>
      </c>
      <c r="R220" s="60" t="str">
        <f>IFERROR(VLOOKUP(D220,物品!$B:$E,3,FALSE),"")</f>
        <v/>
      </c>
      <c r="S220" s="60" t="str">
        <f>IFERROR(VLOOKUP(E220,物品!$B:$E,3,FALSE),"")</f>
        <v/>
      </c>
      <c r="T220" s="60" t="str">
        <f>IFERROR(VLOOKUP(F220,物品!$B:$E,3,FALSE),"")</f>
        <v/>
      </c>
      <c r="U220" s="60" t="str">
        <f>IFERROR(VLOOKUP(G220,物品!$B:$E,3,FALSE),"")</f>
        <v/>
      </c>
      <c r="V220" s="60" t="str">
        <f>IFERROR(VLOOKUP(H220,物品!$B:$E,3,FALSE),"")</f>
        <v/>
      </c>
      <c r="W220" s="55" t="str">
        <f t="shared" si="65"/>
        <v/>
      </c>
      <c r="X220" s="55" t="str">
        <f t="shared" si="66"/>
        <v/>
      </c>
      <c r="Y220" s="55" t="str">
        <f t="shared" si="67"/>
        <v/>
      </c>
      <c r="Z220" s="55" t="str">
        <f t="shared" si="68"/>
        <v/>
      </c>
      <c r="AA220" s="55" t="str">
        <f t="shared" si="69"/>
        <v/>
      </c>
      <c r="AB220" s="55" t="str">
        <f t="shared" si="70"/>
        <v>|n=0</v>
      </c>
    </row>
    <row r="221" spans="1:28">
      <c r="A221" s="56">
        <f>物品!A283</f>
        <v>0</v>
      </c>
      <c r="B221" s="56" t="str">
        <f>"'"&amp;物品!B283&amp;"'"</f>
        <v>'IF23'</v>
      </c>
      <c r="C221" s="56">
        <f>物品!J283</f>
        <v>0</v>
      </c>
      <c r="D221" s="56">
        <f>物品!K283</f>
        <v>0</v>
      </c>
      <c r="E221" s="56">
        <f>物品!L283</f>
        <v>0</v>
      </c>
      <c r="F221" s="56">
        <f>物品!M283</f>
        <v>0</v>
      </c>
      <c r="G221" s="56">
        <f>物品!N283</f>
        <v>0</v>
      </c>
      <c r="H221" s="56">
        <f>物品!O283</f>
        <v>0</v>
      </c>
      <c r="I221" s="56">
        <f>IF(物品!J283=0,0,"'"&amp;物品!J283&amp;"'")</f>
        <v>0</v>
      </c>
      <c r="J221" s="56">
        <f>IF(物品!K283=0,0,"'"&amp;物品!K283&amp;"'")</f>
        <v>0</v>
      </c>
      <c r="K221" s="56">
        <f>IF(物品!L283=0,0,"'"&amp;物品!L283&amp;"'")</f>
        <v>0</v>
      </c>
      <c r="L221" s="56">
        <f>IF(物品!M283=0,0,"'"&amp;物品!M283&amp;"'")</f>
        <v>0</v>
      </c>
      <c r="M221" s="56">
        <f>IF(物品!N283=0,0,"'"&amp;物品!N283&amp;"'")</f>
        <v>0</v>
      </c>
      <c r="N221" s="56">
        <f>IF(物品!O283=0,0,"'"&amp;物品!O283&amp;"'")</f>
        <v>0</v>
      </c>
      <c r="O221" s="56" t="str">
        <f t="shared" si="64"/>
        <v/>
      </c>
      <c r="P221" s="56" t="str">
        <f t="shared" si="71"/>
        <v/>
      </c>
      <c r="Q221" s="60" t="str">
        <f>IFERROR(VLOOKUP(C221,物品!$B:$E,3,FALSE),"")</f>
        <v/>
      </c>
      <c r="R221" s="60" t="str">
        <f>IFERROR(VLOOKUP(D221,物品!$B:$E,3,FALSE),"")</f>
        <v/>
      </c>
      <c r="S221" s="60" t="str">
        <f>IFERROR(VLOOKUP(E221,物品!$B:$E,3,FALSE),"")</f>
        <v/>
      </c>
      <c r="T221" s="60" t="str">
        <f>IFERROR(VLOOKUP(F221,物品!$B:$E,3,FALSE),"")</f>
        <v/>
      </c>
      <c r="U221" s="60" t="str">
        <f>IFERROR(VLOOKUP(G221,物品!$B:$E,3,FALSE),"")</f>
        <v/>
      </c>
      <c r="V221" s="60" t="str">
        <f>IFERROR(VLOOKUP(H221,物品!$B:$E,3,FALSE),"")</f>
        <v/>
      </c>
      <c r="W221" s="55" t="str">
        <f t="shared" si="65"/>
        <v/>
      </c>
      <c r="X221" s="55" t="str">
        <f t="shared" si="66"/>
        <v/>
      </c>
      <c r="Y221" s="55" t="str">
        <f t="shared" si="67"/>
        <v/>
      </c>
      <c r="Z221" s="55" t="str">
        <f t="shared" si="68"/>
        <v/>
      </c>
      <c r="AA221" s="55" t="str">
        <f t="shared" si="69"/>
        <v/>
      </c>
      <c r="AB221" s="55" t="str">
        <f t="shared" si="70"/>
        <v>|n=0</v>
      </c>
    </row>
    <row r="222" spans="1:28">
      <c r="A222" s="56">
        <f>物品!A284</f>
        <v>0</v>
      </c>
      <c r="B222" s="56" t="str">
        <f>"'"&amp;物品!B284&amp;"'"</f>
        <v>'IF24'</v>
      </c>
      <c r="C222" s="56">
        <f>物品!J284</f>
        <v>0</v>
      </c>
      <c r="D222" s="56">
        <f>物品!K284</f>
        <v>0</v>
      </c>
      <c r="E222" s="56">
        <f>物品!L284</f>
        <v>0</v>
      </c>
      <c r="F222" s="56">
        <f>物品!M284</f>
        <v>0</v>
      </c>
      <c r="G222" s="56">
        <f>物品!N284</f>
        <v>0</v>
      </c>
      <c r="H222" s="56">
        <f>物品!O284</f>
        <v>0</v>
      </c>
      <c r="I222" s="56">
        <f>IF(物品!J284=0,0,"'"&amp;物品!J284&amp;"'")</f>
        <v>0</v>
      </c>
      <c r="J222" s="56">
        <f>IF(物品!K284=0,0,"'"&amp;物品!K284&amp;"'")</f>
        <v>0</v>
      </c>
      <c r="K222" s="56">
        <f>IF(物品!L284=0,0,"'"&amp;物品!L284&amp;"'")</f>
        <v>0</v>
      </c>
      <c r="L222" s="56">
        <f>IF(物品!M284=0,0,"'"&amp;物品!M284&amp;"'")</f>
        <v>0</v>
      </c>
      <c r="M222" s="56">
        <f>IF(物品!N284=0,0,"'"&amp;物品!N284&amp;"'")</f>
        <v>0</v>
      </c>
      <c r="N222" s="56">
        <f>IF(物品!O284=0,0,"'"&amp;物品!O284&amp;"'")</f>
        <v>0</v>
      </c>
      <c r="O222" s="56" t="str">
        <f t="shared" si="64"/>
        <v/>
      </c>
      <c r="P222" s="56" t="str">
        <f t="shared" si="71"/>
        <v/>
      </c>
      <c r="Q222" s="60" t="str">
        <f>IFERROR(VLOOKUP(C222,物品!$B:$E,3,FALSE),"")</f>
        <v/>
      </c>
      <c r="R222" s="60" t="str">
        <f>IFERROR(VLOOKUP(D222,物品!$B:$E,3,FALSE),"")</f>
        <v/>
      </c>
      <c r="S222" s="60" t="str">
        <f>IFERROR(VLOOKUP(E222,物品!$B:$E,3,FALSE),"")</f>
        <v/>
      </c>
      <c r="T222" s="60" t="str">
        <f>IFERROR(VLOOKUP(F222,物品!$B:$E,3,FALSE),"")</f>
        <v/>
      </c>
      <c r="U222" s="60" t="str">
        <f>IFERROR(VLOOKUP(G222,物品!$B:$E,3,FALSE),"")</f>
        <v/>
      </c>
      <c r="V222" s="60" t="str">
        <f>IFERROR(VLOOKUP(H222,物品!$B:$E,3,FALSE),"")</f>
        <v/>
      </c>
      <c r="W222" s="55" t="str">
        <f t="shared" si="65"/>
        <v/>
      </c>
      <c r="X222" s="55" t="str">
        <f t="shared" si="66"/>
        <v/>
      </c>
      <c r="Y222" s="55" t="str">
        <f t="shared" si="67"/>
        <v/>
      </c>
      <c r="Z222" s="55" t="str">
        <f t="shared" si="68"/>
        <v/>
      </c>
      <c r="AA222" s="55" t="str">
        <f t="shared" si="69"/>
        <v/>
      </c>
      <c r="AB222" s="55" t="str">
        <f t="shared" si="70"/>
        <v>|n=0</v>
      </c>
    </row>
    <row r="223" spans="1:28">
      <c r="A223" s="56">
        <f>物品!A285</f>
        <v>0</v>
      </c>
      <c r="B223" s="56" t="str">
        <f>"'"&amp;物品!B285&amp;"'"</f>
        <v>'IF25'</v>
      </c>
      <c r="C223" s="56">
        <f>物品!J285</f>
        <v>0</v>
      </c>
      <c r="D223" s="56">
        <f>物品!K285</f>
        <v>0</v>
      </c>
      <c r="E223" s="56">
        <f>物品!L285</f>
        <v>0</v>
      </c>
      <c r="F223" s="56">
        <f>物品!M285</f>
        <v>0</v>
      </c>
      <c r="G223" s="56">
        <f>物品!N285</f>
        <v>0</v>
      </c>
      <c r="H223" s="56">
        <f>物品!O285</f>
        <v>0</v>
      </c>
      <c r="I223" s="56">
        <f>IF(物品!J285=0,0,"'"&amp;物品!J285&amp;"'")</f>
        <v>0</v>
      </c>
      <c r="J223" s="56">
        <f>IF(物品!K285=0,0,"'"&amp;物品!K285&amp;"'")</f>
        <v>0</v>
      </c>
      <c r="K223" s="56">
        <f>IF(物品!L285=0,0,"'"&amp;物品!L285&amp;"'")</f>
        <v>0</v>
      </c>
      <c r="L223" s="56">
        <f>IF(物品!M285=0,0,"'"&amp;物品!M285&amp;"'")</f>
        <v>0</v>
      </c>
      <c r="M223" s="56">
        <f>IF(物品!N285=0,0,"'"&amp;物品!N285&amp;"'")</f>
        <v>0</v>
      </c>
      <c r="N223" s="56">
        <f>IF(物品!O285=0,0,"'"&amp;物品!O285&amp;"'")</f>
        <v>0</v>
      </c>
      <c r="O223" s="56" t="str">
        <f t="shared" si="64"/>
        <v/>
      </c>
      <c r="P223" s="56" t="str">
        <f t="shared" si="71"/>
        <v/>
      </c>
      <c r="Q223" s="60" t="str">
        <f>IFERROR(VLOOKUP(C223,物品!$B:$E,3,FALSE),"")</f>
        <v/>
      </c>
      <c r="R223" s="60" t="str">
        <f>IFERROR(VLOOKUP(D223,物品!$B:$E,3,FALSE),"")</f>
        <v/>
      </c>
      <c r="S223" s="60" t="str">
        <f>IFERROR(VLOOKUP(E223,物品!$B:$E,3,FALSE),"")</f>
        <v/>
      </c>
      <c r="T223" s="60" t="str">
        <f>IFERROR(VLOOKUP(F223,物品!$B:$E,3,FALSE),"")</f>
        <v/>
      </c>
      <c r="U223" s="60" t="str">
        <f>IFERROR(VLOOKUP(G223,物品!$B:$E,3,FALSE),"")</f>
        <v/>
      </c>
      <c r="V223" s="60" t="str">
        <f>IFERROR(VLOOKUP(H223,物品!$B:$E,3,FALSE),"")</f>
        <v/>
      </c>
      <c r="W223" s="55" t="str">
        <f t="shared" si="65"/>
        <v/>
      </c>
      <c r="X223" s="55" t="str">
        <f t="shared" si="66"/>
        <v/>
      </c>
      <c r="Y223" s="55" t="str">
        <f t="shared" si="67"/>
        <v/>
      </c>
      <c r="Z223" s="55" t="str">
        <f t="shared" si="68"/>
        <v/>
      </c>
      <c r="AA223" s="55" t="str">
        <f t="shared" si="69"/>
        <v/>
      </c>
      <c r="AB223" s="55" t="str">
        <f t="shared" si="70"/>
        <v>|n=0</v>
      </c>
    </row>
    <row r="224" spans="1:28">
      <c r="A224" s="56">
        <f>物品!A286</f>
        <v>0</v>
      </c>
      <c r="B224" s="56" t="str">
        <f>"'"&amp;物品!B286&amp;"'"</f>
        <v>'IF26'</v>
      </c>
      <c r="C224" s="56">
        <f>物品!J286</f>
        <v>0</v>
      </c>
      <c r="D224" s="56">
        <f>物品!K286</f>
        <v>0</v>
      </c>
      <c r="E224" s="56">
        <f>物品!L286</f>
        <v>0</v>
      </c>
      <c r="F224" s="56">
        <f>物品!M286</f>
        <v>0</v>
      </c>
      <c r="G224" s="56">
        <f>物品!N286</f>
        <v>0</v>
      </c>
      <c r="H224" s="56">
        <f>物品!O286</f>
        <v>0</v>
      </c>
      <c r="I224" s="56">
        <f>IF(物品!J286=0,0,"'"&amp;物品!J286&amp;"'")</f>
        <v>0</v>
      </c>
      <c r="J224" s="56">
        <f>IF(物品!K286=0,0,"'"&amp;物品!K286&amp;"'")</f>
        <v>0</v>
      </c>
      <c r="K224" s="56">
        <f>IF(物品!L286=0,0,"'"&amp;物品!L286&amp;"'")</f>
        <v>0</v>
      </c>
      <c r="L224" s="56">
        <f>IF(物品!M286=0,0,"'"&amp;物品!M286&amp;"'")</f>
        <v>0</v>
      </c>
      <c r="M224" s="56">
        <f>IF(物品!N286=0,0,"'"&amp;物品!N286&amp;"'")</f>
        <v>0</v>
      </c>
      <c r="N224" s="56">
        <f>IF(物品!O286=0,0,"'"&amp;物品!O286&amp;"'")</f>
        <v>0</v>
      </c>
      <c r="O224" s="56" t="str">
        <f t="shared" si="64"/>
        <v/>
      </c>
      <c r="P224" s="56" t="str">
        <f t="shared" si="71"/>
        <v/>
      </c>
      <c r="Q224" s="60" t="str">
        <f>IFERROR(VLOOKUP(C224,物品!$B:$E,3,FALSE),"")</f>
        <v/>
      </c>
      <c r="R224" s="60" t="str">
        <f>IFERROR(VLOOKUP(D224,物品!$B:$E,3,FALSE),"")</f>
        <v/>
      </c>
      <c r="S224" s="60" t="str">
        <f>IFERROR(VLOOKUP(E224,物品!$B:$E,3,FALSE),"")</f>
        <v/>
      </c>
      <c r="T224" s="60" t="str">
        <f>IFERROR(VLOOKUP(F224,物品!$B:$E,3,FALSE),"")</f>
        <v/>
      </c>
      <c r="U224" s="60" t="str">
        <f>IFERROR(VLOOKUP(G224,物品!$B:$E,3,FALSE),"")</f>
        <v/>
      </c>
      <c r="V224" s="60" t="str">
        <f>IFERROR(VLOOKUP(H224,物品!$B:$E,3,FALSE),"")</f>
        <v/>
      </c>
      <c r="W224" s="55" t="str">
        <f t="shared" si="65"/>
        <v/>
      </c>
      <c r="X224" s="55" t="str">
        <f t="shared" si="66"/>
        <v/>
      </c>
      <c r="Y224" s="55" t="str">
        <f t="shared" si="67"/>
        <v/>
      </c>
      <c r="Z224" s="55" t="str">
        <f t="shared" si="68"/>
        <v/>
      </c>
      <c r="AA224" s="55" t="str">
        <f t="shared" si="69"/>
        <v/>
      </c>
      <c r="AB224" s="55" t="str">
        <f t="shared" si="70"/>
        <v>|n=0</v>
      </c>
    </row>
    <row r="225" spans="1:28">
      <c r="A225" s="56">
        <f>物品!A287</f>
        <v>0</v>
      </c>
      <c r="B225" s="56" t="str">
        <f>"'"&amp;物品!B287&amp;"'"</f>
        <v>'IF27'</v>
      </c>
      <c r="C225" s="56">
        <f>物品!J287</f>
        <v>0</v>
      </c>
      <c r="D225" s="56">
        <f>物品!K287</f>
        <v>0</v>
      </c>
      <c r="E225" s="56">
        <f>物品!L287</f>
        <v>0</v>
      </c>
      <c r="F225" s="56">
        <f>物品!M287</f>
        <v>0</v>
      </c>
      <c r="G225" s="56">
        <f>物品!N287</f>
        <v>0</v>
      </c>
      <c r="H225" s="56">
        <f>物品!O287</f>
        <v>0</v>
      </c>
      <c r="I225" s="56">
        <f>IF(物品!J287=0,0,"'"&amp;物品!J287&amp;"'")</f>
        <v>0</v>
      </c>
      <c r="J225" s="56">
        <f>IF(物品!K287=0,0,"'"&amp;物品!K287&amp;"'")</f>
        <v>0</v>
      </c>
      <c r="K225" s="56">
        <f>IF(物品!L287=0,0,"'"&amp;物品!L287&amp;"'")</f>
        <v>0</v>
      </c>
      <c r="L225" s="56">
        <f>IF(物品!M287=0,0,"'"&amp;物品!M287&amp;"'")</f>
        <v>0</v>
      </c>
      <c r="M225" s="56">
        <f>IF(物品!N287=0,0,"'"&amp;物品!N287&amp;"'")</f>
        <v>0</v>
      </c>
      <c r="N225" s="56">
        <f>IF(物品!O287=0,0,"'"&amp;物品!O287&amp;"'")</f>
        <v>0</v>
      </c>
      <c r="O225" s="56" t="str">
        <f t="shared" si="64"/>
        <v/>
      </c>
      <c r="P225" s="56" t="str">
        <f t="shared" si="71"/>
        <v/>
      </c>
      <c r="Q225" s="60" t="str">
        <f>IFERROR(VLOOKUP(C225,物品!$B:$E,3,FALSE),"")</f>
        <v/>
      </c>
      <c r="R225" s="60" t="str">
        <f>IFERROR(VLOOKUP(D225,物品!$B:$E,3,FALSE),"")</f>
        <v/>
      </c>
      <c r="S225" s="60" t="str">
        <f>IFERROR(VLOOKUP(E225,物品!$B:$E,3,FALSE),"")</f>
        <v/>
      </c>
      <c r="T225" s="60" t="str">
        <f>IFERROR(VLOOKUP(F225,物品!$B:$E,3,FALSE),"")</f>
        <v/>
      </c>
      <c r="U225" s="60" t="str">
        <f>IFERROR(VLOOKUP(G225,物品!$B:$E,3,FALSE),"")</f>
        <v/>
      </c>
      <c r="V225" s="60" t="str">
        <f>IFERROR(VLOOKUP(H225,物品!$B:$E,3,FALSE),"")</f>
        <v/>
      </c>
      <c r="W225" s="55" t="str">
        <f t="shared" si="65"/>
        <v/>
      </c>
      <c r="X225" s="55" t="str">
        <f t="shared" si="66"/>
        <v/>
      </c>
      <c r="Y225" s="55" t="str">
        <f t="shared" si="67"/>
        <v/>
      </c>
      <c r="Z225" s="55" t="str">
        <f t="shared" si="68"/>
        <v/>
      </c>
      <c r="AA225" s="55" t="str">
        <f t="shared" si="69"/>
        <v/>
      </c>
      <c r="AB225" s="55" t="str">
        <f t="shared" si="70"/>
        <v>|n=0</v>
      </c>
    </row>
    <row r="226" spans="1:28">
      <c r="A226" s="56">
        <f>物品!A294</f>
        <v>0</v>
      </c>
      <c r="B226" s="56" t="str">
        <f>"'"&amp;物品!B294&amp;"'"</f>
        <v>'IC01'</v>
      </c>
      <c r="C226" s="56">
        <f>物品!J294</f>
        <v>0</v>
      </c>
      <c r="D226" s="56">
        <f>物品!K294</f>
        <v>0</v>
      </c>
      <c r="E226" s="56">
        <f>物品!L294</f>
        <v>0</v>
      </c>
      <c r="F226" s="56">
        <f>物品!M294</f>
        <v>0</v>
      </c>
      <c r="G226" s="56">
        <f>物品!N294</f>
        <v>0</v>
      </c>
      <c r="H226" s="56">
        <f>物品!O294</f>
        <v>0</v>
      </c>
      <c r="I226" s="56">
        <f>IF(物品!J294=0,0,"'"&amp;物品!J294&amp;"'")</f>
        <v>0</v>
      </c>
      <c r="J226" s="56">
        <f>IF(物品!K294=0,0,"'"&amp;物品!K294&amp;"'")</f>
        <v>0</v>
      </c>
      <c r="K226" s="56">
        <f>IF(物品!L294=0,0,"'"&amp;物品!L294&amp;"'")</f>
        <v>0</v>
      </c>
      <c r="L226" s="56">
        <f>IF(物品!M294=0,0,"'"&amp;物品!M294&amp;"'")</f>
        <v>0</v>
      </c>
      <c r="M226" s="56">
        <f>IF(物品!N294=0,0,"'"&amp;物品!N294&amp;"'")</f>
        <v>0</v>
      </c>
      <c r="N226" s="56">
        <f>IF(物品!O294=0,0,"'"&amp;物品!O294&amp;"'")</f>
        <v>0</v>
      </c>
      <c r="O226" s="56" t="str">
        <f t="shared" si="64"/>
        <v/>
      </c>
      <c r="P226" s="56" t="str">
        <f t="shared" si="71"/>
        <v/>
      </c>
      <c r="Q226" s="60" t="str">
        <f>IFERROR(VLOOKUP(C226,物品!$B:$E,3,FALSE),"")</f>
        <v/>
      </c>
      <c r="R226" s="60" t="str">
        <f>IFERROR(VLOOKUP(D226,物品!$B:$E,3,FALSE),"")</f>
        <v/>
      </c>
      <c r="S226" s="60" t="str">
        <f>IFERROR(VLOOKUP(E226,物品!$B:$E,3,FALSE),"")</f>
        <v/>
      </c>
      <c r="T226" s="60" t="str">
        <f>IFERROR(VLOOKUP(F226,物品!$B:$E,3,FALSE),"")</f>
        <v/>
      </c>
      <c r="U226" s="60" t="str">
        <f>IFERROR(VLOOKUP(G226,物品!$B:$E,3,FALSE),"")</f>
        <v/>
      </c>
      <c r="V226" s="60" t="str">
        <f>IFERROR(VLOOKUP(H226,物品!$B:$E,3,FALSE),"")</f>
        <v/>
      </c>
      <c r="W226" s="55" t="str">
        <f t="shared" si="65"/>
        <v/>
      </c>
      <c r="X226" s="55" t="str">
        <f t="shared" si="66"/>
        <v/>
      </c>
      <c r="Y226" s="55" t="str">
        <f t="shared" si="67"/>
        <v/>
      </c>
      <c r="Z226" s="55" t="str">
        <f t="shared" si="68"/>
        <v/>
      </c>
      <c r="AA226" s="55" t="str">
        <f t="shared" si="69"/>
        <v/>
      </c>
      <c r="AB226" s="55" t="str">
        <f t="shared" si="70"/>
        <v>|n=0</v>
      </c>
    </row>
    <row r="227" spans="1:28">
      <c r="A227" s="56">
        <f>物品!A295</f>
        <v>0</v>
      </c>
      <c r="B227" s="56" t="str">
        <f>"'"&amp;物品!B295&amp;"'"</f>
        <v>'IC02'</v>
      </c>
      <c r="C227" s="56">
        <f>物品!J295</f>
        <v>0</v>
      </c>
      <c r="D227" s="56">
        <f>物品!K295</f>
        <v>0</v>
      </c>
      <c r="E227" s="56">
        <f>物品!L295</f>
        <v>0</v>
      </c>
      <c r="F227" s="56">
        <f>物品!M295</f>
        <v>0</v>
      </c>
      <c r="G227" s="56">
        <f>物品!N295</f>
        <v>0</v>
      </c>
      <c r="H227" s="56">
        <f>物品!O295</f>
        <v>0</v>
      </c>
      <c r="I227" s="56">
        <f>IF(物品!J295=0,0,"'"&amp;物品!J295&amp;"'")</f>
        <v>0</v>
      </c>
      <c r="J227" s="56">
        <f>IF(物品!K295=0,0,"'"&amp;物品!K295&amp;"'")</f>
        <v>0</v>
      </c>
      <c r="K227" s="56">
        <f>IF(物品!L295=0,0,"'"&amp;物品!L295&amp;"'")</f>
        <v>0</v>
      </c>
      <c r="L227" s="56">
        <f>IF(物品!M295=0,0,"'"&amp;物品!M295&amp;"'")</f>
        <v>0</v>
      </c>
      <c r="M227" s="56">
        <f>IF(物品!N295=0,0,"'"&amp;物品!N295&amp;"'")</f>
        <v>0</v>
      </c>
      <c r="N227" s="56">
        <f>IF(物品!O295=0,0,"'"&amp;物品!O295&amp;"'")</f>
        <v>0</v>
      </c>
      <c r="O227" s="56" t="str">
        <f t="shared" ref="O227:O244" si="72">IF(I227=0,"","AddItemFormula("&amp;I227&amp;","&amp;J227&amp;","&amp;K227&amp;","&amp;L227&amp;","&amp;M227&amp;","&amp;N227&amp;","&amp;B227&amp;")")</f>
        <v/>
      </c>
      <c r="P227" s="56" t="str">
        <f t="shared" si="71"/>
        <v/>
      </c>
      <c r="Q227" s="60" t="str">
        <f>IFERROR(VLOOKUP(C227,物品!$B:$E,3,FALSE),"")</f>
        <v/>
      </c>
      <c r="R227" s="60" t="str">
        <f>IFERROR(VLOOKUP(D227,物品!$B:$E,3,FALSE),"")</f>
        <v/>
      </c>
      <c r="S227" s="60" t="str">
        <f>IFERROR(VLOOKUP(E227,物品!$B:$E,3,FALSE),"")</f>
        <v/>
      </c>
      <c r="T227" s="60" t="str">
        <f>IFERROR(VLOOKUP(F227,物品!$B:$E,3,FALSE),"")</f>
        <v/>
      </c>
      <c r="U227" s="60" t="str">
        <f>IFERROR(VLOOKUP(G227,物品!$B:$E,3,FALSE),"")</f>
        <v/>
      </c>
      <c r="V227" s="60" t="str">
        <f>IFERROR(VLOOKUP(H227,物品!$B:$E,3,FALSE),"")</f>
        <v/>
      </c>
      <c r="W227" s="55" t="str">
        <f t="shared" ref="W227:W244" si="73">IF(R227="","","+"&amp;R227)</f>
        <v/>
      </c>
      <c r="X227" s="55" t="str">
        <f t="shared" ref="X227:X244" si="74">IF(S227="","","+"&amp;S227)</f>
        <v/>
      </c>
      <c r="Y227" s="55" t="str">
        <f t="shared" ref="Y227:Y244" si="75">IF(T227="","","+"&amp;T227)</f>
        <v/>
      </c>
      <c r="Z227" s="55" t="str">
        <f t="shared" ref="Z227:Z244" si="76">IF(U227="","","+"&amp;U227)</f>
        <v/>
      </c>
      <c r="AA227" s="55" t="str">
        <f t="shared" ref="AA227:AA244" si="77">IF(V227="","","+"&amp;V227)</f>
        <v/>
      </c>
      <c r="AB227" s="55" t="str">
        <f t="shared" ref="AB227:AB244" si="78">"|n"&amp;Q227&amp;W227&amp;X227&amp;Y227&amp;Z227&amp;AA227&amp;"="&amp;A227</f>
        <v>|n=0</v>
      </c>
    </row>
    <row r="228" spans="1:28">
      <c r="A228" s="56">
        <f>物品!A296</f>
        <v>0</v>
      </c>
      <c r="B228" s="56" t="str">
        <f>"'"&amp;物品!B296&amp;"'"</f>
        <v>'IC03'</v>
      </c>
      <c r="C228" s="56">
        <f>物品!J296</f>
        <v>0</v>
      </c>
      <c r="D228" s="56">
        <f>物品!K296</f>
        <v>0</v>
      </c>
      <c r="E228" s="56">
        <f>物品!L296</f>
        <v>0</v>
      </c>
      <c r="F228" s="56">
        <f>物品!M296</f>
        <v>0</v>
      </c>
      <c r="G228" s="56">
        <f>物品!N296</f>
        <v>0</v>
      </c>
      <c r="H228" s="56">
        <f>物品!O296</f>
        <v>0</v>
      </c>
      <c r="I228" s="56">
        <f>IF(物品!J296=0,0,"'"&amp;物品!J296&amp;"'")</f>
        <v>0</v>
      </c>
      <c r="J228" s="56">
        <f>IF(物品!K296=0,0,"'"&amp;物品!K296&amp;"'")</f>
        <v>0</v>
      </c>
      <c r="K228" s="56">
        <f>IF(物品!L296=0,0,"'"&amp;物品!L296&amp;"'")</f>
        <v>0</v>
      </c>
      <c r="L228" s="56">
        <f>IF(物品!M296=0,0,"'"&amp;物品!M296&amp;"'")</f>
        <v>0</v>
      </c>
      <c r="M228" s="56">
        <f>IF(物品!N296=0,0,"'"&amp;物品!N296&amp;"'")</f>
        <v>0</v>
      </c>
      <c r="N228" s="56">
        <f>IF(物品!O296=0,0,"'"&amp;物品!O296&amp;"'")</f>
        <v>0</v>
      </c>
      <c r="O228" s="56" t="str">
        <f t="shared" si="72"/>
        <v/>
      </c>
      <c r="P228" s="56" t="str">
        <f t="shared" si="71"/>
        <v/>
      </c>
      <c r="Q228" s="60" t="str">
        <f>IFERROR(VLOOKUP(C228,物品!$B:$E,3,FALSE),"")</f>
        <v/>
      </c>
      <c r="R228" s="60" t="str">
        <f>IFERROR(VLOOKUP(D228,物品!$B:$E,3,FALSE),"")</f>
        <v/>
      </c>
      <c r="S228" s="60" t="str">
        <f>IFERROR(VLOOKUP(E228,物品!$B:$E,3,FALSE),"")</f>
        <v/>
      </c>
      <c r="T228" s="60" t="str">
        <f>IFERROR(VLOOKUP(F228,物品!$B:$E,3,FALSE),"")</f>
        <v/>
      </c>
      <c r="U228" s="60" t="str">
        <f>IFERROR(VLOOKUP(G228,物品!$B:$E,3,FALSE),"")</f>
        <v/>
      </c>
      <c r="V228" s="60" t="str">
        <f>IFERROR(VLOOKUP(H228,物品!$B:$E,3,FALSE),"")</f>
        <v/>
      </c>
      <c r="W228" s="55" t="str">
        <f t="shared" si="73"/>
        <v/>
      </c>
      <c r="X228" s="55" t="str">
        <f t="shared" si="74"/>
        <v/>
      </c>
      <c r="Y228" s="55" t="str">
        <f t="shared" si="75"/>
        <v/>
      </c>
      <c r="Z228" s="55" t="str">
        <f t="shared" si="76"/>
        <v/>
      </c>
      <c r="AA228" s="55" t="str">
        <f t="shared" si="77"/>
        <v/>
      </c>
      <c r="AB228" s="55" t="str">
        <f t="shared" si="78"/>
        <v>|n=0</v>
      </c>
    </row>
    <row r="229" spans="1:28">
      <c r="A229" s="56">
        <f>物品!A297</f>
        <v>0</v>
      </c>
      <c r="B229" s="56" t="str">
        <f>"'"&amp;物品!B297&amp;"'"</f>
        <v>'IC04'</v>
      </c>
      <c r="C229" s="56">
        <f>物品!J297</f>
        <v>0</v>
      </c>
      <c r="D229" s="56">
        <f>物品!K297</f>
        <v>0</v>
      </c>
      <c r="E229" s="56">
        <f>物品!L297</f>
        <v>0</v>
      </c>
      <c r="F229" s="56">
        <f>物品!M297</f>
        <v>0</v>
      </c>
      <c r="G229" s="56">
        <f>物品!N297</f>
        <v>0</v>
      </c>
      <c r="H229" s="56">
        <f>物品!O297</f>
        <v>0</v>
      </c>
      <c r="I229" s="56">
        <f>IF(物品!J297=0,0,"'"&amp;物品!J297&amp;"'")</f>
        <v>0</v>
      </c>
      <c r="J229" s="56">
        <f>IF(物品!K297=0,0,"'"&amp;物品!K297&amp;"'")</f>
        <v>0</v>
      </c>
      <c r="K229" s="56">
        <f>IF(物品!L297=0,0,"'"&amp;物品!L297&amp;"'")</f>
        <v>0</v>
      </c>
      <c r="L229" s="56">
        <f>IF(物品!M297=0,0,"'"&amp;物品!M297&amp;"'")</f>
        <v>0</v>
      </c>
      <c r="M229" s="56">
        <f>IF(物品!N297=0,0,"'"&amp;物品!N297&amp;"'")</f>
        <v>0</v>
      </c>
      <c r="N229" s="56">
        <f>IF(物品!O297=0,0,"'"&amp;物品!O297&amp;"'")</f>
        <v>0</v>
      </c>
      <c r="O229" s="56" t="str">
        <f t="shared" si="72"/>
        <v/>
      </c>
      <c r="P229" s="56" t="str">
        <f t="shared" si="71"/>
        <v/>
      </c>
      <c r="Q229" s="60" t="str">
        <f>IFERROR(VLOOKUP(C229,物品!$B:$E,3,FALSE),"")</f>
        <v/>
      </c>
      <c r="R229" s="60" t="str">
        <f>IFERROR(VLOOKUP(D229,物品!$B:$E,3,FALSE),"")</f>
        <v/>
      </c>
      <c r="S229" s="60" t="str">
        <f>IFERROR(VLOOKUP(E229,物品!$B:$E,3,FALSE),"")</f>
        <v/>
      </c>
      <c r="T229" s="60" t="str">
        <f>IFERROR(VLOOKUP(F229,物品!$B:$E,3,FALSE),"")</f>
        <v/>
      </c>
      <c r="U229" s="60" t="str">
        <f>IFERROR(VLOOKUP(G229,物品!$B:$E,3,FALSE),"")</f>
        <v/>
      </c>
      <c r="V229" s="60" t="str">
        <f>IFERROR(VLOOKUP(H229,物品!$B:$E,3,FALSE),"")</f>
        <v/>
      </c>
      <c r="W229" s="55" t="str">
        <f t="shared" si="73"/>
        <v/>
      </c>
      <c r="X229" s="55" t="str">
        <f t="shared" si="74"/>
        <v/>
      </c>
      <c r="Y229" s="55" t="str">
        <f t="shared" si="75"/>
        <v/>
      </c>
      <c r="Z229" s="55" t="str">
        <f t="shared" si="76"/>
        <v/>
      </c>
      <c r="AA229" s="55" t="str">
        <f t="shared" si="77"/>
        <v/>
      </c>
      <c r="AB229" s="55" t="str">
        <f t="shared" si="78"/>
        <v>|n=0</v>
      </c>
    </row>
    <row r="230" spans="1:28">
      <c r="A230" s="56">
        <f>物品!A298</f>
        <v>0</v>
      </c>
      <c r="B230" s="56" t="str">
        <f>"'"&amp;物品!B298&amp;"'"</f>
        <v>'IC05'</v>
      </c>
      <c r="C230" s="56">
        <f>物品!J298</f>
        <v>0</v>
      </c>
      <c r="D230" s="56">
        <f>物品!K298</f>
        <v>0</v>
      </c>
      <c r="E230" s="56">
        <f>物品!L298</f>
        <v>0</v>
      </c>
      <c r="F230" s="56">
        <f>物品!M298</f>
        <v>0</v>
      </c>
      <c r="G230" s="56">
        <f>物品!N298</f>
        <v>0</v>
      </c>
      <c r="H230" s="56">
        <f>物品!O298</f>
        <v>0</v>
      </c>
      <c r="I230" s="56">
        <f>IF(物品!J298=0,0,"'"&amp;物品!J298&amp;"'")</f>
        <v>0</v>
      </c>
      <c r="J230" s="56">
        <f>IF(物品!K298=0,0,"'"&amp;物品!K298&amp;"'")</f>
        <v>0</v>
      </c>
      <c r="K230" s="56">
        <f>IF(物品!L298=0,0,"'"&amp;物品!L298&amp;"'")</f>
        <v>0</v>
      </c>
      <c r="L230" s="56">
        <f>IF(物品!M298=0,0,"'"&amp;物品!M298&amp;"'")</f>
        <v>0</v>
      </c>
      <c r="M230" s="56">
        <f>IF(物品!N298=0,0,"'"&amp;物品!N298&amp;"'")</f>
        <v>0</v>
      </c>
      <c r="N230" s="56">
        <f>IF(物品!O298=0,0,"'"&amp;物品!O298&amp;"'")</f>
        <v>0</v>
      </c>
      <c r="O230" s="56" t="str">
        <f t="shared" si="72"/>
        <v/>
      </c>
      <c r="P230" s="56" t="str">
        <f t="shared" si="71"/>
        <v/>
      </c>
      <c r="Q230" s="60" t="str">
        <f>IFERROR(VLOOKUP(C230,物品!$B:$E,3,FALSE),"")</f>
        <v/>
      </c>
      <c r="R230" s="60" t="str">
        <f>IFERROR(VLOOKUP(D230,物品!$B:$E,3,FALSE),"")</f>
        <v/>
      </c>
      <c r="S230" s="60" t="str">
        <f>IFERROR(VLOOKUP(E230,物品!$B:$E,3,FALSE),"")</f>
        <v/>
      </c>
      <c r="T230" s="60" t="str">
        <f>IFERROR(VLOOKUP(F230,物品!$B:$E,3,FALSE),"")</f>
        <v/>
      </c>
      <c r="U230" s="60" t="str">
        <f>IFERROR(VLOOKUP(G230,物品!$B:$E,3,FALSE),"")</f>
        <v/>
      </c>
      <c r="V230" s="60" t="str">
        <f>IFERROR(VLOOKUP(H230,物品!$B:$E,3,FALSE),"")</f>
        <v/>
      </c>
      <c r="W230" s="55" t="str">
        <f t="shared" si="73"/>
        <v/>
      </c>
      <c r="X230" s="55" t="str">
        <f t="shared" si="74"/>
        <v/>
      </c>
      <c r="Y230" s="55" t="str">
        <f t="shared" si="75"/>
        <v/>
      </c>
      <c r="Z230" s="55" t="str">
        <f t="shared" si="76"/>
        <v/>
      </c>
      <c r="AA230" s="55" t="str">
        <f t="shared" si="77"/>
        <v/>
      </c>
      <c r="AB230" s="55" t="str">
        <f t="shared" si="78"/>
        <v>|n=0</v>
      </c>
    </row>
    <row r="231" spans="1:28">
      <c r="A231" s="56">
        <f>物品!A299</f>
        <v>0</v>
      </c>
      <c r="B231" s="56" t="str">
        <f>"'"&amp;物品!B299&amp;"'"</f>
        <v>'IC06'</v>
      </c>
      <c r="C231" s="56">
        <f>物品!J299</f>
        <v>0</v>
      </c>
      <c r="D231" s="56">
        <f>物品!K299</f>
        <v>0</v>
      </c>
      <c r="E231" s="56">
        <f>物品!L299</f>
        <v>0</v>
      </c>
      <c r="F231" s="56">
        <f>物品!M299</f>
        <v>0</v>
      </c>
      <c r="G231" s="56">
        <f>物品!N299</f>
        <v>0</v>
      </c>
      <c r="H231" s="56">
        <f>物品!O299</f>
        <v>0</v>
      </c>
      <c r="I231" s="56">
        <f>IF(物品!J299=0,0,"'"&amp;物品!J299&amp;"'")</f>
        <v>0</v>
      </c>
      <c r="J231" s="56">
        <f>IF(物品!K299=0,0,"'"&amp;物品!K299&amp;"'")</f>
        <v>0</v>
      </c>
      <c r="K231" s="56">
        <f>IF(物品!L299=0,0,"'"&amp;物品!L299&amp;"'")</f>
        <v>0</v>
      </c>
      <c r="L231" s="56">
        <f>IF(物品!M299=0,0,"'"&amp;物品!M299&amp;"'")</f>
        <v>0</v>
      </c>
      <c r="M231" s="56">
        <f>IF(物品!N299=0,0,"'"&amp;物品!N299&amp;"'")</f>
        <v>0</v>
      </c>
      <c r="N231" s="56">
        <f>IF(物品!O299=0,0,"'"&amp;物品!O299&amp;"'")</f>
        <v>0</v>
      </c>
      <c r="O231" s="56" t="str">
        <f t="shared" si="72"/>
        <v/>
      </c>
      <c r="P231" s="56" t="str">
        <f t="shared" si="71"/>
        <v/>
      </c>
      <c r="Q231" s="60" t="str">
        <f>IFERROR(VLOOKUP(C231,物品!$B:$E,3,FALSE),"")</f>
        <v/>
      </c>
      <c r="R231" s="60" t="str">
        <f>IFERROR(VLOOKUP(D231,物品!$B:$E,3,FALSE),"")</f>
        <v/>
      </c>
      <c r="S231" s="60" t="str">
        <f>IFERROR(VLOOKUP(E231,物品!$B:$E,3,FALSE),"")</f>
        <v/>
      </c>
      <c r="T231" s="60" t="str">
        <f>IFERROR(VLOOKUP(F231,物品!$B:$E,3,FALSE),"")</f>
        <v/>
      </c>
      <c r="U231" s="60" t="str">
        <f>IFERROR(VLOOKUP(G231,物品!$B:$E,3,FALSE),"")</f>
        <v/>
      </c>
      <c r="V231" s="60" t="str">
        <f>IFERROR(VLOOKUP(H231,物品!$B:$E,3,FALSE),"")</f>
        <v/>
      </c>
      <c r="W231" s="55" t="str">
        <f t="shared" si="73"/>
        <v/>
      </c>
      <c r="X231" s="55" t="str">
        <f t="shared" si="74"/>
        <v/>
      </c>
      <c r="Y231" s="55" t="str">
        <f t="shared" si="75"/>
        <v/>
      </c>
      <c r="Z231" s="55" t="str">
        <f t="shared" si="76"/>
        <v/>
      </c>
      <c r="AA231" s="55" t="str">
        <f t="shared" si="77"/>
        <v/>
      </c>
      <c r="AB231" s="55" t="str">
        <f t="shared" si="78"/>
        <v>|n=0</v>
      </c>
    </row>
    <row r="232" spans="1:28">
      <c r="A232" s="56">
        <f>物品!A300</f>
        <v>0</v>
      </c>
      <c r="B232" s="56" t="str">
        <f>"'"&amp;物品!B300&amp;"'"</f>
        <v>'IC07'</v>
      </c>
      <c r="C232" s="56">
        <f>物品!J300</f>
        <v>0</v>
      </c>
      <c r="D232" s="56">
        <f>物品!K300</f>
        <v>0</v>
      </c>
      <c r="E232" s="56">
        <f>物品!L300</f>
        <v>0</v>
      </c>
      <c r="F232" s="56">
        <f>物品!M300</f>
        <v>0</v>
      </c>
      <c r="G232" s="56">
        <f>物品!N300</f>
        <v>0</v>
      </c>
      <c r="H232" s="56">
        <f>物品!O300</f>
        <v>0</v>
      </c>
      <c r="I232" s="56">
        <f>IF(物品!J300=0,0,"'"&amp;物品!J300&amp;"'")</f>
        <v>0</v>
      </c>
      <c r="J232" s="56">
        <f>IF(物品!K300=0,0,"'"&amp;物品!K300&amp;"'")</f>
        <v>0</v>
      </c>
      <c r="K232" s="56">
        <f>IF(物品!L300=0,0,"'"&amp;物品!L300&amp;"'")</f>
        <v>0</v>
      </c>
      <c r="L232" s="56">
        <f>IF(物品!M300=0,0,"'"&amp;物品!M300&amp;"'")</f>
        <v>0</v>
      </c>
      <c r="M232" s="56">
        <f>IF(物品!N300=0,0,"'"&amp;物品!N300&amp;"'")</f>
        <v>0</v>
      </c>
      <c r="N232" s="56">
        <f>IF(物品!O300=0,0,"'"&amp;物品!O300&amp;"'")</f>
        <v>0</v>
      </c>
      <c r="O232" s="56" t="str">
        <f t="shared" si="72"/>
        <v/>
      </c>
      <c r="P232" s="56" t="str">
        <f t="shared" si="71"/>
        <v/>
      </c>
      <c r="Q232" s="60" t="str">
        <f>IFERROR(VLOOKUP(C232,物品!$B:$E,3,FALSE),"")</f>
        <v/>
      </c>
      <c r="R232" s="60" t="str">
        <f>IFERROR(VLOOKUP(D232,物品!$B:$E,3,FALSE),"")</f>
        <v/>
      </c>
      <c r="S232" s="60" t="str">
        <f>IFERROR(VLOOKUP(E232,物品!$B:$E,3,FALSE),"")</f>
        <v/>
      </c>
      <c r="T232" s="60" t="str">
        <f>IFERROR(VLOOKUP(F232,物品!$B:$E,3,FALSE),"")</f>
        <v/>
      </c>
      <c r="U232" s="60" t="str">
        <f>IFERROR(VLOOKUP(G232,物品!$B:$E,3,FALSE),"")</f>
        <v/>
      </c>
      <c r="V232" s="60" t="str">
        <f>IFERROR(VLOOKUP(H232,物品!$B:$E,3,FALSE),"")</f>
        <v/>
      </c>
      <c r="W232" s="55" t="str">
        <f t="shared" si="73"/>
        <v/>
      </c>
      <c r="X232" s="55" t="str">
        <f t="shared" si="74"/>
        <v/>
      </c>
      <c r="Y232" s="55" t="str">
        <f t="shared" si="75"/>
        <v/>
      </c>
      <c r="Z232" s="55" t="str">
        <f t="shared" si="76"/>
        <v/>
      </c>
      <c r="AA232" s="55" t="str">
        <f t="shared" si="77"/>
        <v/>
      </c>
      <c r="AB232" s="55" t="str">
        <f t="shared" si="78"/>
        <v>|n=0</v>
      </c>
    </row>
    <row r="233" spans="1:28">
      <c r="A233" s="56">
        <f>物品!A301</f>
        <v>0</v>
      </c>
      <c r="B233" s="56" t="str">
        <f>"'"&amp;物品!B301&amp;"'"</f>
        <v>'IC08'</v>
      </c>
      <c r="C233" s="56">
        <f>物品!J301</f>
        <v>0</v>
      </c>
      <c r="D233" s="56">
        <f>物品!K301</f>
        <v>0</v>
      </c>
      <c r="E233" s="56">
        <f>物品!L301</f>
        <v>0</v>
      </c>
      <c r="F233" s="56">
        <f>物品!M301</f>
        <v>0</v>
      </c>
      <c r="G233" s="56">
        <f>物品!N301</f>
        <v>0</v>
      </c>
      <c r="H233" s="56">
        <f>物品!O301</f>
        <v>0</v>
      </c>
      <c r="I233" s="56">
        <f>IF(物品!J301=0,0,"'"&amp;物品!J301&amp;"'")</f>
        <v>0</v>
      </c>
      <c r="J233" s="56">
        <f>IF(物品!K301=0,0,"'"&amp;物品!K301&amp;"'")</f>
        <v>0</v>
      </c>
      <c r="K233" s="56">
        <f>IF(物品!L301=0,0,"'"&amp;物品!L301&amp;"'")</f>
        <v>0</v>
      </c>
      <c r="L233" s="56">
        <f>IF(物品!M301=0,0,"'"&amp;物品!M301&amp;"'")</f>
        <v>0</v>
      </c>
      <c r="M233" s="56">
        <f>IF(物品!N301=0,0,"'"&amp;物品!N301&amp;"'")</f>
        <v>0</v>
      </c>
      <c r="N233" s="56">
        <f>IF(物品!O301=0,0,"'"&amp;物品!O301&amp;"'")</f>
        <v>0</v>
      </c>
      <c r="O233" s="56" t="str">
        <f t="shared" si="72"/>
        <v/>
      </c>
      <c r="P233" s="56" t="str">
        <f t="shared" si="71"/>
        <v/>
      </c>
      <c r="Q233" s="60" t="str">
        <f>IFERROR(VLOOKUP(C233,物品!$B:$E,3,FALSE),"")</f>
        <v/>
      </c>
      <c r="R233" s="60" t="str">
        <f>IFERROR(VLOOKUP(D233,物品!$B:$E,3,FALSE),"")</f>
        <v/>
      </c>
      <c r="S233" s="60" t="str">
        <f>IFERROR(VLOOKUP(E233,物品!$B:$E,3,FALSE),"")</f>
        <v/>
      </c>
      <c r="T233" s="60" t="str">
        <f>IFERROR(VLOOKUP(F233,物品!$B:$E,3,FALSE),"")</f>
        <v/>
      </c>
      <c r="U233" s="60" t="str">
        <f>IFERROR(VLOOKUP(G233,物品!$B:$E,3,FALSE),"")</f>
        <v/>
      </c>
      <c r="V233" s="60" t="str">
        <f>IFERROR(VLOOKUP(H233,物品!$B:$E,3,FALSE),"")</f>
        <v/>
      </c>
      <c r="W233" s="55" t="str">
        <f t="shared" si="73"/>
        <v/>
      </c>
      <c r="X233" s="55" t="str">
        <f t="shared" si="74"/>
        <v/>
      </c>
      <c r="Y233" s="55" t="str">
        <f t="shared" si="75"/>
        <v/>
      </c>
      <c r="Z233" s="55" t="str">
        <f t="shared" si="76"/>
        <v/>
      </c>
      <c r="AA233" s="55" t="str">
        <f t="shared" si="77"/>
        <v/>
      </c>
      <c r="AB233" s="55" t="str">
        <f t="shared" si="78"/>
        <v>|n=0</v>
      </c>
    </row>
    <row r="234" spans="1:28">
      <c r="A234" s="56">
        <f>物品!A302</f>
        <v>0</v>
      </c>
      <c r="B234" s="56" t="str">
        <f>"'"&amp;物品!B302&amp;"'"</f>
        <v>'IC09'</v>
      </c>
      <c r="C234" s="56">
        <f>物品!J302</f>
        <v>0</v>
      </c>
      <c r="D234" s="56">
        <f>物品!K302</f>
        <v>0</v>
      </c>
      <c r="E234" s="56">
        <f>物品!L302</f>
        <v>0</v>
      </c>
      <c r="F234" s="56">
        <f>物品!M302</f>
        <v>0</v>
      </c>
      <c r="G234" s="56">
        <f>物品!N302</f>
        <v>0</v>
      </c>
      <c r="H234" s="56">
        <f>物品!O302</f>
        <v>0</v>
      </c>
      <c r="I234" s="56">
        <f>IF(物品!J302=0,0,"'"&amp;物品!J302&amp;"'")</f>
        <v>0</v>
      </c>
      <c r="J234" s="56">
        <f>IF(物品!K302=0,0,"'"&amp;物品!K302&amp;"'")</f>
        <v>0</v>
      </c>
      <c r="K234" s="56">
        <f>IF(物品!L302=0,0,"'"&amp;物品!L302&amp;"'")</f>
        <v>0</v>
      </c>
      <c r="L234" s="56">
        <f>IF(物品!M302=0,0,"'"&amp;物品!M302&amp;"'")</f>
        <v>0</v>
      </c>
      <c r="M234" s="56">
        <f>IF(物品!N302=0,0,"'"&amp;物品!N302&amp;"'")</f>
        <v>0</v>
      </c>
      <c r="N234" s="56">
        <f>IF(物品!O302=0,0,"'"&amp;物品!O302&amp;"'")</f>
        <v>0</v>
      </c>
      <c r="O234" s="56" t="str">
        <f t="shared" si="72"/>
        <v/>
      </c>
      <c r="P234" s="56" t="str">
        <f t="shared" si="71"/>
        <v/>
      </c>
      <c r="Q234" s="60" t="str">
        <f>IFERROR(VLOOKUP(C234,物品!$B:$E,3,FALSE),"")</f>
        <v/>
      </c>
      <c r="R234" s="60" t="str">
        <f>IFERROR(VLOOKUP(D234,物品!$B:$E,3,FALSE),"")</f>
        <v/>
      </c>
      <c r="S234" s="60" t="str">
        <f>IFERROR(VLOOKUP(E234,物品!$B:$E,3,FALSE),"")</f>
        <v/>
      </c>
      <c r="T234" s="60" t="str">
        <f>IFERROR(VLOOKUP(F234,物品!$B:$E,3,FALSE),"")</f>
        <v/>
      </c>
      <c r="U234" s="60" t="str">
        <f>IFERROR(VLOOKUP(G234,物品!$B:$E,3,FALSE),"")</f>
        <v/>
      </c>
      <c r="V234" s="60" t="str">
        <f>IFERROR(VLOOKUP(H234,物品!$B:$E,3,FALSE),"")</f>
        <v/>
      </c>
      <c r="W234" s="55" t="str">
        <f t="shared" si="73"/>
        <v/>
      </c>
      <c r="X234" s="55" t="str">
        <f t="shared" si="74"/>
        <v/>
      </c>
      <c r="Y234" s="55" t="str">
        <f t="shared" si="75"/>
        <v/>
      </c>
      <c r="Z234" s="55" t="str">
        <f t="shared" si="76"/>
        <v/>
      </c>
      <c r="AA234" s="55" t="str">
        <f t="shared" si="77"/>
        <v/>
      </c>
      <c r="AB234" s="55" t="str">
        <f t="shared" si="78"/>
        <v>|n=0</v>
      </c>
    </row>
    <row r="235" spans="1:28">
      <c r="A235" s="56">
        <f>物品!A303</f>
        <v>0</v>
      </c>
      <c r="B235" s="56" t="str">
        <f>"'"&amp;物品!B303&amp;"'"</f>
        <v>'IC10'</v>
      </c>
      <c r="C235" s="56">
        <f>物品!J303</f>
        <v>0</v>
      </c>
      <c r="D235" s="56">
        <f>物品!K303</f>
        <v>0</v>
      </c>
      <c r="E235" s="56">
        <f>物品!L303</f>
        <v>0</v>
      </c>
      <c r="F235" s="56">
        <f>物品!M303</f>
        <v>0</v>
      </c>
      <c r="G235" s="56">
        <f>物品!N303</f>
        <v>0</v>
      </c>
      <c r="H235" s="56">
        <f>物品!O303</f>
        <v>0</v>
      </c>
      <c r="I235" s="56">
        <f>IF(物品!J303=0,0,"'"&amp;物品!J303&amp;"'")</f>
        <v>0</v>
      </c>
      <c r="J235" s="56">
        <f>IF(物品!K303=0,0,"'"&amp;物品!K303&amp;"'")</f>
        <v>0</v>
      </c>
      <c r="K235" s="56">
        <f>IF(物品!L303=0,0,"'"&amp;物品!L303&amp;"'")</f>
        <v>0</v>
      </c>
      <c r="L235" s="56">
        <f>IF(物品!M303=0,0,"'"&amp;物品!M303&amp;"'")</f>
        <v>0</v>
      </c>
      <c r="M235" s="56">
        <f>IF(物品!N303=0,0,"'"&amp;物品!N303&amp;"'")</f>
        <v>0</v>
      </c>
      <c r="N235" s="56">
        <f>IF(物品!O303=0,0,"'"&amp;物品!O303&amp;"'")</f>
        <v>0</v>
      </c>
      <c r="O235" s="56" t="str">
        <f t="shared" si="72"/>
        <v/>
      </c>
      <c r="P235" s="56" t="str">
        <f t="shared" si="71"/>
        <v/>
      </c>
      <c r="Q235" s="60" t="str">
        <f>IFERROR(VLOOKUP(C235,物品!$B:$E,3,FALSE),"")</f>
        <v/>
      </c>
      <c r="R235" s="60" t="str">
        <f>IFERROR(VLOOKUP(D235,物品!$B:$E,3,FALSE),"")</f>
        <v/>
      </c>
      <c r="S235" s="60" t="str">
        <f>IFERROR(VLOOKUP(E235,物品!$B:$E,3,FALSE),"")</f>
        <v/>
      </c>
      <c r="T235" s="60" t="str">
        <f>IFERROR(VLOOKUP(F235,物品!$B:$E,3,FALSE),"")</f>
        <v/>
      </c>
      <c r="U235" s="60" t="str">
        <f>IFERROR(VLOOKUP(G235,物品!$B:$E,3,FALSE),"")</f>
        <v/>
      </c>
      <c r="V235" s="60" t="str">
        <f>IFERROR(VLOOKUP(H235,物品!$B:$E,3,FALSE),"")</f>
        <v/>
      </c>
      <c r="W235" s="55" t="str">
        <f t="shared" si="73"/>
        <v/>
      </c>
      <c r="X235" s="55" t="str">
        <f t="shared" si="74"/>
        <v/>
      </c>
      <c r="Y235" s="55" t="str">
        <f t="shared" si="75"/>
        <v/>
      </c>
      <c r="Z235" s="55" t="str">
        <f t="shared" si="76"/>
        <v/>
      </c>
      <c r="AA235" s="55" t="str">
        <f t="shared" si="77"/>
        <v/>
      </c>
      <c r="AB235" s="55" t="str">
        <f t="shared" si="78"/>
        <v>|n=0</v>
      </c>
    </row>
    <row r="236" spans="1:28">
      <c r="A236" s="56">
        <f>物品!A304</f>
        <v>0</v>
      </c>
      <c r="B236" s="56" t="str">
        <f>"'"&amp;物品!B304&amp;"'"</f>
        <v>'IC11'</v>
      </c>
      <c r="C236" s="56">
        <f>物品!J304</f>
        <v>0</v>
      </c>
      <c r="D236" s="56">
        <f>物品!K304</f>
        <v>0</v>
      </c>
      <c r="E236" s="56">
        <f>物品!L304</f>
        <v>0</v>
      </c>
      <c r="F236" s="56">
        <f>物品!M304</f>
        <v>0</v>
      </c>
      <c r="G236" s="56">
        <f>物品!N304</f>
        <v>0</v>
      </c>
      <c r="H236" s="56">
        <f>物品!O304</f>
        <v>0</v>
      </c>
      <c r="I236" s="56">
        <f>IF(物品!J304=0,0,"'"&amp;物品!J304&amp;"'")</f>
        <v>0</v>
      </c>
      <c r="J236" s="56">
        <f>IF(物品!K304=0,0,"'"&amp;物品!K304&amp;"'")</f>
        <v>0</v>
      </c>
      <c r="K236" s="56">
        <f>IF(物品!L304=0,0,"'"&amp;物品!L304&amp;"'")</f>
        <v>0</v>
      </c>
      <c r="L236" s="56">
        <f>IF(物品!M304=0,0,"'"&amp;物品!M304&amp;"'")</f>
        <v>0</v>
      </c>
      <c r="M236" s="56">
        <f>IF(物品!N304=0,0,"'"&amp;物品!N304&amp;"'")</f>
        <v>0</v>
      </c>
      <c r="N236" s="56">
        <f>IF(物品!O304=0,0,"'"&amp;物品!O304&amp;"'")</f>
        <v>0</v>
      </c>
      <c r="O236" s="56" t="str">
        <f t="shared" si="72"/>
        <v/>
      </c>
      <c r="P236" s="56" t="str">
        <f t="shared" si="71"/>
        <v/>
      </c>
      <c r="Q236" s="60" t="str">
        <f>IFERROR(VLOOKUP(C236,物品!$B:$E,3,FALSE),"")</f>
        <v/>
      </c>
      <c r="R236" s="60" t="str">
        <f>IFERROR(VLOOKUP(D236,物品!$B:$E,3,FALSE),"")</f>
        <v/>
      </c>
      <c r="S236" s="60" t="str">
        <f>IFERROR(VLOOKUP(E236,物品!$B:$E,3,FALSE),"")</f>
        <v/>
      </c>
      <c r="T236" s="60" t="str">
        <f>IFERROR(VLOOKUP(F236,物品!$B:$E,3,FALSE),"")</f>
        <v/>
      </c>
      <c r="U236" s="60" t="str">
        <f>IFERROR(VLOOKUP(G236,物品!$B:$E,3,FALSE),"")</f>
        <v/>
      </c>
      <c r="V236" s="60" t="str">
        <f>IFERROR(VLOOKUP(H236,物品!$B:$E,3,FALSE),"")</f>
        <v/>
      </c>
      <c r="W236" s="55" t="str">
        <f t="shared" si="73"/>
        <v/>
      </c>
      <c r="X236" s="55" t="str">
        <f t="shared" si="74"/>
        <v/>
      </c>
      <c r="Y236" s="55" t="str">
        <f t="shared" si="75"/>
        <v/>
      </c>
      <c r="Z236" s="55" t="str">
        <f t="shared" si="76"/>
        <v/>
      </c>
      <c r="AA236" s="55" t="str">
        <f t="shared" si="77"/>
        <v/>
      </c>
      <c r="AB236" s="55" t="str">
        <f t="shared" si="78"/>
        <v>|n=0</v>
      </c>
    </row>
    <row r="237" spans="1:28">
      <c r="A237" s="56">
        <f>物品!A305</f>
        <v>0</v>
      </c>
      <c r="B237" s="56" t="str">
        <f>"'"&amp;物品!B305&amp;"'"</f>
        <v>''</v>
      </c>
      <c r="C237" s="56">
        <f>物品!J305</f>
        <v>0</v>
      </c>
      <c r="D237" s="56">
        <f>物品!K305</f>
        <v>0</v>
      </c>
      <c r="E237" s="56">
        <f>物品!L305</f>
        <v>0</v>
      </c>
      <c r="F237" s="56">
        <f>物品!M305</f>
        <v>0</v>
      </c>
      <c r="G237" s="56">
        <f>物品!N305</f>
        <v>0</v>
      </c>
      <c r="H237" s="56">
        <f>物品!O305</f>
        <v>0</v>
      </c>
      <c r="I237" s="56">
        <f>IF(物品!J305=0,0,"'"&amp;物品!J305&amp;"'")</f>
        <v>0</v>
      </c>
      <c r="J237" s="56">
        <f>IF(物品!K305=0,0,"'"&amp;物品!K305&amp;"'")</f>
        <v>0</v>
      </c>
      <c r="K237" s="56">
        <f>IF(物品!L305=0,0,"'"&amp;物品!L305&amp;"'")</f>
        <v>0</v>
      </c>
      <c r="L237" s="56">
        <f>IF(物品!M305=0,0,"'"&amp;物品!M305&amp;"'")</f>
        <v>0</v>
      </c>
      <c r="M237" s="56">
        <f>IF(物品!N305=0,0,"'"&amp;物品!N305&amp;"'")</f>
        <v>0</v>
      </c>
      <c r="N237" s="56">
        <f>IF(物品!O305=0,0,"'"&amp;物品!O305&amp;"'")</f>
        <v>0</v>
      </c>
      <c r="O237" s="56" t="str">
        <f t="shared" si="72"/>
        <v/>
      </c>
      <c r="P237" s="56" t="str">
        <f t="shared" si="71"/>
        <v/>
      </c>
      <c r="Q237" s="60" t="str">
        <f>IFERROR(VLOOKUP(C237,物品!$B:$E,3,FALSE),"")</f>
        <v/>
      </c>
      <c r="R237" s="60" t="str">
        <f>IFERROR(VLOOKUP(D237,物品!$B:$E,3,FALSE),"")</f>
        <v/>
      </c>
      <c r="S237" s="60" t="str">
        <f>IFERROR(VLOOKUP(E237,物品!$B:$E,3,FALSE),"")</f>
        <v/>
      </c>
      <c r="T237" s="60" t="str">
        <f>IFERROR(VLOOKUP(F237,物品!$B:$E,3,FALSE),"")</f>
        <v/>
      </c>
      <c r="U237" s="60" t="str">
        <f>IFERROR(VLOOKUP(G237,物品!$B:$E,3,FALSE),"")</f>
        <v/>
      </c>
      <c r="V237" s="60" t="str">
        <f>IFERROR(VLOOKUP(H237,物品!$B:$E,3,FALSE),"")</f>
        <v/>
      </c>
      <c r="W237" s="55" t="str">
        <f t="shared" si="73"/>
        <v/>
      </c>
      <c r="X237" s="55" t="str">
        <f t="shared" si="74"/>
        <v/>
      </c>
      <c r="Y237" s="55" t="str">
        <f t="shared" si="75"/>
        <v/>
      </c>
      <c r="Z237" s="55" t="str">
        <f t="shared" si="76"/>
        <v/>
      </c>
      <c r="AA237" s="55" t="str">
        <f t="shared" si="77"/>
        <v/>
      </c>
      <c r="AB237" s="55" t="str">
        <f t="shared" si="78"/>
        <v>|n=0</v>
      </c>
    </row>
    <row r="238" spans="1:28">
      <c r="A238" s="56">
        <f>物品!A306</f>
        <v>0</v>
      </c>
      <c r="B238" s="56" t="str">
        <f>"'"&amp;物品!B306&amp;"'"</f>
        <v>''</v>
      </c>
      <c r="C238" s="56">
        <f>物品!J306</f>
        <v>0</v>
      </c>
      <c r="D238" s="56">
        <f>物品!K306</f>
        <v>0</v>
      </c>
      <c r="E238" s="56">
        <f>物品!L306</f>
        <v>0</v>
      </c>
      <c r="F238" s="56">
        <f>物品!M306</f>
        <v>0</v>
      </c>
      <c r="G238" s="56">
        <f>物品!N306</f>
        <v>0</v>
      </c>
      <c r="H238" s="56">
        <f>物品!O306</f>
        <v>0</v>
      </c>
      <c r="I238" s="56">
        <f>IF(物品!J306=0,0,"'"&amp;物品!J306&amp;"'")</f>
        <v>0</v>
      </c>
      <c r="J238" s="56">
        <f>IF(物品!K306=0,0,"'"&amp;物品!K306&amp;"'")</f>
        <v>0</v>
      </c>
      <c r="K238" s="56">
        <f>IF(物品!L306=0,0,"'"&amp;物品!L306&amp;"'")</f>
        <v>0</v>
      </c>
      <c r="L238" s="56">
        <f>IF(物品!M306=0,0,"'"&amp;物品!M306&amp;"'")</f>
        <v>0</v>
      </c>
      <c r="M238" s="56">
        <f>IF(物品!N306=0,0,"'"&amp;物品!N306&amp;"'")</f>
        <v>0</v>
      </c>
      <c r="N238" s="56">
        <f>IF(物品!O306=0,0,"'"&amp;物品!O306&amp;"'")</f>
        <v>0</v>
      </c>
      <c r="O238" s="56" t="str">
        <f t="shared" si="72"/>
        <v/>
      </c>
      <c r="P238" s="56" t="str">
        <f t="shared" si="71"/>
        <v/>
      </c>
      <c r="Q238" s="60" t="str">
        <f>IFERROR(VLOOKUP(C238,物品!$B:$E,3,FALSE),"")</f>
        <v/>
      </c>
      <c r="R238" s="60" t="str">
        <f>IFERROR(VLOOKUP(D238,物品!$B:$E,3,FALSE),"")</f>
        <v/>
      </c>
      <c r="S238" s="60" t="str">
        <f>IFERROR(VLOOKUP(E238,物品!$B:$E,3,FALSE),"")</f>
        <v/>
      </c>
      <c r="T238" s="60" t="str">
        <f>IFERROR(VLOOKUP(F238,物品!$B:$E,3,FALSE),"")</f>
        <v/>
      </c>
      <c r="U238" s="60" t="str">
        <f>IFERROR(VLOOKUP(G238,物品!$B:$E,3,FALSE),"")</f>
        <v/>
      </c>
      <c r="V238" s="60" t="str">
        <f>IFERROR(VLOOKUP(H238,物品!$B:$E,3,FALSE),"")</f>
        <v/>
      </c>
      <c r="W238" s="55" t="str">
        <f t="shared" si="73"/>
        <v/>
      </c>
      <c r="X238" s="55" t="str">
        <f t="shared" si="74"/>
        <v/>
      </c>
      <c r="Y238" s="55" t="str">
        <f t="shared" si="75"/>
        <v/>
      </c>
      <c r="Z238" s="55" t="str">
        <f t="shared" si="76"/>
        <v/>
      </c>
      <c r="AA238" s="55" t="str">
        <f t="shared" si="77"/>
        <v/>
      </c>
      <c r="AB238" s="55" t="str">
        <f t="shared" si="78"/>
        <v>|n=0</v>
      </c>
    </row>
    <row r="239" spans="1:28">
      <c r="A239" s="56">
        <f>物品!A307</f>
        <v>0</v>
      </c>
      <c r="B239" s="56" t="str">
        <f>"'"&amp;物品!B307&amp;"'"</f>
        <v>''</v>
      </c>
      <c r="C239" s="56">
        <f>物品!J307</f>
        <v>0</v>
      </c>
      <c r="D239" s="56">
        <f>物品!K307</f>
        <v>0</v>
      </c>
      <c r="E239" s="56">
        <f>物品!L307</f>
        <v>0</v>
      </c>
      <c r="F239" s="56">
        <f>物品!M307</f>
        <v>0</v>
      </c>
      <c r="G239" s="56">
        <f>物品!N307</f>
        <v>0</v>
      </c>
      <c r="H239" s="56">
        <f>物品!O307</f>
        <v>0</v>
      </c>
      <c r="I239" s="56">
        <f>IF(物品!J307=0,0,"'"&amp;物品!J307&amp;"'")</f>
        <v>0</v>
      </c>
      <c r="J239" s="56">
        <f>IF(物品!K307=0,0,"'"&amp;物品!K307&amp;"'")</f>
        <v>0</v>
      </c>
      <c r="K239" s="56">
        <f>IF(物品!L307=0,0,"'"&amp;物品!L307&amp;"'")</f>
        <v>0</v>
      </c>
      <c r="L239" s="56">
        <f>IF(物品!M307=0,0,"'"&amp;物品!M307&amp;"'")</f>
        <v>0</v>
      </c>
      <c r="M239" s="56">
        <f>IF(物品!N307=0,0,"'"&amp;物品!N307&amp;"'")</f>
        <v>0</v>
      </c>
      <c r="N239" s="56">
        <f>IF(物品!O307=0,0,"'"&amp;物品!O307&amp;"'")</f>
        <v>0</v>
      </c>
      <c r="O239" s="56" t="str">
        <f t="shared" si="72"/>
        <v/>
      </c>
      <c r="P239" s="56" t="str">
        <f t="shared" si="71"/>
        <v/>
      </c>
      <c r="Q239" s="60" t="str">
        <f>IFERROR(VLOOKUP(C239,物品!$B:$E,3,FALSE),"")</f>
        <v/>
      </c>
      <c r="R239" s="60" t="str">
        <f>IFERROR(VLOOKUP(D239,物品!$B:$E,3,FALSE),"")</f>
        <v/>
      </c>
      <c r="S239" s="60" t="str">
        <f>IFERROR(VLOOKUP(E239,物品!$B:$E,3,FALSE),"")</f>
        <v/>
      </c>
      <c r="T239" s="60" t="str">
        <f>IFERROR(VLOOKUP(F239,物品!$B:$E,3,FALSE),"")</f>
        <v/>
      </c>
      <c r="U239" s="60" t="str">
        <f>IFERROR(VLOOKUP(G239,物品!$B:$E,3,FALSE),"")</f>
        <v/>
      </c>
      <c r="V239" s="60" t="str">
        <f>IFERROR(VLOOKUP(H239,物品!$B:$E,3,FALSE),"")</f>
        <v/>
      </c>
      <c r="W239" s="55" t="str">
        <f t="shared" si="73"/>
        <v/>
      </c>
      <c r="X239" s="55" t="str">
        <f t="shared" si="74"/>
        <v/>
      </c>
      <c r="Y239" s="55" t="str">
        <f t="shared" si="75"/>
        <v/>
      </c>
      <c r="Z239" s="55" t="str">
        <f t="shared" si="76"/>
        <v/>
      </c>
      <c r="AA239" s="55" t="str">
        <f t="shared" si="77"/>
        <v/>
      </c>
      <c r="AB239" s="55" t="str">
        <f t="shared" si="78"/>
        <v>|n=0</v>
      </c>
    </row>
    <row r="240" spans="1:28">
      <c r="A240" s="56">
        <f>物品!A308</f>
        <v>0</v>
      </c>
      <c r="B240" s="56" t="str">
        <f>"'"&amp;物品!B308&amp;"'"</f>
        <v>''</v>
      </c>
      <c r="C240" s="56">
        <f>物品!J308</f>
        <v>0</v>
      </c>
      <c r="D240" s="56">
        <f>物品!K308</f>
        <v>0</v>
      </c>
      <c r="E240" s="56">
        <f>物品!L308</f>
        <v>0</v>
      </c>
      <c r="F240" s="56">
        <f>物品!M308</f>
        <v>0</v>
      </c>
      <c r="G240" s="56">
        <f>物品!N308</f>
        <v>0</v>
      </c>
      <c r="H240" s="56">
        <f>物品!O308</f>
        <v>0</v>
      </c>
      <c r="I240" s="56">
        <f>IF(物品!J308=0,0,"'"&amp;物品!J308&amp;"'")</f>
        <v>0</v>
      </c>
      <c r="J240" s="56">
        <f>IF(物品!K308=0,0,"'"&amp;物品!K308&amp;"'")</f>
        <v>0</v>
      </c>
      <c r="K240" s="56">
        <f>IF(物品!L308=0,0,"'"&amp;物品!L308&amp;"'")</f>
        <v>0</v>
      </c>
      <c r="L240" s="56">
        <f>IF(物品!M308=0,0,"'"&amp;物品!M308&amp;"'")</f>
        <v>0</v>
      </c>
      <c r="M240" s="56">
        <f>IF(物品!N308=0,0,"'"&amp;物品!N308&amp;"'")</f>
        <v>0</v>
      </c>
      <c r="N240" s="56">
        <f>IF(物品!O308=0,0,"'"&amp;物品!O308&amp;"'")</f>
        <v>0</v>
      </c>
      <c r="O240" s="56" t="str">
        <f t="shared" si="72"/>
        <v/>
      </c>
      <c r="P240" s="56" t="str">
        <f t="shared" si="71"/>
        <v/>
      </c>
      <c r="Q240" s="60" t="str">
        <f>IFERROR(VLOOKUP(C240,物品!$B:$E,3,FALSE),"")</f>
        <v/>
      </c>
      <c r="R240" s="60" t="str">
        <f>IFERROR(VLOOKUP(D240,物品!$B:$E,3,FALSE),"")</f>
        <v/>
      </c>
      <c r="S240" s="60" t="str">
        <f>IFERROR(VLOOKUP(E240,物品!$B:$E,3,FALSE),"")</f>
        <v/>
      </c>
      <c r="T240" s="60" t="str">
        <f>IFERROR(VLOOKUP(F240,物品!$B:$E,3,FALSE),"")</f>
        <v/>
      </c>
      <c r="U240" s="60" t="str">
        <f>IFERROR(VLOOKUP(G240,物品!$B:$E,3,FALSE),"")</f>
        <v/>
      </c>
      <c r="V240" s="60" t="str">
        <f>IFERROR(VLOOKUP(H240,物品!$B:$E,3,FALSE),"")</f>
        <v/>
      </c>
      <c r="W240" s="55" t="str">
        <f t="shared" si="73"/>
        <v/>
      </c>
      <c r="X240" s="55" t="str">
        <f t="shared" si="74"/>
        <v/>
      </c>
      <c r="Y240" s="55" t="str">
        <f t="shared" si="75"/>
        <v/>
      </c>
      <c r="Z240" s="55" t="str">
        <f t="shared" si="76"/>
        <v/>
      </c>
      <c r="AA240" s="55" t="str">
        <f t="shared" si="77"/>
        <v/>
      </c>
      <c r="AB240" s="55" t="str">
        <f t="shared" si="78"/>
        <v>|n=0</v>
      </c>
    </row>
    <row r="241" spans="1:28">
      <c r="A241" s="56">
        <f>物品!A309</f>
        <v>0</v>
      </c>
      <c r="B241" s="56" t="str">
        <f>"'"&amp;物品!B309&amp;"'"</f>
        <v>''</v>
      </c>
      <c r="C241" s="56">
        <f>物品!J309</f>
        <v>0</v>
      </c>
      <c r="D241" s="56">
        <f>物品!K309</f>
        <v>0</v>
      </c>
      <c r="E241" s="56">
        <f>物品!L309</f>
        <v>0</v>
      </c>
      <c r="F241" s="56">
        <f>物品!M309</f>
        <v>0</v>
      </c>
      <c r="G241" s="56">
        <f>物品!N309</f>
        <v>0</v>
      </c>
      <c r="H241" s="56">
        <f>物品!O309</f>
        <v>0</v>
      </c>
      <c r="I241" s="56">
        <f>IF(物品!J309=0,0,"'"&amp;物品!J309&amp;"'")</f>
        <v>0</v>
      </c>
      <c r="J241" s="56">
        <f>IF(物品!K309=0,0,"'"&amp;物品!K309&amp;"'")</f>
        <v>0</v>
      </c>
      <c r="K241" s="56">
        <f>IF(物品!L309=0,0,"'"&amp;物品!L309&amp;"'")</f>
        <v>0</v>
      </c>
      <c r="L241" s="56">
        <f>IF(物品!M309=0,0,"'"&amp;物品!M309&amp;"'")</f>
        <v>0</v>
      </c>
      <c r="M241" s="56">
        <f>IF(物品!N309=0,0,"'"&amp;物品!N309&amp;"'")</f>
        <v>0</v>
      </c>
      <c r="N241" s="56">
        <f>IF(物品!O309=0,0,"'"&amp;物品!O309&amp;"'")</f>
        <v>0</v>
      </c>
      <c r="O241" s="56" t="str">
        <f t="shared" si="72"/>
        <v/>
      </c>
      <c r="P241" s="56" t="str">
        <f t="shared" si="71"/>
        <v/>
      </c>
      <c r="Q241" s="60" t="str">
        <f>IFERROR(VLOOKUP(C241,物品!$B:$E,3,FALSE),"")</f>
        <v/>
      </c>
      <c r="R241" s="60" t="str">
        <f>IFERROR(VLOOKUP(D241,物品!$B:$E,3,FALSE),"")</f>
        <v/>
      </c>
      <c r="S241" s="60" t="str">
        <f>IFERROR(VLOOKUP(E241,物品!$B:$E,3,FALSE),"")</f>
        <v/>
      </c>
      <c r="T241" s="60" t="str">
        <f>IFERROR(VLOOKUP(F241,物品!$B:$E,3,FALSE),"")</f>
        <v/>
      </c>
      <c r="U241" s="60" t="str">
        <f>IFERROR(VLOOKUP(G241,物品!$B:$E,3,FALSE),"")</f>
        <v/>
      </c>
      <c r="V241" s="60" t="str">
        <f>IFERROR(VLOOKUP(H241,物品!$B:$E,3,FALSE),"")</f>
        <v/>
      </c>
      <c r="W241" s="55" t="str">
        <f t="shared" si="73"/>
        <v/>
      </c>
      <c r="X241" s="55" t="str">
        <f t="shared" si="74"/>
        <v/>
      </c>
      <c r="Y241" s="55" t="str">
        <f t="shared" si="75"/>
        <v/>
      </c>
      <c r="Z241" s="55" t="str">
        <f t="shared" si="76"/>
        <v/>
      </c>
      <c r="AA241" s="55" t="str">
        <f t="shared" si="77"/>
        <v/>
      </c>
      <c r="AB241" s="55" t="str">
        <f t="shared" si="78"/>
        <v>|n=0</v>
      </c>
    </row>
    <row r="242" spans="1:28">
      <c r="A242" s="56">
        <f>物品!A310</f>
        <v>0</v>
      </c>
      <c r="B242" s="56" t="str">
        <f>"'"&amp;物品!B310&amp;"'"</f>
        <v>''</v>
      </c>
      <c r="C242" s="56">
        <f>物品!J310</f>
        <v>0</v>
      </c>
      <c r="D242" s="56">
        <f>物品!K310</f>
        <v>0</v>
      </c>
      <c r="E242" s="56">
        <f>物品!L310</f>
        <v>0</v>
      </c>
      <c r="F242" s="56">
        <f>物品!M310</f>
        <v>0</v>
      </c>
      <c r="G242" s="56">
        <f>物品!N310</f>
        <v>0</v>
      </c>
      <c r="H242" s="56">
        <f>物品!O310</f>
        <v>0</v>
      </c>
      <c r="I242" s="56">
        <f>IF(物品!J310=0,0,"'"&amp;物品!J310&amp;"'")</f>
        <v>0</v>
      </c>
      <c r="J242" s="56">
        <f>IF(物品!K310=0,0,"'"&amp;物品!K310&amp;"'")</f>
        <v>0</v>
      </c>
      <c r="K242" s="56">
        <f>IF(物品!L310=0,0,"'"&amp;物品!L310&amp;"'")</f>
        <v>0</v>
      </c>
      <c r="L242" s="56">
        <f>IF(物品!M310=0,0,"'"&amp;物品!M310&amp;"'")</f>
        <v>0</v>
      </c>
      <c r="M242" s="56">
        <f>IF(物品!N310=0,0,"'"&amp;物品!N310&amp;"'")</f>
        <v>0</v>
      </c>
      <c r="N242" s="56">
        <f>IF(物品!O310=0,0,"'"&amp;物品!O310&amp;"'")</f>
        <v>0</v>
      </c>
      <c r="O242" s="56" t="str">
        <f t="shared" si="72"/>
        <v/>
      </c>
      <c r="P242" s="56" t="str">
        <f t="shared" si="71"/>
        <v/>
      </c>
      <c r="Q242" s="60" t="str">
        <f>IFERROR(VLOOKUP(C242,物品!$B:$E,3,FALSE),"")</f>
        <v/>
      </c>
      <c r="R242" s="60" t="str">
        <f>IFERROR(VLOOKUP(D242,物品!$B:$E,3,FALSE),"")</f>
        <v/>
      </c>
      <c r="S242" s="60" t="str">
        <f>IFERROR(VLOOKUP(E242,物品!$B:$E,3,FALSE),"")</f>
        <v/>
      </c>
      <c r="T242" s="60" t="str">
        <f>IFERROR(VLOOKUP(F242,物品!$B:$E,3,FALSE),"")</f>
        <v/>
      </c>
      <c r="U242" s="60" t="str">
        <f>IFERROR(VLOOKUP(G242,物品!$B:$E,3,FALSE),"")</f>
        <v/>
      </c>
      <c r="V242" s="60" t="str">
        <f>IFERROR(VLOOKUP(H242,物品!$B:$E,3,FALSE),"")</f>
        <v/>
      </c>
      <c r="W242" s="55" t="str">
        <f t="shared" si="73"/>
        <v/>
      </c>
      <c r="X242" s="55" t="str">
        <f t="shared" si="74"/>
        <v/>
      </c>
      <c r="Y242" s="55" t="str">
        <f t="shared" si="75"/>
        <v/>
      </c>
      <c r="Z242" s="55" t="str">
        <f t="shared" si="76"/>
        <v/>
      </c>
      <c r="AA242" s="55" t="str">
        <f t="shared" si="77"/>
        <v/>
      </c>
      <c r="AB242" s="55" t="str">
        <f t="shared" si="78"/>
        <v>|n=0</v>
      </c>
    </row>
    <row r="243" spans="1:28">
      <c r="A243" s="56">
        <f>物品!A311</f>
        <v>0</v>
      </c>
      <c r="B243" s="56" t="str">
        <f>"'"&amp;物品!B311&amp;"'"</f>
        <v>''</v>
      </c>
      <c r="C243" s="56">
        <f>物品!J311</f>
        <v>0</v>
      </c>
      <c r="D243" s="56">
        <f>物品!K311</f>
        <v>0</v>
      </c>
      <c r="E243" s="56">
        <f>物品!L311</f>
        <v>0</v>
      </c>
      <c r="F243" s="56">
        <f>物品!M311</f>
        <v>0</v>
      </c>
      <c r="G243" s="56">
        <f>物品!N311</f>
        <v>0</v>
      </c>
      <c r="H243" s="56">
        <f>物品!O311</f>
        <v>0</v>
      </c>
      <c r="I243" s="56">
        <f>IF(物品!J311=0,0,"'"&amp;物品!J311&amp;"'")</f>
        <v>0</v>
      </c>
      <c r="J243" s="56">
        <f>IF(物品!K311=0,0,"'"&amp;物品!K311&amp;"'")</f>
        <v>0</v>
      </c>
      <c r="K243" s="56">
        <f>IF(物品!L311=0,0,"'"&amp;物品!L311&amp;"'")</f>
        <v>0</v>
      </c>
      <c r="L243" s="56">
        <f>IF(物品!M311=0,0,"'"&amp;物品!M311&amp;"'")</f>
        <v>0</v>
      </c>
      <c r="M243" s="56">
        <f>IF(物品!N311=0,0,"'"&amp;物品!N311&amp;"'")</f>
        <v>0</v>
      </c>
      <c r="N243" s="56">
        <f>IF(物品!O311=0,0,"'"&amp;物品!O311&amp;"'")</f>
        <v>0</v>
      </c>
      <c r="O243" s="56" t="str">
        <f t="shared" si="72"/>
        <v/>
      </c>
      <c r="P243" s="56" t="str">
        <f t="shared" si="71"/>
        <v/>
      </c>
      <c r="Q243" s="60" t="str">
        <f>IFERROR(VLOOKUP(C243,物品!$B:$E,3,FALSE),"")</f>
        <v/>
      </c>
      <c r="R243" s="60" t="str">
        <f>IFERROR(VLOOKUP(D243,物品!$B:$E,3,FALSE),"")</f>
        <v/>
      </c>
      <c r="S243" s="60" t="str">
        <f>IFERROR(VLOOKUP(E243,物品!$B:$E,3,FALSE),"")</f>
        <v/>
      </c>
      <c r="T243" s="60" t="str">
        <f>IFERROR(VLOOKUP(F243,物品!$B:$E,3,FALSE),"")</f>
        <v/>
      </c>
      <c r="U243" s="60" t="str">
        <f>IFERROR(VLOOKUP(G243,物品!$B:$E,3,FALSE),"")</f>
        <v/>
      </c>
      <c r="V243" s="60" t="str">
        <f>IFERROR(VLOOKUP(H243,物品!$B:$E,3,FALSE),"")</f>
        <v/>
      </c>
      <c r="W243" s="55" t="str">
        <f t="shared" si="73"/>
        <v/>
      </c>
      <c r="X243" s="55" t="str">
        <f t="shared" si="74"/>
        <v/>
      </c>
      <c r="Y243" s="55" t="str">
        <f t="shared" si="75"/>
        <v/>
      </c>
      <c r="Z243" s="55" t="str">
        <f t="shared" si="76"/>
        <v/>
      </c>
      <c r="AA243" s="55" t="str">
        <f t="shared" si="77"/>
        <v/>
      </c>
      <c r="AB243" s="55" t="str">
        <f t="shared" si="78"/>
        <v>|n=0</v>
      </c>
    </row>
    <row r="244" spans="1:28">
      <c r="A244" s="56">
        <f>物品!A312</f>
        <v>0</v>
      </c>
      <c r="B244" s="56" t="str">
        <f>"'"&amp;物品!B312&amp;"'"</f>
        <v>''</v>
      </c>
      <c r="C244" s="56">
        <f>物品!J312</f>
        <v>0</v>
      </c>
      <c r="D244" s="56">
        <f>物品!K312</f>
        <v>0</v>
      </c>
      <c r="E244" s="56">
        <f>物品!L312</f>
        <v>0</v>
      </c>
      <c r="F244" s="56">
        <f>物品!M312</f>
        <v>0</v>
      </c>
      <c r="G244" s="56">
        <f>物品!N312</f>
        <v>0</v>
      </c>
      <c r="H244" s="56">
        <f>物品!O312</f>
        <v>0</v>
      </c>
      <c r="I244" s="56">
        <f>IF(物品!J312=0,0,"'"&amp;物品!J312&amp;"'")</f>
        <v>0</v>
      </c>
      <c r="J244" s="56">
        <f>IF(物品!K312=0,0,"'"&amp;物品!K312&amp;"'")</f>
        <v>0</v>
      </c>
      <c r="K244" s="56">
        <f>IF(物品!L312=0,0,"'"&amp;物品!L312&amp;"'")</f>
        <v>0</v>
      </c>
      <c r="L244" s="56">
        <f>IF(物品!M312=0,0,"'"&amp;物品!M312&amp;"'")</f>
        <v>0</v>
      </c>
      <c r="M244" s="56">
        <f>IF(物品!N312=0,0,"'"&amp;物品!N312&amp;"'")</f>
        <v>0</v>
      </c>
      <c r="N244" s="56">
        <f>IF(物品!O312=0,0,"'"&amp;物品!O312&amp;"'")</f>
        <v>0</v>
      </c>
      <c r="O244" s="56" t="str">
        <f t="shared" si="72"/>
        <v/>
      </c>
      <c r="P244" s="56" t="str">
        <f t="shared" si="71"/>
        <v/>
      </c>
      <c r="Q244" s="60" t="str">
        <f>IFERROR(VLOOKUP(C244,物品!$B:$E,3,FALSE),"")</f>
        <v/>
      </c>
      <c r="R244" s="60" t="str">
        <f>IFERROR(VLOOKUP(D244,物品!$B:$E,3,FALSE),"")</f>
        <v/>
      </c>
      <c r="S244" s="60" t="str">
        <f>IFERROR(VLOOKUP(E244,物品!$B:$E,3,FALSE),"")</f>
        <v/>
      </c>
      <c r="T244" s="60" t="str">
        <f>IFERROR(VLOOKUP(F244,物品!$B:$E,3,FALSE),"")</f>
        <v/>
      </c>
      <c r="U244" s="60" t="str">
        <f>IFERROR(VLOOKUP(G244,物品!$B:$E,3,FALSE),"")</f>
        <v/>
      </c>
      <c r="V244" s="60" t="str">
        <f>IFERROR(VLOOKUP(H244,物品!$B:$E,3,FALSE),"")</f>
        <v/>
      </c>
      <c r="W244" s="55" t="str">
        <f t="shared" si="73"/>
        <v/>
      </c>
      <c r="X244" s="55" t="str">
        <f t="shared" si="74"/>
        <v/>
      </c>
      <c r="Y244" s="55" t="str">
        <f t="shared" si="75"/>
        <v/>
      </c>
      <c r="Z244" s="55" t="str">
        <f t="shared" si="76"/>
        <v/>
      </c>
      <c r="AA244" s="55" t="str">
        <f t="shared" si="77"/>
        <v/>
      </c>
      <c r="AB244" s="55" t="str">
        <f t="shared" si="78"/>
        <v>|n=0</v>
      </c>
    </row>
    <row r="245" spans="1:28">
      <c r="A245" s="56">
        <f>物品!A313</f>
        <v>0</v>
      </c>
      <c r="B245" s="56" t="str">
        <f>"'"&amp;物品!B313&amp;"'"</f>
        <v>''</v>
      </c>
      <c r="C245" s="56">
        <f>物品!J313</f>
        <v>0</v>
      </c>
      <c r="D245" s="56">
        <f>物品!K313</f>
        <v>0</v>
      </c>
      <c r="E245" s="56">
        <f>物品!L313</f>
        <v>0</v>
      </c>
      <c r="F245" s="56">
        <f>物品!M313</f>
        <v>0</v>
      </c>
      <c r="G245" s="56">
        <f>物品!N313</f>
        <v>0</v>
      </c>
      <c r="H245" s="56">
        <f>物品!O313</f>
        <v>0</v>
      </c>
      <c r="I245" s="56">
        <f>IF(物品!J313=0,0,"'"&amp;物品!J313&amp;"'")</f>
        <v>0</v>
      </c>
      <c r="J245" s="56">
        <f>IF(物品!K313=0,0,"'"&amp;物品!K313&amp;"'")</f>
        <v>0</v>
      </c>
      <c r="K245" s="56">
        <f>IF(物品!L313=0,0,"'"&amp;物品!L313&amp;"'")</f>
        <v>0</v>
      </c>
      <c r="L245" s="56">
        <f>IF(物品!M313=0,0,"'"&amp;物品!M313&amp;"'")</f>
        <v>0</v>
      </c>
      <c r="M245" s="56">
        <f>IF(物品!N313=0,0,"'"&amp;物品!N313&amp;"'")</f>
        <v>0</v>
      </c>
      <c r="N245" s="56">
        <f>IF(物品!O313=0,0,"'"&amp;物品!O313&amp;"'")</f>
        <v>0</v>
      </c>
      <c r="O245" s="56" t="str">
        <f t="shared" ref="O245:O263" si="79">IF(I245=0,"","AddItemFormula("&amp;I245&amp;","&amp;J245&amp;","&amp;K245&amp;","&amp;L245&amp;","&amp;M245&amp;","&amp;N245&amp;","&amp;B245&amp;")")</f>
        <v/>
      </c>
      <c r="P245" s="56" t="str">
        <f t="shared" si="71"/>
        <v/>
      </c>
      <c r="Q245" s="60" t="str">
        <f>IFERROR(VLOOKUP(C245,物品!$B:$E,3,FALSE),"")</f>
        <v/>
      </c>
      <c r="R245" s="60" t="str">
        <f>IFERROR(VLOOKUP(D245,物品!$B:$E,3,FALSE),"")</f>
        <v/>
      </c>
      <c r="S245" s="60" t="str">
        <f>IFERROR(VLOOKUP(E245,物品!$B:$E,3,FALSE),"")</f>
        <v/>
      </c>
      <c r="T245" s="60" t="str">
        <f>IFERROR(VLOOKUP(F245,物品!$B:$E,3,FALSE),"")</f>
        <v/>
      </c>
      <c r="U245" s="60" t="str">
        <f>IFERROR(VLOOKUP(G245,物品!$B:$E,3,FALSE),"")</f>
        <v/>
      </c>
      <c r="V245" s="60" t="str">
        <f>IFERROR(VLOOKUP(H245,物品!$B:$E,3,FALSE),"")</f>
        <v/>
      </c>
      <c r="W245" s="55" t="str">
        <f t="shared" ref="W245:W258" si="80">IF(R245="","","+"&amp;R245)</f>
        <v/>
      </c>
      <c r="X245" s="55" t="str">
        <f t="shared" ref="X245:X258" si="81">IF(S245="","","+"&amp;S245)</f>
        <v/>
      </c>
      <c r="Y245" s="55" t="str">
        <f t="shared" ref="Y245:Y258" si="82">IF(T245="","","+"&amp;T245)</f>
        <v/>
      </c>
      <c r="Z245" s="55" t="str">
        <f t="shared" ref="Z245:Z258" si="83">IF(U245="","","+"&amp;U245)</f>
        <v/>
      </c>
      <c r="AA245" s="55" t="str">
        <f t="shared" ref="AA245:AA258" si="84">IF(V245="","","+"&amp;V245)</f>
        <v/>
      </c>
      <c r="AB245" s="55" t="str">
        <f t="shared" ref="AB245:AB263" si="85">"|n"&amp;Q245&amp;W245&amp;X245&amp;Y245&amp;Z245&amp;AA245&amp;"="&amp;A245</f>
        <v>|n=0</v>
      </c>
    </row>
    <row r="246" spans="1:28">
      <c r="A246" s="56">
        <f>物品!A314</f>
        <v>0</v>
      </c>
      <c r="B246" s="56" t="str">
        <f>"'"&amp;物品!B314&amp;"'"</f>
        <v>''</v>
      </c>
      <c r="C246" s="56">
        <f>物品!J314</f>
        <v>0</v>
      </c>
      <c r="D246" s="56">
        <f>物品!K314</f>
        <v>0</v>
      </c>
      <c r="E246" s="56">
        <f>物品!L314</f>
        <v>0</v>
      </c>
      <c r="F246" s="56">
        <f>物品!M314</f>
        <v>0</v>
      </c>
      <c r="G246" s="56">
        <f>物品!N314</f>
        <v>0</v>
      </c>
      <c r="H246" s="56">
        <f>物品!O314</f>
        <v>0</v>
      </c>
      <c r="I246" s="56">
        <f>IF(物品!J314=0,0,"'"&amp;物品!J314&amp;"'")</f>
        <v>0</v>
      </c>
      <c r="J246" s="56">
        <f>IF(物品!K314=0,0,"'"&amp;物品!K314&amp;"'")</f>
        <v>0</v>
      </c>
      <c r="K246" s="56">
        <f>IF(物品!L314=0,0,"'"&amp;物品!L314&amp;"'")</f>
        <v>0</v>
      </c>
      <c r="L246" s="56">
        <f>IF(物品!M314=0,0,"'"&amp;物品!M314&amp;"'")</f>
        <v>0</v>
      </c>
      <c r="M246" s="56">
        <f>IF(物品!N314=0,0,"'"&amp;物品!N314&amp;"'")</f>
        <v>0</v>
      </c>
      <c r="N246" s="56">
        <f>IF(物品!O314=0,0,"'"&amp;物品!O314&amp;"'")</f>
        <v>0</v>
      </c>
      <c r="O246" s="56" t="str">
        <f t="shared" si="79"/>
        <v/>
      </c>
      <c r="P246" s="56" t="str">
        <f t="shared" si="71"/>
        <v/>
      </c>
      <c r="Q246" s="60" t="str">
        <f>IFERROR(VLOOKUP(C246,物品!$B:$E,3,FALSE),"")</f>
        <v/>
      </c>
      <c r="R246" s="60" t="str">
        <f>IFERROR(VLOOKUP(D246,物品!$B:$E,3,FALSE),"")</f>
        <v/>
      </c>
      <c r="S246" s="60" t="str">
        <f>IFERROR(VLOOKUP(E246,物品!$B:$E,3,FALSE),"")</f>
        <v/>
      </c>
      <c r="T246" s="60" t="str">
        <f>IFERROR(VLOOKUP(F246,物品!$B:$E,3,FALSE),"")</f>
        <v/>
      </c>
      <c r="U246" s="60" t="str">
        <f>IFERROR(VLOOKUP(G246,物品!$B:$E,3,FALSE),"")</f>
        <v/>
      </c>
      <c r="V246" s="60" t="str">
        <f>IFERROR(VLOOKUP(H246,物品!$B:$E,3,FALSE),"")</f>
        <v/>
      </c>
      <c r="W246" s="55" t="str">
        <f t="shared" si="80"/>
        <v/>
      </c>
      <c r="X246" s="55" t="str">
        <f t="shared" si="81"/>
        <v/>
      </c>
      <c r="Y246" s="55" t="str">
        <f t="shared" si="82"/>
        <v/>
      </c>
      <c r="Z246" s="55" t="str">
        <f t="shared" si="83"/>
        <v/>
      </c>
      <c r="AA246" s="55" t="str">
        <f t="shared" si="84"/>
        <v/>
      </c>
      <c r="AB246" s="55" t="str">
        <f t="shared" si="85"/>
        <v>|n=0</v>
      </c>
    </row>
    <row r="247" spans="1:28">
      <c r="A247" s="56">
        <f>物品!A315</f>
        <v>0</v>
      </c>
      <c r="B247" s="56" t="str">
        <f>"'"&amp;物品!B315&amp;"'"</f>
        <v>''</v>
      </c>
      <c r="C247" s="56">
        <f>物品!J315</f>
        <v>0</v>
      </c>
      <c r="D247" s="56">
        <f>物品!K315</f>
        <v>0</v>
      </c>
      <c r="E247" s="56">
        <f>物品!L315</f>
        <v>0</v>
      </c>
      <c r="F247" s="56">
        <f>物品!M315</f>
        <v>0</v>
      </c>
      <c r="G247" s="56">
        <f>物品!N315</f>
        <v>0</v>
      </c>
      <c r="H247" s="56">
        <f>物品!O315</f>
        <v>0</v>
      </c>
      <c r="I247" s="56">
        <f>IF(物品!J315=0,0,"'"&amp;物品!J315&amp;"'")</f>
        <v>0</v>
      </c>
      <c r="J247" s="56">
        <f>IF(物品!K315=0,0,"'"&amp;物品!K315&amp;"'")</f>
        <v>0</v>
      </c>
      <c r="K247" s="56">
        <f>IF(物品!L315=0,0,"'"&amp;物品!L315&amp;"'")</f>
        <v>0</v>
      </c>
      <c r="L247" s="56">
        <f>IF(物品!M315=0,0,"'"&amp;物品!M315&amp;"'")</f>
        <v>0</v>
      </c>
      <c r="M247" s="56">
        <f>IF(物品!N315=0,0,"'"&amp;物品!N315&amp;"'")</f>
        <v>0</v>
      </c>
      <c r="N247" s="56">
        <f>IF(物品!O315=0,0,"'"&amp;物品!O315&amp;"'")</f>
        <v>0</v>
      </c>
      <c r="O247" s="56" t="str">
        <f t="shared" si="79"/>
        <v/>
      </c>
      <c r="P247" s="56" t="str">
        <f t="shared" si="71"/>
        <v/>
      </c>
      <c r="Q247" s="60" t="str">
        <f>IFERROR(VLOOKUP(C247,物品!$B:$E,3,FALSE),"")</f>
        <v/>
      </c>
      <c r="R247" s="60" t="str">
        <f>IFERROR(VLOOKUP(D247,物品!$B:$E,3,FALSE),"")</f>
        <v/>
      </c>
      <c r="S247" s="60" t="str">
        <f>IFERROR(VLOOKUP(E247,物品!$B:$E,3,FALSE),"")</f>
        <v/>
      </c>
      <c r="T247" s="60" t="str">
        <f>IFERROR(VLOOKUP(F247,物品!$B:$E,3,FALSE),"")</f>
        <v/>
      </c>
      <c r="U247" s="60" t="str">
        <f>IFERROR(VLOOKUP(G247,物品!$B:$E,3,FALSE),"")</f>
        <v/>
      </c>
      <c r="V247" s="60" t="str">
        <f>IFERROR(VLOOKUP(H247,物品!$B:$E,3,FALSE),"")</f>
        <v/>
      </c>
      <c r="W247" s="55" t="str">
        <f t="shared" si="80"/>
        <v/>
      </c>
      <c r="X247" s="55" t="str">
        <f t="shared" si="81"/>
        <v/>
      </c>
      <c r="Y247" s="55" t="str">
        <f t="shared" si="82"/>
        <v/>
      </c>
      <c r="Z247" s="55" t="str">
        <f t="shared" si="83"/>
        <v/>
      </c>
      <c r="AA247" s="55" t="str">
        <f t="shared" si="84"/>
        <v/>
      </c>
      <c r="AB247" s="55" t="str">
        <f t="shared" si="85"/>
        <v>|n=0</v>
      </c>
    </row>
    <row r="248" spans="1:28">
      <c r="A248" s="56">
        <f>物品!A316</f>
        <v>0</v>
      </c>
      <c r="B248" s="56" t="str">
        <f>"'"&amp;物品!B316&amp;"'"</f>
        <v>''</v>
      </c>
      <c r="C248" s="56">
        <f>物品!J316</f>
        <v>0</v>
      </c>
      <c r="D248" s="56">
        <f>物品!K316</f>
        <v>0</v>
      </c>
      <c r="E248" s="56">
        <f>物品!L316</f>
        <v>0</v>
      </c>
      <c r="F248" s="56">
        <f>物品!M316</f>
        <v>0</v>
      </c>
      <c r="G248" s="56">
        <f>物品!N316</f>
        <v>0</v>
      </c>
      <c r="H248" s="56">
        <f>物品!O316</f>
        <v>0</v>
      </c>
      <c r="I248" s="56">
        <f>IF(物品!J316=0,0,"'"&amp;物品!J316&amp;"'")</f>
        <v>0</v>
      </c>
      <c r="J248" s="56">
        <f>IF(物品!K316=0,0,"'"&amp;物品!K316&amp;"'")</f>
        <v>0</v>
      </c>
      <c r="K248" s="56">
        <f>IF(物品!L316=0,0,"'"&amp;物品!L316&amp;"'")</f>
        <v>0</v>
      </c>
      <c r="L248" s="56">
        <f>IF(物品!M316=0,0,"'"&amp;物品!M316&amp;"'")</f>
        <v>0</v>
      </c>
      <c r="M248" s="56">
        <f>IF(物品!N316=0,0,"'"&amp;物品!N316&amp;"'")</f>
        <v>0</v>
      </c>
      <c r="N248" s="56">
        <f>IF(物品!O316=0,0,"'"&amp;物品!O316&amp;"'")</f>
        <v>0</v>
      </c>
      <c r="O248" s="56" t="str">
        <f t="shared" si="79"/>
        <v/>
      </c>
      <c r="P248" s="56" t="str">
        <f t="shared" ref="P248:P263" si="86">IFERROR(VLOOKUP(A248,Q:AB,12,FALSE),IFERROR(VLOOKUP(A248,R:AB,11,FALSE),IFERROR(VLOOKUP(A248,S:AB,10,FALSE),"")))</f>
        <v/>
      </c>
      <c r="Q248" s="60" t="str">
        <f>IFERROR(VLOOKUP(C248,物品!$B:$E,3,FALSE),"")</f>
        <v/>
      </c>
      <c r="R248" s="60" t="str">
        <f>IFERROR(VLOOKUP(D248,物品!$B:$E,3,FALSE),"")</f>
        <v/>
      </c>
      <c r="S248" s="60" t="str">
        <f>IFERROR(VLOOKUP(E248,物品!$B:$E,3,FALSE),"")</f>
        <v/>
      </c>
      <c r="T248" s="60" t="str">
        <f>IFERROR(VLOOKUP(F248,物品!$B:$E,3,FALSE),"")</f>
        <v/>
      </c>
      <c r="U248" s="60" t="str">
        <f>IFERROR(VLOOKUP(G248,物品!$B:$E,3,FALSE),"")</f>
        <v/>
      </c>
      <c r="V248" s="60" t="str">
        <f>IFERROR(VLOOKUP(H248,物品!$B:$E,3,FALSE),"")</f>
        <v/>
      </c>
      <c r="W248" s="55" t="str">
        <f t="shared" si="80"/>
        <v/>
      </c>
      <c r="X248" s="55" t="str">
        <f t="shared" si="81"/>
        <v/>
      </c>
      <c r="Y248" s="55" t="str">
        <f t="shared" si="82"/>
        <v/>
      </c>
      <c r="Z248" s="55" t="str">
        <f t="shared" si="83"/>
        <v/>
      </c>
      <c r="AA248" s="55" t="str">
        <f t="shared" si="84"/>
        <v/>
      </c>
      <c r="AB248" s="55" t="str">
        <f t="shared" si="85"/>
        <v>|n=0</v>
      </c>
    </row>
    <row r="249" spans="1:28">
      <c r="A249" s="56">
        <f>物品!A317</f>
        <v>0</v>
      </c>
      <c r="B249" s="56" t="str">
        <f>"'"&amp;物品!B317&amp;"'"</f>
        <v>''</v>
      </c>
      <c r="C249" s="56">
        <f>物品!J317</f>
        <v>0</v>
      </c>
      <c r="D249" s="56">
        <f>物品!K317</f>
        <v>0</v>
      </c>
      <c r="E249" s="56">
        <f>物品!L317</f>
        <v>0</v>
      </c>
      <c r="F249" s="56">
        <f>物品!M317</f>
        <v>0</v>
      </c>
      <c r="G249" s="56">
        <f>物品!N317</f>
        <v>0</v>
      </c>
      <c r="H249" s="56">
        <f>物品!O317</f>
        <v>0</v>
      </c>
      <c r="I249" s="56">
        <f>IF(物品!J317=0,0,"'"&amp;物品!J317&amp;"'")</f>
        <v>0</v>
      </c>
      <c r="J249" s="56">
        <f>IF(物品!K317=0,0,"'"&amp;物品!K317&amp;"'")</f>
        <v>0</v>
      </c>
      <c r="K249" s="56">
        <f>IF(物品!L317=0,0,"'"&amp;物品!L317&amp;"'")</f>
        <v>0</v>
      </c>
      <c r="L249" s="56">
        <f>IF(物品!M317=0,0,"'"&amp;物品!M317&amp;"'")</f>
        <v>0</v>
      </c>
      <c r="M249" s="56">
        <f>IF(物品!N317=0,0,"'"&amp;物品!N317&amp;"'")</f>
        <v>0</v>
      </c>
      <c r="N249" s="56">
        <f>IF(物品!O317=0,0,"'"&amp;物品!O317&amp;"'")</f>
        <v>0</v>
      </c>
      <c r="O249" s="56" t="str">
        <f t="shared" si="79"/>
        <v/>
      </c>
      <c r="P249" s="56" t="str">
        <f t="shared" si="86"/>
        <v/>
      </c>
      <c r="Q249" s="60" t="str">
        <f>IFERROR(VLOOKUP(C249,物品!$B:$E,3,FALSE),"")</f>
        <v/>
      </c>
      <c r="R249" s="60" t="str">
        <f>IFERROR(VLOOKUP(D249,物品!$B:$E,3,FALSE),"")</f>
        <v/>
      </c>
      <c r="S249" s="60" t="str">
        <f>IFERROR(VLOOKUP(E249,物品!$B:$E,3,FALSE),"")</f>
        <v/>
      </c>
      <c r="T249" s="60" t="str">
        <f>IFERROR(VLOOKUP(F249,物品!$B:$E,3,FALSE),"")</f>
        <v/>
      </c>
      <c r="U249" s="60" t="str">
        <f>IFERROR(VLOOKUP(G249,物品!$B:$E,3,FALSE),"")</f>
        <v/>
      </c>
      <c r="V249" s="60" t="str">
        <f>IFERROR(VLOOKUP(H249,物品!$B:$E,3,FALSE),"")</f>
        <v/>
      </c>
      <c r="W249" s="55" t="str">
        <f t="shared" si="80"/>
        <v/>
      </c>
      <c r="X249" s="55" t="str">
        <f t="shared" si="81"/>
        <v/>
      </c>
      <c r="Y249" s="55" t="str">
        <f t="shared" si="82"/>
        <v/>
      </c>
      <c r="Z249" s="55" t="str">
        <f t="shared" si="83"/>
        <v/>
      </c>
      <c r="AA249" s="55" t="str">
        <f t="shared" si="84"/>
        <v/>
      </c>
      <c r="AB249" s="55" t="str">
        <f t="shared" si="85"/>
        <v>|n=0</v>
      </c>
    </row>
    <row r="250" spans="1:28">
      <c r="A250" s="56">
        <f>物品!A318</f>
        <v>0</v>
      </c>
      <c r="B250" s="56" t="str">
        <f>"'"&amp;物品!B318&amp;"'"</f>
        <v>''</v>
      </c>
      <c r="C250" s="56">
        <f>物品!J318</f>
        <v>0</v>
      </c>
      <c r="D250" s="56">
        <f>物品!K318</f>
        <v>0</v>
      </c>
      <c r="E250" s="56">
        <f>物品!L318</f>
        <v>0</v>
      </c>
      <c r="F250" s="56">
        <f>物品!M318</f>
        <v>0</v>
      </c>
      <c r="G250" s="56">
        <f>物品!N318</f>
        <v>0</v>
      </c>
      <c r="H250" s="56">
        <f>物品!O318</f>
        <v>0</v>
      </c>
      <c r="I250" s="56">
        <f>IF(物品!J318=0,0,"'"&amp;物品!J318&amp;"'")</f>
        <v>0</v>
      </c>
      <c r="J250" s="56">
        <f>IF(物品!K318=0,0,"'"&amp;物品!K318&amp;"'")</f>
        <v>0</v>
      </c>
      <c r="K250" s="56">
        <f>IF(物品!L318=0,0,"'"&amp;物品!L318&amp;"'")</f>
        <v>0</v>
      </c>
      <c r="L250" s="56">
        <f>IF(物品!M318=0,0,"'"&amp;物品!M318&amp;"'")</f>
        <v>0</v>
      </c>
      <c r="M250" s="56">
        <f>IF(物品!N318=0,0,"'"&amp;物品!N318&amp;"'")</f>
        <v>0</v>
      </c>
      <c r="N250" s="56">
        <f>IF(物品!O318=0,0,"'"&amp;物品!O318&amp;"'")</f>
        <v>0</v>
      </c>
      <c r="O250" s="56" t="str">
        <f t="shared" si="79"/>
        <v/>
      </c>
      <c r="P250" s="56" t="str">
        <f t="shared" si="86"/>
        <v/>
      </c>
      <c r="Q250" s="60" t="str">
        <f>IFERROR(VLOOKUP(C250,物品!$B:$E,3,FALSE),"")</f>
        <v/>
      </c>
      <c r="R250" s="60" t="str">
        <f>IFERROR(VLOOKUP(D250,物品!$B:$E,3,FALSE),"")</f>
        <v/>
      </c>
      <c r="S250" s="60" t="str">
        <f>IFERROR(VLOOKUP(E250,物品!$B:$E,3,FALSE),"")</f>
        <v/>
      </c>
      <c r="T250" s="60" t="str">
        <f>IFERROR(VLOOKUP(F250,物品!$B:$E,3,FALSE),"")</f>
        <v/>
      </c>
      <c r="U250" s="60" t="str">
        <f>IFERROR(VLOOKUP(G250,物品!$B:$E,3,FALSE),"")</f>
        <v/>
      </c>
      <c r="V250" s="60" t="str">
        <f>IFERROR(VLOOKUP(H250,物品!$B:$E,3,FALSE),"")</f>
        <v/>
      </c>
      <c r="W250" s="55" t="str">
        <f t="shared" si="80"/>
        <v/>
      </c>
      <c r="X250" s="55" t="str">
        <f t="shared" si="81"/>
        <v/>
      </c>
      <c r="Y250" s="55" t="str">
        <f t="shared" si="82"/>
        <v/>
      </c>
      <c r="Z250" s="55" t="str">
        <f t="shared" si="83"/>
        <v/>
      </c>
      <c r="AA250" s="55" t="str">
        <f t="shared" si="84"/>
        <v/>
      </c>
      <c r="AB250" s="55" t="str">
        <f t="shared" si="85"/>
        <v>|n=0</v>
      </c>
    </row>
    <row r="251" spans="1:28">
      <c r="A251" s="56">
        <f>物品!A319</f>
        <v>0</v>
      </c>
      <c r="B251" s="56" t="str">
        <f>"'"&amp;物品!B319&amp;"'"</f>
        <v>''</v>
      </c>
      <c r="C251" s="56">
        <f>物品!J319</f>
        <v>0</v>
      </c>
      <c r="D251" s="56">
        <f>物品!K319</f>
        <v>0</v>
      </c>
      <c r="E251" s="56">
        <f>物品!L319</f>
        <v>0</v>
      </c>
      <c r="F251" s="56">
        <f>物品!M319</f>
        <v>0</v>
      </c>
      <c r="G251" s="56">
        <f>物品!N319</f>
        <v>0</v>
      </c>
      <c r="H251" s="56">
        <f>物品!O319</f>
        <v>0</v>
      </c>
      <c r="I251" s="56">
        <f>IF(物品!J319=0,0,"'"&amp;物品!J319&amp;"'")</f>
        <v>0</v>
      </c>
      <c r="J251" s="56">
        <f>IF(物品!K319=0,0,"'"&amp;物品!K319&amp;"'")</f>
        <v>0</v>
      </c>
      <c r="K251" s="56">
        <f>IF(物品!L319=0,0,"'"&amp;物品!L319&amp;"'")</f>
        <v>0</v>
      </c>
      <c r="L251" s="56">
        <f>IF(物品!M319=0,0,"'"&amp;物品!M319&amp;"'")</f>
        <v>0</v>
      </c>
      <c r="M251" s="56">
        <f>IF(物品!N319=0,0,"'"&amp;物品!N319&amp;"'")</f>
        <v>0</v>
      </c>
      <c r="N251" s="56">
        <f>IF(物品!O319=0,0,"'"&amp;物品!O319&amp;"'")</f>
        <v>0</v>
      </c>
      <c r="O251" s="56" t="str">
        <f t="shared" si="79"/>
        <v/>
      </c>
      <c r="P251" s="56" t="str">
        <f t="shared" si="86"/>
        <v/>
      </c>
      <c r="Q251" s="60" t="str">
        <f>IFERROR(VLOOKUP(C251,物品!$B:$E,3,FALSE),"")</f>
        <v/>
      </c>
      <c r="R251" s="60" t="str">
        <f>IFERROR(VLOOKUP(D251,物品!$B:$E,3,FALSE),"")</f>
        <v/>
      </c>
      <c r="S251" s="60" t="str">
        <f>IFERROR(VLOOKUP(E251,物品!$B:$E,3,FALSE),"")</f>
        <v/>
      </c>
      <c r="T251" s="60" t="str">
        <f>IFERROR(VLOOKUP(F251,物品!$B:$E,3,FALSE),"")</f>
        <v/>
      </c>
      <c r="U251" s="60" t="str">
        <f>IFERROR(VLOOKUP(G251,物品!$B:$E,3,FALSE),"")</f>
        <v/>
      </c>
      <c r="V251" s="60" t="str">
        <f>IFERROR(VLOOKUP(H251,物品!$B:$E,3,FALSE),"")</f>
        <v/>
      </c>
      <c r="W251" s="55" t="str">
        <f t="shared" si="80"/>
        <v/>
      </c>
      <c r="X251" s="55" t="str">
        <f t="shared" si="81"/>
        <v/>
      </c>
      <c r="Y251" s="55" t="str">
        <f t="shared" si="82"/>
        <v/>
      </c>
      <c r="Z251" s="55" t="str">
        <f t="shared" si="83"/>
        <v/>
      </c>
      <c r="AA251" s="55" t="str">
        <f t="shared" si="84"/>
        <v/>
      </c>
      <c r="AB251" s="55" t="str">
        <f t="shared" si="85"/>
        <v>|n=0</v>
      </c>
    </row>
    <row r="252" spans="1:28">
      <c r="A252" s="56">
        <f>物品!A320</f>
        <v>0</v>
      </c>
      <c r="B252" s="56" t="str">
        <f>"'"&amp;物品!B320&amp;"'"</f>
        <v>''</v>
      </c>
      <c r="C252" s="56">
        <f>物品!J320</f>
        <v>0</v>
      </c>
      <c r="D252" s="56">
        <f>物品!K320</f>
        <v>0</v>
      </c>
      <c r="E252" s="56">
        <f>物品!L320</f>
        <v>0</v>
      </c>
      <c r="F252" s="56">
        <f>物品!M320</f>
        <v>0</v>
      </c>
      <c r="G252" s="56">
        <f>物品!N320</f>
        <v>0</v>
      </c>
      <c r="H252" s="56">
        <f>物品!O320</f>
        <v>0</v>
      </c>
      <c r="I252" s="56">
        <f>IF(物品!J320=0,0,"'"&amp;物品!J320&amp;"'")</f>
        <v>0</v>
      </c>
      <c r="J252" s="56">
        <f>IF(物品!K320=0,0,"'"&amp;物品!K320&amp;"'")</f>
        <v>0</v>
      </c>
      <c r="K252" s="56">
        <f>IF(物品!L320=0,0,"'"&amp;物品!L320&amp;"'")</f>
        <v>0</v>
      </c>
      <c r="L252" s="56">
        <f>IF(物品!M320=0,0,"'"&amp;物品!M320&amp;"'")</f>
        <v>0</v>
      </c>
      <c r="M252" s="56">
        <f>IF(物品!N320=0,0,"'"&amp;物品!N320&amp;"'")</f>
        <v>0</v>
      </c>
      <c r="N252" s="56">
        <f>IF(物品!O320=0,0,"'"&amp;物品!O320&amp;"'")</f>
        <v>0</v>
      </c>
      <c r="O252" s="56" t="str">
        <f t="shared" si="79"/>
        <v/>
      </c>
      <c r="P252" s="56" t="str">
        <f t="shared" si="86"/>
        <v/>
      </c>
      <c r="Q252" s="60" t="str">
        <f>IFERROR(VLOOKUP(C252,物品!$B:$E,3,FALSE),"")</f>
        <v/>
      </c>
      <c r="R252" s="60" t="str">
        <f>IFERROR(VLOOKUP(D252,物品!$B:$E,3,FALSE),"")</f>
        <v/>
      </c>
      <c r="S252" s="60" t="str">
        <f>IFERROR(VLOOKUP(E252,物品!$B:$E,3,FALSE),"")</f>
        <v/>
      </c>
      <c r="T252" s="60" t="str">
        <f>IFERROR(VLOOKUP(F252,物品!$B:$E,3,FALSE),"")</f>
        <v/>
      </c>
      <c r="U252" s="60" t="str">
        <f>IFERROR(VLOOKUP(G252,物品!$B:$E,3,FALSE),"")</f>
        <v/>
      </c>
      <c r="V252" s="60" t="str">
        <f>IFERROR(VLOOKUP(H252,物品!$B:$E,3,FALSE),"")</f>
        <v/>
      </c>
      <c r="W252" s="55" t="str">
        <f t="shared" si="80"/>
        <v/>
      </c>
      <c r="X252" s="55" t="str">
        <f t="shared" si="81"/>
        <v/>
      </c>
      <c r="Y252" s="55" t="str">
        <f t="shared" si="82"/>
        <v/>
      </c>
      <c r="Z252" s="55" t="str">
        <f t="shared" si="83"/>
        <v/>
      </c>
      <c r="AA252" s="55" t="str">
        <f t="shared" si="84"/>
        <v/>
      </c>
      <c r="AB252" s="55" t="str">
        <f t="shared" si="85"/>
        <v>|n=0</v>
      </c>
    </row>
    <row r="253" spans="1:28">
      <c r="A253" s="56">
        <f>物品!A321</f>
        <v>0</v>
      </c>
      <c r="B253" s="56" t="str">
        <f>"'"&amp;物品!B321&amp;"'"</f>
        <v>''</v>
      </c>
      <c r="C253" s="56">
        <f>物品!J321</f>
        <v>0</v>
      </c>
      <c r="D253" s="56">
        <f>物品!K321</f>
        <v>0</v>
      </c>
      <c r="E253" s="56">
        <f>物品!L321</f>
        <v>0</v>
      </c>
      <c r="F253" s="56">
        <f>物品!M321</f>
        <v>0</v>
      </c>
      <c r="G253" s="56">
        <f>物品!N321</f>
        <v>0</v>
      </c>
      <c r="H253" s="56">
        <f>物品!O321</f>
        <v>0</v>
      </c>
      <c r="I253" s="56">
        <f>IF(物品!J321=0,0,"'"&amp;物品!J321&amp;"'")</f>
        <v>0</v>
      </c>
      <c r="J253" s="56">
        <f>IF(物品!K321=0,0,"'"&amp;物品!K321&amp;"'")</f>
        <v>0</v>
      </c>
      <c r="K253" s="56">
        <f>IF(物品!L321=0,0,"'"&amp;物品!L321&amp;"'")</f>
        <v>0</v>
      </c>
      <c r="L253" s="56">
        <f>IF(物品!M321=0,0,"'"&amp;物品!M321&amp;"'")</f>
        <v>0</v>
      </c>
      <c r="M253" s="56">
        <f>IF(物品!N321=0,0,"'"&amp;物品!N321&amp;"'")</f>
        <v>0</v>
      </c>
      <c r="N253" s="56">
        <f>IF(物品!O321=0,0,"'"&amp;物品!O321&amp;"'")</f>
        <v>0</v>
      </c>
      <c r="O253" s="56" t="str">
        <f t="shared" si="79"/>
        <v/>
      </c>
      <c r="P253" s="56" t="str">
        <f t="shared" si="86"/>
        <v/>
      </c>
      <c r="Q253" s="60" t="str">
        <f>IFERROR(VLOOKUP(C253,物品!$B:$E,3,FALSE),"")</f>
        <v/>
      </c>
      <c r="R253" s="60" t="str">
        <f>IFERROR(VLOOKUP(D253,物品!$B:$E,3,FALSE),"")</f>
        <v/>
      </c>
      <c r="S253" s="60" t="str">
        <f>IFERROR(VLOOKUP(E253,物品!$B:$E,3,FALSE),"")</f>
        <v/>
      </c>
      <c r="T253" s="60" t="str">
        <f>IFERROR(VLOOKUP(F253,物品!$B:$E,3,FALSE),"")</f>
        <v/>
      </c>
      <c r="U253" s="60" t="str">
        <f>IFERROR(VLOOKUP(G253,物品!$B:$E,3,FALSE),"")</f>
        <v/>
      </c>
      <c r="V253" s="60" t="str">
        <f>IFERROR(VLOOKUP(H253,物品!$B:$E,3,FALSE),"")</f>
        <v/>
      </c>
      <c r="W253" s="55" t="str">
        <f t="shared" si="80"/>
        <v/>
      </c>
      <c r="X253" s="55" t="str">
        <f t="shared" si="81"/>
        <v/>
      </c>
      <c r="Y253" s="55" t="str">
        <f t="shared" si="82"/>
        <v/>
      </c>
      <c r="Z253" s="55" t="str">
        <f t="shared" si="83"/>
        <v/>
      </c>
      <c r="AA253" s="55" t="str">
        <f t="shared" si="84"/>
        <v/>
      </c>
      <c r="AB253" s="55" t="str">
        <f t="shared" si="85"/>
        <v>|n=0</v>
      </c>
    </row>
    <row r="254" spans="1:28">
      <c r="A254" s="56">
        <f>物品!A322</f>
        <v>0</v>
      </c>
      <c r="B254" s="56" t="str">
        <f>"'"&amp;物品!B322&amp;"'"</f>
        <v>''</v>
      </c>
      <c r="C254" s="56">
        <f>物品!J322</f>
        <v>0</v>
      </c>
      <c r="D254" s="56">
        <f>物品!K322</f>
        <v>0</v>
      </c>
      <c r="E254" s="56">
        <f>物品!L322</f>
        <v>0</v>
      </c>
      <c r="F254" s="56">
        <f>物品!M322</f>
        <v>0</v>
      </c>
      <c r="G254" s="56">
        <f>物品!N322</f>
        <v>0</v>
      </c>
      <c r="H254" s="56">
        <f>物品!O322</f>
        <v>0</v>
      </c>
      <c r="I254" s="56">
        <f>IF(物品!J322=0,0,"'"&amp;物品!J322&amp;"'")</f>
        <v>0</v>
      </c>
      <c r="J254" s="56">
        <f>IF(物品!K322=0,0,"'"&amp;物品!K322&amp;"'")</f>
        <v>0</v>
      </c>
      <c r="K254" s="56">
        <f>IF(物品!L322=0,0,"'"&amp;物品!L322&amp;"'")</f>
        <v>0</v>
      </c>
      <c r="L254" s="56">
        <f>IF(物品!M322=0,0,"'"&amp;物品!M322&amp;"'")</f>
        <v>0</v>
      </c>
      <c r="M254" s="56">
        <f>IF(物品!N322=0,0,"'"&amp;物品!N322&amp;"'")</f>
        <v>0</v>
      </c>
      <c r="N254" s="56">
        <f>IF(物品!O322=0,0,"'"&amp;物品!O322&amp;"'")</f>
        <v>0</v>
      </c>
      <c r="O254" s="56" t="str">
        <f t="shared" si="79"/>
        <v/>
      </c>
      <c r="P254" s="56" t="str">
        <f t="shared" si="86"/>
        <v/>
      </c>
      <c r="Q254" s="60" t="str">
        <f>IFERROR(VLOOKUP(C254,物品!$B:$E,3,FALSE),"")</f>
        <v/>
      </c>
      <c r="R254" s="60" t="str">
        <f>IFERROR(VLOOKUP(D254,物品!$B:$E,3,FALSE),"")</f>
        <v/>
      </c>
      <c r="S254" s="60" t="str">
        <f>IFERROR(VLOOKUP(E254,物品!$B:$E,3,FALSE),"")</f>
        <v/>
      </c>
      <c r="T254" s="60" t="str">
        <f>IFERROR(VLOOKUP(F254,物品!$B:$E,3,FALSE),"")</f>
        <v/>
      </c>
      <c r="U254" s="60" t="str">
        <f>IFERROR(VLOOKUP(G254,物品!$B:$E,3,FALSE),"")</f>
        <v/>
      </c>
      <c r="V254" s="60" t="str">
        <f>IFERROR(VLOOKUP(H254,物品!$B:$E,3,FALSE),"")</f>
        <v/>
      </c>
      <c r="W254" s="55" t="str">
        <f t="shared" si="80"/>
        <v/>
      </c>
      <c r="X254" s="55" t="str">
        <f t="shared" si="81"/>
        <v/>
      </c>
      <c r="Y254" s="55" t="str">
        <f t="shared" si="82"/>
        <v/>
      </c>
      <c r="Z254" s="55" t="str">
        <f t="shared" si="83"/>
        <v/>
      </c>
      <c r="AA254" s="55" t="str">
        <f t="shared" si="84"/>
        <v/>
      </c>
      <c r="AB254" s="55" t="str">
        <f t="shared" si="85"/>
        <v>|n=0</v>
      </c>
    </row>
    <row r="255" spans="1:28">
      <c r="A255" s="56">
        <f>物品!A323</f>
        <v>0</v>
      </c>
      <c r="B255" s="56" t="str">
        <f>"'"&amp;物品!B323&amp;"'"</f>
        <v>''</v>
      </c>
      <c r="C255" s="56">
        <f>物品!J323</f>
        <v>0</v>
      </c>
      <c r="D255" s="56">
        <f>物品!K323</f>
        <v>0</v>
      </c>
      <c r="E255" s="56">
        <f>物品!L323</f>
        <v>0</v>
      </c>
      <c r="F255" s="56">
        <f>物品!M323</f>
        <v>0</v>
      </c>
      <c r="G255" s="56">
        <f>物品!N323</f>
        <v>0</v>
      </c>
      <c r="H255" s="56">
        <f>物品!O323</f>
        <v>0</v>
      </c>
      <c r="I255" s="56">
        <f>IF(物品!J323=0,0,"'"&amp;物品!J323&amp;"'")</f>
        <v>0</v>
      </c>
      <c r="J255" s="56">
        <f>IF(物品!K323=0,0,"'"&amp;物品!K323&amp;"'")</f>
        <v>0</v>
      </c>
      <c r="K255" s="56">
        <f>IF(物品!L323=0,0,"'"&amp;物品!L323&amp;"'")</f>
        <v>0</v>
      </c>
      <c r="L255" s="56">
        <f>IF(物品!M323=0,0,"'"&amp;物品!M323&amp;"'")</f>
        <v>0</v>
      </c>
      <c r="M255" s="56">
        <f>IF(物品!N323=0,0,"'"&amp;物品!N323&amp;"'")</f>
        <v>0</v>
      </c>
      <c r="N255" s="56">
        <f>IF(物品!O323=0,0,"'"&amp;物品!O323&amp;"'")</f>
        <v>0</v>
      </c>
      <c r="O255" s="56" t="str">
        <f t="shared" si="79"/>
        <v/>
      </c>
      <c r="P255" s="56" t="str">
        <f t="shared" si="86"/>
        <v/>
      </c>
      <c r="Q255" s="60" t="str">
        <f>IFERROR(VLOOKUP(C255,物品!$B:$E,3,FALSE),"")</f>
        <v/>
      </c>
      <c r="R255" s="60" t="str">
        <f>IFERROR(VLOOKUP(D255,物品!$B:$E,3,FALSE),"")</f>
        <v/>
      </c>
      <c r="S255" s="60" t="str">
        <f>IFERROR(VLOOKUP(E255,物品!$B:$E,3,FALSE),"")</f>
        <v/>
      </c>
      <c r="T255" s="60" t="str">
        <f>IFERROR(VLOOKUP(F255,物品!$B:$E,3,FALSE),"")</f>
        <v/>
      </c>
      <c r="U255" s="60" t="str">
        <f>IFERROR(VLOOKUP(G255,物品!$B:$E,3,FALSE),"")</f>
        <v/>
      </c>
      <c r="V255" s="60" t="str">
        <f>IFERROR(VLOOKUP(H255,物品!$B:$E,3,FALSE),"")</f>
        <v/>
      </c>
      <c r="W255" s="55" t="str">
        <f t="shared" si="80"/>
        <v/>
      </c>
      <c r="X255" s="55" t="str">
        <f t="shared" si="81"/>
        <v/>
      </c>
      <c r="Y255" s="55" t="str">
        <f t="shared" si="82"/>
        <v/>
      </c>
      <c r="Z255" s="55" t="str">
        <f t="shared" si="83"/>
        <v/>
      </c>
      <c r="AA255" s="55" t="str">
        <f t="shared" si="84"/>
        <v/>
      </c>
      <c r="AB255" s="55" t="str">
        <f t="shared" si="85"/>
        <v>|n=0</v>
      </c>
    </row>
    <row r="256" spans="1:28">
      <c r="A256" s="56">
        <f>物品!A324</f>
        <v>0</v>
      </c>
      <c r="B256" s="56" t="str">
        <f>"'"&amp;物品!B324&amp;"'"</f>
        <v>''</v>
      </c>
      <c r="C256" s="56">
        <f>物品!J324</f>
        <v>0</v>
      </c>
      <c r="D256" s="56">
        <f>物品!K324</f>
        <v>0</v>
      </c>
      <c r="E256" s="56">
        <f>物品!L324</f>
        <v>0</v>
      </c>
      <c r="F256" s="56">
        <f>物品!M324</f>
        <v>0</v>
      </c>
      <c r="G256" s="56">
        <f>物品!N324</f>
        <v>0</v>
      </c>
      <c r="H256" s="56">
        <f>物品!O324</f>
        <v>0</v>
      </c>
      <c r="I256" s="56">
        <f>IF(物品!J324=0,0,"'"&amp;物品!J324&amp;"'")</f>
        <v>0</v>
      </c>
      <c r="J256" s="56">
        <f>IF(物品!K324=0,0,"'"&amp;物品!K324&amp;"'")</f>
        <v>0</v>
      </c>
      <c r="K256" s="56">
        <f>IF(物品!L324=0,0,"'"&amp;物品!L324&amp;"'")</f>
        <v>0</v>
      </c>
      <c r="L256" s="56">
        <f>IF(物品!M324=0,0,"'"&amp;物品!M324&amp;"'")</f>
        <v>0</v>
      </c>
      <c r="M256" s="56">
        <f>IF(物品!N324=0,0,"'"&amp;物品!N324&amp;"'")</f>
        <v>0</v>
      </c>
      <c r="N256" s="56">
        <f>IF(物品!O324=0,0,"'"&amp;物品!O324&amp;"'")</f>
        <v>0</v>
      </c>
      <c r="O256" s="56" t="str">
        <f t="shared" si="79"/>
        <v/>
      </c>
      <c r="P256" s="56" t="str">
        <f t="shared" si="86"/>
        <v/>
      </c>
      <c r="Q256" s="60" t="str">
        <f>IFERROR(VLOOKUP(C256,物品!$B:$E,3,FALSE),"")</f>
        <v/>
      </c>
      <c r="R256" s="60" t="str">
        <f>IFERROR(VLOOKUP(D256,物品!$B:$E,3,FALSE),"")</f>
        <v/>
      </c>
      <c r="S256" s="60" t="str">
        <f>IFERROR(VLOOKUP(E256,物品!$B:$E,3,FALSE),"")</f>
        <v/>
      </c>
      <c r="T256" s="60" t="str">
        <f>IFERROR(VLOOKUP(F256,物品!$B:$E,3,FALSE),"")</f>
        <v/>
      </c>
      <c r="U256" s="60" t="str">
        <f>IFERROR(VLOOKUP(G256,物品!$B:$E,3,FALSE),"")</f>
        <v/>
      </c>
      <c r="V256" s="60" t="str">
        <f>IFERROR(VLOOKUP(H256,物品!$B:$E,3,FALSE),"")</f>
        <v/>
      </c>
      <c r="W256" s="55" t="str">
        <f t="shared" si="80"/>
        <v/>
      </c>
      <c r="X256" s="55" t="str">
        <f t="shared" si="81"/>
        <v/>
      </c>
      <c r="Y256" s="55" t="str">
        <f t="shared" si="82"/>
        <v/>
      </c>
      <c r="Z256" s="55" t="str">
        <f t="shared" si="83"/>
        <v/>
      </c>
      <c r="AA256" s="55" t="str">
        <f t="shared" si="84"/>
        <v/>
      </c>
      <c r="AB256" s="55" t="str">
        <f t="shared" si="85"/>
        <v>|n=0</v>
      </c>
    </row>
    <row r="257" spans="1:28">
      <c r="A257" s="56">
        <f>物品!A325</f>
        <v>0</v>
      </c>
      <c r="B257" s="56" t="str">
        <f>"'"&amp;物品!B325&amp;"'"</f>
        <v>''</v>
      </c>
      <c r="C257" s="56">
        <f>物品!J325</f>
        <v>0</v>
      </c>
      <c r="D257" s="56">
        <f>物品!K325</f>
        <v>0</v>
      </c>
      <c r="E257" s="56">
        <f>物品!L325</f>
        <v>0</v>
      </c>
      <c r="F257" s="56">
        <f>物品!M325</f>
        <v>0</v>
      </c>
      <c r="G257" s="56">
        <f>物品!N325</f>
        <v>0</v>
      </c>
      <c r="H257" s="56">
        <f>物品!O325</f>
        <v>0</v>
      </c>
      <c r="I257" s="56">
        <f>IF(物品!J325=0,0,"'"&amp;物品!J325&amp;"'")</f>
        <v>0</v>
      </c>
      <c r="J257" s="56">
        <f>IF(物品!K325=0,0,"'"&amp;物品!K325&amp;"'")</f>
        <v>0</v>
      </c>
      <c r="K257" s="56">
        <f>IF(物品!L325=0,0,"'"&amp;物品!L325&amp;"'")</f>
        <v>0</v>
      </c>
      <c r="L257" s="56">
        <f>IF(物品!M325=0,0,"'"&amp;物品!M325&amp;"'")</f>
        <v>0</v>
      </c>
      <c r="M257" s="56">
        <f>IF(物品!N325=0,0,"'"&amp;物品!N325&amp;"'")</f>
        <v>0</v>
      </c>
      <c r="N257" s="56">
        <f>IF(物品!O325=0,0,"'"&amp;物品!O325&amp;"'")</f>
        <v>0</v>
      </c>
      <c r="O257" s="56" t="str">
        <f t="shared" si="79"/>
        <v/>
      </c>
      <c r="P257" s="56" t="str">
        <f t="shared" si="86"/>
        <v/>
      </c>
      <c r="Q257" s="60" t="str">
        <f>IFERROR(VLOOKUP(C257,物品!$B:$E,3,FALSE),"")</f>
        <v/>
      </c>
      <c r="R257" s="60" t="str">
        <f>IFERROR(VLOOKUP(D257,物品!$B:$E,3,FALSE),"")</f>
        <v/>
      </c>
      <c r="S257" s="60" t="str">
        <f>IFERROR(VLOOKUP(E257,物品!$B:$E,3,FALSE),"")</f>
        <v/>
      </c>
      <c r="T257" s="60" t="str">
        <f>IFERROR(VLOOKUP(F257,物品!$B:$E,3,FALSE),"")</f>
        <v/>
      </c>
      <c r="U257" s="60" t="str">
        <f>IFERROR(VLOOKUP(G257,物品!$B:$E,3,FALSE),"")</f>
        <v/>
      </c>
      <c r="V257" s="60" t="str">
        <f>IFERROR(VLOOKUP(H257,物品!$B:$E,3,FALSE),"")</f>
        <v/>
      </c>
      <c r="W257" s="55" t="str">
        <f t="shared" si="80"/>
        <v/>
      </c>
      <c r="X257" s="55" t="str">
        <f t="shared" si="81"/>
        <v/>
      </c>
      <c r="Y257" s="55" t="str">
        <f t="shared" si="82"/>
        <v/>
      </c>
      <c r="Z257" s="55" t="str">
        <f t="shared" si="83"/>
        <v/>
      </c>
      <c r="AA257" s="55" t="str">
        <f t="shared" si="84"/>
        <v/>
      </c>
      <c r="AB257" s="55" t="str">
        <f t="shared" si="85"/>
        <v>|n=0</v>
      </c>
    </row>
    <row r="258" spans="1:28">
      <c r="A258" s="56">
        <f>物品!A326</f>
        <v>0</v>
      </c>
      <c r="B258" s="56" t="str">
        <f>"'"&amp;物品!B326&amp;"'"</f>
        <v>''</v>
      </c>
      <c r="C258" s="56">
        <f>物品!J326</f>
        <v>0</v>
      </c>
      <c r="D258" s="56">
        <f>物品!K326</f>
        <v>0</v>
      </c>
      <c r="E258" s="56">
        <f>物品!L326</f>
        <v>0</v>
      </c>
      <c r="F258" s="56">
        <f>物品!M326</f>
        <v>0</v>
      </c>
      <c r="G258" s="56">
        <f>物品!N326</f>
        <v>0</v>
      </c>
      <c r="H258" s="56">
        <f>物品!O326</f>
        <v>0</v>
      </c>
      <c r="I258" s="56">
        <f>IF(物品!J326=0,0,"'"&amp;物品!J326&amp;"'")</f>
        <v>0</v>
      </c>
      <c r="J258" s="56">
        <f>IF(物品!K326=0,0,"'"&amp;物品!K326&amp;"'")</f>
        <v>0</v>
      </c>
      <c r="K258" s="56">
        <f>IF(物品!L326=0,0,"'"&amp;物品!L326&amp;"'")</f>
        <v>0</v>
      </c>
      <c r="L258" s="56">
        <f>IF(物品!M326=0,0,"'"&amp;物品!M326&amp;"'")</f>
        <v>0</v>
      </c>
      <c r="M258" s="56">
        <f>IF(物品!N326=0,0,"'"&amp;物品!N326&amp;"'")</f>
        <v>0</v>
      </c>
      <c r="N258" s="56">
        <f>IF(物品!O326=0,0,"'"&amp;物品!O326&amp;"'")</f>
        <v>0</v>
      </c>
      <c r="O258" s="56" t="str">
        <f t="shared" si="79"/>
        <v/>
      </c>
      <c r="P258" s="56" t="str">
        <f t="shared" si="86"/>
        <v/>
      </c>
      <c r="Q258" s="60" t="str">
        <f>IFERROR(VLOOKUP(C258,物品!$B:$E,3,FALSE),"")</f>
        <v/>
      </c>
      <c r="R258" s="60" t="str">
        <f>IFERROR(VLOOKUP(D258,物品!$B:$E,3,FALSE),"")</f>
        <v/>
      </c>
      <c r="S258" s="60" t="str">
        <f>IFERROR(VLOOKUP(E258,物品!$B:$E,3,FALSE),"")</f>
        <v/>
      </c>
      <c r="T258" s="60" t="str">
        <f>IFERROR(VLOOKUP(F258,物品!$B:$E,3,FALSE),"")</f>
        <v/>
      </c>
      <c r="U258" s="60" t="str">
        <f>IFERROR(VLOOKUP(G258,物品!$B:$E,3,FALSE),"")</f>
        <v/>
      </c>
      <c r="V258" s="60" t="str">
        <f>IFERROR(VLOOKUP(H258,物品!$B:$E,3,FALSE),"")</f>
        <v/>
      </c>
      <c r="W258" s="55" t="str">
        <f t="shared" si="80"/>
        <v/>
      </c>
      <c r="X258" s="55" t="str">
        <f t="shared" si="81"/>
        <v/>
      </c>
      <c r="Y258" s="55" t="str">
        <f t="shared" si="82"/>
        <v/>
      </c>
      <c r="Z258" s="55" t="str">
        <f t="shared" si="83"/>
        <v/>
      </c>
      <c r="AA258" s="55" t="str">
        <f t="shared" si="84"/>
        <v/>
      </c>
      <c r="AB258" s="55" t="str">
        <f t="shared" si="85"/>
        <v>|n=0</v>
      </c>
    </row>
    <row r="259" spans="1:28">
      <c r="A259" s="56">
        <f>物品!A327</f>
        <v>0</v>
      </c>
      <c r="B259" s="56" t="str">
        <f>"'"&amp;物品!B327&amp;"'"</f>
        <v>''</v>
      </c>
      <c r="C259" s="56">
        <f>物品!J327</f>
        <v>0</v>
      </c>
      <c r="D259" s="56">
        <f>物品!K327</f>
        <v>0</v>
      </c>
      <c r="E259" s="56">
        <f>物品!L327</f>
        <v>0</v>
      </c>
      <c r="F259" s="56">
        <f>物品!M327</f>
        <v>0</v>
      </c>
      <c r="G259" s="56">
        <f>物品!N327</f>
        <v>0</v>
      </c>
      <c r="H259" s="56">
        <f>物品!O327</f>
        <v>0</v>
      </c>
      <c r="I259" s="56">
        <f>IF(物品!J327=0,0,"'"&amp;物品!J327&amp;"'")</f>
        <v>0</v>
      </c>
      <c r="J259" s="56">
        <f>IF(物品!K327=0,0,"'"&amp;物品!K327&amp;"'")</f>
        <v>0</v>
      </c>
      <c r="K259" s="56">
        <f>IF(物品!L327=0,0,"'"&amp;物品!L327&amp;"'")</f>
        <v>0</v>
      </c>
      <c r="L259" s="56">
        <f>IF(物品!M327=0,0,"'"&amp;物品!M327&amp;"'")</f>
        <v>0</v>
      </c>
      <c r="M259" s="56">
        <f>IF(物品!N327=0,0,"'"&amp;物品!N327&amp;"'")</f>
        <v>0</v>
      </c>
      <c r="N259" s="56">
        <f>IF(物品!O327=0,0,"'"&amp;物品!O327&amp;"'")</f>
        <v>0</v>
      </c>
      <c r="O259" s="56" t="str">
        <f t="shared" si="79"/>
        <v/>
      </c>
      <c r="P259" s="56" t="str">
        <f t="shared" si="86"/>
        <v/>
      </c>
      <c r="Q259" s="60" t="str">
        <f>IFERROR(VLOOKUP(C259,物品!$B:$E,3,FALSE),"")</f>
        <v/>
      </c>
      <c r="R259" s="60" t="str">
        <f>IFERROR(VLOOKUP(D259,物品!$B:$E,3,FALSE),"")</f>
        <v/>
      </c>
      <c r="S259" s="60" t="str">
        <f>IFERROR(VLOOKUP(E259,物品!$B:$E,3,FALSE),"")</f>
        <v/>
      </c>
      <c r="T259" s="60" t="str">
        <f>IFERROR(VLOOKUP(F259,物品!$B:$E,3,FALSE),"")</f>
        <v/>
      </c>
      <c r="U259" s="60" t="str">
        <f>IFERROR(VLOOKUP(G259,物品!$B:$E,3,FALSE),"")</f>
        <v/>
      </c>
      <c r="V259" s="60" t="str">
        <f>IFERROR(VLOOKUP(H259,物品!$B:$E,3,FALSE),"")</f>
        <v/>
      </c>
      <c r="W259" s="55" t="str">
        <f t="shared" ref="W259:AA263" si="87">IF(R259="","","+"&amp;R259)</f>
        <v/>
      </c>
      <c r="X259" s="55" t="str">
        <f t="shared" si="87"/>
        <v/>
      </c>
      <c r="Y259" s="55" t="str">
        <f t="shared" si="87"/>
        <v/>
      </c>
      <c r="Z259" s="55" t="str">
        <f t="shared" si="87"/>
        <v/>
      </c>
      <c r="AA259" s="55" t="str">
        <f t="shared" si="87"/>
        <v/>
      </c>
      <c r="AB259" s="55" t="str">
        <f t="shared" si="85"/>
        <v>|n=0</v>
      </c>
    </row>
    <row r="260" spans="1:28">
      <c r="A260" s="56">
        <f>物品!A328</f>
        <v>0</v>
      </c>
      <c r="B260" s="56" t="str">
        <f>"'"&amp;物品!B328&amp;"'"</f>
        <v>''</v>
      </c>
      <c r="C260" s="56">
        <f>物品!J328</f>
        <v>0</v>
      </c>
      <c r="D260" s="56">
        <f>物品!K328</f>
        <v>0</v>
      </c>
      <c r="E260" s="56">
        <f>物品!L328</f>
        <v>0</v>
      </c>
      <c r="F260" s="56">
        <f>物品!M328</f>
        <v>0</v>
      </c>
      <c r="G260" s="56">
        <f>物品!N328</f>
        <v>0</v>
      </c>
      <c r="H260" s="56">
        <f>物品!O328</f>
        <v>0</v>
      </c>
      <c r="I260" s="56">
        <f>IF(物品!J328=0,0,"'"&amp;物品!J328&amp;"'")</f>
        <v>0</v>
      </c>
      <c r="J260" s="56">
        <f>IF(物品!K328=0,0,"'"&amp;物品!K328&amp;"'")</f>
        <v>0</v>
      </c>
      <c r="K260" s="56">
        <f>IF(物品!L328=0,0,"'"&amp;物品!L328&amp;"'")</f>
        <v>0</v>
      </c>
      <c r="L260" s="56">
        <f>IF(物品!M328=0,0,"'"&amp;物品!M328&amp;"'")</f>
        <v>0</v>
      </c>
      <c r="M260" s="56">
        <f>IF(物品!N328=0,0,"'"&amp;物品!N328&amp;"'")</f>
        <v>0</v>
      </c>
      <c r="N260" s="56">
        <f>IF(物品!O328=0,0,"'"&amp;物品!O328&amp;"'")</f>
        <v>0</v>
      </c>
      <c r="O260" s="56" t="str">
        <f t="shared" si="79"/>
        <v/>
      </c>
      <c r="P260" s="56" t="str">
        <f t="shared" si="86"/>
        <v/>
      </c>
      <c r="Q260" s="60" t="str">
        <f>IFERROR(VLOOKUP(C260,物品!$B:$E,3,FALSE),"")</f>
        <v/>
      </c>
      <c r="R260" s="60" t="str">
        <f>IFERROR(VLOOKUP(D260,物品!$B:$E,3,FALSE),"")</f>
        <v/>
      </c>
      <c r="S260" s="60" t="str">
        <f>IFERROR(VLOOKUP(E260,物品!$B:$E,3,FALSE),"")</f>
        <v/>
      </c>
      <c r="T260" s="60" t="str">
        <f>IFERROR(VLOOKUP(F260,物品!$B:$E,3,FALSE),"")</f>
        <v/>
      </c>
      <c r="U260" s="60" t="str">
        <f>IFERROR(VLOOKUP(G260,物品!$B:$E,3,FALSE),"")</f>
        <v/>
      </c>
      <c r="V260" s="60" t="str">
        <f>IFERROR(VLOOKUP(H260,物品!$B:$E,3,FALSE),"")</f>
        <v/>
      </c>
      <c r="W260" s="55" t="str">
        <f t="shared" si="87"/>
        <v/>
      </c>
      <c r="X260" s="55" t="str">
        <f t="shared" si="87"/>
        <v/>
      </c>
      <c r="Y260" s="55" t="str">
        <f t="shared" si="87"/>
        <v/>
      </c>
      <c r="Z260" s="55" t="str">
        <f t="shared" si="87"/>
        <v/>
      </c>
      <c r="AA260" s="55" t="str">
        <f t="shared" si="87"/>
        <v/>
      </c>
      <c r="AB260" s="55" t="str">
        <f t="shared" si="85"/>
        <v>|n=0</v>
      </c>
    </row>
    <row r="261" spans="1:28">
      <c r="A261" s="56">
        <f>物品!A329</f>
        <v>0</v>
      </c>
      <c r="B261" s="56" t="str">
        <f>"'"&amp;物品!B329&amp;"'"</f>
        <v>''</v>
      </c>
      <c r="C261" s="56">
        <f>物品!J329</f>
        <v>0</v>
      </c>
      <c r="D261" s="56">
        <f>物品!K329</f>
        <v>0</v>
      </c>
      <c r="E261" s="56">
        <f>物品!L329</f>
        <v>0</v>
      </c>
      <c r="F261" s="56">
        <f>物品!M329</f>
        <v>0</v>
      </c>
      <c r="G261" s="56">
        <f>物品!N329</f>
        <v>0</v>
      </c>
      <c r="H261" s="56">
        <f>物品!O329</f>
        <v>0</v>
      </c>
      <c r="I261" s="56">
        <f>IF(物品!J329=0,0,"'"&amp;物品!J329&amp;"'")</f>
        <v>0</v>
      </c>
      <c r="J261" s="56">
        <f>IF(物品!K329=0,0,"'"&amp;物品!K329&amp;"'")</f>
        <v>0</v>
      </c>
      <c r="K261" s="56">
        <f>IF(物品!L329=0,0,"'"&amp;物品!L329&amp;"'")</f>
        <v>0</v>
      </c>
      <c r="L261" s="56">
        <f>IF(物品!M329=0,0,"'"&amp;物品!M329&amp;"'")</f>
        <v>0</v>
      </c>
      <c r="M261" s="56">
        <f>IF(物品!N329=0,0,"'"&amp;物品!N329&amp;"'")</f>
        <v>0</v>
      </c>
      <c r="N261" s="56">
        <f>IF(物品!O329=0,0,"'"&amp;物品!O329&amp;"'")</f>
        <v>0</v>
      </c>
      <c r="O261" s="56" t="str">
        <f t="shared" si="79"/>
        <v/>
      </c>
      <c r="P261" s="56" t="str">
        <f t="shared" si="86"/>
        <v/>
      </c>
      <c r="Q261" s="60" t="str">
        <f>IFERROR(VLOOKUP(C261,物品!$B:$E,3,FALSE),"")</f>
        <v/>
      </c>
      <c r="R261" s="60" t="str">
        <f>IFERROR(VLOOKUP(D261,物品!$B:$E,3,FALSE),"")</f>
        <v/>
      </c>
      <c r="S261" s="60" t="str">
        <f>IFERROR(VLOOKUP(E261,物品!$B:$E,3,FALSE),"")</f>
        <v/>
      </c>
      <c r="T261" s="60" t="str">
        <f>IFERROR(VLOOKUP(F261,物品!$B:$E,3,FALSE),"")</f>
        <v/>
      </c>
      <c r="U261" s="60" t="str">
        <f>IFERROR(VLOOKUP(G261,物品!$B:$E,3,FALSE),"")</f>
        <v/>
      </c>
      <c r="V261" s="60" t="str">
        <f>IFERROR(VLOOKUP(H261,物品!$B:$E,3,FALSE),"")</f>
        <v/>
      </c>
      <c r="W261" s="55" t="str">
        <f t="shared" si="87"/>
        <v/>
      </c>
      <c r="X261" s="55" t="str">
        <f t="shared" si="87"/>
        <v/>
      </c>
      <c r="Y261" s="55" t="str">
        <f t="shared" si="87"/>
        <v/>
      </c>
      <c r="Z261" s="55" t="str">
        <f t="shared" si="87"/>
        <v/>
      </c>
      <c r="AA261" s="55" t="str">
        <f t="shared" si="87"/>
        <v/>
      </c>
      <c r="AB261" s="55" t="str">
        <f t="shared" si="85"/>
        <v>|n=0</v>
      </c>
    </row>
    <row r="262" spans="1:28">
      <c r="A262" s="56">
        <f>物品!A330</f>
        <v>0</v>
      </c>
      <c r="B262" s="56" t="str">
        <f>"'"&amp;物品!B330&amp;"'"</f>
        <v>''</v>
      </c>
      <c r="C262" s="56">
        <f>物品!J330</f>
        <v>0</v>
      </c>
      <c r="D262" s="56">
        <f>物品!K330</f>
        <v>0</v>
      </c>
      <c r="E262" s="56">
        <f>物品!L330</f>
        <v>0</v>
      </c>
      <c r="F262" s="56">
        <f>物品!M330</f>
        <v>0</v>
      </c>
      <c r="G262" s="56">
        <f>物品!N330</f>
        <v>0</v>
      </c>
      <c r="H262" s="56">
        <f>物品!O330</f>
        <v>0</v>
      </c>
      <c r="I262" s="56">
        <f>IF(物品!J330=0,0,"'"&amp;物品!J330&amp;"'")</f>
        <v>0</v>
      </c>
      <c r="J262" s="56">
        <f>IF(物品!K330=0,0,"'"&amp;物品!K330&amp;"'")</f>
        <v>0</v>
      </c>
      <c r="K262" s="56">
        <f>IF(物品!L330=0,0,"'"&amp;物品!L330&amp;"'")</f>
        <v>0</v>
      </c>
      <c r="L262" s="56">
        <f>IF(物品!M330=0,0,"'"&amp;物品!M330&amp;"'")</f>
        <v>0</v>
      </c>
      <c r="M262" s="56">
        <f>IF(物品!N330=0,0,"'"&amp;物品!N330&amp;"'")</f>
        <v>0</v>
      </c>
      <c r="N262" s="56">
        <f>IF(物品!O330=0,0,"'"&amp;物品!O330&amp;"'")</f>
        <v>0</v>
      </c>
      <c r="O262" s="56" t="str">
        <f t="shared" si="79"/>
        <v/>
      </c>
      <c r="P262" s="56" t="str">
        <f t="shared" si="86"/>
        <v/>
      </c>
      <c r="Q262" s="60" t="str">
        <f>IFERROR(VLOOKUP(C262,物品!$B:$E,3,FALSE),"")</f>
        <v/>
      </c>
      <c r="R262" s="60" t="str">
        <f>IFERROR(VLOOKUP(D262,物品!$B:$E,3,FALSE),"")</f>
        <v/>
      </c>
      <c r="S262" s="60" t="str">
        <f>IFERROR(VLOOKUP(E262,物品!$B:$E,3,FALSE),"")</f>
        <v/>
      </c>
      <c r="T262" s="60" t="str">
        <f>IFERROR(VLOOKUP(F262,物品!$B:$E,3,FALSE),"")</f>
        <v/>
      </c>
      <c r="U262" s="60" t="str">
        <f>IFERROR(VLOOKUP(G262,物品!$B:$E,3,FALSE),"")</f>
        <v/>
      </c>
      <c r="V262" s="60" t="str">
        <f>IFERROR(VLOOKUP(H262,物品!$B:$E,3,FALSE),"")</f>
        <v/>
      </c>
      <c r="W262" s="55" t="str">
        <f t="shared" si="87"/>
        <v/>
      </c>
      <c r="X262" s="55" t="str">
        <f t="shared" si="87"/>
        <v/>
      </c>
      <c r="Y262" s="55" t="str">
        <f t="shared" si="87"/>
        <v/>
      </c>
      <c r="Z262" s="55" t="str">
        <f t="shared" si="87"/>
        <v/>
      </c>
      <c r="AA262" s="55" t="str">
        <f t="shared" si="87"/>
        <v/>
      </c>
      <c r="AB262" s="55" t="str">
        <f t="shared" si="85"/>
        <v>|n=0</v>
      </c>
    </row>
    <row r="263" spans="1:28">
      <c r="A263" s="56">
        <f>物品!A331</f>
        <v>0</v>
      </c>
      <c r="B263" s="56" t="str">
        <f>"'"&amp;物品!B331&amp;"'"</f>
        <v>''</v>
      </c>
      <c r="C263" s="56">
        <f>物品!J331</f>
        <v>0</v>
      </c>
      <c r="D263" s="56">
        <f>物品!K331</f>
        <v>0</v>
      </c>
      <c r="E263" s="56">
        <f>物品!L331</f>
        <v>0</v>
      </c>
      <c r="F263" s="56">
        <f>物品!M331</f>
        <v>0</v>
      </c>
      <c r="G263" s="56">
        <f>物品!N331</f>
        <v>0</v>
      </c>
      <c r="H263" s="56">
        <f>物品!O331</f>
        <v>0</v>
      </c>
      <c r="I263" s="56">
        <f>IF(物品!J331=0,0,"'"&amp;物品!J331&amp;"'")</f>
        <v>0</v>
      </c>
      <c r="J263" s="56">
        <f>IF(物品!K331=0,0,"'"&amp;物品!K331&amp;"'")</f>
        <v>0</v>
      </c>
      <c r="K263" s="56">
        <f>IF(物品!L331=0,0,"'"&amp;物品!L331&amp;"'")</f>
        <v>0</v>
      </c>
      <c r="L263" s="56">
        <f>IF(物品!M331=0,0,"'"&amp;物品!M331&amp;"'")</f>
        <v>0</v>
      </c>
      <c r="M263" s="56">
        <f>IF(物品!N331=0,0,"'"&amp;物品!N331&amp;"'")</f>
        <v>0</v>
      </c>
      <c r="N263" s="56">
        <f>IF(物品!O331=0,0,"'"&amp;物品!O331&amp;"'")</f>
        <v>0</v>
      </c>
      <c r="O263" s="56" t="str">
        <f t="shared" si="79"/>
        <v/>
      </c>
      <c r="P263" s="56" t="str">
        <f t="shared" si="86"/>
        <v/>
      </c>
      <c r="Q263" s="60" t="str">
        <f>IFERROR(VLOOKUP(C263,物品!$B:$E,3,FALSE),"")</f>
        <v/>
      </c>
      <c r="R263" s="60" t="str">
        <f>IFERROR(VLOOKUP(D263,物品!$B:$E,3,FALSE),"")</f>
        <v/>
      </c>
      <c r="S263" s="60" t="str">
        <f>IFERROR(VLOOKUP(E263,物品!$B:$E,3,FALSE),"")</f>
        <v/>
      </c>
      <c r="T263" s="60" t="str">
        <f>IFERROR(VLOOKUP(F263,物品!$B:$E,3,FALSE),"")</f>
        <v/>
      </c>
      <c r="U263" s="60" t="str">
        <f>IFERROR(VLOOKUP(G263,物品!$B:$E,3,FALSE),"")</f>
        <v/>
      </c>
      <c r="V263" s="60" t="str">
        <f>IFERROR(VLOOKUP(H263,物品!$B:$E,3,FALSE),"")</f>
        <v/>
      </c>
      <c r="W263" s="55" t="str">
        <f t="shared" si="87"/>
        <v/>
      </c>
      <c r="X263" s="55" t="str">
        <f t="shared" si="87"/>
        <v/>
      </c>
      <c r="Y263" s="55" t="str">
        <f t="shared" si="87"/>
        <v/>
      </c>
      <c r="Z263" s="55" t="str">
        <f t="shared" si="87"/>
        <v/>
      </c>
      <c r="AA263" s="55" t="str">
        <f t="shared" si="87"/>
        <v/>
      </c>
      <c r="AB263" s="55" t="str">
        <f t="shared" si="85"/>
        <v>|n=0</v>
      </c>
    </row>
  </sheetData>
  <phoneticPr fontId="37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8" t="s">
        <v>114</v>
      </c>
      <c r="B1" s="38" t="s">
        <v>115</v>
      </c>
      <c r="C1" s="38" t="s">
        <v>116</v>
      </c>
      <c r="D1" s="39" t="s">
        <v>117</v>
      </c>
      <c r="E1" s="39" t="s">
        <v>127</v>
      </c>
      <c r="F1" s="39" t="s">
        <v>119</v>
      </c>
      <c r="G1" s="39" t="s">
        <v>892</v>
      </c>
      <c r="H1" s="40" t="s">
        <v>893</v>
      </c>
      <c r="I1" s="44" t="s">
        <v>894</v>
      </c>
      <c r="J1" s="45" t="s">
        <v>890</v>
      </c>
      <c r="K1" s="46" t="s">
        <v>130</v>
      </c>
      <c r="L1" s="47" t="s">
        <v>131</v>
      </c>
      <c r="M1" s="48" t="s">
        <v>895</v>
      </c>
      <c r="N1" s="49" t="s">
        <v>896</v>
      </c>
    </row>
    <row r="2" spans="1:14">
      <c r="A2" s="41"/>
      <c r="B2" s="41"/>
      <c r="C2" s="41"/>
      <c r="D2" s="42"/>
      <c r="E2" s="42"/>
      <c r="F2" s="42"/>
      <c r="G2" s="42"/>
      <c r="H2" s="43"/>
      <c r="I2" s="43"/>
      <c r="J2" s="50"/>
      <c r="K2" s="51"/>
      <c r="L2" s="52"/>
      <c r="M2" s="53"/>
      <c r="N2" s="54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"残缺的低级道果【1】"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残缺的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"残缺的中级道果【2】"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残缺的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"|Cff00FF7F残缺的高级道果【3】|r"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残缺的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"|Cff00FF7F残缺的黄级道果【4】|r"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残缺的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"|Cff00BFFF残缺的玄级道果【5】|r"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残缺的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"|Cff00BFFF残缺的地级道果【6】|r"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残缺的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"|CffFFC926残缺的天级道果【7】|r"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残缺的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"|CffFFC926残缺的仙品道果【8】|r"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残缺的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"|CffFF0000残缺的至圣道果【9】|r"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残缺的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"|CffFF0000残缺的混沌道果【10】|r"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残缺的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IF(物品!B137="",0,"'"&amp;物品!B137&amp;"'")</f>
        <v>'CF01'</v>
      </c>
      <c r="B132">
        <f>物品!D137</f>
        <v>0</v>
      </c>
      <c r="C132">
        <f>物品!E137</f>
        <v>0</v>
      </c>
      <c r="D132">
        <f>物品!F137</f>
        <v>0</v>
      </c>
      <c r="E132">
        <f>IF(ISTEXT(物品!G137)=TRUE,"'"&amp;物品!G137&amp;"'",物品!G137)</f>
        <v>0</v>
      </c>
      <c r="F132">
        <f>IF(ISTEXT(物品!H137)=TRUE,"'"&amp;物品!H137&amp;"'",物品!H137)</f>
        <v>0</v>
      </c>
      <c r="G132">
        <f>IF(物品!I137="",0,"'"&amp;物品!I137&amp;"'")</f>
        <v>0</v>
      </c>
      <c r="H132">
        <f>IF(物品!R137="",0,物品!R137)</f>
        <v>0</v>
      </c>
      <c r="I132">
        <f>IF(物品!S137="",0,物品!S137)</f>
        <v>0</v>
      </c>
      <c r="J132" t="str">
        <f>IF(物品!C137="",0,""""&amp;物品!C137&amp;"""")</f>
        <v>"随机法宝"</v>
      </c>
      <c r="K132" t="str">
        <f>IF(物品!T137="","""""",""""&amp;物品!T137&amp;"""")</f>
        <v>"获得一个随机品质的|Cffffc926法宝|r。"</v>
      </c>
      <c r="L132" t="str">
        <f>IF(物品!U137="",0,""""&amp;物品!U137&amp;"""")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IF(物品!B138="",0,"'"&amp;物品!B138&amp;"'")</f>
        <v>'I001'</v>
      </c>
      <c r="B133">
        <f>物品!D138</f>
        <v>0</v>
      </c>
      <c r="C133">
        <f>物品!E138</f>
        <v>0</v>
      </c>
      <c r="D133">
        <f>物品!F138</f>
        <v>0</v>
      </c>
      <c r="E133">
        <f>IF(ISTEXT(物品!G138)=TRUE,"'"&amp;物品!G138&amp;"'",物品!G138)</f>
        <v>0</v>
      </c>
      <c r="F133">
        <f>IF(ISTEXT(物品!H138)=TRUE,"'"&amp;物品!H138&amp;"'",物品!H138)</f>
        <v>0</v>
      </c>
      <c r="G133">
        <f>IF(物品!I138="",0,"'"&amp;物品!I138&amp;"'")</f>
        <v>0</v>
      </c>
      <c r="H133">
        <f>IF(物品!R138="",0,物品!R138)</f>
        <v>0</v>
      </c>
      <c r="I133">
        <f>IF(物品!S138="",0,物品!S138)</f>
        <v>0</v>
      </c>
      <c r="J133" t="str">
        <f>IF(物品!C138="",0,""""&amp;物品!C138&amp;"""")</f>
        <v>"蛋黄月饼"</v>
      </c>
      <c r="K133" t="str">
        <f>IF(物品!T138="","""""",""""&amp;物品!T138&amp;"""")</f>
        <v>"回复|Cffffd24d80%|r生命，|Cff00ff7f解除|r异常状态"</v>
      </c>
      <c r="L133" t="str">
        <f>IF(物品!U138="",0,""""&amp;物品!U138&amp;"""")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IF(物品!B139="",0,"'"&amp;物品!B139&amp;"'")</f>
        <v>'I002'</v>
      </c>
      <c r="B134">
        <f>物品!D139</f>
        <v>0</v>
      </c>
      <c r="C134">
        <f>物品!E139</f>
        <v>0</v>
      </c>
      <c r="D134">
        <f>物品!F139</f>
        <v>0</v>
      </c>
      <c r="E134">
        <f>IF(ISTEXT(物品!G139)=TRUE,"'"&amp;物品!G139&amp;"'",物品!G139)</f>
        <v>0</v>
      </c>
      <c r="F134">
        <f>IF(ISTEXT(物品!H139)=TRUE,"'"&amp;物品!H139&amp;"'",物品!H139)</f>
        <v>0</v>
      </c>
      <c r="G134">
        <f>IF(物品!I139="",0,"'"&amp;物品!I139&amp;"'")</f>
        <v>0</v>
      </c>
      <c r="H134">
        <f>IF(物品!R139="",0,物品!R139)</f>
        <v>0</v>
      </c>
      <c r="I134">
        <f>IF(物品!S139="",0,物品!S139)</f>
        <v>0</v>
      </c>
      <c r="J134" t="str">
        <f>IF(物品!C139="",0,""""&amp;物品!C139&amp;"""")</f>
        <v>"豆沙月饼"</v>
      </c>
      <c r="K134" t="str">
        <f>IF(物品!T139="","""""",""""&amp;物品!T139&amp;"""")</f>
        <v>"暴击|Cffff0000+10%|n|n|r|Cff00ff7f效果持续15秒。|r"</v>
      </c>
      <c r="L134" t="str">
        <f>IF(物品!U139="",0,""""&amp;物品!U139&amp;"""")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IF(物品!B140="",0,"'"&amp;物品!B140&amp;"'")</f>
        <v>'I003'</v>
      </c>
      <c r="B135">
        <f>物品!D140</f>
        <v>0</v>
      </c>
      <c r="C135">
        <f>物品!E140</f>
        <v>0</v>
      </c>
      <c r="D135">
        <f>物品!F140</f>
        <v>0</v>
      </c>
      <c r="E135">
        <f>IF(ISTEXT(物品!G140)=TRUE,"'"&amp;物品!G140&amp;"'",物品!G140)</f>
        <v>0</v>
      </c>
      <c r="F135">
        <f>IF(ISTEXT(物品!H140)=TRUE,"'"&amp;物品!H140&amp;"'",物品!H140)</f>
        <v>0</v>
      </c>
      <c r="G135">
        <f>IF(物品!I140="",0,"'"&amp;物品!I140&amp;"'")</f>
        <v>0</v>
      </c>
      <c r="H135">
        <f>IF(物品!R140="",0,物品!R140)</f>
        <v>0</v>
      </c>
      <c r="I135">
        <f>IF(物品!S140="",0,物品!S140)</f>
        <v>0</v>
      </c>
      <c r="J135" t="str">
        <f>IF(物品!C140="",0,""""&amp;物品!C140&amp;"""")</f>
        <v>"冰皮月饼"</v>
      </c>
      <c r="K135" t="str">
        <f>IF(物品!T140="","""""",""""&amp;物品!T140&amp;"""")</f>
        <v>"攻击速度|Cffffd24d+40%|r。|n|n|Cff00ff7f持续15秒。|r"</v>
      </c>
      <c r="L135" t="str">
        <f>IF(物品!U140="",0,""""&amp;物品!U140&amp;"""")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IF(物品!B141="",0,"'"&amp;物品!B141&amp;"'")</f>
        <v>'I004'</v>
      </c>
      <c r="B136">
        <f>物品!D141</f>
        <v>0</v>
      </c>
      <c r="C136">
        <f>物品!E141</f>
        <v>0</v>
      </c>
      <c r="D136">
        <f>物品!F141</f>
        <v>0</v>
      </c>
      <c r="E136">
        <f>IF(ISTEXT(物品!G141)=TRUE,"'"&amp;物品!G141&amp;"'",物品!G141)</f>
        <v>0</v>
      </c>
      <c r="F136">
        <f>IF(ISTEXT(物品!H141)=TRUE,"'"&amp;物品!H141&amp;"'",物品!H141)</f>
        <v>0</v>
      </c>
      <c r="G136">
        <f>IF(物品!I141="",0,"'"&amp;物品!I141&amp;"'")</f>
        <v>0</v>
      </c>
      <c r="H136">
        <f>IF(物品!R141="",0,物品!R141)</f>
        <v>0</v>
      </c>
      <c r="I136">
        <f>IF(物品!S141="",0,物品!S141)</f>
        <v>0</v>
      </c>
      <c r="J136" t="str">
        <f>IF(物品!C141="",0,""""&amp;物品!C141&amp;"""")</f>
        <v>"果蔬月饼"</v>
      </c>
      <c r="K136" t="str">
        <f>IF(物品!T141="","""""",""""&amp;物品!T141&amp;"""")</f>
        <v>"技能伤害提高|Cffffd24d20%|r|Cfff0f0f0。|n|n|r|Cff00ff7f持续15秒。|r"</v>
      </c>
      <c r="L136" t="str">
        <f>IF(物品!U141="",0,""""&amp;物品!U141&amp;"""")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IF(物品!B142="",0,"'"&amp;物品!B142&amp;"'")</f>
        <v>'I005'</v>
      </c>
      <c r="B137">
        <f>物品!D142</f>
        <v>0</v>
      </c>
      <c r="C137">
        <f>物品!E142</f>
        <v>0</v>
      </c>
      <c r="D137">
        <f>物品!F142</f>
        <v>0</v>
      </c>
      <c r="E137">
        <f>IF(ISTEXT(物品!G142)=TRUE,"'"&amp;物品!G142&amp;"'",物品!G142)</f>
        <v>0</v>
      </c>
      <c r="F137">
        <f>IF(ISTEXT(物品!H142)=TRUE,"'"&amp;物品!H142&amp;"'",物品!H142)</f>
        <v>0</v>
      </c>
      <c r="G137">
        <f>IF(物品!I142="",0,"'"&amp;物品!I142&amp;"'")</f>
        <v>0</v>
      </c>
      <c r="H137">
        <f>IF(物品!R142="",0,物品!R142)</f>
        <v>0</v>
      </c>
      <c r="I137">
        <f>IF(物品!S142="",0,物品!S142)</f>
        <v>0</v>
      </c>
      <c r="J137" t="str">
        <f>IF(物品!C142="",0,""""&amp;物品!C142&amp;"""")</f>
        <v>"鲜肉月饼"</v>
      </c>
      <c r="K137" t="str">
        <f>IF(物品!T142="","""""",""""&amp;物品!T142&amp;"""")</f>
        <v>"攻击伤害提高|Cffffd24d20%|r。|n|n|Cff00ff7f持续15秒。|r"</v>
      </c>
      <c r="L137" t="str">
        <f>IF(物品!U142="",0,""""&amp;物品!U142&amp;"""")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IF(物品!B143="",0,"'"&amp;物品!B143&amp;"'")</f>
        <v>'I010'</v>
      </c>
      <c r="B138">
        <f>物品!D143</f>
        <v>0</v>
      </c>
      <c r="C138">
        <f>物品!E143</f>
        <v>0</v>
      </c>
      <c r="D138">
        <f>物品!F143</f>
        <v>0</v>
      </c>
      <c r="E138">
        <f>IF(ISTEXT(物品!G143)=TRUE,"'"&amp;物品!G143&amp;"'",物品!G143)</f>
        <v>0</v>
      </c>
      <c r="F138">
        <f>IF(ISTEXT(物品!H143)=TRUE,"'"&amp;物品!H143&amp;"'",物品!H143)</f>
        <v>0</v>
      </c>
      <c r="G138">
        <f>IF(物品!I143="",0,"'"&amp;物品!I143&amp;"'")</f>
        <v>0</v>
      </c>
      <c r="H138">
        <f>IF(物品!R143="",0,物品!R143)</f>
        <v>0</v>
      </c>
      <c r="I138">
        <f>IF(物品!S143="",0,物品!S143)</f>
        <v>0</v>
      </c>
      <c r="J138" t="str">
        <f>IF(物品!C143="",0,""""&amp;物品!C143&amp;"""")</f>
        <v>"招魂幡Lv0"</v>
      </c>
      <c r="K138" t="str">
        <f>IF(物品!T143="","""""",""""&amp;物品!T143&amp;"""")</f>
        <v>"击杀|Cff00ff7f300个|r敌人后奖励：|n金币|Cffffc926+3000~6000|r|n|n|Cff00ff7f同时只能携带一个招魂幡|r"</v>
      </c>
      <c r="L138" t="str">
        <f>IF(物品!U143="",0,""""&amp;物品!U143&amp;"""")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IF(物品!B144="",0,"'"&amp;物品!B144&amp;"'")</f>
        <v>'I011'</v>
      </c>
      <c r="B139">
        <f>物品!D144</f>
        <v>0</v>
      </c>
      <c r="C139">
        <f>物品!E144</f>
        <v>0</v>
      </c>
      <c r="D139">
        <f>物品!F144</f>
        <v>0</v>
      </c>
      <c r="E139">
        <f>IF(ISTEXT(物品!G144)=TRUE,"'"&amp;物品!G144&amp;"'",物品!G144)</f>
        <v>0</v>
      </c>
      <c r="F139">
        <f>IF(ISTEXT(物品!H144)=TRUE,"'"&amp;物品!H144&amp;"'",物品!H144)</f>
        <v>0</v>
      </c>
      <c r="G139">
        <f>IF(物品!I144="",0,"'"&amp;物品!I144&amp;"'")</f>
        <v>0</v>
      </c>
      <c r="H139">
        <f>IF(物品!R144="",0,物品!R144)</f>
        <v>0</v>
      </c>
      <c r="I139">
        <f>IF(物品!S144="",0,物品!S144)</f>
        <v>0</v>
      </c>
      <c r="J139" t="str">
        <f>IF(物品!C144="",0,""""&amp;物品!C144&amp;"""")</f>
        <v>"招魂幡Lv1"</v>
      </c>
      <c r="K139" t="str">
        <f>IF(物品!T144="","""""",""""&amp;物品!T144&amp;"""")</f>
        <v>"击杀|Cff00ff7f1000|r个敌人后奖励：|n金币|Cffffc926+7000~12000|r|n经验|Cffffc926+1000|r|n|n|Cff00ff7f同时只能携带一个招魂幡|r"</v>
      </c>
      <c r="L139" t="str">
        <f>IF(物品!U144="",0,""""&amp;物品!U144&amp;"""")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IF(物品!B145="",0,"'"&amp;物品!B145&amp;"'")</f>
        <v>'I012'</v>
      </c>
      <c r="B140">
        <f>物品!D145</f>
        <v>0</v>
      </c>
      <c r="C140">
        <f>物品!E145</f>
        <v>0</v>
      </c>
      <c r="D140">
        <f>物品!F145</f>
        <v>0</v>
      </c>
      <c r="E140">
        <f>IF(ISTEXT(物品!G145)=TRUE,"'"&amp;物品!G145&amp;"'",物品!G145)</f>
        <v>0</v>
      </c>
      <c r="F140">
        <f>IF(ISTEXT(物品!H145)=TRUE,"'"&amp;物品!H145&amp;"'",物品!H145)</f>
        <v>0</v>
      </c>
      <c r="G140">
        <f>IF(物品!I145="",0,"'"&amp;物品!I145&amp;"'")</f>
        <v>0</v>
      </c>
      <c r="H140">
        <f>IF(物品!R145="",0,物品!R145)</f>
        <v>0</v>
      </c>
      <c r="I140">
        <f>IF(物品!S145="",0,物品!S145)</f>
        <v>0</v>
      </c>
      <c r="J140" t="str">
        <f>IF(物品!C145="",0,""""&amp;物品!C145&amp;"""")</f>
        <v>"|Cff00FF7F招魂幡Lv2|r"</v>
      </c>
      <c r="K140" t="str">
        <f>IF(物品!T145="","""""",""""&amp;物品!T145&amp;"""")</f>
        <v>"金币加成|Cffffc926+5%|r|n|n击杀|Cff00ff7f1000个|r敌人后奖励：|n金币|Cffffc926+8000~13000|r|n经验|Cffffc926+2000|r|n|n|Cff00ff7f同时只能携带一个招魂幡|r"</v>
      </c>
      <c r="L140" t="str">
        <f>IF(物品!U145="",0,""""&amp;物品!U145&amp;"""")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IF(物品!B146="",0,"'"&amp;物品!B146&amp;"'")</f>
        <v>'I013'</v>
      </c>
      <c r="B141">
        <f>物品!D146</f>
        <v>0</v>
      </c>
      <c r="C141">
        <f>物品!E146</f>
        <v>0</v>
      </c>
      <c r="D141">
        <f>物品!F146</f>
        <v>0</v>
      </c>
      <c r="E141">
        <f>IF(ISTEXT(物品!G146)=TRUE,"'"&amp;物品!G146&amp;"'",物品!G146)</f>
        <v>0</v>
      </c>
      <c r="F141">
        <f>IF(ISTEXT(物品!H146)=TRUE,"'"&amp;物品!H146&amp;"'",物品!H146)</f>
        <v>0</v>
      </c>
      <c r="G141">
        <f>IF(物品!I146="",0,"'"&amp;物品!I146&amp;"'")</f>
        <v>0</v>
      </c>
      <c r="H141">
        <f>IF(物品!R146="",0,物品!R146)</f>
        <v>0</v>
      </c>
      <c r="I141">
        <f>IF(物品!S146="",0,物品!S146)</f>
        <v>0</v>
      </c>
      <c r="J141" t="str">
        <f>IF(物品!C146="",0,""""&amp;物品!C146&amp;"""")</f>
        <v>"|Cff00BFFF招魂幡Lv3|r"</v>
      </c>
      <c r="K141" t="str">
        <f>IF(物品!T146="","""""",""""&amp;物品!T146&amp;"""")</f>
        <v>"金币加成|Cffffc926+10%|r|n|n击杀|Cff00ff7f1000个|r敌人后奖励：|n金币|Cffffc926+9000~14000|r|n经验|Cffffc926+4000|r|n|n|Cff00ff7f同时只能携带一个招魂幡|r"</v>
      </c>
      <c r="L141" t="str">
        <f>IF(物品!U146="",0,""""&amp;物品!U146&amp;"""")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IF(物品!B147="",0,"'"&amp;物品!B147&amp;"'")</f>
        <v>'I014'</v>
      </c>
      <c r="B142">
        <f>物品!D147</f>
        <v>0</v>
      </c>
      <c r="C142">
        <f>物品!E147</f>
        <v>0</v>
      </c>
      <c r="D142">
        <f>物品!F147</f>
        <v>0</v>
      </c>
      <c r="E142">
        <f>IF(ISTEXT(物品!G147)=TRUE,"'"&amp;物品!G147&amp;"'",物品!G147)</f>
        <v>0</v>
      </c>
      <c r="F142">
        <f>IF(ISTEXT(物品!H147)=TRUE,"'"&amp;物品!H147&amp;"'",物品!H147)</f>
        <v>0</v>
      </c>
      <c r="G142">
        <f>IF(物品!I147="",0,"'"&amp;物品!I147&amp;"'")</f>
        <v>0</v>
      </c>
      <c r="H142">
        <f>IF(物品!R147="",0,物品!R147)</f>
        <v>0</v>
      </c>
      <c r="I142">
        <f>IF(物品!S147="",0,物品!S147)</f>
        <v>0</v>
      </c>
      <c r="J142" t="str">
        <f>IF(物品!C147="",0,""""&amp;物品!C147&amp;"""")</f>
        <v>"|CffFFD24D招魂幡Lv4|r"</v>
      </c>
      <c r="K142" t="str">
        <f>IF(物品!T147="","""""",""""&amp;物品!T147&amp;"""")</f>
        <v>"金币加成|Cffffc926+20%|r|n|n击杀|Cff00ff7f1000个|r敌人后奖励：|n金币|Cffffc926+10000~15000|r|n经验|Cffffc926+7000|r|n|n|Cff00ff7f同时只能携带一个招魂幡|r"</v>
      </c>
      <c r="L142" t="str">
        <f>IF(物品!U147="",0,""""&amp;物品!U147&amp;"""")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IF(物品!B148="",0,"'"&amp;物品!B148&amp;"'")</f>
        <v>'I015'</v>
      </c>
      <c r="B143">
        <f>物品!D148</f>
        <v>0</v>
      </c>
      <c r="C143">
        <f>物品!E148</f>
        <v>0</v>
      </c>
      <c r="D143">
        <f>物品!F148</f>
        <v>0</v>
      </c>
      <c r="E143">
        <f>IF(ISTEXT(物品!G148)=TRUE,"'"&amp;物品!G148&amp;"'",物品!G148)</f>
        <v>0</v>
      </c>
      <c r="F143">
        <f>IF(ISTEXT(物品!H148)=TRUE,"'"&amp;物品!H148&amp;"'",物品!H148)</f>
        <v>0</v>
      </c>
      <c r="G143">
        <f>IF(物品!I148="",0,"'"&amp;物品!I148&amp;"'")</f>
        <v>0</v>
      </c>
      <c r="H143">
        <f>IF(物品!R148="",0,物品!R148)</f>
        <v>0</v>
      </c>
      <c r="I143">
        <f>IF(物品!S148="",0,物品!S148)</f>
        <v>0</v>
      </c>
      <c r="J143" t="str">
        <f>IF(物品!C148="",0,""""&amp;物品!C148&amp;"""")</f>
        <v>"|CffFF0000招魂幡Lv5|r"</v>
      </c>
      <c r="K143" t="str">
        <f>IF(物品!T148="","""""",""""&amp;物品!T148&amp;"""")</f>
        <v>"金币加成|Cffffc926+30%|r|n|n击杀|Cff00ff7f1000个|r敌人后奖励：|n金币|Cffffc926+12000~17000|r|n经验|Cffffc926+10000|r|n|n|Cff00ff7f同时只能携带一个招魂幡|r"</v>
      </c>
      <c r="L143" t="str">
        <f>IF(物品!U148="",0,""""&amp;物品!U148&amp;"""")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IF(物品!B149="",0,"'"&amp;物品!B149&amp;"'")</f>
        <v>'IN00'</v>
      </c>
      <c r="B144">
        <f>物品!D149</f>
        <v>0</v>
      </c>
      <c r="C144">
        <f>物品!E149</f>
        <v>0</v>
      </c>
      <c r="D144">
        <f>物品!F149</f>
        <v>0</v>
      </c>
      <c r="E144">
        <f>IF(ISTEXT(物品!G149)=TRUE,"'"&amp;物品!G149&amp;"'",物品!G149)</f>
        <v>0</v>
      </c>
      <c r="F144">
        <f>IF(ISTEXT(物品!H149)=TRUE,"'"&amp;物品!H149&amp;"'",物品!H149)</f>
        <v>0</v>
      </c>
      <c r="G144">
        <f>IF(物品!I149="",0,"'"&amp;物品!I149&amp;"'")</f>
        <v>0</v>
      </c>
      <c r="H144">
        <f>IF(物品!R149="",0,物品!R149)</f>
        <v>0</v>
      </c>
      <c r="I144">
        <f>IF(物品!S149="",0,物品!S149)</f>
        <v>0</v>
      </c>
      <c r="J144" t="str">
        <f>IF(物品!C149="",0,""""&amp;物品!C149&amp;"""")</f>
        <v>"|CffFFD24D锦囊|r"</v>
      </c>
      <c r="K144" t="str">
        <f>IF(物品!T149="","""""",""""&amp;物品!T149&amp;"""")</f>
        <v>"开启后获得一个|Cffffc926随机锦囊|r。"</v>
      </c>
      <c r="L144" t="str">
        <f>IF(物品!U149="",0,""""&amp;物品!U149&amp;"""")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IF(物品!B150="",0,"'"&amp;物品!B150&amp;"'")</f>
        <v>'IN07'</v>
      </c>
      <c r="B145">
        <f>物品!D150</f>
        <v>0</v>
      </c>
      <c r="C145">
        <f>物品!E150</f>
        <v>0</v>
      </c>
      <c r="D145">
        <f>物品!F150</f>
        <v>0</v>
      </c>
      <c r="E145">
        <f>IF(ISTEXT(物品!G150)=TRUE,"'"&amp;物品!G150&amp;"'",物品!G150)</f>
        <v>0</v>
      </c>
      <c r="F145">
        <f>IF(ISTEXT(物品!H150)=TRUE,"'"&amp;物品!H150&amp;"'",物品!H150)</f>
        <v>0</v>
      </c>
      <c r="G145">
        <f>IF(物品!I150="",0,"'"&amp;物品!I150&amp;"'")</f>
        <v>0</v>
      </c>
      <c r="H145">
        <f>IF(物品!R150="",0,物品!R150)</f>
        <v>0</v>
      </c>
      <c r="I145">
        <f>IF(物品!S150="",0,物品!S150)</f>
        <v>0</v>
      </c>
      <c r="J145" t="str">
        <f>IF(物品!C150="",0,""""&amp;物品!C150&amp;"""")</f>
        <v>"|Cff00BFFF来份快餐|r"</v>
      </c>
      <c r="K145" t="str">
        <f>IF(物品!T150="","""""",""""&amp;物品!T150&amp;"""")</f>
        <v>"每秒回复|Cffffc92610%|r生命值，持续|Cffffc92610|r秒"</v>
      </c>
      <c r="L145" t="str">
        <f>IF(物品!U150="",0,""""&amp;物品!U150&amp;"""")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IF(物品!B151="",0,"'"&amp;物品!B151&amp;"'")</f>
        <v>'IN08'</v>
      </c>
      <c r="B146">
        <f>物品!D151</f>
        <v>0</v>
      </c>
      <c r="C146">
        <f>物品!E151</f>
        <v>0</v>
      </c>
      <c r="D146">
        <f>物品!F151</f>
        <v>0</v>
      </c>
      <c r="E146">
        <f>IF(ISTEXT(物品!G151)=TRUE,"'"&amp;物品!G151&amp;"'",物品!G151)</f>
        <v>0</v>
      </c>
      <c r="F146">
        <f>IF(ISTEXT(物品!H151)=TRUE,"'"&amp;物品!H151&amp;"'",物品!H151)</f>
        <v>0</v>
      </c>
      <c r="G146">
        <f>IF(物品!I151="",0,"'"&amp;物品!I151&amp;"'")</f>
        <v>0</v>
      </c>
      <c r="H146">
        <f>IF(物品!R151="",0,物品!R151)</f>
        <v>0</v>
      </c>
      <c r="I146">
        <f>IF(物品!S151="",0,物品!S151)</f>
        <v>0</v>
      </c>
      <c r="J146" t="str">
        <f>IF(物品!C151="",0,""""&amp;物品!C151&amp;"""")</f>
        <v>"|CffFF0000抬你一手|r"</v>
      </c>
      <c r="K146" t="str">
        <f>IF(物品!T151="","""""",""""&amp;物品!T151&amp;"""")</f>
        <v>"|CffFFC926击杀|r当前存在的|Cffffc926进攻怪|r和|Cffffc926Boss|r。|n|n|Cff00ff7f无法在大决战时使用|r"</v>
      </c>
      <c r="L146" t="str">
        <f>IF(物品!U151="",0,""""&amp;物品!U151&amp;"""")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IF(物品!B152="",0,"'"&amp;物品!B152&amp;"'")</f>
        <v>'IN09'</v>
      </c>
      <c r="B147">
        <f>物品!D152</f>
        <v>0</v>
      </c>
      <c r="C147">
        <f>物品!E152</f>
        <v>0</v>
      </c>
      <c r="D147">
        <f>物品!F152</f>
        <v>0</v>
      </c>
      <c r="E147">
        <f>IF(ISTEXT(物品!G152)=TRUE,"'"&amp;物品!G152&amp;"'",物品!G152)</f>
        <v>0</v>
      </c>
      <c r="F147">
        <f>IF(ISTEXT(物品!H152)=TRUE,"'"&amp;物品!H152&amp;"'",物品!H152)</f>
        <v>0</v>
      </c>
      <c r="G147">
        <f>IF(物品!I152="",0,"'"&amp;物品!I152&amp;"'")</f>
        <v>0</v>
      </c>
      <c r="H147">
        <f>IF(物品!R152="",0,物品!R152)</f>
        <v>0</v>
      </c>
      <c r="I147">
        <f>IF(物品!S152="",0,物品!S152)</f>
        <v>0</v>
      </c>
      <c r="J147" t="str">
        <f>IF(物品!C152="",0,""""&amp;物品!C152&amp;"""")</f>
        <v>"|CffFFC926死者苏生|r"</v>
      </c>
      <c r="K147" t="str">
        <f>IF(物品!T152="","""""",""""&amp;物品!T152&amp;"""")</f>
        <v>"死亡时复活。"</v>
      </c>
      <c r="L147" t="str">
        <f>IF(物品!U152="",0,""""&amp;物品!U152&amp;"""")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IF(物品!B153="",0,"'"&amp;物品!B153&amp;"'")</f>
        <v>'IN10'</v>
      </c>
      <c r="B148">
        <f>物品!D153</f>
        <v>0</v>
      </c>
      <c r="C148">
        <f>物品!E153</f>
        <v>0</v>
      </c>
      <c r="D148">
        <f>物品!F153</f>
        <v>0</v>
      </c>
      <c r="E148">
        <f>IF(ISTEXT(物品!G153)=TRUE,"'"&amp;物品!G153&amp;"'",物品!G153)</f>
        <v>0</v>
      </c>
      <c r="F148">
        <f>IF(ISTEXT(物品!H153)=TRUE,"'"&amp;物品!H153&amp;"'",物品!H153)</f>
        <v>0</v>
      </c>
      <c r="G148">
        <f>IF(物品!I153="",0,"'"&amp;物品!I153&amp;"'")</f>
        <v>0</v>
      </c>
      <c r="H148">
        <f>IF(物品!R153="",0,物品!R153)</f>
        <v>0</v>
      </c>
      <c r="I148">
        <f>IF(物品!S153="",0,物品!S153)</f>
        <v>0</v>
      </c>
      <c r="J148" t="str">
        <f>IF(物品!C153="",0,""""&amp;物品!C153&amp;"""")</f>
        <v>"|Cff00BFFF福娃这么可爱..|r"</v>
      </c>
      <c r="K148" t="str">
        <f>IF(物品!T153="","""""",""""&amp;物品!T153&amp;"""")</f>
        <v>"点金一个|Cffffc926练功房福娃|r，获得|Cffffc926300|r倍金币奖励"</v>
      </c>
      <c r="L148" t="str">
        <f>IF(物品!U153="",0,""""&amp;物品!U153&amp;"""")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IF(物品!B154="",0,"'"&amp;物品!B154&amp;"'")</f>
        <v>'IN11'</v>
      </c>
      <c r="B149">
        <f>物品!D154</f>
        <v>0</v>
      </c>
      <c r="C149">
        <f>物品!E154</f>
        <v>0</v>
      </c>
      <c r="D149">
        <f>物品!F154</f>
        <v>0</v>
      </c>
      <c r="E149">
        <f>IF(ISTEXT(物品!G154)=TRUE,"'"&amp;物品!G154&amp;"'",物品!G154)</f>
        <v>0</v>
      </c>
      <c r="F149">
        <f>IF(ISTEXT(物品!H154)=TRUE,"'"&amp;物品!H154&amp;"'",物品!H154)</f>
        <v>0</v>
      </c>
      <c r="G149">
        <f>IF(物品!I154="",0,"'"&amp;物品!I154&amp;"'")</f>
        <v>0</v>
      </c>
      <c r="H149">
        <f>IF(物品!R154="",0,物品!R154)</f>
        <v>0</v>
      </c>
      <c r="I149">
        <f>IF(物品!S154="",0,物品!S154)</f>
        <v>0</v>
      </c>
      <c r="J149" t="str">
        <f>IF(物品!C154="",0,""""&amp;物品!C154&amp;"""")</f>
        <v>"|CffFFC926奥里给Lo他|r"</v>
      </c>
      <c r="K149" t="str">
        <f>IF(物品!T154="","""""",""""&amp;物品!T154&amp;"""")</f>
        <v>"|CffFFC92610秒|r内提高|Cffffc926100%|r攻击伤害"</v>
      </c>
      <c r="L149" t="str">
        <f>IF(物品!U154="",0,""""&amp;物品!U154&amp;"""")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IF(物品!B155="",0,"'"&amp;物品!B155&amp;"'")</f>
        <v>'IN12'</v>
      </c>
      <c r="B150">
        <f>物品!D155</f>
        <v>0</v>
      </c>
      <c r="C150">
        <f>物品!E155</f>
        <v>0</v>
      </c>
      <c r="D150">
        <f>物品!F155</f>
        <v>0</v>
      </c>
      <c r="E150">
        <f>IF(ISTEXT(物品!G155)=TRUE,"'"&amp;物品!G155&amp;"'",物品!G155)</f>
        <v>0</v>
      </c>
      <c r="F150">
        <f>IF(ISTEXT(物品!H155)=TRUE,"'"&amp;物品!H155&amp;"'",物品!H155)</f>
        <v>0</v>
      </c>
      <c r="G150">
        <f>IF(物品!I155="",0,"'"&amp;物品!I155&amp;"'")</f>
        <v>0</v>
      </c>
      <c r="H150">
        <f>IF(物品!R155="",0,物品!R155)</f>
        <v>0</v>
      </c>
      <c r="I150">
        <f>IF(物品!S155="",0,物品!S155)</f>
        <v>0</v>
      </c>
      <c r="J150" t="str">
        <f>IF(物品!C155="",0,""""&amp;物品!C155&amp;"""")</f>
        <v>"|CffFF0000以逸待劳|r"</v>
      </c>
      <c r="K150" t="str">
        <f>IF(物品!T155="","""""",""""&amp;物品!T155&amp;"""")</f>
        <v>"在|Cffffc926基地-周文王|r附近召唤|Cffffc9261|r个|Cffffc926黑市商店|r，仅存在|Cffffc92630|r秒。"</v>
      </c>
      <c r="L150" t="str">
        <f>IF(物品!U155="",0,""""&amp;物品!U155&amp;"""")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IF(物品!B156="",0,"'"&amp;物品!B156&amp;"'")</f>
        <v>'IN13'</v>
      </c>
      <c r="B151">
        <f>物品!D156</f>
        <v>0</v>
      </c>
      <c r="C151">
        <f>物品!E156</f>
        <v>0</v>
      </c>
      <c r="D151">
        <f>物品!F156</f>
        <v>0</v>
      </c>
      <c r="E151">
        <f>IF(ISTEXT(物品!G156)=TRUE,"'"&amp;物品!G156&amp;"'",物品!G156)</f>
        <v>0</v>
      </c>
      <c r="F151">
        <f>IF(ISTEXT(物品!H156)=TRUE,"'"&amp;物品!H156&amp;"'",物品!H156)</f>
        <v>0</v>
      </c>
      <c r="G151">
        <f>IF(物品!I156="",0,"'"&amp;物品!I156&amp;"'")</f>
        <v>0</v>
      </c>
      <c r="H151">
        <f>IF(物品!R156="",0,物品!R156)</f>
        <v>0</v>
      </c>
      <c r="I151">
        <f>IF(物品!S156="",0,物品!S156)</f>
        <v>0</v>
      </c>
      <c r="J151" t="str">
        <f>IF(物品!C156="",0,""""&amp;物品!C156&amp;"""")</f>
        <v>"|CffFF0000全军出击|r"</v>
      </c>
      <c r="K151" t="str">
        <f>IF(物品!T156="","""""",""""&amp;物品!T156&amp;"""")</f>
        <v>"场上存活的队友|Cffffc92615|r秒内提高|Cffffc92650%|r技能伤害"</v>
      </c>
      <c r="L151" t="str">
        <f>IF(物品!U156="",0,""""&amp;物品!U156&amp;"""")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IF(物品!B157="",0,"'"&amp;物品!B157&amp;"'")</f>
        <v>'IN14'</v>
      </c>
      <c r="B152">
        <f>物品!D157</f>
        <v>0</v>
      </c>
      <c r="C152">
        <f>物品!E157</f>
        <v>0</v>
      </c>
      <c r="D152">
        <f>物品!F157</f>
        <v>0</v>
      </c>
      <c r="E152">
        <f>IF(ISTEXT(物品!G157)=TRUE,"'"&amp;物品!G157&amp;"'",物品!G157)</f>
        <v>0</v>
      </c>
      <c r="F152">
        <f>IF(ISTEXT(物品!H157)=TRUE,"'"&amp;物品!H157&amp;"'",物品!H157)</f>
        <v>0</v>
      </c>
      <c r="G152">
        <f>IF(物品!I157="",0,"'"&amp;物品!I157&amp;"'")</f>
        <v>0</v>
      </c>
      <c r="H152">
        <f>IF(物品!R157="",0,物品!R157)</f>
        <v>0</v>
      </c>
      <c r="I152">
        <f>IF(物品!S157="",0,物品!S157)</f>
        <v>0</v>
      </c>
      <c r="J152" t="str">
        <f>IF(物品!C157="",0,""""&amp;物品!C157&amp;"""")</f>
        <v>"|CffFFC926心跳时刻|r"</v>
      </c>
      <c r="K152" t="str">
        <f>IF(物品!T157="","""""",""""&amp;物品!T157&amp;"""")</f>
        <v>"使用后基地无敌|Cffffc92610|r秒。"</v>
      </c>
      <c r="L152" t="str">
        <f>IF(物品!U157="",0,""""&amp;物品!U157&amp;"""")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IF(物品!B158="",0,"'"&amp;物品!B158&amp;"'")</f>
        <v>'IN15'</v>
      </c>
      <c r="B153">
        <f>物品!D158</f>
        <v>0</v>
      </c>
      <c r="C153">
        <f>物品!E158</f>
        <v>0</v>
      </c>
      <c r="D153">
        <f>物品!F158</f>
        <v>0</v>
      </c>
      <c r="E153">
        <f>IF(ISTEXT(物品!G158)=TRUE,"'"&amp;物品!G158&amp;"'",物品!G158)</f>
        <v>0</v>
      </c>
      <c r="F153">
        <f>IF(ISTEXT(物品!H158)=TRUE,"'"&amp;物品!H158&amp;"'",物品!H158)</f>
        <v>0</v>
      </c>
      <c r="G153">
        <f>IF(物品!I158="",0,"'"&amp;物品!I158&amp;"'")</f>
        <v>0</v>
      </c>
      <c r="H153">
        <f>IF(物品!R158="",0,物品!R158)</f>
        <v>0</v>
      </c>
      <c r="I153">
        <f>IF(物品!S158="",0,物品!S158)</f>
        <v>0</v>
      </c>
      <c r="J153" t="str">
        <f>IF(物品!C158="",0,""""&amp;物品!C158&amp;"""")</f>
        <v>"|CffFFC926据守|r"</v>
      </c>
      <c r="K153" t="str">
        <f>IF(物品!T158="","""""",""""&amp;物品!T158&amp;"""")</f>
        <v>"场上存活的队友|Cffffc92615|r秒内减少|Cffffc92620%|r承受伤害"</v>
      </c>
      <c r="L153" t="str">
        <f>IF(物品!U158="",0,""""&amp;物品!U158&amp;"""")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IF(物品!B159="",0,"'"&amp;物品!B159&amp;"'")</f>
        <v>'IN16'</v>
      </c>
      <c r="B154">
        <f>物品!D159</f>
        <v>0</v>
      </c>
      <c r="C154">
        <f>物品!E159</f>
        <v>0</v>
      </c>
      <c r="D154">
        <f>物品!F159</f>
        <v>0</v>
      </c>
      <c r="E154">
        <f>IF(ISTEXT(物品!G159)=TRUE,"'"&amp;物品!G159&amp;"'",物品!G159)</f>
        <v>0</v>
      </c>
      <c r="F154">
        <f>IF(ISTEXT(物品!H159)=TRUE,"'"&amp;物品!H159&amp;"'",物品!H159)</f>
        <v>0</v>
      </c>
      <c r="G154">
        <f>IF(物品!I159="",0,"'"&amp;物品!I159&amp;"'")</f>
        <v>0</v>
      </c>
      <c r="H154">
        <f>IF(物品!R159="",0,物品!R159)</f>
        <v>0</v>
      </c>
      <c r="I154">
        <f>IF(物品!S159="",0,物品!S159)</f>
        <v>0</v>
      </c>
      <c r="J154" t="str">
        <f>IF(物品!C159="",0,""""&amp;物品!C159&amp;"""")</f>
        <v>"赌输可退"</v>
      </c>
      <c r="K154" t="str">
        <f>IF(物品!T159="","""""",""""&amp;物品!T159&amp;"""")</f>
        <v>"使|Cffffd24d1|r个|Cffffd24d道果品质|r提高|Cffffd24d-1~+2|r。|n|n|Cff00ff7f只能对天级【7】或以下的道果使用|r"</v>
      </c>
      <c r="L154" t="str">
        <f>IF(物品!U159="",0,""""&amp;物品!U159&amp;"""")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IF(物品!B160="",0,"'"&amp;物品!B160&amp;"'")</f>
        <v>'IN17'</v>
      </c>
      <c r="B155">
        <f>物品!D160</f>
        <v>0</v>
      </c>
      <c r="C155">
        <f>物品!E160</f>
        <v>0</v>
      </c>
      <c r="D155">
        <f>物品!F160</f>
        <v>0</v>
      </c>
      <c r="E155">
        <f>IF(ISTEXT(物品!G160)=TRUE,"'"&amp;物品!G160&amp;"'",物品!G160)</f>
        <v>0</v>
      </c>
      <c r="F155">
        <f>IF(ISTEXT(物品!H160)=TRUE,"'"&amp;物品!H160&amp;"'",物品!H160)</f>
        <v>0</v>
      </c>
      <c r="G155">
        <f>IF(物品!I160="",0,"'"&amp;物品!I160&amp;"'")</f>
        <v>0</v>
      </c>
      <c r="H155">
        <f>IF(物品!R160="",0,物品!R160)</f>
        <v>0</v>
      </c>
      <c r="I155">
        <f>IF(物品!S160="",0,物品!S160)</f>
        <v>0</v>
      </c>
      <c r="J155" t="str">
        <f>IF(物品!C160="",0,""""&amp;物品!C160&amp;"""")</f>
        <v>"|Cff00BFFF来点玄铁|r"</v>
      </c>
      <c r="K155" t="str">
        <f>IF(物品!T160="","""""",""""&amp;物品!T160&amp;"""")</f>
        <v>"玄铁|Cffffc926+5~20|r"</v>
      </c>
      <c r="L155" t="str">
        <f>IF(物品!U160="",0,""""&amp;物品!U160&amp;"""")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IF(物品!B161="",0,"'"&amp;物品!B161&amp;"'")</f>
        <v>'IN18'</v>
      </c>
      <c r="B156">
        <f>物品!D161</f>
        <v>0</v>
      </c>
      <c r="C156">
        <f>物品!E161</f>
        <v>0</v>
      </c>
      <c r="D156">
        <f>物品!F161</f>
        <v>0</v>
      </c>
      <c r="E156">
        <f>IF(ISTEXT(物品!G161)=TRUE,"'"&amp;物品!G161&amp;"'",物品!G161)</f>
        <v>0</v>
      </c>
      <c r="F156">
        <f>IF(ISTEXT(物品!H161)=TRUE,"'"&amp;物品!H161&amp;"'",物品!H161)</f>
        <v>0</v>
      </c>
      <c r="G156">
        <f>IF(物品!I161="",0,"'"&amp;物品!I161&amp;"'")</f>
        <v>0</v>
      </c>
      <c r="H156">
        <f>IF(物品!R161="",0,物品!R161)</f>
        <v>0</v>
      </c>
      <c r="I156">
        <f>IF(物品!S161="",0,物品!S161)</f>
        <v>0</v>
      </c>
      <c r="J156" t="str">
        <f>IF(物品!C161="",0,""""&amp;物品!C161&amp;"""")</f>
        <v>"|CffFFC926恭喜发财|r"</v>
      </c>
      <c r="K156" t="str">
        <f>IF(物品!T161="","""""",""""&amp;物品!T161&amp;"""")</f>
        <v>"|CffFFC92630|r秒内金币加成|Cffffc926+50%|r"</v>
      </c>
      <c r="L156" t="str">
        <f>IF(物品!U161="",0,""""&amp;物品!U161&amp;"""")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IF(物品!B162="",0,"'"&amp;物品!B162&amp;"'")</f>
        <v>'IN19'</v>
      </c>
      <c r="B157">
        <f>物品!D162</f>
        <v>0</v>
      </c>
      <c r="C157">
        <f>物品!E162</f>
        <v>0</v>
      </c>
      <c r="D157">
        <f>物品!F162</f>
        <v>0</v>
      </c>
      <c r="E157">
        <f>IF(ISTEXT(物品!G162)=TRUE,"'"&amp;物品!G162&amp;"'",物品!G162)</f>
        <v>0</v>
      </c>
      <c r="F157">
        <f>IF(ISTEXT(物品!H162)=TRUE,"'"&amp;物品!H162&amp;"'",物品!H162)</f>
        <v>0</v>
      </c>
      <c r="G157">
        <f>IF(物品!I162="",0,"'"&amp;物品!I162&amp;"'")</f>
        <v>0</v>
      </c>
      <c r="H157">
        <f>IF(物品!R162="",0,物品!R162)</f>
        <v>0</v>
      </c>
      <c r="I157">
        <f>IF(物品!S162="",0,物品!S162)</f>
        <v>0</v>
      </c>
      <c r="J157" t="str">
        <f>IF(物品!C162="",0,""""&amp;物品!C162&amp;"""")</f>
        <v>"附魔宝箱"</v>
      </c>
      <c r="K157" t="str">
        <f>IF(物品!T162="","""""",""""&amp;物品!T162&amp;"""")</f>
        <v>"使用后获得|Cffffc926随机类型技能附魔石|r"</v>
      </c>
      <c r="L157" t="str">
        <f>IF(物品!U162="",0,""""&amp;物品!U162&amp;"""")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IF(物品!B163="",0,"'"&amp;物品!B163&amp;"'")</f>
        <v>'IN20'</v>
      </c>
      <c r="B158">
        <f>物品!D163</f>
        <v>0</v>
      </c>
      <c r="C158">
        <f>物品!E163</f>
        <v>0</v>
      </c>
      <c r="D158">
        <f>物品!F163</f>
        <v>0</v>
      </c>
      <c r="E158">
        <f>IF(ISTEXT(物品!G163)=TRUE,"'"&amp;物品!G163&amp;"'",物品!G163)</f>
        <v>0</v>
      </c>
      <c r="F158">
        <f>IF(ISTEXT(物品!H163)=TRUE,"'"&amp;物品!H163&amp;"'",物品!H163)</f>
        <v>0</v>
      </c>
      <c r="G158">
        <f>IF(物品!I163="",0,"'"&amp;物品!I163&amp;"'")</f>
        <v>0</v>
      </c>
      <c r="H158">
        <f>IF(物品!R163="",0,物品!R163)</f>
        <v>0</v>
      </c>
      <c r="I158">
        <f>IF(物品!S163="",0,物品!S163)</f>
        <v>0</v>
      </c>
      <c r="J158" t="str">
        <f>IF(物品!C163="",0,""""&amp;物品!C163&amp;"""")</f>
        <v>"|CffFFC926鼠年大吉|r"</v>
      </c>
      <c r="K158" t="str">
        <f>IF(物品!T163="","""""",""""&amp;物品!T163&amp;"""")</f>
        <v>"|CffFFC92630|r秒内杀敌金币|Cffffc926+25|r"</v>
      </c>
      <c r="L158" t="str">
        <f>IF(物品!U163="",0,""""&amp;物品!U163&amp;"""")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IF(物品!B164="",0,"'"&amp;物品!B164&amp;"'")</f>
        <v>'IN21'</v>
      </c>
      <c r="B159">
        <f>物品!D164</f>
        <v>0</v>
      </c>
      <c r="C159">
        <f>物品!E164</f>
        <v>0</v>
      </c>
      <c r="D159">
        <f>物品!F164</f>
        <v>0</v>
      </c>
      <c r="E159">
        <f>IF(ISTEXT(物品!G164)=TRUE,"'"&amp;物品!G164&amp;"'",物品!G164)</f>
        <v>0</v>
      </c>
      <c r="F159">
        <f>IF(ISTEXT(物品!H164)=TRUE,"'"&amp;物品!H164&amp;"'",物品!H164)</f>
        <v>0</v>
      </c>
      <c r="G159">
        <f>IF(物品!I164="",0,"'"&amp;物品!I164&amp;"'")</f>
        <v>0</v>
      </c>
      <c r="H159">
        <f>IF(物品!R164="",0,物品!R164)</f>
        <v>0</v>
      </c>
      <c r="I159">
        <f>IF(物品!S164="",0,物品!S164)</f>
        <v>0</v>
      </c>
      <c r="J159" t="str">
        <f>IF(物品!C164="",0,""""&amp;物品!C164&amp;"""")</f>
        <v>"|Cff00FF7F小金库|r"</v>
      </c>
      <c r="K159" t="str">
        <f>IF(物品!T164="","""""",""""&amp;物品!T164&amp;"""")</f>
        <v>"金币|Cffffc926+888~8888|r"</v>
      </c>
      <c r="L159" t="str">
        <f>IF(物品!U164="",0,""""&amp;物品!U164&amp;"""")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IF(物品!B165="",0,"'"&amp;物品!B165&amp;"'")</f>
        <v>'IN22'</v>
      </c>
      <c r="B160">
        <f>物品!D165</f>
        <v>0</v>
      </c>
      <c r="C160">
        <f>物品!E165</f>
        <v>0</v>
      </c>
      <c r="D160">
        <f>物品!F165</f>
        <v>0</v>
      </c>
      <c r="E160">
        <f>IF(ISTEXT(物品!G165)=TRUE,"'"&amp;物品!G165&amp;"'",物品!G165)</f>
        <v>0</v>
      </c>
      <c r="F160">
        <f>IF(ISTEXT(物品!H165)=TRUE,"'"&amp;物品!H165&amp;"'",物品!H165)</f>
        <v>0</v>
      </c>
      <c r="G160">
        <f>IF(物品!I165="",0,"'"&amp;物品!I165&amp;"'")</f>
        <v>0</v>
      </c>
      <c r="H160">
        <f>IF(物品!R165="",0,物品!R165)</f>
        <v>0</v>
      </c>
      <c r="I160">
        <f>IF(物品!S165="",0,物品!S165)</f>
        <v>0</v>
      </c>
      <c r="J160" t="str">
        <f>IF(物品!C165="",0,""""&amp;物品!C165&amp;"""")</f>
        <v>"|Cff00BFFF小银行|r"</v>
      </c>
      <c r="K160" t="str">
        <f>IF(物品!T165="","""""",""""&amp;物品!T165&amp;"""")</f>
        <v>"金币|Cffffc926+2888~18888|r"</v>
      </c>
      <c r="L160" t="str">
        <f>IF(物品!U165="",0,""""&amp;物品!U165&amp;"""")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IF(物品!B166="",0,"'"&amp;物品!B166&amp;"'")</f>
        <v>'IN23'</v>
      </c>
      <c r="B161">
        <f>物品!D166</f>
        <v>0</v>
      </c>
      <c r="C161">
        <f>物品!E166</f>
        <v>0</v>
      </c>
      <c r="D161">
        <f>物品!F166</f>
        <v>0</v>
      </c>
      <c r="E161">
        <f>IF(ISTEXT(物品!G166)=TRUE,"'"&amp;物品!G166&amp;"'",物品!G166)</f>
        <v>0</v>
      </c>
      <c r="F161">
        <f>IF(ISTEXT(物品!H166)=TRUE,"'"&amp;物品!H166&amp;"'",物品!H166)</f>
        <v>0</v>
      </c>
      <c r="G161">
        <f>IF(物品!I166="",0,"'"&amp;物品!I166&amp;"'")</f>
        <v>0</v>
      </c>
      <c r="H161">
        <f>IF(物品!R166="",0,物品!R166)</f>
        <v>0</v>
      </c>
      <c r="I161">
        <f>IF(物品!S166="",0,物品!S166)</f>
        <v>0</v>
      </c>
      <c r="J161" t="str">
        <f>IF(物品!C166="",0,""""&amp;物品!C166&amp;"""")</f>
        <v>"|CffFFC926大金矿|r"</v>
      </c>
      <c r="K161" t="str">
        <f>IF(物品!T166="","""""",""""&amp;物品!T166&amp;"""")</f>
        <v>"金币|Cffffc926+8888~88888|r"</v>
      </c>
      <c r="L161" t="str">
        <f>IF(物品!U166="",0,""""&amp;物品!U166&amp;"""")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IF(物品!B167="",0,"'"&amp;物品!B167&amp;"'")</f>
        <v>'IN24'</v>
      </c>
      <c r="B162">
        <f>物品!D167</f>
        <v>0</v>
      </c>
      <c r="C162">
        <f>物品!E167</f>
        <v>0</v>
      </c>
      <c r="D162">
        <f>物品!F167</f>
        <v>0</v>
      </c>
      <c r="E162">
        <f>IF(ISTEXT(物品!G167)=TRUE,"'"&amp;物品!G167&amp;"'",物品!G167)</f>
        <v>0</v>
      </c>
      <c r="F162">
        <f>IF(ISTEXT(物品!H167)=TRUE,"'"&amp;物品!H167&amp;"'",物品!H167)</f>
        <v>0</v>
      </c>
      <c r="G162">
        <f>IF(物品!I167="",0,"'"&amp;物品!I167&amp;"'")</f>
        <v>0</v>
      </c>
      <c r="H162">
        <f>IF(物品!R167="",0,物品!R167)</f>
        <v>0</v>
      </c>
      <c r="I162">
        <f>IF(物品!S167="",0,物品!S167)</f>
        <v>0</v>
      </c>
      <c r="J162" t="str">
        <f>IF(物品!C167="",0,""""&amp;物品!C167&amp;"""")</f>
        <v>"|Cff00FF7F培元丹|r"</v>
      </c>
      <c r="K162" t="str">
        <f>IF(物品!T167="","""""",""""&amp;物品!T167&amp;"""")</f>
        <v>"攻击|Cffffc926+1000|r"</v>
      </c>
      <c r="L162" t="str">
        <f>IF(物品!U167="",0,""""&amp;物品!U167&amp;"""")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IF(物品!B168="",0,"'"&amp;物品!B168&amp;"'")</f>
        <v>'IN25'</v>
      </c>
      <c r="B163">
        <f>物品!D168</f>
        <v>0</v>
      </c>
      <c r="C163">
        <f>物品!E168</f>
        <v>0</v>
      </c>
      <c r="D163">
        <f>物品!F168</f>
        <v>0</v>
      </c>
      <c r="E163">
        <f>IF(ISTEXT(物品!G168)=TRUE,"'"&amp;物品!G168&amp;"'",物品!G168)</f>
        <v>0</v>
      </c>
      <c r="F163">
        <f>IF(ISTEXT(物品!H168)=TRUE,"'"&amp;物品!H168&amp;"'",物品!H168)</f>
        <v>0</v>
      </c>
      <c r="G163">
        <f>IF(物品!I168="",0,"'"&amp;物品!I168&amp;"'")</f>
        <v>0</v>
      </c>
      <c r="H163">
        <f>IF(物品!R168="",0,物品!R168)</f>
        <v>0</v>
      </c>
      <c r="I163">
        <f>IF(物品!S168="",0,物品!S168)</f>
        <v>0</v>
      </c>
      <c r="J163" t="str">
        <f>IF(物品!C168="",0,""""&amp;物品!C168&amp;"""")</f>
        <v>"|Cff00BFFF入门道果箱|r"</v>
      </c>
      <c r="K163" t="str">
        <f>IF(物品!T168="","""""",""""&amp;物品!T168&amp;"""")</f>
        <v>"打开后有几率获得以下奖励：|n【随机品质】中级道果|n|Cff00ff7f【随机品质】高级道果|r"</v>
      </c>
      <c r="L163" t="str">
        <f>IF(物品!U168="",0,""""&amp;物品!U168&amp;"""")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IF(物品!B169="",0,"'"&amp;物品!B169&amp;"'")</f>
        <v>'IN26'</v>
      </c>
      <c r="B164">
        <f>物品!D169</f>
        <v>0</v>
      </c>
      <c r="C164">
        <f>物品!E169</f>
        <v>0</v>
      </c>
      <c r="D164">
        <f>物品!F169</f>
        <v>0</v>
      </c>
      <c r="E164">
        <f>IF(ISTEXT(物品!G169)=TRUE,"'"&amp;物品!G169&amp;"'",物品!G169)</f>
        <v>0</v>
      </c>
      <c r="F164">
        <f>IF(ISTEXT(物品!H169)=TRUE,"'"&amp;物品!H169&amp;"'",物品!H169)</f>
        <v>0</v>
      </c>
      <c r="G164">
        <f>IF(物品!I169="",0,"'"&amp;物品!I169&amp;"'")</f>
        <v>0</v>
      </c>
      <c r="H164">
        <f>IF(物品!R169="",0,物品!R169)</f>
        <v>0</v>
      </c>
      <c r="I164">
        <f>IF(物品!S169="",0,物品!S169)</f>
        <v>0</v>
      </c>
      <c r="J164" t="str">
        <f>IF(物品!C169="",0,""""&amp;物品!C169&amp;"""")</f>
        <v>"|CffFFD24D后天道果箱|r"</v>
      </c>
      <c r="K164" t="str">
        <f>IF(物品!T169="","""""",""""&amp;物品!T169&amp;"""")</f>
        <v>"打开后有几率获得以下奖励：|n|Cff00ff7f【随机品质】黄级道果|r|n|Cff00bfff【随机品质】玄级道果|n【随机品质】地级道果|r"</v>
      </c>
      <c r="L164" t="str">
        <f>IF(物品!U169="",0,""""&amp;物品!U169&amp;"""")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IF(物品!B170="",0,"'"&amp;物品!B170&amp;"'")</f>
        <v>'IN27'</v>
      </c>
      <c r="B165">
        <f>物品!D170</f>
        <v>0</v>
      </c>
      <c r="C165">
        <f>物品!E170</f>
        <v>0</v>
      </c>
      <c r="D165">
        <f>物品!F170</f>
        <v>0</v>
      </c>
      <c r="E165">
        <f>IF(ISTEXT(物品!G170)=TRUE,"'"&amp;物品!G170&amp;"'",物品!G170)</f>
        <v>0</v>
      </c>
      <c r="F165">
        <f>IF(ISTEXT(物品!H170)=TRUE,"'"&amp;物品!H170&amp;"'",物品!H170)</f>
        <v>0</v>
      </c>
      <c r="G165">
        <f>IF(物品!I170="",0,"'"&amp;物品!I170&amp;"'")</f>
        <v>0</v>
      </c>
      <c r="H165">
        <f>IF(物品!R170="",0,物品!R170)</f>
        <v>0</v>
      </c>
      <c r="I165">
        <f>IF(物品!S170="",0,物品!S170)</f>
        <v>0</v>
      </c>
      <c r="J165" t="str">
        <f>IF(物品!C170="",0,""""&amp;物品!C170&amp;"""")</f>
        <v>"|CffFF0000先天道果箱|r"</v>
      </c>
      <c r="K165" t="str">
        <f>IF(物品!T170="","""""",""""&amp;物品!T170&amp;"""")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IF(物品!U170="",0,""""&amp;物品!U170&amp;"""")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IF(物品!B171="",0,"'"&amp;物品!B171&amp;"'")</f>
        <v>'IN28'</v>
      </c>
      <c r="B166">
        <f>物品!D171</f>
        <v>0</v>
      </c>
      <c r="C166">
        <f>物品!E171</f>
        <v>0</v>
      </c>
      <c r="D166">
        <f>物品!F171</f>
        <v>0</v>
      </c>
      <c r="E166">
        <f>IF(ISTEXT(物品!G171)=TRUE,"'"&amp;物品!G171&amp;"'",物品!G171)</f>
        <v>0</v>
      </c>
      <c r="F166">
        <f>IF(ISTEXT(物品!H171)=TRUE,"'"&amp;物品!H171&amp;"'",物品!H171)</f>
        <v>0</v>
      </c>
      <c r="G166">
        <f>IF(物品!I171="",0,"'"&amp;物品!I171&amp;"'")</f>
        <v>0</v>
      </c>
      <c r="H166">
        <f>IF(物品!R171="",0,物品!R171)</f>
        <v>0</v>
      </c>
      <c r="I166">
        <f>IF(物品!S171="",0,物品!S171)</f>
        <v>0</v>
      </c>
      <c r="J166" t="str">
        <f>IF(物品!C171="",0,""""&amp;物品!C171&amp;"""")</f>
        <v>"|CffFFD24D技能宝箱|r"</v>
      </c>
      <c r="K166" t="str">
        <f>IF(物品!T171="","""""",""""&amp;物品!T171&amp;"""")</f>
        <v>"使用后获得|Cffffc926随机类型技能升阶石|r"</v>
      </c>
      <c r="L166" t="str">
        <f>IF(物品!U171="",0,""""&amp;物品!U171&amp;"""")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IF(物品!B172="",0,"'"&amp;物品!B172&amp;"'")</f>
        <v>'IN29'</v>
      </c>
      <c r="B167">
        <f>物品!D172</f>
        <v>0</v>
      </c>
      <c r="C167">
        <f>物品!E172</f>
        <v>0</v>
      </c>
      <c r="D167">
        <f>物品!F172</f>
        <v>0</v>
      </c>
      <c r="E167">
        <f>IF(ISTEXT(物品!G172)=TRUE,"'"&amp;物品!G172&amp;"'",物品!G172)</f>
        <v>0</v>
      </c>
      <c r="F167">
        <f>IF(ISTEXT(物品!H172)=TRUE,"'"&amp;物品!H172&amp;"'",物品!H172)</f>
        <v>0</v>
      </c>
      <c r="G167">
        <f>IF(物品!I172="",0,"'"&amp;物品!I172&amp;"'")</f>
        <v>0</v>
      </c>
      <c r="H167">
        <f>IF(物品!R172="",0,物品!R172)</f>
        <v>0</v>
      </c>
      <c r="I167">
        <f>IF(物品!S172="",0,物品!S172)</f>
        <v>0</v>
      </c>
      <c r="J167" t="str">
        <f>IF(物品!C172="",0,""""&amp;物品!C172&amp;"""")</f>
        <v>"|CffFFD24D附魔宝箱|r"</v>
      </c>
      <c r="K167" t="str">
        <f>IF(物品!T172="","""""",""""&amp;物品!T172&amp;"""")</f>
        <v>"使用后获得|Cffffc926随机类型技能附魔石|r"</v>
      </c>
      <c r="L167" t="str">
        <f>IF(物品!U172="",0,""""&amp;物品!U172&amp;"""")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IF(物品!B173="",0,"'"&amp;物品!B173&amp;"'")</f>
        <v>'IN30'</v>
      </c>
      <c r="B168">
        <f>物品!D173</f>
        <v>0</v>
      </c>
      <c r="C168">
        <f>物品!E173</f>
        <v>0</v>
      </c>
      <c r="D168">
        <f>物品!F173</f>
        <v>0</v>
      </c>
      <c r="E168">
        <f>IF(ISTEXT(物品!G173)=TRUE,"'"&amp;物品!G173&amp;"'",物品!G173)</f>
        <v>0</v>
      </c>
      <c r="F168">
        <f>IF(ISTEXT(物品!H173)=TRUE,"'"&amp;物品!H173&amp;"'",物品!H173)</f>
        <v>0</v>
      </c>
      <c r="G168">
        <f>IF(物品!I173="",0,"'"&amp;物品!I173&amp;"'")</f>
        <v>0</v>
      </c>
      <c r="H168">
        <f>IF(物品!R173="",0,物品!R173)</f>
        <v>0</v>
      </c>
      <c r="I168">
        <f>IF(物品!S173="",0,物品!S173)</f>
        <v>0</v>
      </c>
      <c r="J168" t="str">
        <f>IF(物品!C173="",0,""""&amp;物品!C173&amp;"""")</f>
        <v>"|Cff00FF7F幸运星盒|r"</v>
      </c>
      <c r="K168" t="str">
        <f>IF(物品!T173="","""""",""""&amp;物品!T173&amp;"""")</f>
        <v>"开启后获得|Cff00bfff随机奖励|r。"</v>
      </c>
      <c r="L168" t="str">
        <f>IF(物品!U173="",0,""""&amp;物品!U173&amp;"""")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IF(物品!B174="",0,"'"&amp;物品!B174&amp;"'")</f>
        <v>'IN31'</v>
      </c>
      <c r="B169">
        <f>物品!D174</f>
        <v>0</v>
      </c>
      <c r="C169">
        <f>物品!E174</f>
        <v>0</v>
      </c>
      <c r="D169">
        <f>物品!F174</f>
        <v>0</v>
      </c>
      <c r="E169">
        <f>IF(ISTEXT(物品!G174)=TRUE,"'"&amp;物品!G174&amp;"'",物品!G174)</f>
        <v>0</v>
      </c>
      <c r="F169">
        <f>IF(ISTEXT(物品!H174)=TRUE,"'"&amp;物品!H174&amp;"'",物品!H174)</f>
        <v>0</v>
      </c>
      <c r="G169">
        <f>IF(物品!I174="",0,"'"&amp;物品!I174&amp;"'")</f>
        <v>0</v>
      </c>
      <c r="H169">
        <f>IF(物品!R174="",0,物品!R174)</f>
        <v>0</v>
      </c>
      <c r="I169">
        <f>IF(物品!S174="",0,物品!S174)</f>
        <v>0</v>
      </c>
      <c r="J169" t="str">
        <f>IF(物品!C174="",0,""""&amp;物品!C174&amp;"""")</f>
        <v>"|CffFFD24D炽星魔盒|r"</v>
      </c>
      <c r="K169" t="str">
        <f>IF(物品!T174="","""""",""""&amp;物品!T174&amp;"""")</f>
        <v>"开启后获得|Cffffd24d随机奖励|r。"</v>
      </c>
      <c r="L169" t="str">
        <f>IF(物品!U174="",0,""""&amp;物品!U174&amp;"""")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IF(物品!B175="",0,"'"&amp;物品!B175&amp;"'")</f>
        <v>'IN32'</v>
      </c>
      <c r="B170">
        <f>物品!D175</f>
        <v>0</v>
      </c>
      <c r="C170">
        <f>物品!E175</f>
        <v>0</v>
      </c>
      <c r="D170">
        <f>物品!F175</f>
        <v>0</v>
      </c>
      <c r="E170">
        <f>IF(ISTEXT(物品!G175)=TRUE,"'"&amp;物品!G175&amp;"'",物品!G175)</f>
        <v>0</v>
      </c>
      <c r="F170">
        <f>IF(ISTEXT(物品!H175)=TRUE,"'"&amp;物品!H175&amp;"'",物品!H175)</f>
        <v>0</v>
      </c>
      <c r="G170">
        <f>IF(物品!I175="",0,"'"&amp;物品!I175&amp;"'")</f>
        <v>0</v>
      </c>
      <c r="H170">
        <f>IF(物品!R175="",0,物品!R175)</f>
        <v>0</v>
      </c>
      <c r="I170">
        <f>IF(物品!S175="",0,物品!S175)</f>
        <v>0</v>
      </c>
      <c r="J170" t="str">
        <f>IF(物品!C175="",0,""""&amp;物品!C175&amp;"""")</f>
        <v>"|CffFFD24D技能宝箱|r"</v>
      </c>
      <c r="K170" t="str">
        <f>IF(物品!T175="","""""",""""&amp;物品!T175&amp;"""")</f>
        <v>"使用后获得|Cffffc926随机类型技能升阶石|r"</v>
      </c>
      <c r="L170" t="str">
        <f>IF(物品!U175="",0,""""&amp;物品!U175&amp;"""")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IF(物品!B176="",0,"'"&amp;物品!B176&amp;"'")</f>
        <v>'IN33'</v>
      </c>
      <c r="B171">
        <f>物品!D176</f>
        <v>0</v>
      </c>
      <c r="C171">
        <f>物品!E176</f>
        <v>0</v>
      </c>
      <c r="D171">
        <f>物品!F176</f>
        <v>0</v>
      </c>
      <c r="E171">
        <f>IF(ISTEXT(物品!G176)=TRUE,"'"&amp;物品!G176&amp;"'",物品!G176)</f>
        <v>0</v>
      </c>
      <c r="F171">
        <f>IF(ISTEXT(物品!H176)=TRUE,"'"&amp;物品!H176&amp;"'",物品!H176)</f>
        <v>0</v>
      </c>
      <c r="G171">
        <f>IF(物品!I176="",0,"'"&amp;物品!I176&amp;"'")</f>
        <v>0</v>
      </c>
      <c r="H171">
        <f>IF(物品!R176="",0,物品!R176)</f>
        <v>0</v>
      </c>
      <c r="I171">
        <f>IF(物品!S176="",0,物品!S176)</f>
        <v>0</v>
      </c>
      <c r="J171" t="str">
        <f>IF(物品!C176="",0,""""&amp;物品!C176&amp;"""")</f>
        <v>"|Cff00BFFF血莲丹|r"</v>
      </c>
      <c r="K171" t="str">
        <f>IF(物品!T176="","""""",""""&amp;物品!T176&amp;"""")</f>
        <v>"攻击|Cffffc926+2500|r"</v>
      </c>
      <c r="L171" t="str">
        <f>IF(物品!U176="",0,""""&amp;物品!U176&amp;"""")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IF(物品!B177="",0,"'"&amp;物品!B177&amp;"'")</f>
        <v>'IN34'</v>
      </c>
      <c r="B172">
        <f>物品!D177</f>
        <v>0</v>
      </c>
      <c r="C172">
        <f>物品!E177</f>
        <v>0</v>
      </c>
      <c r="D172">
        <f>物品!F177</f>
        <v>0</v>
      </c>
      <c r="E172">
        <f>IF(ISTEXT(物品!G177)=TRUE,"'"&amp;物品!G177&amp;"'",物品!G177)</f>
        <v>0</v>
      </c>
      <c r="F172">
        <f>IF(ISTEXT(物品!H177)=TRUE,"'"&amp;物品!H177&amp;"'",物品!H177)</f>
        <v>0</v>
      </c>
      <c r="G172">
        <f>IF(物品!I177="",0,"'"&amp;物品!I177&amp;"'")</f>
        <v>0</v>
      </c>
      <c r="H172">
        <f>IF(物品!R177="",0,物品!R177)</f>
        <v>0</v>
      </c>
      <c r="I172">
        <f>IF(物品!S177="",0,物品!S177)</f>
        <v>0</v>
      </c>
      <c r="J172" t="str">
        <f>IF(物品!C177="",0,""""&amp;物品!C177&amp;"""")</f>
        <v>"|CffFFC926天魂融血丹|r"</v>
      </c>
      <c r="K172" t="str">
        <f>IF(物品!T177="","""""",""""&amp;物品!T177&amp;"""")</f>
        <v>"攻击|Cffffc926+10000|r"</v>
      </c>
      <c r="L172" t="str">
        <f>IF(物品!U177="",0,""""&amp;物品!U177&amp;"""")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IF(物品!B178="",0,"'"&amp;物品!B178&amp;"'")</f>
        <v>'IN35'</v>
      </c>
      <c r="B173">
        <f>物品!D178</f>
        <v>0</v>
      </c>
      <c r="C173">
        <f>物品!E178</f>
        <v>0</v>
      </c>
      <c r="D173">
        <f>物品!F178</f>
        <v>0</v>
      </c>
      <c r="E173">
        <f>IF(ISTEXT(物品!G178)=TRUE,"'"&amp;物品!G178&amp;"'",物品!G178)</f>
        <v>0</v>
      </c>
      <c r="F173">
        <f>IF(ISTEXT(物品!H178)=TRUE,"'"&amp;物品!H178&amp;"'",物品!H178)</f>
        <v>0</v>
      </c>
      <c r="G173">
        <f>IF(物品!I178="",0,"'"&amp;物品!I178&amp;"'")</f>
        <v>0</v>
      </c>
      <c r="H173">
        <f>IF(物品!R178="",0,物品!R178)</f>
        <v>0</v>
      </c>
      <c r="I173">
        <f>IF(物品!S178="",0,物品!S178)</f>
        <v>0</v>
      </c>
      <c r="J173" t="str">
        <f>IF(物品!C178="",0,""""&amp;物品!C178&amp;"""")</f>
        <v>"|Cff00FF7F聚灵丹|r"</v>
      </c>
      <c r="K173" t="str">
        <f>IF(物品!T178="","""""",""""&amp;物品!T178&amp;"""")</f>
        <v>"业力|Cffffc926+1000|r"</v>
      </c>
      <c r="L173" t="str">
        <f>IF(物品!U178="",0,""""&amp;物品!U178&amp;"""")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IF(物品!B179="",0,"'"&amp;物品!B179&amp;"'")</f>
        <v>'IN36'</v>
      </c>
      <c r="B174">
        <f>物品!D179</f>
        <v>0</v>
      </c>
      <c r="C174">
        <f>物品!E179</f>
        <v>0</v>
      </c>
      <c r="D174">
        <f>物品!F179</f>
        <v>0</v>
      </c>
      <c r="E174">
        <f>IF(ISTEXT(物品!G179)=TRUE,"'"&amp;物品!G179&amp;"'",物品!G179)</f>
        <v>0</v>
      </c>
      <c r="F174">
        <f>IF(ISTEXT(物品!H179)=TRUE,"'"&amp;物品!H179&amp;"'",物品!H179)</f>
        <v>0</v>
      </c>
      <c r="G174">
        <f>IF(物品!I179="",0,"'"&amp;物品!I179&amp;"'")</f>
        <v>0</v>
      </c>
      <c r="H174">
        <f>IF(物品!R179="",0,物品!R179)</f>
        <v>0</v>
      </c>
      <c r="I174">
        <f>IF(物品!S179="",0,物品!S179)</f>
        <v>0</v>
      </c>
      <c r="J174" t="str">
        <f>IF(物品!C179="",0,""""&amp;物品!C179&amp;"""")</f>
        <v>"|Cff00BFFF地灵丹|r"</v>
      </c>
      <c r="K174" t="str">
        <f>IF(物品!T179="","""""",""""&amp;物品!T179&amp;"""")</f>
        <v>"业力|Cffffc926+2500|r"</v>
      </c>
      <c r="L174" t="str">
        <f>IF(物品!U179="",0,""""&amp;物品!U179&amp;"""")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IF(物品!B180="",0,"'"&amp;物品!B180&amp;"'")</f>
        <v>'IN37'</v>
      </c>
      <c r="B175">
        <f>物品!D180</f>
        <v>0</v>
      </c>
      <c r="C175">
        <f>物品!E180</f>
        <v>0</v>
      </c>
      <c r="D175">
        <f>物品!F180</f>
        <v>0</v>
      </c>
      <c r="E175">
        <f>IF(ISTEXT(物品!G180)=TRUE,"'"&amp;物品!G180&amp;"'",物品!G180)</f>
        <v>0</v>
      </c>
      <c r="F175">
        <f>IF(ISTEXT(物品!H180)=TRUE,"'"&amp;物品!H180&amp;"'",物品!H180)</f>
        <v>0</v>
      </c>
      <c r="G175">
        <f>IF(物品!I180="",0,"'"&amp;物品!I180&amp;"'")</f>
        <v>0</v>
      </c>
      <c r="H175">
        <f>IF(物品!R180="",0,物品!R180)</f>
        <v>0</v>
      </c>
      <c r="I175">
        <f>IF(物品!S180="",0,物品!S180)</f>
        <v>0</v>
      </c>
      <c r="J175" t="str">
        <f>IF(物品!C180="",0,""""&amp;物品!C180&amp;"""")</f>
        <v>"|CffFFC926三纹清灵丹|r"</v>
      </c>
      <c r="K175" t="str">
        <f>IF(物品!T180="","""""",""""&amp;物品!T180&amp;"""")</f>
        <v>"业力|Cffffc926+10000|r"</v>
      </c>
      <c r="L175" t="str">
        <f>IF(物品!U180="",0,""""&amp;物品!U180&amp;"""")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IF(物品!B181="",0,"'"&amp;物品!B181&amp;"'")</f>
        <v>'IN38'</v>
      </c>
      <c r="B176">
        <f>物品!D181</f>
        <v>0</v>
      </c>
      <c r="C176">
        <f>物品!E181</f>
        <v>0</v>
      </c>
      <c r="D176">
        <f>物品!F181</f>
        <v>0</v>
      </c>
      <c r="E176">
        <f>IF(ISTEXT(物品!G181)=TRUE,"'"&amp;物品!G181&amp;"'",物品!G181)</f>
        <v>0</v>
      </c>
      <c r="F176">
        <f>IF(ISTEXT(物品!H181)=TRUE,"'"&amp;物品!H181&amp;"'",物品!H181)</f>
        <v>0</v>
      </c>
      <c r="G176">
        <f>IF(物品!I181="",0,"'"&amp;物品!I181&amp;"'")</f>
        <v>0</v>
      </c>
      <c r="H176">
        <f>IF(物品!R181="",0,物品!R181)</f>
        <v>0</v>
      </c>
      <c r="I176">
        <f>IF(物品!S181="",0,物品!S181)</f>
        <v>0</v>
      </c>
      <c r="J176" t="str">
        <f>IF(物品!C181="",0,""""&amp;物品!C181&amp;"""")</f>
        <v>"|Cff00FF7F血气丹|r"</v>
      </c>
      <c r="K176" t="str">
        <f>IF(物品!T181="","""""",""""&amp;物品!T181&amp;"""")</f>
        <v>"生命|Cffffc926+20000|r"</v>
      </c>
      <c r="L176" t="str">
        <f>IF(物品!U181="",0,""""&amp;物品!U181&amp;"""")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IF(物品!B182="",0,"'"&amp;物品!B182&amp;"'")</f>
        <v>'IN39'</v>
      </c>
      <c r="B177">
        <f>物品!D182</f>
        <v>0</v>
      </c>
      <c r="C177">
        <f>物品!E182</f>
        <v>0</v>
      </c>
      <c r="D177">
        <f>物品!F182</f>
        <v>0</v>
      </c>
      <c r="E177">
        <f>IF(ISTEXT(物品!G182)=TRUE,"'"&amp;物品!G182&amp;"'",物品!G182)</f>
        <v>0</v>
      </c>
      <c r="F177">
        <f>IF(ISTEXT(物品!H182)=TRUE,"'"&amp;物品!H182&amp;"'",物品!H182)</f>
        <v>0</v>
      </c>
      <c r="G177">
        <f>IF(物品!I182="",0,"'"&amp;物品!I182&amp;"'")</f>
        <v>0</v>
      </c>
      <c r="H177">
        <f>IF(物品!R182="",0,物品!R182)</f>
        <v>0</v>
      </c>
      <c r="I177">
        <f>IF(物品!S182="",0,物品!S182)</f>
        <v>0</v>
      </c>
      <c r="J177" t="str">
        <f>IF(物品!C182="",0,""""&amp;物品!C182&amp;"""")</f>
        <v>"|Cff00BFFF洗髓丹|r"</v>
      </c>
      <c r="K177" t="str">
        <f>IF(物品!T182="","""""",""""&amp;物品!T182&amp;"""")</f>
        <v>"生命|Cffffc926+50000|r"</v>
      </c>
      <c r="L177" t="str">
        <f>IF(物品!U182="",0,""""&amp;物品!U182&amp;"""")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IF(物品!B183="",0,"'"&amp;物品!B183&amp;"'")</f>
        <v>'IN40'</v>
      </c>
      <c r="B178">
        <f>物品!D183</f>
        <v>0</v>
      </c>
      <c r="C178">
        <f>物品!E183</f>
        <v>0</v>
      </c>
      <c r="D178">
        <f>物品!F183</f>
        <v>0</v>
      </c>
      <c r="E178">
        <f>IF(ISTEXT(物品!G183)=TRUE,"'"&amp;物品!G183&amp;"'",物品!G183)</f>
        <v>0</v>
      </c>
      <c r="F178">
        <f>IF(ISTEXT(物品!H183)=TRUE,"'"&amp;物品!H183&amp;"'",物品!H183)</f>
        <v>0</v>
      </c>
      <c r="G178">
        <f>IF(物品!I183="",0,"'"&amp;物品!I183&amp;"'")</f>
        <v>0</v>
      </c>
      <c r="H178">
        <f>IF(物品!R183="",0,物品!R183)</f>
        <v>0</v>
      </c>
      <c r="I178">
        <f>IF(物品!S183="",0,物品!S183)</f>
        <v>0</v>
      </c>
      <c r="J178" t="str">
        <f>IF(物品!C183="",0,""""&amp;物品!C183&amp;"""")</f>
        <v>"|CffFFC926七命玄门丹|r"</v>
      </c>
      <c r="K178" t="str">
        <f>IF(物品!T183="","""""",""""&amp;物品!T183&amp;"""")</f>
        <v>"生命|Cffffc926+200000|r"</v>
      </c>
      <c r="L178" t="str">
        <f>IF(物品!U183="",0,""""&amp;物品!U183&amp;"""")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IF(物品!B184="",0,"'"&amp;物品!B184&amp;"'")</f>
        <v>'IP01'</v>
      </c>
      <c r="B179">
        <f>物品!D184</f>
        <v>0</v>
      </c>
      <c r="C179">
        <f>物品!E184</f>
        <v>0</v>
      </c>
      <c r="D179">
        <f>物品!F184</f>
        <v>0</v>
      </c>
      <c r="E179">
        <f>IF(ISTEXT(物品!G184)=TRUE,"'"&amp;物品!G184&amp;"'",物品!G184)</f>
        <v>0</v>
      </c>
      <c r="F179">
        <f>IF(ISTEXT(物品!H184)=TRUE,"'"&amp;物品!H184&amp;"'",物品!H184)</f>
        <v>0</v>
      </c>
      <c r="G179">
        <f>IF(物品!I184="",0,"'"&amp;物品!I184&amp;"'")</f>
        <v>0</v>
      </c>
      <c r="H179">
        <f>IF(物品!R184="",0,物品!R184)</f>
        <v>0</v>
      </c>
      <c r="I179">
        <f>IF(物品!S184="",0,物品!S184)</f>
        <v>0</v>
      </c>
      <c r="J179" t="str">
        <f>IF(物品!C184="",0,""""&amp;物品!C184&amp;"""")</f>
        <v>"|CffFF0000时渊入场券|r"</v>
      </c>
      <c r="K179" t="str">
        <f>IF(物品!T184="","""""",""""&amp;物品!T184&amp;"""")</f>
        <v>"每次|Cffffd24d完成|r时渊副本将消耗|Cffffd24d1|r个|Cffffd24d时渊入场券|r"</v>
      </c>
      <c r="L179" t="str">
        <f>IF(物品!U184="",0,""""&amp;物品!U184&amp;"""")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IF(物品!B185="",0,"'"&amp;物品!B185&amp;"'")</f>
        <v>'IP02'</v>
      </c>
      <c r="B180">
        <f>物品!D185</f>
        <v>0</v>
      </c>
      <c r="C180">
        <f>物品!E185</f>
        <v>0</v>
      </c>
      <c r="D180">
        <f>物品!F185</f>
        <v>0</v>
      </c>
      <c r="E180">
        <f>IF(ISTEXT(物品!G185)=TRUE,"'"&amp;物品!G185&amp;"'",物品!G185)</f>
        <v>0</v>
      </c>
      <c r="F180">
        <f>IF(ISTEXT(物品!H185)=TRUE,"'"&amp;物品!H185&amp;"'",物品!H185)</f>
        <v>0</v>
      </c>
      <c r="G180">
        <f>IF(物品!I185="",0,"'"&amp;物品!I185&amp;"'")</f>
        <v>0</v>
      </c>
      <c r="H180">
        <f>IF(物品!R185="",0,物品!R185)</f>
        <v>0</v>
      </c>
      <c r="I180">
        <f>IF(物品!S185="",0,物品!S185)</f>
        <v>0</v>
      </c>
      <c r="J180" t="str">
        <f>IF(物品!C185="",0,""""&amp;物品!C185&amp;"""")</f>
        <v>"|CffFFD24D补天石|r"</v>
      </c>
      <c r="K180" t="str">
        <f>IF(物品!T185="","""""",""""&amp;物品!T185&amp;"""")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IF(物品!U185="",0,""""&amp;物品!U185&amp;"""")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IF(物品!B186="",0,"'"&amp;物品!B186&amp;"'")</f>
        <v>'IP03'</v>
      </c>
      <c r="B181">
        <f>物品!D186</f>
        <v>0</v>
      </c>
      <c r="C181">
        <f>物品!E186</f>
        <v>0</v>
      </c>
      <c r="D181">
        <f>物品!F186</f>
        <v>0</v>
      </c>
      <c r="E181">
        <f>IF(ISTEXT(物品!G186)=TRUE,"'"&amp;物品!G186&amp;"'",物品!G186)</f>
        <v>0</v>
      </c>
      <c r="F181">
        <f>IF(ISTEXT(物品!H186)=TRUE,"'"&amp;物品!H186&amp;"'",物品!H186)</f>
        <v>0</v>
      </c>
      <c r="G181">
        <f>IF(物品!I186="",0,"'"&amp;物品!I186&amp;"'")</f>
        <v>0</v>
      </c>
      <c r="H181">
        <f>IF(物品!R186="",0,物品!R186)</f>
        <v>0</v>
      </c>
      <c r="I181">
        <f>IF(物品!S186="",0,物品!S186)</f>
        <v>0</v>
      </c>
      <c r="J181" t="str">
        <f>IF(物品!C186="",0,""""&amp;物品!C186&amp;"""")</f>
        <v>"|CffFF0000鸿蒙结晶|r"</v>
      </c>
      <c r="K181" t="str">
        <f>IF(物品!T186="","""""",""""&amp;物品!T186&amp;"""")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IF(物品!U186="",0,""""&amp;物品!U186&amp;"""")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IF(物品!B187="",0,"'"&amp;物品!B187&amp;"'")</f>
        <v>'IP04'</v>
      </c>
      <c r="B182">
        <f>物品!D187</f>
        <v>0</v>
      </c>
      <c r="C182">
        <f>物品!E187</f>
        <v>0</v>
      </c>
      <c r="D182">
        <f>物品!F187</f>
        <v>0</v>
      </c>
      <c r="E182">
        <f>IF(ISTEXT(物品!G187)=TRUE,"'"&amp;物品!G187&amp;"'",物品!G187)</f>
        <v>0</v>
      </c>
      <c r="F182">
        <f>IF(ISTEXT(物品!H187)=TRUE,"'"&amp;物品!H187&amp;"'",物品!H187)</f>
        <v>0</v>
      </c>
      <c r="G182">
        <f>IF(物品!I187="",0,"'"&amp;物品!I187&amp;"'")</f>
        <v>0</v>
      </c>
      <c r="H182">
        <f>IF(物品!R187="",0,物品!R187)</f>
        <v>0</v>
      </c>
      <c r="I182">
        <f>IF(物品!S187="",0,物品!S187)</f>
        <v>0</v>
      </c>
      <c r="J182" t="str">
        <f>IF(物品!C187="",0,""""&amp;物品!C187&amp;"""")</f>
        <v>"|CffFF0000神兽洗灵石|r"</v>
      </c>
      <c r="K182" t="str">
        <f>IF(物品!T187="","""""",""""&amp;物品!T187&amp;"""")</f>
        <v>"使用后|Cffffc926重置|r当前|Cffff0000觉醒神通【R】|r|Cfff0f0f0。|r"</v>
      </c>
      <c r="L182" t="str">
        <f>IF(物品!U187="",0,""""&amp;物品!U187&amp;"""")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IF(物品!B188="",0,"'"&amp;物品!B188&amp;"'")</f>
        <v>'IP05'</v>
      </c>
      <c r="B183">
        <f>物品!D188</f>
        <v>0</v>
      </c>
      <c r="C183">
        <f>物品!E188</f>
        <v>0</v>
      </c>
      <c r="D183">
        <f>物品!F188</f>
        <v>0</v>
      </c>
      <c r="E183">
        <f>IF(ISTEXT(物品!G188)=TRUE,"'"&amp;物品!G188&amp;"'",物品!G188)</f>
        <v>0</v>
      </c>
      <c r="F183">
        <f>IF(ISTEXT(物品!H188)=TRUE,"'"&amp;物品!H188&amp;"'",物品!H188)</f>
        <v>0</v>
      </c>
      <c r="G183">
        <f>IF(物品!I188="",0,"'"&amp;物品!I188&amp;"'")</f>
        <v>0</v>
      </c>
      <c r="H183">
        <f>IF(物品!R188="",0,物品!R188)</f>
        <v>0</v>
      </c>
      <c r="I183">
        <f>IF(物品!S188="",0,物品!S188)</f>
        <v>0</v>
      </c>
      <c r="J183" t="str">
        <f>IF(物品!C188="",0,""""&amp;物品!C188&amp;"""")</f>
        <v>"|CffFF0000虚空圣战卡|r"</v>
      </c>
      <c r="K183" t="str">
        <f>IF(物品!T188="","""""",""""&amp;物品!T188&amp;"""")</f>
        <v>"开启|Cffffc926结界|r，前往虚空终止|Cffff0000封神圣战|r。"</v>
      </c>
      <c r="L183" t="str">
        <f>IF(物品!U188="",0,""""&amp;物品!U188&amp;"""")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IF(物品!B189="",0,"'"&amp;物品!B189&amp;"'")</f>
        <v>'IP06'</v>
      </c>
      <c r="B184">
        <f>物品!D189</f>
        <v>0</v>
      </c>
      <c r="C184">
        <f>物品!E189</f>
        <v>0</v>
      </c>
      <c r="D184">
        <f>物品!F189</f>
        <v>0</v>
      </c>
      <c r="E184">
        <f>IF(ISTEXT(物品!G189)=TRUE,"'"&amp;物品!G189&amp;"'",物品!G189)</f>
        <v>0</v>
      </c>
      <c r="F184">
        <f>IF(ISTEXT(物品!H189)=TRUE,"'"&amp;物品!H189&amp;"'",物品!H189)</f>
        <v>0</v>
      </c>
      <c r="G184">
        <f>IF(物品!I189="",0,"'"&amp;物品!I189&amp;"'")</f>
        <v>0</v>
      </c>
      <c r="H184">
        <f>IF(物品!R189="",0,物品!R189)</f>
        <v>0</v>
      </c>
      <c r="I184">
        <f>IF(物品!S189="",0,物品!S189)</f>
        <v>0</v>
      </c>
      <c r="J184" t="str">
        <f>IF(物品!C189="",0,""""&amp;物品!C189&amp;"""")</f>
        <v>"|Cff00FF7F大补丸|r"</v>
      </c>
      <c r="K184" t="str">
        <f>IF(物品!T189="","""""",""""&amp;物品!T189&amp;"""")</f>
        <v>"使用后增加|Cffffd24d100点|r境界经验。"</v>
      </c>
      <c r="L184" t="str">
        <f>IF(物品!U189="",0,""""&amp;物品!U189&amp;"""")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IF(物品!B190="",0,"'"&amp;物品!B190&amp;"'")</f>
        <v>'IP07'</v>
      </c>
      <c r="B185">
        <f>物品!D190</f>
        <v>0</v>
      </c>
      <c r="C185">
        <f>物品!E190</f>
        <v>0</v>
      </c>
      <c r="D185">
        <f>物品!F190</f>
        <v>0</v>
      </c>
      <c r="E185">
        <f>IF(ISTEXT(物品!G190)=TRUE,"'"&amp;物品!G190&amp;"'",物品!G190)</f>
        <v>0</v>
      </c>
      <c r="F185">
        <f>IF(ISTEXT(物品!H190)=TRUE,"'"&amp;物品!H190&amp;"'",物品!H190)</f>
        <v>0</v>
      </c>
      <c r="G185">
        <f>IF(物品!I190="",0,"'"&amp;物品!I190&amp;"'")</f>
        <v>0</v>
      </c>
      <c r="H185">
        <f>IF(物品!R190="",0,物品!R190)</f>
        <v>0</v>
      </c>
      <c r="I185">
        <f>IF(物品!S190="",0,物品!S190)</f>
        <v>0</v>
      </c>
      <c r="J185" t="str">
        <f>IF(物品!C190="",0,""""&amp;物品!C190&amp;"""")</f>
        <v>"|Cff00FF7F抽奖抵用券|r"</v>
      </c>
      <c r="K185" t="str">
        <f>IF(物品!T190="","""""",""""&amp;物品!T190&amp;"""")</f>
        <v>"可抵扣|Cffffd24d1|r次抽奖消耗"</v>
      </c>
      <c r="L185" t="str">
        <f>IF(物品!U190="",0,""""&amp;物品!U190&amp;"""")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IF(物品!B191="",0,"'"&amp;物品!B191&amp;"'")</f>
        <v>'IP08'</v>
      </c>
      <c r="B186">
        <f>物品!D191</f>
        <v>0</v>
      </c>
      <c r="C186">
        <f>物品!E191</f>
        <v>0</v>
      </c>
      <c r="D186">
        <f>物品!F191</f>
        <v>0</v>
      </c>
      <c r="E186">
        <f>IF(ISTEXT(物品!G191)=TRUE,"'"&amp;物品!G191&amp;"'",物品!G191)</f>
        <v>0</v>
      </c>
      <c r="F186">
        <f>IF(ISTEXT(物品!H191)=TRUE,"'"&amp;物品!H191&amp;"'",物品!H191)</f>
        <v>0</v>
      </c>
      <c r="G186">
        <f>IF(物品!I191="",0,"'"&amp;物品!I191&amp;"'")</f>
        <v>0</v>
      </c>
      <c r="H186">
        <f>IF(物品!R191="",0,物品!R191)</f>
        <v>0</v>
      </c>
      <c r="I186">
        <f>IF(物品!S191="",0,物品!S191)</f>
        <v>0</v>
      </c>
      <c r="J186" t="str">
        <f>IF(物品!C191="",0,""""&amp;物品!C191&amp;"""")</f>
        <v>"|Cff00FF7F超级大补丸|r"</v>
      </c>
      <c r="K186" t="str">
        <f>IF(物品!T191="","""""",""""&amp;物品!T191&amp;"""")</f>
        <v>"使用后增加|Cffffd24d300点|r境界经验。"</v>
      </c>
      <c r="L186" t="str">
        <f>IF(物品!U191="",0,""""&amp;物品!U191&amp;"""")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IF(物品!B335="",0,"'"&amp;物品!B335&amp;"'")</f>
        <v>0</v>
      </c>
      <c r="B187">
        <f>物品!D238</f>
        <v>0</v>
      </c>
      <c r="C187">
        <f>物品!E335</f>
        <v>0</v>
      </c>
      <c r="D187">
        <f>物品!F335</f>
        <v>0</v>
      </c>
      <c r="E187">
        <f>IF(ISTEXT(物品!G326)=TRUE,"'"&amp;物品!G326&amp;"'",物品!G326)</f>
        <v>0</v>
      </c>
      <c r="F187">
        <f>IF(ISTEXT(物品!H326)=TRUE,"'"&amp;物品!H326&amp;"'",物品!H326)</f>
        <v>0</v>
      </c>
      <c r="G187">
        <f>IF(物品!I335="",0,"'"&amp;物品!I335&amp;"'")</f>
        <v>0</v>
      </c>
      <c r="H187">
        <f>IF(物品!R326="",0,物品!R326)</f>
        <v>0</v>
      </c>
      <c r="I187">
        <f>IF(物品!S326="",0,物品!S326)</f>
        <v>0</v>
      </c>
      <c r="J187">
        <f>IF(物品!C335="",0,""""&amp;物品!C335&amp;"""")</f>
        <v>0</v>
      </c>
      <c r="K187" t="str">
        <f>IF(物品!T335="","""""",""""&amp;物品!T335&amp;"""")</f>
        <v>""</v>
      </c>
      <c r="L187">
        <f>IF(物品!U335="",0,""""&amp;物品!U335&amp;"""")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IF(物品!B336="",0,"'"&amp;物品!B336&amp;"'")</f>
        <v>0</v>
      </c>
      <c r="B188">
        <f>物品!D239</f>
        <v>0</v>
      </c>
      <c r="C188">
        <f>物品!E336</f>
        <v>0</v>
      </c>
      <c r="D188">
        <f>物品!F336</f>
        <v>0</v>
      </c>
      <c r="E188">
        <f>IF(ISTEXT(物品!G327)=TRUE,"'"&amp;物品!G327&amp;"'",物品!G327)</f>
        <v>0</v>
      </c>
      <c r="F188">
        <f>IF(ISTEXT(物品!H327)=TRUE,"'"&amp;物品!H327&amp;"'",物品!H327)</f>
        <v>0</v>
      </c>
      <c r="G188">
        <f>IF(物品!I336="",0,"'"&amp;物品!I336&amp;"'")</f>
        <v>0</v>
      </c>
      <c r="H188">
        <f>IF(物品!R327="",0,物品!R327)</f>
        <v>0</v>
      </c>
      <c r="I188">
        <f>IF(物品!S327="",0,物品!S327)</f>
        <v>0</v>
      </c>
      <c r="J188">
        <f>IF(物品!C336="",0,""""&amp;物品!C336&amp;"""")</f>
        <v>0</v>
      </c>
      <c r="K188" t="str">
        <f>IF(物品!T336="","""""",""""&amp;物品!T336&amp;"""")</f>
        <v>""</v>
      </c>
      <c r="L188">
        <f>IF(物品!U336="",0,""""&amp;物品!U336&amp;"""")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IF(物品!B337="",0,"'"&amp;物品!B337&amp;"'")</f>
        <v>0</v>
      </c>
      <c r="B189">
        <f>物品!D240</f>
        <v>0</v>
      </c>
      <c r="C189">
        <f>物品!E337</f>
        <v>0</v>
      </c>
      <c r="D189">
        <f>物品!F337</f>
        <v>0</v>
      </c>
      <c r="E189">
        <f>IF(ISTEXT(物品!G328)=TRUE,"'"&amp;物品!G328&amp;"'",物品!G328)</f>
        <v>0</v>
      </c>
      <c r="F189">
        <f>IF(ISTEXT(物品!H328)=TRUE,"'"&amp;物品!H328&amp;"'",物品!H328)</f>
        <v>0</v>
      </c>
      <c r="G189">
        <f>IF(物品!I337="",0,"'"&amp;物品!I337&amp;"'")</f>
        <v>0</v>
      </c>
      <c r="H189">
        <f>IF(物品!R328="",0,物品!R328)</f>
        <v>0</v>
      </c>
      <c r="I189">
        <f>IF(物品!S328="",0,物品!S328)</f>
        <v>0</v>
      </c>
      <c r="J189">
        <f>IF(物品!C337="",0,""""&amp;物品!C337&amp;"""")</f>
        <v>0</v>
      </c>
      <c r="K189" t="str">
        <f>IF(物品!T337="","""""",""""&amp;物品!T337&amp;"""")</f>
        <v>""</v>
      </c>
      <c r="L189">
        <f>IF(物品!U337="",0,""""&amp;物品!U337&amp;"""")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IF(物品!B338="",0,"'"&amp;物品!B338&amp;"'")</f>
        <v>0</v>
      </c>
      <c r="B190">
        <f>物品!D241</f>
        <v>0</v>
      </c>
      <c r="C190">
        <f>物品!E338</f>
        <v>0</v>
      </c>
      <c r="D190">
        <f>物品!F338</f>
        <v>0</v>
      </c>
      <c r="E190">
        <f>IF(ISTEXT(物品!G329)=TRUE,"'"&amp;物品!G329&amp;"'",物品!G329)</f>
        <v>0</v>
      </c>
      <c r="F190">
        <f>IF(ISTEXT(物品!H329)=TRUE,"'"&amp;物品!H329&amp;"'",物品!H329)</f>
        <v>0</v>
      </c>
      <c r="G190">
        <f>IF(物品!I338="",0,"'"&amp;物品!I338&amp;"'")</f>
        <v>0</v>
      </c>
      <c r="H190">
        <f>IF(物品!R329="",0,物品!R329)</f>
        <v>0</v>
      </c>
      <c r="I190">
        <f>IF(物品!S329="",0,物品!S329)</f>
        <v>0</v>
      </c>
      <c r="J190">
        <f>IF(物品!C338="",0,""""&amp;物品!C338&amp;"""")</f>
        <v>0</v>
      </c>
      <c r="K190" t="str">
        <f>IF(物品!T338="","""""",""""&amp;物品!T338&amp;"""")</f>
        <v>""</v>
      </c>
      <c r="L190">
        <f>IF(物品!U338="",0,""""&amp;物品!U338&amp;"""")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IF(物品!B339="",0,"'"&amp;物品!B339&amp;"'")</f>
        <v>0</v>
      </c>
      <c r="B191">
        <f>物品!D242</f>
        <v>0</v>
      </c>
      <c r="C191">
        <f>物品!E339</f>
        <v>0</v>
      </c>
      <c r="D191">
        <f>物品!F339</f>
        <v>0</v>
      </c>
      <c r="E191">
        <f>IF(ISTEXT(物品!G330)=TRUE,"'"&amp;物品!G330&amp;"'",物品!G330)</f>
        <v>0</v>
      </c>
      <c r="F191">
        <f>IF(ISTEXT(物品!H330)=TRUE,"'"&amp;物品!H330&amp;"'",物品!H330)</f>
        <v>0</v>
      </c>
      <c r="G191">
        <f>IF(物品!I339="",0,"'"&amp;物品!I339&amp;"'")</f>
        <v>0</v>
      </c>
      <c r="H191">
        <f>IF(物品!R330="",0,物品!R330)</f>
        <v>0</v>
      </c>
      <c r="I191">
        <f>IF(物品!S330="",0,物品!S330)</f>
        <v>0</v>
      </c>
      <c r="J191">
        <f>IF(物品!C339="",0,""""&amp;物品!C339&amp;"""")</f>
        <v>0</v>
      </c>
      <c r="K191" t="str">
        <f>IF(物品!T339="","""""",""""&amp;物品!T339&amp;"""")</f>
        <v>""</v>
      </c>
      <c r="L191">
        <f>IF(物品!U339="",0,""""&amp;物品!U339&amp;"""")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IF(物品!B340="",0,"'"&amp;物品!B340&amp;"'")</f>
        <v>0</v>
      </c>
      <c r="B192">
        <f>物品!D261</f>
        <v>0</v>
      </c>
      <c r="C192">
        <f>物品!E340</f>
        <v>0</v>
      </c>
      <c r="D192">
        <f>物品!F340</f>
        <v>0</v>
      </c>
      <c r="E192">
        <f>IF(ISTEXT(物品!G331)=TRUE,"'"&amp;物品!G331&amp;"'",物品!G331)</f>
        <v>0</v>
      </c>
      <c r="F192">
        <f>IF(ISTEXT(物品!H331)=TRUE,"'"&amp;物品!H331&amp;"'",物品!H331)</f>
        <v>0</v>
      </c>
      <c r="G192">
        <f>IF(物品!I340="",0,"'"&amp;物品!I340&amp;"'")</f>
        <v>0</v>
      </c>
      <c r="H192">
        <f>IF(物品!R331="",0,物品!R331)</f>
        <v>0</v>
      </c>
      <c r="I192">
        <f>IF(物品!S331="",0,物品!S331)</f>
        <v>0</v>
      </c>
      <c r="J192">
        <f>IF(物品!C340="",0,""""&amp;物品!C340&amp;"""")</f>
        <v>0</v>
      </c>
      <c r="K192" t="str">
        <f>IF(物品!T340="","""""",""""&amp;物品!T340&amp;"""")</f>
        <v>""</v>
      </c>
      <c r="L192">
        <f>IF(物品!U340="",0,""""&amp;物品!U340&amp;"""")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IF(物品!B341="",0,"'"&amp;物品!B341&amp;"'")</f>
        <v>0</v>
      </c>
      <c r="B193">
        <f>物品!D262</f>
        <v>0</v>
      </c>
      <c r="C193">
        <f>物品!E341</f>
        <v>0</v>
      </c>
      <c r="D193">
        <f>物品!F341</f>
        <v>0</v>
      </c>
      <c r="E193">
        <f>IF(ISTEXT(物品!G332)=TRUE,"'"&amp;物品!G332&amp;"'",物品!G332)</f>
        <v>0</v>
      </c>
      <c r="F193">
        <f>IF(ISTEXT(物品!H332)=TRUE,"'"&amp;物品!H332&amp;"'",物品!H332)</f>
        <v>0</v>
      </c>
      <c r="G193">
        <f>IF(物品!I341="",0,"'"&amp;物品!I341&amp;"'")</f>
        <v>0</v>
      </c>
      <c r="H193">
        <f>IF(物品!R332="",0,物品!R332)</f>
        <v>0</v>
      </c>
      <c r="I193">
        <f>IF(物品!S332="",0,物品!S332)</f>
        <v>0</v>
      </c>
      <c r="J193">
        <f>IF(物品!C341="",0,""""&amp;物品!C341&amp;"""")</f>
        <v>0</v>
      </c>
      <c r="K193" t="str">
        <f>IF(物品!T341="","""""",""""&amp;物品!T341&amp;"""")</f>
        <v>""</v>
      </c>
      <c r="L193">
        <f>IF(物品!U341="",0,""""&amp;物品!U341&amp;"""")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IF(物品!B342="",0,"'"&amp;物品!B342&amp;"'")</f>
        <v>0</v>
      </c>
      <c r="B194">
        <f>物品!D263</f>
        <v>0</v>
      </c>
      <c r="C194">
        <f>物品!E342</f>
        <v>0</v>
      </c>
      <c r="D194">
        <f>物品!F342</f>
        <v>0</v>
      </c>
      <c r="E194">
        <f>IF(ISTEXT(物品!G333)=TRUE,"'"&amp;物品!G333&amp;"'",物品!G333)</f>
        <v>0</v>
      </c>
      <c r="F194">
        <f>IF(ISTEXT(物品!H333)=TRUE,"'"&amp;物品!H333&amp;"'",物品!H333)</f>
        <v>0</v>
      </c>
      <c r="G194">
        <f>IF(物品!I342="",0,"'"&amp;物品!I342&amp;"'")</f>
        <v>0</v>
      </c>
      <c r="H194">
        <f>IF(物品!R333="",0,物品!R333)</f>
        <v>0</v>
      </c>
      <c r="I194">
        <f>IF(物品!S333="",0,物品!S333)</f>
        <v>0</v>
      </c>
      <c r="J194">
        <f>IF(物品!C342="",0,""""&amp;物品!C342&amp;"""")</f>
        <v>0</v>
      </c>
      <c r="K194" t="str">
        <f>IF(物品!T342="","""""",""""&amp;物品!T342&amp;"""")</f>
        <v>""</v>
      </c>
      <c r="L194">
        <f>IF(物品!U342="",0,""""&amp;物品!U342&amp;"""")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IF(物品!B343="",0,"'"&amp;物品!B343&amp;"'")</f>
        <v>0</v>
      </c>
      <c r="B195">
        <f>物品!D264</f>
        <v>0</v>
      </c>
      <c r="C195">
        <f>物品!E343</f>
        <v>0</v>
      </c>
      <c r="D195">
        <f>物品!F343</f>
        <v>0</v>
      </c>
      <c r="E195">
        <f>IF(ISTEXT(物品!G334)=TRUE,"'"&amp;物品!G334&amp;"'",物品!G334)</f>
        <v>0</v>
      </c>
      <c r="F195">
        <f>IF(ISTEXT(物品!H334)=TRUE,"'"&amp;物品!H334&amp;"'",物品!H334)</f>
        <v>0</v>
      </c>
      <c r="G195">
        <f>IF(物品!I343="",0,"'"&amp;物品!I343&amp;"'")</f>
        <v>0</v>
      </c>
      <c r="H195">
        <f>IF(物品!R334="",0,物品!R334)</f>
        <v>0</v>
      </c>
      <c r="I195">
        <f>IF(物品!S334="",0,物品!S334)</f>
        <v>0</v>
      </c>
      <c r="J195">
        <f>IF(物品!C343="",0,""""&amp;物品!C343&amp;"""")</f>
        <v>0</v>
      </c>
      <c r="K195" t="str">
        <f>IF(物品!T343="","""""",""""&amp;物品!T343&amp;"""")</f>
        <v>""</v>
      </c>
      <c r="L195">
        <f>IF(物品!U343="",0,""""&amp;物品!U343&amp;"""")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IF(物品!B344="",0,"'"&amp;物品!B344&amp;"'")</f>
        <v>0</v>
      </c>
      <c r="B196">
        <f>物品!D265</f>
        <v>0</v>
      </c>
      <c r="C196">
        <f>物品!E344</f>
        <v>0</v>
      </c>
      <c r="D196">
        <f>物品!F344</f>
        <v>0</v>
      </c>
      <c r="E196">
        <f>IF(ISTEXT(物品!G335)=TRUE,"'"&amp;物品!G335&amp;"'",物品!G335)</f>
        <v>0</v>
      </c>
      <c r="F196">
        <f>IF(ISTEXT(物品!H335)=TRUE,"'"&amp;物品!H335&amp;"'",物品!H335)</f>
        <v>0</v>
      </c>
      <c r="G196">
        <f>IF(物品!I344="",0,"'"&amp;物品!I344&amp;"'")</f>
        <v>0</v>
      </c>
      <c r="H196">
        <f>IF(物品!R335="",0,物品!R335)</f>
        <v>0</v>
      </c>
      <c r="I196">
        <f>IF(物品!S335="",0,物品!S335)</f>
        <v>0</v>
      </c>
      <c r="J196">
        <f>IF(物品!C344="",0,""""&amp;物品!C344&amp;"""")</f>
        <v>0</v>
      </c>
      <c r="K196" t="str">
        <f>IF(物品!T344="","""""",""""&amp;物品!T344&amp;"""")</f>
        <v>""</v>
      </c>
      <c r="L196">
        <f>IF(物品!U344="",0,""""&amp;物品!U344&amp;"""")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IF(物品!B345="",0,"'"&amp;物品!B345&amp;"'")</f>
        <v>0</v>
      </c>
      <c r="B197">
        <f>物品!D266</f>
        <v>0</v>
      </c>
      <c r="C197">
        <f>物品!E345</f>
        <v>0</v>
      </c>
      <c r="D197">
        <f>物品!F345</f>
        <v>0</v>
      </c>
      <c r="E197">
        <f>IF(ISTEXT(物品!G336)=TRUE,"'"&amp;物品!G336&amp;"'",物品!G336)</f>
        <v>0</v>
      </c>
      <c r="F197">
        <f>IF(ISTEXT(物品!H336)=TRUE,"'"&amp;物品!H336&amp;"'",物品!H336)</f>
        <v>0</v>
      </c>
      <c r="G197">
        <f>IF(物品!I345="",0,"'"&amp;物品!I345&amp;"'")</f>
        <v>0</v>
      </c>
      <c r="H197">
        <f>IF(物品!R336="",0,物品!R336)</f>
        <v>0</v>
      </c>
      <c r="I197">
        <f>IF(物品!S336="",0,物品!S336)</f>
        <v>0</v>
      </c>
      <c r="J197">
        <f>IF(物品!C345="",0,""""&amp;物品!C345&amp;"""")</f>
        <v>0</v>
      </c>
      <c r="K197" t="str">
        <f>IF(物品!T345="","""""",""""&amp;物品!T345&amp;"""")</f>
        <v>""</v>
      </c>
      <c r="L197">
        <f>IF(物品!U345="",0,""""&amp;物品!U345&amp;"""")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IF(物品!B346="",0,"'"&amp;物品!B346&amp;"'")</f>
        <v>0</v>
      </c>
      <c r="B198">
        <f>物品!D267</f>
        <v>0</v>
      </c>
      <c r="C198">
        <f>物品!E346</f>
        <v>0</v>
      </c>
      <c r="D198">
        <f>物品!F346</f>
        <v>0</v>
      </c>
      <c r="E198">
        <f>IF(ISTEXT(物品!G337)=TRUE,"'"&amp;物品!G337&amp;"'",物品!G337)</f>
        <v>0</v>
      </c>
      <c r="F198">
        <f>IF(ISTEXT(物品!H337)=TRUE,"'"&amp;物品!H337&amp;"'",物品!H337)</f>
        <v>0</v>
      </c>
      <c r="G198">
        <f>IF(物品!I346="",0,"'"&amp;物品!I346&amp;"'")</f>
        <v>0</v>
      </c>
      <c r="H198">
        <f>IF(物品!R337="",0,物品!R337)</f>
        <v>0</v>
      </c>
      <c r="I198">
        <f>IF(物品!S337="",0,物品!S337)</f>
        <v>0</v>
      </c>
      <c r="J198">
        <f>IF(物品!C346="",0,""""&amp;物品!C346&amp;"""")</f>
        <v>0</v>
      </c>
      <c r="K198" t="str">
        <f>IF(物品!T346="","""""",""""&amp;物品!T346&amp;"""")</f>
        <v>""</v>
      </c>
      <c r="L198">
        <f>IF(物品!U346="",0,""""&amp;物品!U346&amp;"""")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IF(物品!B347="",0,"'"&amp;物品!B347&amp;"'")</f>
        <v>0</v>
      </c>
      <c r="B199">
        <f>物品!D268</f>
        <v>0</v>
      </c>
      <c r="C199">
        <f>物品!E347</f>
        <v>0</v>
      </c>
      <c r="D199">
        <f>物品!F347</f>
        <v>0</v>
      </c>
      <c r="E199">
        <f>IF(ISTEXT(物品!G338)=TRUE,"'"&amp;物品!G338&amp;"'",物品!G338)</f>
        <v>0</v>
      </c>
      <c r="F199">
        <f>IF(ISTEXT(物品!H338)=TRUE,"'"&amp;物品!H338&amp;"'",物品!H338)</f>
        <v>0</v>
      </c>
      <c r="G199">
        <f>IF(物品!I347="",0,"'"&amp;物品!I347&amp;"'")</f>
        <v>0</v>
      </c>
      <c r="H199">
        <f>IF(物品!R338="",0,物品!R338)</f>
        <v>0</v>
      </c>
      <c r="I199">
        <f>IF(物品!S338="",0,物品!S338)</f>
        <v>0</v>
      </c>
      <c r="J199">
        <f>IF(物品!C347="",0,""""&amp;物品!C347&amp;"""")</f>
        <v>0</v>
      </c>
      <c r="K199" t="str">
        <f>IF(物品!T347="","""""",""""&amp;物品!T347&amp;"""")</f>
        <v>""</v>
      </c>
      <c r="L199">
        <f>IF(物品!U347="",0,""""&amp;物品!U347&amp;"""")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IF(物品!B348="",0,"'"&amp;物品!B348&amp;"'")</f>
        <v>0</v>
      </c>
      <c r="B200">
        <f>物品!D269</f>
        <v>0</v>
      </c>
      <c r="C200">
        <f>物品!E348</f>
        <v>0</v>
      </c>
      <c r="D200">
        <f>物品!F348</f>
        <v>0</v>
      </c>
      <c r="E200">
        <f>IF(ISTEXT(物品!G339)=TRUE,"'"&amp;物品!G339&amp;"'",物品!G339)</f>
        <v>0</v>
      </c>
      <c r="F200">
        <f>IF(ISTEXT(物品!H339)=TRUE,"'"&amp;物品!H339&amp;"'",物品!H339)</f>
        <v>0</v>
      </c>
      <c r="G200">
        <f>IF(物品!I348="",0,"'"&amp;物品!I348&amp;"'")</f>
        <v>0</v>
      </c>
      <c r="H200">
        <f>IF(物品!R339="",0,物品!R339)</f>
        <v>0</v>
      </c>
      <c r="I200">
        <f>IF(物品!S339="",0,物品!S339)</f>
        <v>0</v>
      </c>
      <c r="J200">
        <f>IF(物品!C348="",0,""""&amp;物品!C348&amp;"""")</f>
        <v>0</v>
      </c>
      <c r="K200" t="str">
        <f>IF(物品!T348="","""""",""""&amp;物品!T348&amp;"""")</f>
        <v>""</v>
      </c>
      <c r="L200">
        <f>IF(物品!U348="",0,""""&amp;物品!U348&amp;"""")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IF(物品!B349="",0,"'"&amp;物品!B349&amp;"'")</f>
        <v>0</v>
      </c>
      <c r="B201">
        <f>物品!D270</f>
        <v>0</v>
      </c>
      <c r="C201">
        <f>物品!E349</f>
        <v>0</v>
      </c>
      <c r="D201">
        <f>物品!F349</f>
        <v>0</v>
      </c>
      <c r="E201">
        <f>IF(ISTEXT(物品!G340)=TRUE,"'"&amp;物品!G340&amp;"'",物品!G340)</f>
        <v>0</v>
      </c>
      <c r="F201">
        <f>IF(ISTEXT(物品!H340)=TRUE,"'"&amp;物品!H340&amp;"'",物品!H340)</f>
        <v>0</v>
      </c>
      <c r="G201">
        <f>IF(物品!I349="",0,"'"&amp;物品!I349&amp;"'")</f>
        <v>0</v>
      </c>
      <c r="H201">
        <f>IF(物品!R340="",0,物品!R340)</f>
        <v>0</v>
      </c>
      <c r="I201">
        <f>IF(物品!S340="",0,物品!S340)</f>
        <v>0</v>
      </c>
      <c r="J201">
        <f>IF(物品!C349="",0,""""&amp;物品!C349&amp;"""")</f>
        <v>0</v>
      </c>
      <c r="K201" t="str">
        <f>IF(物品!T349="","""""",""""&amp;物品!T349&amp;"""")</f>
        <v>""</v>
      </c>
      <c r="L201">
        <f>IF(物品!U349="",0,""""&amp;物品!U349&amp;"""")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IF(物品!B350="",0,"'"&amp;物品!B350&amp;"'")</f>
        <v>0</v>
      </c>
      <c r="B202">
        <f>物品!D271</f>
        <v>0</v>
      </c>
      <c r="C202">
        <f>物品!E350</f>
        <v>0</v>
      </c>
      <c r="D202">
        <f>物品!F350</f>
        <v>0</v>
      </c>
      <c r="E202">
        <f>IF(ISTEXT(物品!G341)=TRUE,"'"&amp;物品!G341&amp;"'",物品!G341)</f>
        <v>0</v>
      </c>
      <c r="F202">
        <f>IF(ISTEXT(物品!H341)=TRUE,"'"&amp;物品!H341&amp;"'",物品!H341)</f>
        <v>0</v>
      </c>
      <c r="G202">
        <f>IF(物品!I350="",0,"'"&amp;物品!I350&amp;"'")</f>
        <v>0</v>
      </c>
      <c r="H202">
        <f>IF(物品!R341="",0,物品!R341)</f>
        <v>0</v>
      </c>
      <c r="I202">
        <f>IF(物品!S341="",0,物品!S341)</f>
        <v>0</v>
      </c>
      <c r="J202">
        <f>IF(物品!C350="",0,""""&amp;物品!C350&amp;"""")</f>
        <v>0</v>
      </c>
      <c r="K202" t="str">
        <f>IF(物品!T350="","""""",""""&amp;物品!T350&amp;"""")</f>
        <v>""</v>
      </c>
      <c r="L202">
        <f>IF(物品!U350="",0,""""&amp;物品!U350&amp;"""")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IF(物品!B351="",0,"'"&amp;物品!B351&amp;"'")</f>
        <v>0</v>
      </c>
      <c r="B203">
        <f>物品!D272</f>
        <v>0</v>
      </c>
      <c r="C203">
        <f>物品!E351</f>
        <v>0</v>
      </c>
      <c r="D203">
        <f>物品!F351</f>
        <v>0</v>
      </c>
      <c r="E203">
        <f>IF(ISTEXT(物品!G342)=TRUE,"'"&amp;物品!G342&amp;"'",物品!G342)</f>
        <v>0</v>
      </c>
      <c r="F203">
        <f>IF(ISTEXT(物品!H342)=TRUE,"'"&amp;物品!H342&amp;"'",物品!H342)</f>
        <v>0</v>
      </c>
      <c r="G203">
        <f>IF(物品!I351="",0,"'"&amp;物品!I351&amp;"'")</f>
        <v>0</v>
      </c>
      <c r="H203">
        <f>IF(物品!R342="",0,物品!R342)</f>
        <v>0</v>
      </c>
      <c r="I203">
        <f>IF(物品!S342="",0,物品!S342)</f>
        <v>0</v>
      </c>
      <c r="J203">
        <f>IF(物品!C351="",0,""""&amp;物品!C351&amp;"""")</f>
        <v>0</v>
      </c>
      <c r="K203" t="str">
        <f>IF(物品!T351="","""""",""""&amp;物品!T351&amp;"""")</f>
        <v>""</v>
      </c>
      <c r="L203">
        <f>IF(物品!U351="",0,""""&amp;物品!U351&amp;"""")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IF(物品!B352="",0,"'"&amp;物品!B352&amp;"'")</f>
        <v>0</v>
      </c>
      <c r="B204">
        <f>物品!D273</f>
        <v>0</v>
      </c>
      <c r="C204">
        <f>物品!E352</f>
        <v>0</v>
      </c>
      <c r="D204">
        <f>物品!F352</f>
        <v>0</v>
      </c>
      <c r="E204">
        <f>IF(ISTEXT(物品!G343)=TRUE,"'"&amp;物品!G343&amp;"'",物品!G343)</f>
        <v>0</v>
      </c>
      <c r="F204">
        <f>IF(ISTEXT(物品!H343)=TRUE,"'"&amp;物品!H343&amp;"'",物品!H343)</f>
        <v>0</v>
      </c>
      <c r="G204">
        <f>IF(物品!I352="",0,"'"&amp;物品!I352&amp;"'")</f>
        <v>0</v>
      </c>
      <c r="H204">
        <f>IF(物品!R343="",0,物品!R343)</f>
        <v>0</v>
      </c>
      <c r="I204">
        <f>IF(物品!S343="",0,物品!S343)</f>
        <v>0</v>
      </c>
      <c r="J204">
        <f>IF(物品!C352="",0,""""&amp;物品!C352&amp;"""")</f>
        <v>0</v>
      </c>
      <c r="K204" t="str">
        <f>IF(物品!T352="","""""",""""&amp;物品!T352&amp;"""")</f>
        <v>""</v>
      </c>
      <c r="L204">
        <f>IF(物品!U352="",0,""""&amp;物品!U352&amp;"""")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IF(物品!B353="",0,"'"&amp;物品!B353&amp;"'")</f>
        <v>0</v>
      </c>
      <c r="B205">
        <f>物品!D274</f>
        <v>0</v>
      </c>
      <c r="C205">
        <f>物品!E353</f>
        <v>0</v>
      </c>
      <c r="D205">
        <f>物品!F353</f>
        <v>0</v>
      </c>
      <c r="E205">
        <f>IF(ISTEXT(物品!G344)=TRUE,"'"&amp;物品!G344&amp;"'",物品!G344)</f>
        <v>0</v>
      </c>
      <c r="F205">
        <f>IF(ISTEXT(物品!H344)=TRUE,"'"&amp;物品!H344&amp;"'",物品!H344)</f>
        <v>0</v>
      </c>
      <c r="G205">
        <f>IF(物品!I353="",0,"'"&amp;物品!I353&amp;"'")</f>
        <v>0</v>
      </c>
      <c r="H205">
        <f>IF(物品!R344="",0,物品!R344)</f>
        <v>0</v>
      </c>
      <c r="I205">
        <f>IF(物品!S344="",0,物品!S344)</f>
        <v>0</v>
      </c>
      <c r="J205">
        <f>IF(物品!C353="",0,""""&amp;物品!C353&amp;"""")</f>
        <v>0</v>
      </c>
      <c r="K205" t="str">
        <f>IF(物品!T353="","""""",""""&amp;物品!T353&amp;"""")</f>
        <v>""</v>
      </c>
      <c r="L205">
        <f>IF(物品!U353="",0,""""&amp;物品!U353&amp;"""")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IF(物品!B354="",0,"'"&amp;物品!B354&amp;"'")</f>
        <v>0</v>
      </c>
      <c r="B206">
        <f>物品!D275</f>
        <v>0</v>
      </c>
      <c r="C206">
        <f>物品!E354</f>
        <v>0</v>
      </c>
      <c r="D206">
        <f>物品!F354</f>
        <v>0</v>
      </c>
      <c r="E206">
        <f>IF(ISTEXT(物品!G345)=TRUE,"'"&amp;物品!G345&amp;"'",物品!G345)</f>
        <v>0</v>
      </c>
      <c r="F206">
        <f>IF(ISTEXT(物品!H345)=TRUE,"'"&amp;物品!H345&amp;"'",物品!H345)</f>
        <v>0</v>
      </c>
      <c r="G206">
        <f>IF(物品!I354="",0,"'"&amp;物品!I354&amp;"'")</f>
        <v>0</v>
      </c>
      <c r="H206">
        <f>IF(物品!R345="",0,物品!R345)</f>
        <v>0</v>
      </c>
      <c r="I206">
        <f>IF(物品!S345="",0,物品!S345)</f>
        <v>0</v>
      </c>
      <c r="J206">
        <f>IF(物品!C354="",0,""""&amp;物品!C354&amp;"""")</f>
        <v>0</v>
      </c>
      <c r="K206" t="str">
        <f>IF(物品!T354="","""""",""""&amp;物品!T354&amp;"""")</f>
        <v>""</v>
      </c>
      <c r="L206">
        <f>IF(物品!U354="",0,""""&amp;物品!U354&amp;"""")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IF(物品!B355="",0,"'"&amp;物品!B355&amp;"'")</f>
        <v>0</v>
      </c>
      <c r="B207">
        <f>物品!D276</f>
        <v>0</v>
      </c>
      <c r="C207">
        <f>物品!E355</f>
        <v>0</v>
      </c>
      <c r="D207">
        <f>物品!F355</f>
        <v>0</v>
      </c>
      <c r="E207">
        <f>IF(ISTEXT(物品!G346)=TRUE,"'"&amp;物品!G346&amp;"'",物品!G346)</f>
        <v>0</v>
      </c>
      <c r="F207">
        <f>IF(ISTEXT(物品!H346)=TRUE,"'"&amp;物品!H346&amp;"'",物品!H346)</f>
        <v>0</v>
      </c>
      <c r="G207">
        <f>IF(物品!I355="",0,"'"&amp;物品!I355&amp;"'")</f>
        <v>0</v>
      </c>
      <c r="H207">
        <f>IF(物品!R346="",0,物品!R346)</f>
        <v>0</v>
      </c>
      <c r="I207">
        <f>IF(物品!S346="",0,物品!S346)</f>
        <v>0</v>
      </c>
      <c r="J207">
        <f>IF(物品!C355="",0,""""&amp;物品!C355&amp;"""")</f>
        <v>0</v>
      </c>
      <c r="K207" t="str">
        <f>IF(物品!T355="","""""",""""&amp;物品!T355&amp;"""")</f>
        <v>""</v>
      </c>
      <c r="L207">
        <f>IF(物品!U355="",0,""""&amp;物品!U355&amp;"""")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IF(物品!B356="",0,"'"&amp;物品!B356&amp;"'")</f>
        <v>0</v>
      </c>
      <c r="B208">
        <f>物品!D277</f>
        <v>0</v>
      </c>
      <c r="C208">
        <f>物品!E356</f>
        <v>0</v>
      </c>
      <c r="D208">
        <f>物品!F356</f>
        <v>0</v>
      </c>
      <c r="E208">
        <f>IF(ISTEXT(物品!G347)=TRUE,"'"&amp;物品!G347&amp;"'",物品!G347)</f>
        <v>0</v>
      </c>
      <c r="F208">
        <f>IF(ISTEXT(物品!H347)=TRUE,"'"&amp;物品!H347&amp;"'",物品!H347)</f>
        <v>0</v>
      </c>
      <c r="G208">
        <f>IF(物品!I356="",0,"'"&amp;物品!I356&amp;"'")</f>
        <v>0</v>
      </c>
      <c r="H208">
        <f>IF(物品!R347="",0,物品!R347)</f>
        <v>0</v>
      </c>
      <c r="I208">
        <f>IF(物品!S347="",0,物品!S347)</f>
        <v>0</v>
      </c>
      <c r="J208">
        <f>IF(物品!C356="",0,""""&amp;物品!C356&amp;"""")</f>
        <v>0</v>
      </c>
      <c r="K208" t="str">
        <f>IF(物品!T356="","""""",""""&amp;物品!T356&amp;"""")</f>
        <v>""</v>
      </c>
      <c r="L208">
        <f>IF(物品!U356="",0,""""&amp;物品!U356&amp;"""")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IF(物品!B357="",0,"'"&amp;物品!B357&amp;"'")</f>
        <v>0</v>
      </c>
      <c r="B209">
        <f>物品!D278</f>
        <v>0</v>
      </c>
      <c r="C209">
        <f>物品!E357</f>
        <v>0</v>
      </c>
      <c r="D209">
        <f>物品!F357</f>
        <v>0</v>
      </c>
      <c r="E209">
        <f>IF(ISTEXT(物品!G348)=TRUE,"'"&amp;物品!G348&amp;"'",物品!G348)</f>
        <v>0</v>
      </c>
      <c r="F209">
        <f>IF(ISTEXT(物品!H348)=TRUE,"'"&amp;物品!H348&amp;"'",物品!H348)</f>
        <v>0</v>
      </c>
      <c r="G209">
        <f>IF(物品!I357="",0,"'"&amp;物品!I357&amp;"'")</f>
        <v>0</v>
      </c>
      <c r="H209">
        <f>IF(物品!R348="",0,物品!R348)</f>
        <v>0</v>
      </c>
      <c r="I209">
        <f>IF(物品!S348="",0,物品!S348)</f>
        <v>0</v>
      </c>
      <c r="J209">
        <f>IF(物品!C357="",0,""""&amp;物品!C357&amp;"""")</f>
        <v>0</v>
      </c>
      <c r="K209" t="str">
        <f>IF(物品!T357="","""""",""""&amp;物品!T357&amp;"""")</f>
        <v>""</v>
      </c>
      <c r="L209">
        <f>IF(物品!U357="",0,""""&amp;物品!U357&amp;"""")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IF(物品!B358="",0,"'"&amp;物品!B358&amp;"'")</f>
        <v>0</v>
      </c>
      <c r="B210">
        <f>物品!D279</f>
        <v>0</v>
      </c>
      <c r="C210">
        <f>物品!E358</f>
        <v>0</v>
      </c>
      <c r="D210">
        <f>物品!F358</f>
        <v>0</v>
      </c>
      <c r="E210">
        <f>IF(ISTEXT(物品!G349)=TRUE,"'"&amp;物品!G349&amp;"'",物品!G349)</f>
        <v>0</v>
      </c>
      <c r="F210">
        <f>IF(ISTEXT(物品!H349)=TRUE,"'"&amp;物品!H349&amp;"'",物品!H349)</f>
        <v>0</v>
      </c>
      <c r="G210">
        <f>IF(物品!I358="",0,"'"&amp;物品!I358&amp;"'")</f>
        <v>0</v>
      </c>
      <c r="H210">
        <f>IF(物品!R349="",0,物品!R349)</f>
        <v>0</v>
      </c>
      <c r="I210">
        <f>IF(物品!S349="",0,物品!S349)</f>
        <v>0</v>
      </c>
      <c r="J210">
        <f>IF(物品!C358="",0,""""&amp;物品!C358&amp;"""")</f>
        <v>0</v>
      </c>
      <c r="K210" t="str">
        <f>IF(物品!T358="","""""",""""&amp;物品!T358&amp;"""")</f>
        <v>""</v>
      </c>
      <c r="L210">
        <f>IF(物品!U358="",0,""""&amp;物品!U358&amp;"""")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IF(物品!B359="",0,"'"&amp;物品!B359&amp;"'")</f>
        <v>0</v>
      </c>
      <c r="B211">
        <f>物品!D280</f>
        <v>0</v>
      </c>
      <c r="C211">
        <f>物品!E359</f>
        <v>0</v>
      </c>
      <c r="D211">
        <f>物品!F359</f>
        <v>0</v>
      </c>
      <c r="E211">
        <f>IF(ISTEXT(物品!G350)=TRUE,"'"&amp;物品!G350&amp;"'",物品!G350)</f>
        <v>0</v>
      </c>
      <c r="F211">
        <f>IF(ISTEXT(物品!H350)=TRUE,"'"&amp;物品!H350&amp;"'",物品!H350)</f>
        <v>0</v>
      </c>
      <c r="G211">
        <f>IF(物品!I359="",0,"'"&amp;物品!I359&amp;"'")</f>
        <v>0</v>
      </c>
      <c r="H211">
        <f>IF(物品!R350="",0,物品!R350)</f>
        <v>0</v>
      </c>
      <c r="I211">
        <f>IF(物品!S350="",0,物品!S350)</f>
        <v>0</v>
      </c>
      <c r="J211">
        <f>IF(物品!C359="",0,""""&amp;物品!C359&amp;"""")</f>
        <v>0</v>
      </c>
      <c r="K211" t="str">
        <f>IF(物品!T359="","""""",""""&amp;物品!T359&amp;"""")</f>
        <v>""</v>
      </c>
      <c r="L211">
        <f>IF(物品!U359="",0,""""&amp;物品!U359&amp;"""")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IF(物品!B360="",0,"'"&amp;物品!B360&amp;"'")</f>
        <v>0</v>
      </c>
      <c r="B212">
        <f>物品!D281</f>
        <v>0</v>
      </c>
      <c r="C212">
        <f>物品!E360</f>
        <v>0</v>
      </c>
      <c r="D212">
        <f>物品!F360</f>
        <v>0</v>
      </c>
      <c r="E212">
        <f>IF(ISTEXT(物品!G351)=TRUE,"'"&amp;物品!G351&amp;"'",物品!G351)</f>
        <v>0</v>
      </c>
      <c r="F212">
        <f>IF(ISTEXT(物品!H351)=TRUE,"'"&amp;物品!H351&amp;"'",物品!H351)</f>
        <v>0</v>
      </c>
      <c r="G212">
        <f>IF(物品!I360="",0,"'"&amp;物品!I360&amp;"'")</f>
        <v>0</v>
      </c>
      <c r="H212">
        <f>IF(物品!R351="",0,物品!R351)</f>
        <v>0</v>
      </c>
      <c r="I212">
        <f>IF(物品!S351="",0,物品!S351)</f>
        <v>0</v>
      </c>
      <c r="J212">
        <f>IF(物品!C360="",0,""""&amp;物品!C360&amp;"""")</f>
        <v>0</v>
      </c>
      <c r="K212" t="str">
        <f>IF(物品!T360="","""""",""""&amp;物品!T360&amp;"""")</f>
        <v>""</v>
      </c>
      <c r="L212">
        <f>IF(物品!U360="",0,""""&amp;物品!U360&amp;"""")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IF(物品!B361="",0,"'"&amp;物品!B361&amp;"'")</f>
        <v>0</v>
      </c>
      <c r="B213">
        <f>物品!D282</f>
        <v>0</v>
      </c>
      <c r="C213">
        <f>物品!E361</f>
        <v>0</v>
      </c>
      <c r="D213">
        <f>物品!F361</f>
        <v>0</v>
      </c>
      <c r="E213">
        <f>IF(ISTEXT(物品!G352)=TRUE,"'"&amp;物品!G352&amp;"'",物品!G352)</f>
        <v>0</v>
      </c>
      <c r="F213">
        <f>IF(ISTEXT(物品!H352)=TRUE,"'"&amp;物品!H352&amp;"'",物品!H352)</f>
        <v>0</v>
      </c>
      <c r="G213">
        <f>IF(物品!I361="",0,"'"&amp;物品!I361&amp;"'")</f>
        <v>0</v>
      </c>
      <c r="H213">
        <f>IF(物品!R352="",0,物品!R352)</f>
        <v>0</v>
      </c>
      <c r="I213">
        <f>IF(物品!S352="",0,物品!S352)</f>
        <v>0</v>
      </c>
      <c r="J213">
        <f>IF(物品!C361="",0,""""&amp;物品!C361&amp;"""")</f>
        <v>0</v>
      </c>
      <c r="K213" t="str">
        <f>IF(物品!T361="","""""",""""&amp;物品!T361&amp;"""")</f>
        <v>""</v>
      </c>
      <c r="L213">
        <f>IF(物品!U361="",0,""""&amp;物品!U361&amp;"""")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IF(物品!B362="",0,"'"&amp;物品!B362&amp;"'")</f>
        <v>0</v>
      </c>
      <c r="B214">
        <f>物品!D283</f>
        <v>0</v>
      </c>
      <c r="C214">
        <f>物品!E362</f>
        <v>0</v>
      </c>
      <c r="D214">
        <f>物品!F362</f>
        <v>0</v>
      </c>
      <c r="E214">
        <f>IF(ISTEXT(物品!G353)=TRUE,"'"&amp;物品!G353&amp;"'",物品!G353)</f>
        <v>0</v>
      </c>
      <c r="F214">
        <f>IF(ISTEXT(物品!H353)=TRUE,"'"&amp;物品!H353&amp;"'",物品!H353)</f>
        <v>0</v>
      </c>
      <c r="G214">
        <f>IF(物品!I362="",0,"'"&amp;物品!I362&amp;"'")</f>
        <v>0</v>
      </c>
      <c r="H214">
        <f>IF(物品!R353="",0,物品!R353)</f>
        <v>0</v>
      </c>
      <c r="I214">
        <f>IF(物品!S353="",0,物品!S353)</f>
        <v>0</v>
      </c>
      <c r="J214">
        <f>IF(物品!C362="",0,""""&amp;物品!C362&amp;"""")</f>
        <v>0</v>
      </c>
      <c r="K214" t="str">
        <f>IF(物品!T362="","""""",""""&amp;物品!T362&amp;"""")</f>
        <v>""</v>
      </c>
      <c r="L214">
        <f>IF(物品!U362="",0,""""&amp;物品!U362&amp;"""")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IF(物品!B363="",0,"'"&amp;物品!B363&amp;"'")</f>
        <v>0</v>
      </c>
      <c r="B215">
        <f>物品!D284</f>
        <v>0</v>
      </c>
      <c r="C215">
        <f>物品!E363</f>
        <v>0</v>
      </c>
      <c r="D215">
        <f>物品!F363</f>
        <v>0</v>
      </c>
      <c r="E215">
        <f>IF(ISTEXT(物品!G354)=TRUE,"'"&amp;物品!G354&amp;"'",物品!G354)</f>
        <v>0</v>
      </c>
      <c r="F215">
        <f>IF(ISTEXT(物品!H354)=TRUE,"'"&amp;物品!H354&amp;"'",物品!H354)</f>
        <v>0</v>
      </c>
      <c r="G215">
        <f>IF(物品!I363="",0,"'"&amp;物品!I363&amp;"'")</f>
        <v>0</v>
      </c>
      <c r="H215">
        <f>IF(物品!R354="",0,物品!R354)</f>
        <v>0</v>
      </c>
      <c r="I215">
        <f>IF(物品!S354="",0,物品!S354)</f>
        <v>0</v>
      </c>
      <c r="J215">
        <f>IF(物品!C363="",0,""""&amp;物品!C363&amp;"""")</f>
        <v>0</v>
      </c>
      <c r="K215" t="str">
        <f>IF(物品!T363="","""""",""""&amp;物品!T363&amp;"""")</f>
        <v>""</v>
      </c>
      <c r="L215">
        <f>IF(物品!U363="",0,""""&amp;物品!U363&amp;"""")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IF(物品!B364="",0,"'"&amp;物品!B364&amp;"'")</f>
        <v>0</v>
      </c>
      <c r="B216">
        <f>物品!D285</f>
        <v>0</v>
      </c>
      <c r="C216">
        <f>物品!E364</f>
        <v>0</v>
      </c>
      <c r="D216">
        <f>物品!F364</f>
        <v>0</v>
      </c>
      <c r="E216">
        <f>IF(ISTEXT(物品!G355)=TRUE,"'"&amp;物品!G355&amp;"'",物品!G355)</f>
        <v>0</v>
      </c>
      <c r="F216">
        <f>IF(ISTEXT(物品!H355)=TRUE,"'"&amp;物品!H355&amp;"'",物品!H355)</f>
        <v>0</v>
      </c>
      <c r="G216">
        <f>IF(物品!I364="",0,"'"&amp;物品!I364&amp;"'")</f>
        <v>0</v>
      </c>
      <c r="H216">
        <f>IF(物品!R355="",0,物品!R355)</f>
        <v>0</v>
      </c>
      <c r="I216">
        <f>IF(物品!S355="",0,物品!S355)</f>
        <v>0</v>
      </c>
      <c r="J216">
        <f>IF(物品!C364="",0,""""&amp;物品!C364&amp;"""")</f>
        <v>0</v>
      </c>
      <c r="K216" t="str">
        <f>IF(物品!T364="","""""",""""&amp;物品!T364&amp;"""")</f>
        <v>""</v>
      </c>
      <c r="L216">
        <f>IF(物品!U364="",0,""""&amp;物品!U364&amp;"""")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IF(物品!B365="",0,"'"&amp;物品!B365&amp;"'")</f>
        <v>0</v>
      </c>
      <c r="B217">
        <f>物品!D286</f>
        <v>0</v>
      </c>
      <c r="C217">
        <f>物品!E365</f>
        <v>0</v>
      </c>
      <c r="D217">
        <f>物品!F365</f>
        <v>0</v>
      </c>
      <c r="E217">
        <f>IF(ISTEXT(物品!G356)=TRUE,"'"&amp;物品!G356&amp;"'",物品!G356)</f>
        <v>0</v>
      </c>
      <c r="F217">
        <f>IF(ISTEXT(物品!H356)=TRUE,"'"&amp;物品!H356&amp;"'",物品!H356)</f>
        <v>0</v>
      </c>
      <c r="G217">
        <f>IF(物品!I365="",0,"'"&amp;物品!I365&amp;"'")</f>
        <v>0</v>
      </c>
      <c r="H217">
        <f>IF(物品!R356="",0,物品!R356)</f>
        <v>0</v>
      </c>
      <c r="I217">
        <f>IF(物品!S356="",0,物品!S356)</f>
        <v>0</v>
      </c>
      <c r="J217">
        <f>IF(物品!C365="",0,""""&amp;物品!C365&amp;"""")</f>
        <v>0</v>
      </c>
      <c r="K217" t="str">
        <f>IF(物品!T365="","""""",""""&amp;物品!T365&amp;"""")</f>
        <v>""</v>
      </c>
      <c r="L217">
        <f>IF(物品!U365="",0,""""&amp;物品!U365&amp;"""")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IF(物品!B366="",0,"'"&amp;物品!B366&amp;"'")</f>
        <v>0</v>
      </c>
      <c r="B218">
        <f>物品!D287</f>
        <v>0</v>
      </c>
      <c r="C218">
        <f>物品!E366</f>
        <v>0</v>
      </c>
      <c r="D218">
        <f>物品!F366</f>
        <v>0</v>
      </c>
      <c r="E218">
        <f>IF(ISTEXT(物品!G357)=TRUE,"'"&amp;物品!G357&amp;"'",物品!G357)</f>
        <v>0</v>
      </c>
      <c r="F218">
        <f>IF(ISTEXT(物品!H357)=TRUE,"'"&amp;物品!H357&amp;"'",物品!H357)</f>
        <v>0</v>
      </c>
      <c r="G218">
        <f>IF(物品!I366="",0,"'"&amp;物品!I366&amp;"'")</f>
        <v>0</v>
      </c>
      <c r="H218">
        <f>IF(物品!R357="",0,物品!R357)</f>
        <v>0</v>
      </c>
      <c r="I218">
        <f>IF(物品!S357="",0,物品!S357)</f>
        <v>0</v>
      </c>
      <c r="J218">
        <f>IF(物品!C366="",0,""""&amp;物品!C366&amp;"""")</f>
        <v>0</v>
      </c>
      <c r="K218" t="str">
        <f>IF(物品!T366="","""""",""""&amp;物品!T366&amp;"""")</f>
        <v>""</v>
      </c>
      <c r="L218">
        <f>IF(物品!U366="",0,""""&amp;物品!U366&amp;"""")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IF(物品!B367="",0,"'"&amp;物品!B367&amp;"'")</f>
        <v>0</v>
      </c>
      <c r="B219">
        <f>物品!D294</f>
        <v>0</v>
      </c>
      <c r="C219">
        <f>物品!E367</f>
        <v>0</v>
      </c>
      <c r="D219">
        <f>物品!F367</f>
        <v>0</v>
      </c>
      <c r="E219">
        <f>IF(ISTEXT(物品!G358)=TRUE,"'"&amp;物品!G358&amp;"'",物品!G358)</f>
        <v>0</v>
      </c>
      <c r="F219">
        <f>IF(ISTEXT(物品!H358)=TRUE,"'"&amp;物品!H358&amp;"'",物品!H358)</f>
        <v>0</v>
      </c>
      <c r="G219">
        <f>IF(物品!I367="",0,"'"&amp;物品!I367&amp;"'")</f>
        <v>0</v>
      </c>
      <c r="H219">
        <f>IF(物品!R358="",0,物品!R358)</f>
        <v>0</v>
      </c>
      <c r="I219">
        <f>IF(物品!S358="",0,物品!S358)</f>
        <v>0</v>
      </c>
      <c r="J219">
        <f>IF(物品!C367="",0,""""&amp;物品!C367&amp;"""")</f>
        <v>0</v>
      </c>
      <c r="K219" t="str">
        <f>IF(物品!T367="","""""",""""&amp;物品!T367&amp;"""")</f>
        <v>""</v>
      </c>
      <c r="L219">
        <f>IF(物品!U367="",0,""""&amp;物品!U367&amp;"""")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IF(物品!B368="",0,"'"&amp;物品!B368&amp;"'")</f>
        <v>0</v>
      </c>
      <c r="B220">
        <f>物品!D295</f>
        <v>0</v>
      </c>
      <c r="C220">
        <f>物品!E368</f>
        <v>0</v>
      </c>
      <c r="D220">
        <f>物品!F368</f>
        <v>0</v>
      </c>
      <c r="E220">
        <f>IF(ISTEXT(物品!G359)=TRUE,"'"&amp;物品!G359&amp;"'",物品!G359)</f>
        <v>0</v>
      </c>
      <c r="F220">
        <f>IF(ISTEXT(物品!H359)=TRUE,"'"&amp;物品!H359&amp;"'",物品!H359)</f>
        <v>0</v>
      </c>
      <c r="G220">
        <f>IF(物品!I368="",0,"'"&amp;物品!I368&amp;"'")</f>
        <v>0</v>
      </c>
      <c r="H220">
        <f>IF(物品!R359="",0,物品!R359)</f>
        <v>0</v>
      </c>
      <c r="I220">
        <f>IF(物品!S359="",0,物品!S359)</f>
        <v>0</v>
      </c>
      <c r="J220">
        <f>IF(物品!C368="",0,""""&amp;物品!C368&amp;"""")</f>
        <v>0</v>
      </c>
      <c r="K220" t="str">
        <f>IF(物品!T368="","""""",""""&amp;物品!T368&amp;"""")</f>
        <v>""</v>
      </c>
      <c r="L220">
        <f>IF(物品!U368="",0,""""&amp;物品!U368&amp;"""")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IF(物品!B369="",0,"'"&amp;物品!B369&amp;"'")</f>
        <v>0</v>
      </c>
      <c r="B221">
        <f>物品!D296</f>
        <v>0</v>
      </c>
      <c r="C221">
        <f>物品!E369</f>
        <v>0</v>
      </c>
      <c r="D221">
        <f>物品!F369</f>
        <v>0</v>
      </c>
      <c r="E221">
        <f>IF(ISTEXT(物品!G360)=TRUE,"'"&amp;物品!G360&amp;"'",物品!G360)</f>
        <v>0</v>
      </c>
      <c r="F221">
        <f>IF(ISTEXT(物品!H360)=TRUE,"'"&amp;物品!H360&amp;"'",物品!H360)</f>
        <v>0</v>
      </c>
      <c r="G221">
        <f>IF(物品!I369="",0,"'"&amp;物品!I369&amp;"'")</f>
        <v>0</v>
      </c>
      <c r="H221">
        <f>IF(物品!R360="",0,物品!R360)</f>
        <v>0</v>
      </c>
      <c r="I221">
        <f>IF(物品!S360="",0,物品!S360)</f>
        <v>0</v>
      </c>
      <c r="J221">
        <f>IF(物品!C369="",0,""""&amp;物品!C369&amp;"""")</f>
        <v>0</v>
      </c>
      <c r="K221" t="str">
        <f>IF(物品!T369="","""""",""""&amp;物品!T369&amp;"""")</f>
        <v>""</v>
      </c>
      <c r="L221">
        <f>IF(物品!U369="",0,""""&amp;物品!U369&amp;"""")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IF(物品!B370="",0,"'"&amp;物品!B370&amp;"'")</f>
        <v>0</v>
      </c>
      <c r="B222">
        <f>物品!D297</f>
        <v>0</v>
      </c>
      <c r="C222">
        <f>物品!E370</f>
        <v>0</v>
      </c>
      <c r="D222">
        <f>物品!F370</f>
        <v>0</v>
      </c>
      <c r="E222">
        <f>IF(ISTEXT(物品!G361)=TRUE,"'"&amp;物品!G361&amp;"'",物品!G361)</f>
        <v>0</v>
      </c>
      <c r="F222">
        <f>IF(ISTEXT(物品!H361)=TRUE,"'"&amp;物品!H361&amp;"'",物品!H361)</f>
        <v>0</v>
      </c>
      <c r="G222">
        <f>IF(物品!I370="",0,"'"&amp;物品!I370&amp;"'")</f>
        <v>0</v>
      </c>
      <c r="H222">
        <f>IF(物品!R361="",0,物品!R361)</f>
        <v>0</v>
      </c>
      <c r="I222">
        <f>IF(物品!S361="",0,物品!S361)</f>
        <v>0</v>
      </c>
      <c r="J222">
        <f>IF(物品!C370="",0,""""&amp;物品!C370&amp;"""")</f>
        <v>0</v>
      </c>
      <c r="K222" t="str">
        <f>IF(物品!T370="","""""",""""&amp;物品!T370&amp;"""")</f>
        <v>""</v>
      </c>
      <c r="L222">
        <f>IF(物品!U370="",0,""""&amp;物品!U370&amp;"""")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IF(物品!B371="",0,"'"&amp;物品!B371&amp;"'")</f>
        <v>0</v>
      </c>
      <c r="B223">
        <f>物品!D298</f>
        <v>0</v>
      </c>
      <c r="C223">
        <f>物品!E371</f>
        <v>0</v>
      </c>
      <c r="D223">
        <f>物品!F371</f>
        <v>0</v>
      </c>
      <c r="E223">
        <f>IF(ISTEXT(物品!G362)=TRUE,"'"&amp;物品!G362&amp;"'",物品!G362)</f>
        <v>0</v>
      </c>
      <c r="F223">
        <f>IF(ISTEXT(物品!H362)=TRUE,"'"&amp;物品!H362&amp;"'",物品!H362)</f>
        <v>0</v>
      </c>
      <c r="G223">
        <f>IF(物品!I371="",0,"'"&amp;物品!I371&amp;"'")</f>
        <v>0</v>
      </c>
      <c r="H223">
        <f>IF(物品!R362="",0,物品!R362)</f>
        <v>0</v>
      </c>
      <c r="I223">
        <f>IF(物品!S362="",0,物品!S362)</f>
        <v>0</v>
      </c>
      <c r="J223">
        <f>IF(物品!C371="",0,""""&amp;物品!C371&amp;"""")</f>
        <v>0</v>
      </c>
      <c r="K223" t="str">
        <f>IF(物品!T371="","""""",""""&amp;物品!T371&amp;"""")</f>
        <v>""</v>
      </c>
      <c r="L223">
        <f>IF(物品!U371="",0,""""&amp;物品!U371&amp;"""")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IF(物品!B372="",0,"'"&amp;物品!B372&amp;"'")</f>
        <v>0</v>
      </c>
      <c r="B224">
        <f>物品!D299</f>
        <v>0</v>
      </c>
      <c r="C224">
        <f>物品!E372</f>
        <v>0</v>
      </c>
      <c r="D224">
        <f>物品!F372</f>
        <v>0</v>
      </c>
      <c r="E224">
        <f>IF(ISTEXT(物品!G363)=TRUE,"'"&amp;物品!G363&amp;"'",物品!G363)</f>
        <v>0</v>
      </c>
      <c r="F224">
        <f>IF(ISTEXT(物品!H363)=TRUE,"'"&amp;物品!H363&amp;"'",物品!H363)</f>
        <v>0</v>
      </c>
      <c r="G224">
        <f>IF(物品!I372="",0,"'"&amp;物品!I372&amp;"'")</f>
        <v>0</v>
      </c>
      <c r="H224">
        <f>IF(物品!R363="",0,物品!R363)</f>
        <v>0</v>
      </c>
      <c r="I224">
        <f>IF(物品!S363="",0,物品!S363)</f>
        <v>0</v>
      </c>
      <c r="J224">
        <f>IF(物品!C372="",0,""""&amp;物品!C372&amp;"""")</f>
        <v>0</v>
      </c>
      <c r="K224" t="str">
        <f>IF(物品!T372="","""""",""""&amp;物品!T372&amp;"""")</f>
        <v>""</v>
      </c>
      <c r="L224">
        <f>IF(物品!U372="",0,""""&amp;物品!U372&amp;"""")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IF(物品!B373="",0,"'"&amp;物品!B373&amp;"'")</f>
        <v>0</v>
      </c>
      <c r="B225">
        <f>物品!D300</f>
        <v>0</v>
      </c>
      <c r="C225">
        <f>物品!E373</f>
        <v>0</v>
      </c>
      <c r="D225">
        <f>物品!F373</f>
        <v>0</v>
      </c>
      <c r="E225">
        <f>IF(ISTEXT(物品!G364)=TRUE,"'"&amp;物品!G364&amp;"'",物品!G364)</f>
        <v>0</v>
      </c>
      <c r="F225">
        <f>IF(ISTEXT(物品!H364)=TRUE,"'"&amp;物品!H364&amp;"'",物品!H364)</f>
        <v>0</v>
      </c>
      <c r="G225">
        <f>IF(物品!I373="",0,"'"&amp;物品!I373&amp;"'")</f>
        <v>0</v>
      </c>
      <c r="H225">
        <f>IF(物品!R364="",0,物品!R364)</f>
        <v>0</v>
      </c>
      <c r="I225">
        <f>IF(物品!S364="",0,物品!S364)</f>
        <v>0</v>
      </c>
      <c r="J225">
        <f>IF(物品!C373="",0,""""&amp;物品!C373&amp;"""")</f>
        <v>0</v>
      </c>
      <c r="K225" t="str">
        <f>IF(物品!T373="","""""",""""&amp;物品!T373&amp;"""")</f>
        <v>""</v>
      </c>
      <c r="L225">
        <f>IF(物品!U373="",0,""""&amp;物品!U373&amp;"""")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7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7"/>
      <c r="CC1" s="10" t="s">
        <v>897</v>
      </c>
      <c r="CD1" s="10" t="s">
        <v>897</v>
      </c>
      <c r="CE1" s="10" t="s">
        <v>897</v>
      </c>
      <c r="CF1" s="10" t="s">
        <v>897</v>
      </c>
      <c r="CH1" s="10" t="s">
        <v>897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898</v>
      </c>
      <c r="CC2" s="10" t="s">
        <v>899</v>
      </c>
      <c r="CD2" s="10" t="s">
        <v>900</v>
      </c>
      <c r="CE2" s="10" t="s">
        <v>901</v>
      </c>
      <c r="CF2" s="10" t="s">
        <v>902</v>
      </c>
      <c r="CG2" s="10" t="s">
        <v>903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904</v>
      </c>
      <c r="B1" s="10" t="s">
        <v>905</v>
      </c>
      <c r="C1" s="10" t="s">
        <v>906</v>
      </c>
      <c r="D1" s="10" t="s">
        <v>907</v>
      </c>
      <c r="E1" s="10" t="s">
        <v>908</v>
      </c>
    </row>
    <row r="2" spans="1:11" ht="16.5">
      <c r="A2" s="9">
        <v>1</v>
      </c>
      <c r="B2" s="9" t="s">
        <v>909</v>
      </c>
      <c r="C2" s="20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910</v>
      </c>
      <c r="C3" s="20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911</v>
      </c>
      <c r="C4" s="20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912</v>
      </c>
      <c r="C5" s="20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913</v>
      </c>
      <c r="C6" s="20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914</v>
      </c>
      <c r="C7" s="20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544</v>
      </c>
      <c r="C8" s="20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547</v>
      </c>
      <c r="C9" s="20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550</v>
      </c>
      <c r="C10" s="20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553</v>
      </c>
      <c r="C11" s="20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5"/>
    </row>
    <row r="12" spans="1:11" ht="16.5">
      <c r="A12" s="9">
        <v>1</v>
      </c>
      <c r="B12" s="9" t="s">
        <v>556</v>
      </c>
      <c r="C12" s="20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559</v>
      </c>
      <c r="C13" s="20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562</v>
      </c>
      <c r="C14" s="20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565</v>
      </c>
      <c r="C15" s="20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568</v>
      </c>
      <c r="C16" s="20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571</v>
      </c>
      <c r="C17" s="20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574</v>
      </c>
      <c r="C18" s="20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577</v>
      </c>
      <c r="C19" s="20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4"/>
      <c r="B20" s="10"/>
      <c r="C20" s="20"/>
      <c r="D20" s="10"/>
    </row>
    <row r="21" spans="1:5" ht="16.5">
      <c r="A21" s="9">
        <v>2</v>
      </c>
      <c r="B21" s="28" t="s">
        <v>834</v>
      </c>
      <c r="C21" s="20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8" t="s">
        <v>836</v>
      </c>
      <c r="C22" s="20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8" t="s">
        <v>837</v>
      </c>
      <c r="C23" s="20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8" t="s">
        <v>838</v>
      </c>
      <c r="C24" s="20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8" t="s">
        <v>839</v>
      </c>
      <c r="C25" s="20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8" t="s">
        <v>840</v>
      </c>
      <c r="C26" s="20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8" t="s">
        <v>841</v>
      </c>
      <c r="C27" s="20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8" t="s">
        <v>842</v>
      </c>
      <c r="C28" s="20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8" t="s">
        <v>843</v>
      </c>
      <c r="C29" s="20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8" t="s">
        <v>844</v>
      </c>
      <c r="C30" s="20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8" t="s">
        <v>845</v>
      </c>
      <c r="C31" s="20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8" t="s">
        <v>846</v>
      </c>
      <c r="C32" s="20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8" t="s">
        <v>847</v>
      </c>
      <c r="C33" s="20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8" t="s">
        <v>848</v>
      </c>
      <c r="C34" s="20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8" t="s">
        <v>849</v>
      </c>
      <c r="C35" s="20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8" t="s">
        <v>850</v>
      </c>
      <c r="C36" s="20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8" t="s">
        <v>851</v>
      </c>
      <c r="C37" s="20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8" t="s">
        <v>852</v>
      </c>
      <c r="C38" s="20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8" t="s">
        <v>853</v>
      </c>
      <c r="C39" s="20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8" t="s">
        <v>854</v>
      </c>
      <c r="C40" s="20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8" t="s">
        <v>855</v>
      </c>
      <c r="C41" s="20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8" t="s">
        <v>856</v>
      </c>
      <c r="C42" s="20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8" t="s">
        <v>857</v>
      </c>
      <c r="C43" s="20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8" t="s">
        <v>858</v>
      </c>
      <c r="C44" s="20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8" t="s">
        <v>859</v>
      </c>
      <c r="C45" s="20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8" t="s">
        <v>860</v>
      </c>
      <c r="C46" s="20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8" t="s">
        <v>861</v>
      </c>
      <c r="C47" s="20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4"/>
      <c r="B48" s="10"/>
      <c r="D48" s="10"/>
    </row>
    <row r="49" spans="1:4">
      <c r="A49" s="34"/>
      <c r="B49" s="10"/>
      <c r="D49" s="10"/>
    </row>
    <row r="50" spans="1:4">
      <c r="A50" s="34"/>
      <c r="B50" s="10"/>
      <c r="D50" s="10"/>
    </row>
    <row r="51" spans="1:4">
      <c r="A51" s="34"/>
      <c r="B51" s="10"/>
      <c r="D51" s="10"/>
    </row>
    <row r="52" spans="1:4">
      <c r="A52" s="34"/>
      <c r="B52" s="10"/>
      <c r="D52" s="10"/>
    </row>
    <row r="53" spans="1:4">
      <c r="A53" s="34"/>
      <c r="B53" s="10"/>
      <c r="D53" s="10"/>
    </row>
    <row r="54" spans="1:4">
      <c r="A54" s="34"/>
      <c r="B54" s="10"/>
      <c r="D54" s="10"/>
    </row>
    <row r="55" spans="1:4">
      <c r="A55" s="34"/>
      <c r="B55" s="10"/>
      <c r="D55" s="10"/>
    </row>
    <row r="56" spans="1:4">
      <c r="A56" s="34"/>
      <c r="B56" s="10"/>
      <c r="D56" s="10"/>
    </row>
    <row r="57" spans="1:4">
      <c r="A57" s="34"/>
      <c r="B57" s="10"/>
      <c r="D57" s="10"/>
    </row>
    <row r="58" spans="1:4">
      <c r="A58" s="34"/>
      <c r="B58" s="10"/>
      <c r="D58" s="10"/>
    </row>
    <row r="59" spans="1:4">
      <c r="A59" s="34"/>
      <c r="B59" s="10"/>
      <c r="D59" s="10"/>
    </row>
    <row r="60" spans="1:4">
      <c r="A60" s="34"/>
      <c r="B60" s="10"/>
      <c r="D60" s="10"/>
    </row>
    <row r="61" spans="1:4">
      <c r="A61" s="34"/>
      <c r="B61" s="10"/>
      <c r="D61" s="10"/>
    </row>
    <row r="62" spans="1:4">
      <c r="A62" s="34"/>
      <c r="B62" s="10"/>
      <c r="D62" s="10"/>
    </row>
    <row r="63" spans="1:4">
      <c r="A63" s="34"/>
      <c r="B63" s="10"/>
      <c r="D63" s="10"/>
    </row>
    <row r="64" spans="1:4">
      <c r="A64" s="34"/>
      <c r="B64" s="10"/>
      <c r="D64" s="10"/>
    </row>
    <row r="65" spans="1:4">
      <c r="A65" s="34"/>
      <c r="B65" s="10"/>
      <c r="D65" s="10"/>
    </row>
    <row r="66" spans="1:4">
      <c r="A66" s="34"/>
      <c r="B66" s="10"/>
      <c r="D66" s="10"/>
    </row>
    <row r="67" spans="1:4">
      <c r="A67" s="34"/>
      <c r="B67" s="10"/>
      <c r="D67" s="10"/>
    </row>
    <row r="68" spans="1:4">
      <c r="A68" s="34"/>
      <c r="B68" s="10"/>
      <c r="D68" s="10"/>
    </row>
    <row r="69" spans="1:4">
      <c r="A69" s="34"/>
      <c r="B69" s="10"/>
      <c r="D69" s="10"/>
    </row>
    <row r="70" spans="1:4">
      <c r="A70" s="34"/>
      <c r="B70" s="10"/>
      <c r="D70" s="10"/>
    </row>
    <row r="71" spans="1:4">
      <c r="A71" s="34"/>
      <c r="B71" s="10"/>
      <c r="D71" s="10"/>
    </row>
    <row r="72" spans="1:4">
      <c r="A72" s="34"/>
      <c r="B72" s="10"/>
      <c r="D72" s="10"/>
    </row>
    <row r="73" spans="1:4">
      <c r="A73" s="34"/>
      <c r="B73" s="10"/>
      <c r="D73" s="10"/>
    </row>
    <row r="74" spans="1:4">
      <c r="A74" s="34"/>
      <c r="B74" s="10"/>
      <c r="D74" s="10"/>
    </row>
    <row r="75" spans="1:4">
      <c r="A75" s="34"/>
      <c r="B75" s="10"/>
      <c r="D75" s="10"/>
    </row>
    <row r="76" spans="1:4">
      <c r="A76" s="34"/>
      <c r="B76" s="10"/>
      <c r="D76" s="10"/>
    </row>
    <row r="77" spans="1:4">
      <c r="A77" s="34"/>
      <c r="B77" s="10"/>
      <c r="D77" s="10"/>
    </row>
    <row r="78" spans="1:4">
      <c r="A78" s="34"/>
      <c r="B78" s="10"/>
      <c r="D78" s="10"/>
    </row>
    <row r="79" spans="1:4">
      <c r="A79" s="34"/>
      <c r="B79" s="10"/>
      <c r="D79" s="10"/>
    </row>
    <row r="80" spans="1:4">
      <c r="A80" s="34"/>
      <c r="B80" s="10"/>
      <c r="D80" s="10"/>
    </row>
    <row r="81" spans="1:4">
      <c r="A81" s="34"/>
      <c r="B81" s="10"/>
      <c r="D81" s="10"/>
    </row>
    <row r="82" spans="1:4">
      <c r="A82" s="34"/>
      <c r="B82" s="10"/>
      <c r="D82" s="10"/>
    </row>
    <row r="83" spans="1:4" ht="16.5">
      <c r="A83" s="34"/>
      <c r="B83" s="14"/>
      <c r="C83" s="34"/>
      <c r="D83" s="10"/>
    </row>
    <row r="84" spans="1:4" ht="16.5">
      <c r="A84" s="34"/>
      <c r="B84" s="14"/>
      <c r="C84" s="34"/>
      <c r="D84" s="10"/>
    </row>
    <row r="85" spans="1:4" ht="16.5">
      <c r="A85" s="34"/>
      <c r="B85" s="14"/>
      <c r="C85" s="34"/>
      <c r="D85" s="10"/>
    </row>
    <row r="86" spans="1:4" ht="16.5">
      <c r="A86" s="34"/>
      <c r="B86" s="14"/>
      <c r="C86" s="34"/>
      <c r="D86" s="10"/>
    </row>
    <row r="87" spans="1:4" ht="16.5">
      <c r="A87" s="34"/>
      <c r="B87" s="14"/>
      <c r="C87" s="34"/>
      <c r="D87" s="10"/>
    </row>
    <row r="88" spans="1:4" ht="16.5">
      <c r="A88" s="34"/>
      <c r="B88" s="14"/>
      <c r="C88" s="34"/>
      <c r="D88" s="10"/>
    </row>
    <row r="89" spans="1:4" ht="16.5">
      <c r="A89" s="34"/>
      <c r="B89" s="2"/>
      <c r="C89" s="34"/>
      <c r="D89" s="10"/>
    </row>
    <row r="90" spans="1:4" ht="16.5">
      <c r="A90" s="34"/>
      <c r="B90" s="14"/>
      <c r="C90" s="34"/>
      <c r="D90" s="10"/>
    </row>
    <row r="91" spans="1:4" ht="16.5">
      <c r="A91" s="34"/>
      <c r="B91" s="14"/>
      <c r="C91" s="34"/>
      <c r="D91" s="10"/>
    </row>
    <row r="92" spans="1:4" ht="16.5">
      <c r="A92" s="34"/>
      <c r="B92" s="14"/>
      <c r="C92" s="34"/>
      <c r="D92" s="10"/>
    </row>
    <row r="93" spans="1:4" ht="16.5">
      <c r="B93" s="14"/>
      <c r="C93" s="34"/>
      <c r="D93" s="10"/>
    </row>
    <row r="94" spans="1:4" ht="16.5">
      <c r="B94" s="14"/>
      <c r="C94" s="34"/>
      <c r="D94" s="10"/>
    </row>
    <row r="95" spans="1:4" ht="16.5">
      <c r="A95" s="10"/>
      <c r="B95" s="36"/>
      <c r="D95" s="10"/>
    </row>
    <row r="96" spans="1:4" ht="16.5">
      <c r="A96" s="10"/>
      <c r="B96" s="36"/>
      <c r="D96" s="10"/>
    </row>
    <row r="97" spans="1:4" ht="16.5">
      <c r="A97" s="10"/>
      <c r="B97" s="36"/>
      <c r="D97" s="10"/>
    </row>
    <row r="98" spans="1:4" ht="16.5">
      <c r="A98" s="10"/>
      <c r="B98" s="36"/>
      <c r="D98" s="10"/>
    </row>
    <row r="99" spans="1:4" ht="16.5">
      <c r="A99" s="10"/>
      <c r="B99" s="36"/>
      <c r="D99" s="10"/>
    </row>
    <row r="100" spans="1:4" ht="16.5">
      <c r="A100" s="10"/>
      <c r="B100" s="36"/>
      <c r="D100" s="10"/>
    </row>
    <row r="101" spans="1:4" ht="16.5">
      <c r="A101" s="10"/>
      <c r="B101" s="36"/>
      <c r="D101" s="10"/>
    </row>
    <row r="102" spans="1:4" ht="16.5">
      <c r="A102" s="10"/>
      <c r="B102" s="36"/>
      <c r="D102" s="10"/>
    </row>
    <row r="103" spans="1:4" ht="16.5">
      <c r="A103" s="10"/>
      <c r="B103" s="36"/>
      <c r="D103" s="10"/>
    </row>
    <row r="104" spans="1:4" ht="16.5">
      <c r="A104" s="10"/>
      <c r="B104" s="36"/>
      <c r="D104" s="10"/>
    </row>
    <row r="105" spans="1:4" ht="16.5">
      <c r="A105" s="10"/>
      <c r="B105" s="36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7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915</v>
      </c>
      <c r="G1" t="s">
        <v>916</v>
      </c>
      <c r="I1" t="s">
        <v>917</v>
      </c>
      <c r="J1">
        <v>11</v>
      </c>
      <c r="P1" t="s">
        <v>918</v>
      </c>
      <c r="U1" t="s">
        <v>919</v>
      </c>
      <c r="V1" t="s">
        <v>920</v>
      </c>
      <c r="X1" s="10" t="s">
        <v>921</v>
      </c>
    </row>
    <row r="2" spans="1:25">
      <c r="A2" t="s">
        <v>922</v>
      </c>
      <c r="D2">
        <v>800</v>
      </c>
      <c r="E2" s="31">
        <v>1</v>
      </c>
      <c r="F2" s="32">
        <f>D2/E2</f>
        <v>800</v>
      </c>
      <c r="I2" t="s">
        <v>923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924</v>
      </c>
      <c r="D3">
        <v>800</v>
      </c>
      <c r="E3" s="31">
        <v>1</v>
      </c>
      <c r="F3" s="32">
        <f t="shared" ref="F3:F25" si="1">D3/E3</f>
        <v>800</v>
      </c>
      <c r="I3" t="s">
        <v>925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926</v>
      </c>
      <c r="D4">
        <v>800</v>
      </c>
      <c r="E4" s="31">
        <v>1</v>
      </c>
      <c r="F4" s="32">
        <f t="shared" si="1"/>
        <v>800</v>
      </c>
      <c r="I4" t="s">
        <v>927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928</v>
      </c>
      <c r="D5">
        <v>800</v>
      </c>
      <c r="E5" s="31">
        <v>1</v>
      </c>
      <c r="F5" s="32">
        <f t="shared" si="1"/>
        <v>800</v>
      </c>
      <c r="I5" t="s">
        <v>929</v>
      </c>
      <c r="J5" s="3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930</v>
      </c>
      <c r="D6">
        <v>2500</v>
      </c>
      <c r="E6" s="31">
        <v>1</v>
      </c>
      <c r="F6" s="3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931</v>
      </c>
      <c r="D7">
        <v>2500</v>
      </c>
      <c r="E7" s="31">
        <v>0.85</v>
      </c>
      <c r="F7" s="32">
        <f t="shared" si="1"/>
        <v>2941.1764705882356</v>
      </c>
      <c r="J7" t="s">
        <v>932</v>
      </c>
      <c r="K7" s="10" t="s">
        <v>933</v>
      </c>
      <c r="L7" s="10" t="s">
        <v>934</v>
      </c>
      <c r="M7" t="s">
        <v>935</v>
      </c>
      <c r="N7" t="s">
        <v>936</v>
      </c>
      <c r="P7">
        <f t="shared" si="0"/>
        <v>85</v>
      </c>
    </row>
    <row r="8" spans="1:25">
      <c r="A8" t="s">
        <v>937</v>
      </c>
      <c r="D8">
        <v>2500</v>
      </c>
      <c r="E8" s="31">
        <v>0.85</v>
      </c>
      <c r="F8" s="32">
        <f t="shared" si="1"/>
        <v>2941.1764705882356</v>
      </c>
      <c r="I8" t="s">
        <v>938</v>
      </c>
      <c r="J8" s="32">
        <f>G6/J$1/W2</f>
        <v>29.090909090909093</v>
      </c>
      <c r="K8" s="32">
        <f>D2/J$1/W2*J$2</f>
        <v>5.8181818181818192</v>
      </c>
      <c r="L8" s="32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939</v>
      </c>
      <c r="D9">
        <v>2500</v>
      </c>
      <c r="E9" s="31">
        <v>0.85</v>
      </c>
      <c r="F9" s="32">
        <f t="shared" si="1"/>
        <v>2941.1764705882356</v>
      </c>
      <c r="I9" t="s">
        <v>940</v>
      </c>
      <c r="J9" s="32">
        <f>G11/J$1/W3</f>
        <v>35.650623885918009</v>
      </c>
      <c r="K9" s="32">
        <f>D6/J$1/W3*J$2</f>
        <v>6.0606060606060614</v>
      </c>
      <c r="L9" s="32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941</v>
      </c>
      <c r="D10">
        <v>2500</v>
      </c>
      <c r="E10" s="31">
        <v>0.85</v>
      </c>
      <c r="F10" s="32">
        <f t="shared" si="1"/>
        <v>2941.1764705882356</v>
      </c>
      <c r="I10" t="s">
        <v>942</v>
      </c>
      <c r="J10" s="32">
        <f>G16/J$1/W4</f>
        <v>75.560802833530119</v>
      </c>
      <c r="K10" s="32">
        <f>D11/J$1/W4*J$2</f>
        <v>13.223140495867771</v>
      </c>
      <c r="L10" s="32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943</v>
      </c>
      <c r="D11">
        <v>10000</v>
      </c>
      <c r="E11" s="31">
        <v>1</v>
      </c>
      <c r="F11" s="32">
        <f t="shared" si="1"/>
        <v>10000</v>
      </c>
      <c r="G11">
        <f>SUM(F7:F10)</f>
        <v>11764.705882352942</v>
      </c>
      <c r="I11" t="s">
        <v>944</v>
      </c>
      <c r="J11" s="32">
        <f>G21/J$1/W5</f>
        <v>134.6801346801347</v>
      </c>
      <c r="K11" s="32">
        <f>D16/J$1/W5*J$2</f>
        <v>24.242424242424246</v>
      </c>
      <c r="L11" s="32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945</v>
      </c>
      <c r="D12">
        <v>8000</v>
      </c>
      <c r="E12" s="31">
        <v>0.7</v>
      </c>
      <c r="F12" s="32">
        <f t="shared" si="1"/>
        <v>11428.571428571429</v>
      </c>
      <c r="I12" t="s">
        <v>946</v>
      </c>
      <c r="J12" s="32">
        <f>G26/J$1/W6</f>
        <v>169.69696969696972</v>
      </c>
      <c r="K12" s="32">
        <f>D21/J$1/W6*J$2</f>
        <v>16.969696969696972</v>
      </c>
      <c r="L12" s="32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947</v>
      </c>
      <c r="D13">
        <v>8000</v>
      </c>
      <c r="E13" s="31">
        <v>0.7</v>
      </c>
      <c r="F13" s="32">
        <f t="shared" si="1"/>
        <v>11428.571428571429</v>
      </c>
      <c r="J13" s="32"/>
      <c r="M13" t="s">
        <v>948</v>
      </c>
      <c r="N13">
        <f>SUM(N8:N12)</f>
        <v>1061280</v>
      </c>
      <c r="P13">
        <f t="shared" si="0"/>
        <v>70</v>
      </c>
    </row>
    <row r="14" spans="1:25">
      <c r="A14" t="s">
        <v>949</v>
      </c>
      <c r="D14">
        <v>8000</v>
      </c>
      <c r="E14" s="31">
        <v>0.7</v>
      </c>
      <c r="F14" s="32">
        <f t="shared" si="1"/>
        <v>11428.571428571429</v>
      </c>
      <c r="P14">
        <f t="shared" si="0"/>
        <v>70</v>
      </c>
    </row>
    <row r="15" spans="1:25">
      <c r="A15" t="s">
        <v>950</v>
      </c>
      <c r="D15">
        <v>8000</v>
      </c>
      <c r="E15" s="31">
        <v>0.7</v>
      </c>
      <c r="F15" s="32">
        <f t="shared" si="1"/>
        <v>11428.571428571429</v>
      </c>
      <c r="P15">
        <f t="shared" si="0"/>
        <v>70</v>
      </c>
    </row>
    <row r="16" spans="1:25">
      <c r="A16" t="s">
        <v>951</v>
      </c>
      <c r="D16">
        <v>30000</v>
      </c>
      <c r="E16" s="31">
        <v>1</v>
      </c>
      <c r="F16" s="32">
        <f t="shared" si="1"/>
        <v>30000</v>
      </c>
      <c r="G16">
        <f>SUM(F12:F15)</f>
        <v>45714.285714285717</v>
      </c>
      <c r="J16">
        <v>1000</v>
      </c>
      <c r="K16" s="31">
        <v>1</v>
      </c>
      <c r="P16">
        <f t="shared" si="0"/>
        <v>100</v>
      </c>
    </row>
    <row r="17" spans="1:16">
      <c r="A17" t="s">
        <v>952</v>
      </c>
      <c r="D17">
        <v>20000</v>
      </c>
      <c r="E17" s="31">
        <v>0.6</v>
      </c>
      <c r="F17" s="32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953</v>
      </c>
      <c r="D18">
        <v>20000</v>
      </c>
      <c r="E18" s="31">
        <v>0.6</v>
      </c>
      <c r="F18" s="32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954</v>
      </c>
      <c r="D19">
        <v>20000</v>
      </c>
      <c r="E19" s="31">
        <v>0.6</v>
      </c>
      <c r="F19" s="32">
        <f t="shared" si="1"/>
        <v>33333.333333333336</v>
      </c>
      <c r="J19">
        <v>2500</v>
      </c>
      <c r="K19" s="31">
        <v>0.85</v>
      </c>
      <c r="P19">
        <f t="shared" si="0"/>
        <v>60</v>
      </c>
    </row>
    <row r="20" spans="1:16">
      <c r="A20" t="s">
        <v>955</v>
      </c>
      <c r="D20">
        <v>20000</v>
      </c>
      <c r="E20" s="31">
        <v>0.6</v>
      </c>
      <c r="F20" s="32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956</v>
      </c>
      <c r="D21">
        <v>35000</v>
      </c>
      <c r="E21" s="31">
        <v>1</v>
      </c>
      <c r="F21" s="32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957</v>
      </c>
      <c r="D22">
        <v>35000</v>
      </c>
      <c r="E22" s="31">
        <v>0.5</v>
      </c>
      <c r="F22" s="32">
        <f t="shared" si="1"/>
        <v>70000</v>
      </c>
      <c r="J22">
        <v>8000</v>
      </c>
      <c r="K22" s="31">
        <v>0.7</v>
      </c>
      <c r="P22">
        <f t="shared" si="0"/>
        <v>50</v>
      </c>
    </row>
    <row r="23" spans="1:16">
      <c r="A23" t="s">
        <v>958</v>
      </c>
      <c r="D23">
        <v>35000</v>
      </c>
      <c r="E23" s="31">
        <v>0.5</v>
      </c>
      <c r="F23" s="32">
        <f t="shared" si="1"/>
        <v>70000</v>
      </c>
      <c r="J23">
        <v>8000</v>
      </c>
      <c r="P23">
        <f t="shared" si="0"/>
        <v>50</v>
      </c>
    </row>
    <row r="24" spans="1:16">
      <c r="A24" t="s">
        <v>959</v>
      </c>
      <c r="D24">
        <v>35000</v>
      </c>
      <c r="E24" s="31">
        <v>0.5</v>
      </c>
      <c r="F24" s="32">
        <f t="shared" si="1"/>
        <v>70000</v>
      </c>
      <c r="J24" s="10">
        <v>30000</v>
      </c>
      <c r="P24">
        <f t="shared" si="0"/>
        <v>50</v>
      </c>
    </row>
    <row r="25" spans="1:16">
      <c r="A25" t="s">
        <v>960</v>
      </c>
      <c r="D25">
        <v>35000</v>
      </c>
      <c r="E25" s="31">
        <v>0.5</v>
      </c>
      <c r="F25" s="32">
        <f t="shared" si="1"/>
        <v>70000</v>
      </c>
      <c r="J25" s="10">
        <v>20000</v>
      </c>
      <c r="K25" s="31">
        <v>0.55000000000000004</v>
      </c>
      <c r="P25">
        <f t="shared" si="0"/>
        <v>50</v>
      </c>
    </row>
    <row r="26" spans="1:16">
      <c r="A26" t="s">
        <v>961</v>
      </c>
      <c r="E26" t="s">
        <v>962</v>
      </c>
      <c r="F26" s="32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963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964</v>
      </c>
      <c r="B31" s="10" t="s">
        <v>117</v>
      </c>
      <c r="C31" s="10" t="s">
        <v>127</v>
      </c>
      <c r="F31" s="10" t="s">
        <v>965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966</v>
      </c>
      <c r="G32" s="10" t="s">
        <v>967</v>
      </c>
      <c r="H32" s="10" t="s">
        <v>915</v>
      </c>
      <c r="J32" s="10" t="s">
        <v>968</v>
      </c>
      <c r="K32" s="10" t="s">
        <v>969</v>
      </c>
      <c r="L32" s="10" t="s">
        <v>1</v>
      </c>
      <c r="M32" s="10" t="s">
        <v>915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1">
        <f>7%+3%*F33</f>
        <v>0.1</v>
      </c>
      <c r="H33" s="31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1">
        <f t="shared" ref="G34:G42" si="8">7%+3%*F34</f>
        <v>0.13</v>
      </c>
      <c r="H34" s="31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1">
        <f t="shared" si="8"/>
        <v>0.16</v>
      </c>
      <c r="H35" s="31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1">
        <f t="shared" si="8"/>
        <v>0.19</v>
      </c>
      <c r="H36" s="31">
        <f>SUM(G$33:G36)</f>
        <v>0.58000000000000007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1">
        <f t="shared" si="8"/>
        <v>0.22</v>
      </c>
      <c r="H37" s="31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1">
        <f t="shared" si="8"/>
        <v>0.25</v>
      </c>
      <c r="H38" s="31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1">
        <f t="shared" si="8"/>
        <v>0.28000000000000003</v>
      </c>
      <c r="H39" s="31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1">
        <f t="shared" si="8"/>
        <v>0.31</v>
      </c>
      <c r="H40" s="31">
        <f>SUM(G$33:G40)</f>
        <v>1.6400000000000001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1">
        <f t="shared" si="8"/>
        <v>0.34</v>
      </c>
      <c r="H41" s="31">
        <f>SUM(G$33:G41)</f>
        <v>1.9800000000000002</v>
      </c>
      <c r="K41" s="10"/>
      <c r="M41" s="10" t="s">
        <v>962</v>
      </c>
      <c r="N41">
        <f>SUM(N33:N40)</f>
        <v>28860</v>
      </c>
      <c r="O41">
        <f>SUM(O33:O40)</f>
        <v>9600</v>
      </c>
    </row>
    <row r="42" spans="1:15">
      <c r="A42" s="10" t="s">
        <v>962</v>
      </c>
      <c r="B42">
        <f>SUM(B32:B41)</f>
        <v>257000</v>
      </c>
      <c r="F42">
        <v>10</v>
      </c>
      <c r="G42" s="31">
        <f t="shared" si="8"/>
        <v>0.37</v>
      </c>
      <c r="H42" s="31">
        <f>SUM(G$33:G42)</f>
        <v>2.35</v>
      </c>
      <c r="K42" s="10"/>
    </row>
    <row r="43" spans="1:15">
      <c r="G43" s="31"/>
      <c r="H43" s="31"/>
    </row>
    <row r="44" spans="1:15">
      <c r="G44" s="31"/>
      <c r="H44" s="31"/>
      <c r="J44" s="10"/>
      <c r="K44" s="10"/>
    </row>
    <row r="45" spans="1:15">
      <c r="A45" s="10" t="s">
        <v>970</v>
      </c>
      <c r="B45" s="10" t="s">
        <v>971</v>
      </c>
      <c r="C45" s="10" t="s">
        <v>972</v>
      </c>
      <c r="F45" s="10" t="s">
        <v>973</v>
      </c>
      <c r="G45" s="31"/>
      <c r="H45" s="31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974</v>
      </c>
      <c r="G46" s="33" t="s">
        <v>975</v>
      </c>
      <c r="H46" s="33" t="s">
        <v>168</v>
      </c>
      <c r="I46" s="10" t="s">
        <v>976</v>
      </c>
      <c r="K46" s="10"/>
    </row>
    <row r="47" spans="1:15">
      <c r="A47">
        <v>2</v>
      </c>
      <c r="B47">
        <f t="shared" si="11"/>
        <v>200</v>
      </c>
      <c r="C47" s="10" t="s">
        <v>977</v>
      </c>
      <c r="F47">
        <v>1</v>
      </c>
      <c r="G47">
        <f>150+150*F47</f>
        <v>300</v>
      </c>
      <c r="H47">
        <f>F47*30</f>
        <v>30</v>
      </c>
      <c r="I47" s="31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1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978</v>
      </c>
      <c r="F49">
        <v>3</v>
      </c>
      <c r="G49">
        <f t="shared" si="12"/>
        <v>600</v>
      </c>
      <c r="H49">
        <f t="shared" si="13"/>
        <v>90</v>
      </c>
      <c r="I49" s="31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1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1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1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1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1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1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962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7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622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522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529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537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603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872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874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878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880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884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886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611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599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651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664</v>
      </c>
      <c r="H15" t="str">
        <f t="shared" si="0"/>
        <v>|Cff00FF7F大补丸|r</v>
      </c>
    </row>
    <row r="16" spans="1:8" ht="16.5">
      <c r="A16" s="1" t="s">
        <v>219</v>
      </c>
      <c r="B16" s="2" t="s">
        <v>231</v>
      </c>
      <c r="G16" s="6" t="s">
        <v>671</v>
      </c>
      <c r="H16" t="str">
        <f t="shared" si="0"/>
        <v>|Cff00FF7F超级大补丸|r</v>
      </c>
    </row>
    <row r="17" spans="1:15" ht="16.5">
      <c r="A17" s="1" t="s">
        <v>221</v>
      </c>
      <c r="B17" s="2" t="s">
        <v>234</v>
      </c>
      <c r="G17" s="5" t="s">
        <v>675</v>
      </c>
      <c r="H17" t="str">
        <f t="shared" si="0"/>
        <v>|Cff00FF7F特级大补丸|r</v>
      </c>
      <c r="O17" s="12"/>
    </row>
    <row r="18" spans="1:15" ht="16.5">
      <c r="A18" s="1" t="s">
        <v>223</v>
      </c>
      <c r="B18" s="2" t="s">
        <v>236</v>
      </c>
      <c r="G18" s="7" t="s">
        <v>979</v>
      </c>
      <c r="H18" t="e">
        <f t="shared" si="0"/>
        <v>#N/A</v>
      </c>
      <c r="O18" s="12"/>
    </row>
    <row r="19" spans="1:15" ht="16.5">
      <c r="A19" s="1" t="s">
        <v>225</v>
      </c>
      <c r="B19" s="2" t="s">
        <v>238</v>
      </c>
      <c r="G19" s="8" t="s">
        <v>580</v>
      </c>
      <c r="H19" t="str">
        <f t="shared" si="0"/>
        <v>附魔宝箱</v>
      </c>
      <c r="O19" s="12"/>
    </row>
    <row r="20" spans="1:15" ht="16.5">
      <c r="A20" s="1" t="s">
        <v>227</v>
      </c>
      <c r="B20" s="2" t="s">
        <v>240</v>
      </c>
      <c r="G20" s="5" t="s">
        <v>867</v>
      </c>
      <c r="H20" t="str">
        <f t="shared" si="0"/>
        <v>没抽到任何东西</v>
      </c>
    </row>
    <row r="21" spans="1:15" ht="16.5">
      <c r="A21" s="1" t="s">
        <v>230</v>
      </c>
      <c r="B21" s="2" t="s">
        <v>243</v>
      </c>
      <c r="G21" s="9"/>
      <c r="H21" t="str">
        <f t="shared" si="0"/>
        <v/>
      </c>
    </row>
    <row r="22" spans="1:15" ht="16.5">
      <c r="A22" s="1" t="s">
        <v>233</v>
      </c>
      <c r="B22" s="2" t="s">
        <v>246</v>
      </c>
      <c r="G22" s="9"/>
      <c r="H22" t="str">
        <f t="shared" si="0"/>
        <v/>
      </c>
    </row>
    <row r="23" spans="1:15" ht="16.5">
      <c r="A23" s="1" t="s">
        <v>235</v>
      </c>
      <c r="B23" s="2" t="s">
        <v>248</v>
      </c>
      <c r="G23" s="9"/>
      <c r="H23" t="str">
        <f t="shared" si="0"/>
        <v/>
      </c>
    </row>
    <row r="24" spans="1:15" ht="16.5">
      <c r="A24" s="1" t="s">
        <v>237</v>
      </c>
      <c r="B24" s="2" t="s">
        <v>250</v>
      </c>
      <c r="G24" s="9"/>
      <c r="H24" t="str">
        <f t="shared" si="0"/>
        <v/>
      </c>
    </row>
    <row r="25" spans="1:15" ht="16.5">
      <c r="A25" s="1" t="s">
        <v>239</v>
      </c>
      <c r="B25" s="2" t="s">
        <v>252</v>
      </c>
      <c r="G25" s="9" t="s">
        <v>980</v>
      </c>
      <c r="H25" t="e">
        <f t="shared" si="0"/>
        <v>#N/A</v>
      </c>
    </row>
    <row r="26" spans="1:15" ht="16.5">
      <c r="A26" s="1" t="s">
        <v>253</v>
      </c>
      <c r="B26" s="10" t="s">
        <v>254</v>
      </c>
      <c r="G26" s="4" t="s">
        <v>658</v>
      </c>
      <c r="H26" t="str">
        <f t="shared" si="0"/>
        <v>|CffFF0000神兽洗灵石|r</v>
      </c>
    </row>
    <row r="27" spans="1:15" ht="16.5">
      <c r="A27" s="1" t="s">
        <v>256</v>
      </c>
      <c r="B27" s="10" t="s">
        <v>257</v>
      </c>
      <c r="G27" s="5" t="s">
        <v>654</v>
      </c>
      <c r="H27" t="str">
        <f t="shared" si="0"/>
        <v>|CffFFD24D补天石|r</v>
      </c>
    </row>
    <row r="28" spans="1:15" ht="16.5">
      <c r="A28" s="1" t="s">
        <v>258</v>
      </c>
      <c r="B28" s="10" t="s">
        <v>259</v>
      </c>
      <c r="G28" s="5" t="s">
        <v>656</v>
      </c>
      <c r="H28" t="str">
        <f t="shared" si="0"/>
        <v>|CffFF0000鸿蒙结晶|r</v>
      </c>
    </row>
    <row r="29" spans="1:15" ht="16.5">
      <c r="A29" s="1" t="s">
        <v>260</v>
      </c>
      <c r="B29" s="10" t="s">
        <v>261</v>
      </c>
      <c r="G29" s="5" t="s">
        <v>874</v>
      </c>
      <c r="H29" t="str">
        <f t="shared" si="0"/>
        <v>攻击力中</v>
      </c>
    </row>
    <row r="30" spans="1:15" ht="16.5">
      <c r="A30" s="1" t="s">
        <v>262</v>
      </c>
      <c r="B30" s="10" t="s">
        <v>263</v>
      </c>
      <c r="G30" s="5" t="s">
        <v>876</v>
      </c>
      <c r="H30" t="str">
        <f t="shared" si="0"/>
        <v>攻击力高</v>
      </c>
    </row>
    <row r="31" spans="1:15" ht="16.5">
      <c r="A31" s="1" t="s">
        <v>264</v>
      </c>
      <c r="B31" s="10" t="s">
        <v>265</v>
      </c>
      <c r="G31" s="5" t="s">
        <v>880</v>
      </c>
      <c r="H31" t="str">
        <f t="shared" si="0"/>
        <v>生命值中</v>
      </c>
    </row>
    <row r="32" spans="1:15" ht="16.5">
      <c r="A32" s="1" t="s">
        <v>267</v>
      </c>
      <c r="B32" s="10" t="s">
        <v>268</v>
      </c>
      <c r="G32" s="5" t="s">
        <v>882</v>
      </c>
      <c r="H32" t="str">
        <f t="shared" si="0"/>
        <v>生命值高</v>
      </c>
    </row>
    <row r="33" spans="1:8" ht="16.5">
      <c r="A33" s="1" t="s">
        <v>269</v>
      </c>
      <c r="B33" s="10" t="s">
        <v>270</v>
      </c>
      <c r="G33" s="5" t="s">
        <v>886</v>
      </c>
      <c r="H33" t="str">
        <f t="shared" si="0"/>
        <v>业力中</v>
      </c>
    </row>
    <row r="34" spans="1:8" ht="16.5">
      <c r="A34" s="1" t="s">
        <v>271</v>
      </c>
      <c r="B34" s="10" t="s">
        <v>272</v>
      </c>
      <c r="G34" s="5" t="s">
        <v>888</v>
      </c>
      <c r="H34" t="str">
        <f t="shared" si="0"/>
        <v>业力高</v>
      </c>
    </row>
    <row r="35" spans="1:8" ht="16.5">
      <c r="A35" s="1" t="s">
        <v>273</v>
      </c>
      <c r="B35" s="10" t="s">
        <v>274</v>
      </c>
      <c r="G35" s="5" t="s">
        <v>603</v>
      </c>
      <c r="H35" t="str">
        <f t="shared" si="0"/>
        <v>|CffFFD24D后天道果箱|r</v>
      </c>
    </row>
    <row r="36" spans="1:8" ht="16.5">
      <c r="A36" s="1" t="s">
        <v>275</v>
      </c>
      <c r="B36" s="10" t="s">
        <v>276</v>
      </c>
      <c r="G36" s="8" t="s">
        <v>607</v>
      </c>
      <c r="H36" t="str">
        <f t="shared" si="0"/>
        <v>|CffFF0000先天道果箱|r</v>
      </c>
    </row>
    <row r="37" spans="1:8" ht="16.5">
      <c r="A37" s="1" t="s">
        <v>278</v>
      </c>
      <c r="B37" s="10" t="s">
        <v>279</v>
      </c>
      <c r="G37" s="4" t="s">
        <v>529</v>
      </c>
      <c r="H37" t="str">
        <f t="shared" si="0"/>
        <v>|Cff00BFFF招魂幡Lv3|r</v>
      </c>
    </row>
    <row r="38" spans="1:8" ht="16.5">
      <c r="A38" s="1" t="s">
        <v>280</v>
      </c>
      <c r="B38" s="10" t="s">
        <v>281</v>
      </c>
      <c r="G38" s="3" t="s">
        <v>537</v>
      </c>
      <c r="H38" t="str">
        <f t="shared" si="0"/>
        <v>|CffFF0000招魂幡Lv5|r</v>
      </c>
    </row>
    <row r="39" spans="1:8" ht="16.5">
      <c r="A39" s="1" t="s">
        <v>282</v>
      </c>
      <c r="B39" s="10" t="s">
        <v>283</v>
      </c>
      <c r="G39" s="5" t="s">
        <v>611</v>
      </c>
      <c r="H39" t="str">
        <f t="shared" si="0"/>
        <v>|CffFFD24D技能宝箱|r</v>
      </c>
    </row>
    <row r="40" spans="1:8" ht="16.5">
      <c r="A40" s="1" t="s">
        <v>284</v>
      </c>
      <c r="B40" s="10" t="s">
        <v>285</v>
      </c>
      <c r="G40" s="7" t="s">
        <v>979</v>
      </c>
      <c r="H40" t="e">
        <f t="shared" si="0"/>
        <v>#N/A</v>
      </c>
    </row>
    <row r="41" spans="1:8" ht="16.5">
      <c r="A41" s="1" t="s">
        <v>286</v>
      </c>
      <c r="B41" s="10" t="s">
        <v>297</v>
      </c>
      <c r="G41" s="5" t="s">
        <v>580</v>
      </c>
      <c r="H41" t="str">
        <f t="shared" si="0"/>
        <v>附魔宝箱</v>
      </c>
    </row>
    <row r="42" spans="1:8" ht="16.5">
      <c r="A42" s="1" t="s">
        <v>288</v>
      </c>
      <c r="B42" s="10" t="s">
        <v>300</v>
      </c>
      <c r="G42" s="5" t="s">
        <v>651</v>
      </c>
      <c r="H42" t="str">
        <f t="shared" si="0"/>
        <v>|CffFF0000时渊碎片|r</v>
      </c>
    </row>
    <row r="43" spans="1:8" ht="16.5">
      <c r="A43" s="1" t="s">
        <v>290</v>
      </c>
      <c r="B43" s="10" t="s">
        <v>302</v>
      </c>
      <c r="G43" s="5" t="s">
        <v>664</v>
      </c>
      <c r="H43" t="str">
        <f t="shared" si="0"/>
        <v>|Cff00FF7F大补丸|r</v>
      </c>
    </row>
    <row r="44" spans="1:8" ht="16.5">
      <c r="A44" s="1" t="s">
        <v>292</v>
      </c>
      <c r="B44" s="10" t="s">
        <v>304</v>
      </c>
      <c r="G44" s="6" t="s">
        <v>671</v>
      </c>
      <c r="H44" t="str">
        <f t="shared" si="0"/>
        <v>|Cff00FF7F超级大补丸|r</v>
      </c>
    </row>
    <row r="45" spans="1:8" ht="16.5">
      <c r="A45" s="1" t="s">
        <v>294</v>
      </c>
      <c r="B45" s="10" t="s">
        <v>306</v>
      </c>
      <c r="G45" s="5" t="s">
        <v>867</v>
      </c>
      <c r="H45" t="str">
        <f t="shared" si="0"/>
        <v>没抽到任何东西</v>
      </c>
    </row>
    <row r="46" spans="1:8" ht="16.5">
      <c r="A46" s="1" t="s">
        <v>296</v>
      </c>
      <c r="B46" s="10" t="s">
        <v>308</v>
      </c>
      <c r="G46" s="8" t="s">
        <v>599</v>
      </c>
      <c r="H46" t="str">
        <f t="shared" si="0"/>
        <v>|Cff00BFFF入门道果箱|r</v>
      </c>
    </row>
    <row r="47" spans="1:8" ht="16.5">
      <c r="A47" s="1" t="s">
        <v>299</v>
      </c>
      <c r="B47" s="10" t="s">
        <v>311</v>
      </c>
      <c r="G47" s="3" t="s">
        <v>451</v>
      </c>
      <c r="H47" t="str">
        <f t="shared" si="0"/>
        <v>残缺的中级道果【2】</v>
      </c>
    </row>
    <row r="48" spans="1:8" ht="16.5">
      <c r="A48" s="1" t="s">
        <v>301</v>
      </c>
      <c r="B48" s="10" t="s">
        <v>313</v>
      </c>
      <c r="G48" s="3" t="s">
        <v>454</v>
      </c>
      <c r="H48" t="str">
        <f t="shared" si="0"/>
        <v>|Cff00FF7F残缺的高级道果【3】|r</v>
      </c>
    </row>
    <row r="49" spans="1:8" ht="16.5">
      <c r="A49" s="1" t="s">
        <v>303</v>
      </c>
      <c r="B49" s="10" t="s">
        <v>315</v>
      </c>
      <c r="G49" s="9" t="s">
        <v>421</v>
      </c>
      <c r="H49" t="str">
        <f t="shared" si="0"/>
        <v>完美的中级道果【2】</v>
      </c>
    </row>
    <row r="50" spans="1:8" ht="16.5">
      <c r="A50" s="1" t="s">
        <v>305</v>
      </c>
      <c r="B50" s="10" t="s">
        <v>317</v>
      </c>
      <c r="G50" s="9" t="s">
        <v>424</v>
      </c>
      <c r="H50" t="str">
        <f t="shared" si="0"/>
        <v>|Cff00FF7F完美的高级道果【3】|r</v>
      </c>
    </row>
    <row r="51" spans="1:8" ht="16.5">
      <c r="A51" s="1" t="s">
        <v>318</v>
      </c>
      <c r="B51" s="2" t="s">
        <v>319</v>
      </c>
      <c r="G51" s="9"/>
      <c r="H51" t="str">
        <f t="shared" si="0"/>
        <v/>
      </c>
    </row>
    <row r="52" spans="1:8" ht="16.5">
      <c r="A52" s="1" t="s">
        <v>321</v>
      </c>
      <c r="B52" s="2" t="s">
        <v>322</v>
      </c>
      <c r="G52" s="11"/>
      <c r="H52" t="str">
        <f t="shared" si="0"/>
        <v/>
      </c>
    </row>
    <row r="53" spans="1:8" ht="16.5">
      <c r="A53" s="1" t="s">
        <v>323</v>
      </c>
      <c r="B53" s="2" t="s">
        <v>324</v>
      </c>
      <c r="G53" s="9"/>
      <c r="H53" t="str">
        <f t="shared" si="0"/>
        <v/>
      </c>
    </row>
    <row r="54" spans="1:8" ht="16.5">
      <c r="A54" s="1" t="s">
        <v>325</v>
      </c>
      <c r="B54" s="2" t="s">
        <v>326</v>
      </c>
      <c r="G54" s="11"/>
      <c r="H54" t="str">
        <f t="shared" si="0"/>
        <v/>
      </c>
    </row>
    <row r="55" spans="1:8" ht="16.5">
      <c r="A55" s="1" t="s">
        <v>327</v>
      </c>
      <c r="B55" s="2" t="s">
        <v>328</v>
      </c>
      <c r="G55" s="8" t="s">
        <v>603</v>
      </c>
      <c r="H55" t="str">
        <f t="shared" si="0"/>
        <v>|CffFFD24D后天道果箱|r</v>
      </c>
    </row>
    <row r="56" spans="1:8" ht="16.5">
      <c r="A56" s="1" t="s">
        <v>330</v>
      </c>
      <c r="B56" s="2" t="s">
        <v>331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333</v>
      </c>
      <c r="B57" s="2" t="s">
        <v>334</v>
      </c>
      <c r="G57" s="3" t="s">
        <v>460</v>
      </c>
      <c r="H57" t="str">
        <f t="shared" si="0"/>
        <v>|Cff00BFFF残缺的玄级道果【5】|r</v>
      </c>
    </row>
    <row r="58" spans="1:8" ht="16.5">
      <c r="A58" s="1" t="s">
        <v>335</v>
      </c>
      <c r="B58" s="2" t="s">
        <v>336</v>
      </c>
      <c r="G58" s="3" t="s">
        <v>463</v>
      </c>
      <c r="H58" t="str">
        <f t="shared" si="0"/>
        <v>|Cff00BFFF残缺的地级道果【6】|r</v>
      </c>
    </row>
    <row r="59" spans="1:8" ht="16.5">
      <c r="A59" s="1" t="s">
        <v>337</v>
      </c>
      <c r="B59" s="2" t="s">
        <v>338</v>
      </c>
      <c r="G59" s="9" t="s">
        <v>427</v>
      </c>
      <c r="H59" t="str">
        <f t="shared" si="0"/>
        <v>|Cff00FF7F完美的黄级道果【4】|r</v>
      </c>
    </row>
    <row r="60" spans="1:8" ht="16.5">
      <c r="A60" s="1" t="s">
        <v>339</v>
      </c>
      <c r="B60" s="2" t="s">
        <v>340</v>
      </c>
      <c r="G60" s="9" t="s">
        <v>430</v>
      </c>
      <c r="H60" t="str">
        <f t="shared" si="0"/>
        <v>|Cff00BFFF完美的玄级道果【5】|r</v>
      </c>
    </row>
    <row r="61" spans="1:8" ht="16.5">
      <c r="A61" s="1" t="s">
        <v>342</v>
      </c>
      <c r="B61" s="2" t="s">
        <v>343</v>
      </c>
      <c r="G61" s="9" t="s">
        <v>433</v>
      </c>
      <c r="H61" t="str">
        <f t="shared" si="0"/>
        <v>|Cff00BFFF完美的地级道果【6】|r</v>
      </c>
    </row>
    <row r="62" spans="1:8" ht="16.5">
      <c r="A62" s="1" t="s">
        <v>345</v>
      </c>
      <c r="B62" s="2" t="s">
        <v>346</v>
      </c>
      <c r="G62" s="11" t="s">
        <v>671</v>
      </c>
      <c r="H62" t="str">
        <f t="shared" si="0"/>
        <v>|Cff00FF7F超级大补丸|r</v>
      </c>
    </row>
    <row r="63" spans="1:8" ht="16.5">
      <c r="A63" s="1" t="s">
        <v>347</v>
      </c>
      <c r="B63" s="2" t="s">
        <v>348</v>
      </c>
      <c r="G63" s="9" t="s">
        <v>675</v>
      </c>
      <c r="H63" t="str">
        <f t="shared" si="0"/>
        <v>|Cff00FF7F特级大补丸|r</v>
      </c>
    </row>
    <row r="64" spans="1:8" ht="16.5">
      <c r="A64" s="1" t="s">
        <v>349</v>
      </c>
      <c r="B64" s="2" t="s">
        <v>350</v>
      </c>
      <c r="G64" s="9"/>
      <c r="H64" t="str">
        <f t="shared" si="0"/>
        <v/>
      </c>
    </row>
    <row r="65" spans="1:8" ht="16.5">
      <c r="A65" s="1" t="s">
        <v>351</v>
      </c>
      <c r="B65" s="2" t="s">
        <v>352</v>
      </c>
      <c r="G65" s="11"/>
      <c r="H65" t="str">
        <f t="shared" si="0"/>
        <v/>
      </c>
    </row>
    <row r="66" spans="1:8" ht="16.5">
      <c r="A66" s="1" t="s">
        <v>354</v>
      </c>
      <c r="B66" s="2" t="s">
        <v>366</v>
      </c>
      <c r="G66" s="11"/>
      <c r="H66" t="str">
        <f t="shared" ref="H66:H129" si="1">IF(G66="","",VLOOKUP(G66,A:B,2,FALSE))</f>
        <v/>
      </c>
    </row>
    <row r="67" spans="1:8" ht="16.5">
      <c r="A67" s="1" t="s">
        <v>356</v>
      </c>
      <c r="B67" s="2" t="s">
        <v>369</v>
      </c>
      <c r="G67" s="11"/>
      <c r="H67" t="str">
        <f t="shared" si="1"/>
        <v/>
      </c>
    </row>
    <row r="68" spans="1:8" ht="16.5">
      <c r="A68" s="1" t="s">
        <v>358</v>
      </c>
      <c r="B68" s="2" t="s">
        <v>371</v>
      </c>
      <c r="G68" s="8" t="s">
        <v>607</v>
      </c>
      <c r="H68" t="str">
        <f t="shared" si="1"/>
        <v>|CffFF0000先天道果箱|r</v>
      </c>
    </row>
    <row r="69" spans="1:8" ht="16.5">
      <c r="A69" s="1" t="s">
        <v>360</v>
      </c>
      <c r="B69" s="2" t="s">
        <v>373</v>
      </c>
      <c r="G69" s="3" t="s">
        <v>436</v>
      </c>
      <c r="H69" t="str">
        <f t="shared" si="1"/>
        <v>|CffFFC926完美的天级道果【7】|r</v>
      </c>
    </row>
    <row r="70" spans="1:8" ht="16.5">
      <c r="A70" s="1" t="s">
        <v>362</v>
      </c>
      <c r="B70" s="2" t="s">
        <v>375</v>
      </c>
      <c r="G70" s="3" t="s">
        <v>439</v>
      </c>
      <c r="H70" t="str">
        <f t="shared" si="1"/>
        <v>|CffFFC926完美的仙品道果【8】|r</v>
      </c>
    </row>
    <row r="71" spans="1:8" ht="16.5">
      <c r="A71" s="1" t="s">
        <v>365</v>
      </c>
      <c r="B71" s="2" t="s">
        <v>378</v>
      </c>
      <c r="G71" s="3" t="s">
        <v>442</v>
      </c>
      <c r="H71" t="str">
        <f t="shared" si="1"/>
        <v>|CffFF0000完美的至圣道果【9】|r</v>
      </c>
    </row>
    <row r="72" spans="1:8" ht="16.5">
      <c r="A72" s="1" t="s">
        <v>368</v>
      </c>
      <c r="B72" s="2" t="s">
        <v>381</v>
      </c>
      <c r="G72" s="3" t="s">
        <v>445</v>
      </c>
      <c r="H72" t="str">
        <f t="shared" si="1"/>
        <v>|CffFF0000完美的混沌道果【10】|r</v>
      </c>
    </row>
    <row r="73" spans="1:8" ht="16.5">
      <c r="A73" s="1" t="s">
        <v>370</v>
      </c>
      <c r="B73" s="2" t="s">
        <v>383</v>
      </c>
      <c r="G73" s="9" t="s">
        <v>466</v>
      </c>
      <c r="H73" t="str">
        <f t="shared" si="1"/>
        <v>|CffFFC926残缺的天级道果【7】|r</v>
      </c>
    </row>
    <row r="74" spans="1:8" ht="16.5">
      <c r="A74" s="1" t="s">
        <v>372</v>
      </c>
      <c r="B74" s="2" t="s">
        <v>385</v>
      </c>
      <c r="G74" s="9" t="s">
        <v>469</v>
      </c>
      <c r="H74" t="str">
        <f t="shared" si="1"/>
        <v>|CffFFC926残缺的仙品道果【8】|r</v>
      </c>
    </row>
    <row r="75" spans="1:8" ht="16.5">
      <c r="A75" s="1" t="s">
        <v>374</v>
      </c>
      <c r="B75" s="2" t="s">
        <v>387</v>
      </c>
      <c r="G75" s="9" t="s">
        <v>472</v>
      </c>
      <c r="H75" t="str">
        <f t="shared" si="1"/>
        <v>|CffFF0000残缺的至圣道果【9】|r</v>
      </c>
    </row>
    <row r="76" spans="1:8" ht="16.5">
      <c r="A76" s="1" t="s">
        <v>388</v>
      </c>
      <c r="B76" s="13" t="s">
        <v>389</v>
      </c>
      <c r="G76" s="9" t="s">
        <v>475</v>
      </c>
      <c r="H76" t="str">
        <f t="shared" si="1"/>
        <v>|CffFF0000残缺的混沌道果【10】|r</v>
      </c>
    </row>
    <row r="77" spans="1:8" ht="16.5">
      <c r="A77" s="1" t="s">
        <v>391</v>
      </c>
      <c r="B77" s="13" t="s">
        <v>392</v>
      </c>
      <c r="G77" s="11" t="s">
        <v>671</v>
      </c>
      <c r="H77" t="str">
        <f t="shared" si="1"/>
        <v>|Cff00FF7F超级大补丸|r</v>
      </c>
    </row>
    <row r="78" spans="1:8" ht="16.5">
      <c r="A78" s="1" t="s">
        <v>394</v>
      </c>
      <c r="B78" s="14" t="s">
        <v>395</v>
      </c>
      <c r="G78" s="9" t="s">
        <v>675</v>
      </c>
      <c r="H78" t="str">
        <f t="shared" si="1"/>
        <v>|Cff00FF7F特级大补丸|r</v>
      </c>
    </row>
    <row r="79" spans="1:8" ht="16.5">
      <c r="A79" s="1" t="s">
        <v>397</v>
      </c>
      <c r="B79" s="14" t="s">
        <v>398</v>
      </c>
      <c r="G79" s="9"/>
      <c r="H79" t="str">
        <f t="shared" si="1"/>
        <v/>
      </c>
    </row>
    <row r="80" spans="1:8" ht="16.5">
      <c r="A80" s="1" t="s">
        <v>400</v>
      </c>
      <c r="B80" s="14" t="s">
        <v>401</v>
      </c>
      <c r="G80" s="11"/>
      <c r="H80" t="str">
        <f t="shared" si="1"/>
        <v/>
      </c>
    </row>
    <row r="81" spans="1:8" ht="16.5">
      <c r="A81" s="1" t="s">
        <v>403</v>
      </c>
      <c r="B81" s="2" t="s">
        <v>404</v>
      </c>
      <c r="G81" s="3" t="s">
        <v>618</v>
      </c>
      <c r="H81" t="str">
        <f t="shared" si="1"/>
        <v>幸运星盒</v>
      </c>
    </row>
    <row r="82" spans="1:8" ht="16.5">
      <c r="A82" s="1" t="s">
        <v>406</v>
      </c>
      <c r="B82" s="2" t="s">
        <v>407</v>
      </c>
      <c r="G82" s="9" t="s">
        <v>869</v>
      </c>
      <c r="H82" t="str">
        <f t="shared" si="1"/>
        <v>玄铁</v>
      </c>
    </row>
    <row r="83" spans="1:8" ht="16.5">
      <c r="A83" s="1" t="s">
        <v>409</v>
      </c>
      <c r="B83" s="2" t="s">
        <v>410</v>
      </c>
      <c r="G83" s="9" t="s">
        <v>871</v>
      </c>
      <c r="H83" t="str">
        <f t="shared" si="1"/>
        <v>杀敌数</v>
      </c>
    </row>
    <row r="84" spans="1:8" ht="16.5">
      <c r="A84" s="1" t="s">
        <v>412</v>
      </c>
      <c r="B84" s="2" t="s">
        <v>413</v>
      </c>
      <c r="G84" s="9" t="s">
        <v>872</v>
      </c>
      <c r="H84" t="str">
        <f t="shared" si="1"/>
        <v>攻击力低</v>
      </c>
    </row>
    <row r="85" spans="1:8" ht="16.5">
      <c r="A85" s="1" t="s">
        <v>415</v>
      </c>
      <c r="B85" s="2" t="s">
        <v>416</v>
      </c>
      <c r="G85" s="9" t="s">
        <v>874</v>
      </c>
      <c r="H85" t="str">
        <f t="shared" si="1"/>
        <v>攻击力中</v>
      </c>
    </row>
    <row r="86" spans="1:8" ht="16.5">
      <c r="A86" s="9" t="s">
        <v>418</v>
      </c>
      <c r="B86" s="13" t="s">
        <v>419</v>
      </c>
      <c r="G86" s="9" t="s">
        <v>876</v>
      </c>
      <c r="H86" t="str">
        <f t="shared" si="1"/>
        <v>攻击力高</v>
      </c>
    </row>
    <row r="87" spans="1:8" ht="16.5">
      <c r="A87" s="9" t="s">
        <v>421</v>
      </c>
      <c r="B87" s="13" t="s">
        <v>422</v>
      </c>
      <c r="G87" s="9" t="s">
        <v>878</v>
      </c>
      <c r="H87" t="str">
        <f t="shared" si="1"/>
        <v>生命值低</v>
      </c>
    </row>
    <row r="88" spans="1:8" ht="16.5">
      <c r="A88" s="9" t="s">
        <v>424</v>
      </c>
      <c r="B88" s="14" t="s">
        <v>425</v>
      </c>
      <c r="G88" s="9" t="s">
        <v>880</v>
      </c>
      <c r="H88" t="str">
        <f t="shared" si="1"/>
        <v>生命值中</v>
      </c>
    </row>
    <row r="89" spans="1:8" ht="16.5">
      <c r="A89" s="9" t="s">
        <v>427</v>
      </c>
      <c r="B89" s="14" t="s">
        <v>428</v>
      </c>
      <c r="G89" s="9" t="s">
        <v>882</v>
      </c>
      <c r="H89" t="str">
        <f t="shared" si="1"/>
        <v>生命值高</v>
      </c>
    </row>
    <row r="90" spans="1:8" ht="16.5">
      <c r="A90" s="9" t="s">
        <v>430</v>
      </c>
      <c r="B90" s="14" t="s">
        <v>431</v>
      </c>
      <c r="G90" s="9" t="s">
        <v>884</v>
      </c>
      <c r="H90" t="str">
        <f t="shared" si="1"/>
        <v>业力低</v>
      </c>
    </row>
    <row r="91" spans="1:8" ht="16.5">
      <c r="A91" s="9" t="s">
        <v>433</v>
      </c>
      <c r="B91" s="2" t="s">
        <v>434</v>
      </c>
      <c r="G91" s="9" t="s">
        <v>886</v>
      </c>
      <c r="H91" t="str">
        <f t="shared" si="1"/>
        <v>业力中</v>
      </c>
    </row>
    <row r="92" spans="1:8" ht="16.5">
      <c r="A92" s="9" t="s">
        <v>436</v>
      </c>
      <c r="B92" s="2" t="s">
        <v>437</v>
      </c>
      <c r="G92" s="9" t="s">
        <v>888</v>
      </c>
      <c r="H92" t="str">
        <f t="shared" si="1"/>
        <v>业力高</v>
      </c>
    </row>
    <row r="93" spans="1:8" ht="16.5">
      <c r="A93" s="9" t="s">
        <v>439</v>
      </c>
      <c r="B93" s="2" t="s">
        <v>440</v>
      </c>
      <c r="G93" s="9" t="s">
        <v>668</v>
      </c>
      <c r="H93" t="str">
        <f t="shared" si="1"/>
        <v>|Cff00FF7F抽奖抵用券|r</v>
      </c>
    </row>
    <row r="94" spans="1:8" ht="16.5">
      <c r="A94" s="9" t="s">
        <v>442</v>
      </c>
      <c r="B94" s="2" t="s">
        <v>443</v>
      </c>
      <c r="G94" s="9" t="s">
        <v>867</v>
      </c>
      <c r="H94" t="str">
        <f t="shared" si="1"/>
        <v>没抽到任何东西</v>
      </c>
    </row>
    <row r="95" spans="1:8" ht="16.5">
      <c r="A95" s="9" t="s">
        <v>445</v>
      </c>
      <c r="B95" s="2" t="s">
        <v>446</v>
      </c>
      <c r="G95" s="11"/>
      <c r="H95" t="str">
        <f t="shared" si="1"/>
        <v/>
      </c>
    </row>
    <row r="96" spans="1:8" ht="16.5">
      <c r="A96" s="9" t="s">
        <v>448</v>
      </c>
      <c r="B96" s="13" t="s">
        <v>449</v>
      </c>
      <c r="G96" s="8" t="s">
        <v>541</v>
      </c>
      <c r="H96" t="str">
        <f t="shared" si="1"/>
        <v>锦囊</v>
      </c>
    </row>
    <row r="97" spans="1:8" ht="16.5">
      <c r="A97" s="9" t="s">
        <v>451</v>
      </c>
      <c r="B97" s="13" t="s">
        <v>452</v>
      </c>
      <c r="G97" s="9" t="s">
        <v>544</v>
      </c>
      <c r="H97" t="str">
        <f t="shared" si="1"/>
        <v>来份快餐</v>
      </c>
    </row>
    <row r="98" spans="1:8" ht="16.5">
      <c r="A98" s="9" t="s">
        <v>454</v>
      </c>
      <c r="B98" s="14" t="s">
        <v>455</v>
      </c>
      <c r="G98" s="9" t="s">
        <v>547</v>
      </c>
      <c r="H98" t="str">
        <f t="shared" si="1"/>
        <v>抬你一手</v>
      </c>
    </row>
    <row r="99" spans="1:8" ht="16.5">
      <c r="A99" s="9" t="s">
        <v>457</v>
      </c>
      <c r="B99" s="14" t="s">
        <v>458</v>
      </c>
      <c r="G99" s="9" t="s">
        <v>550</v>
      </c>
      <c r="H99" t="str">
        <f t="shared" si="1"/>
        <v>死者苏生</v>
      </c>
    </row>
    <row r="100" spans="1:8" ht="16.5">
      <c r="A100" s="9" t="s">
        <v>460</v>
      </c>
      <c r="B100" s="14" t="s">
        <v>461</v>
      </c>
      <c r="G100" s="9" t="s">
        <v>553</v>
      </c>
      <c r="H100" t="str">
        <f t="shared" si="1"/>
        <v>福娃这么可爱..</v>
      </c>
    </row>
    <row r="101" spans="1:8" ht="16.5">
      <c r="A101" s="9" t="s">
        <v>463</v>
      </c>
      <c r="B101" s="2" t="s">
        <v>464</v>
      </c>
      <c r="G101" s="9" t="s">
        <v>556</v>
      </c>
      <c r="H101" t="str">
        <f t="shared" si="1"/>
        <v>奥里给Lo他</v>
      </c>
    </row>
    <row r="102" spans="1:8" ht="16.5">
      <c r="A102" s="9" t="s">
        <v>466</v>
      </c>
      <c r="B102" s="2" t="s">
        <v>467</v>
      </c>
      <c r="G102" s="9" t="s">
        <v>559</v>
      </c>
      <c r="H102" t="str">
        <f t="shared" si="1"/>
        <v>以逸待劳</v>
      </c>
    </row>
    <row r="103" spans="1:8" ht="16.5">
      <c r="A103" s="9" t="s">
        <v>469</v>
      </c>
      <c r="B103" s="2" t="s">
        <v>470</v>
      </c>
      <c r="G103" s="9" t="s">
        <v>562</v>
      </c>
      <c r="H103" t="str">
        <f t="shared" si="1"/>
        <v>全军出击</v>
      </c>
    </row>
    <row r="104" spans="1:8" ht="16.5">
      <c r="A104" s="9" t="s">
        <v>472</v>
      </c>
      <c r="B104" s="2" t="s">
        <v>473</v>
      </c>
      <c r="G104" s="9" t="s">
        <v>565</v>
      </c>
      <c r="H104" t="str">
        <f t="shared" si="1"/>
        <v>心跳时刻</v>
      </c>
    </row>
    <row r="105" spans="1:8" ht="16.5">
      <c r="A105" s="9" t="s">
        <v>475</v>
      </c>
      <c r="B105" s="2" t="s">
        <v>476</v>
      </c>
      <c r="G105" s="9" t="s">
        <v>568</v>
      </c>
      <c r="H105" t="str">
        <f t="shared" si="1"/>
        <v>据守</v>
      </c>
    </row>
    <row r="106" spans="1:8" ht="16.5">
      <c r="A106" s="9" t="s">
        <v>478</v>
      </c>
      <c r="B106" s="9" t="s">
        <v>479</v>
      </c>
      <c r="G106" s="9" t="s">
        <v>571</v>
      </c>
      <c r="H106" t="str">
        <f t="shared" si="1"/>
        <v>赌输可退</v>
      </c>
    </row>
    <row r="107" spans="1:8" ht="16.5">
      <c r="A107" s="9" t="s">
        <v>494</v>
      </c>
      <c r="B107" s="9" t="s">
        <v>481</v>
      </c>
      <c r="G107" s="9" t="s">
        <v>574</v>
      </c>
      <c r="H107" t="str">
        <f t="shared" si="1"/>
        <v>来点玄铁</v>
      </c>
    </row>
    <row r="108" spans="1:8" ht="16.5">
      <c r="A108" s="9" t="s">
        <v>495</v>
      </c>
      <c r="B108" s="9" t="s">
        <v>981</v>
      </c>
      <c r="G108" s="9" t="s">
        <v>577</v>
      </c>
      <c r="H108" t="str">
        <f t="shared" si="1"/>
        <v>恭喜发财</v>
      </c>
    </row>
    <row r="109" spans="1:8" ht="16.5">
      <c r="A109" s="9" t="s">
        <v>498</v>
      </c>
      <c r="B109" s="9" t="s">
        <v>489</v>
      </c>
      <c r="G109" s="9" t="s">
        <v>584</v>
      </c>
      <c r="H109" t="str">
        <f t="shared" si="1"/>
        <v>鼠年大吉</v>
      </c>
    </row>
    <row r="110" spans="1:8" ht="16.5">
      <c r="A110" s="9" t="s">
        <v>499</v>
      </c>
      <c r="B110" s="9" t="s">
        <v>982</v>
      </c>
      <c r="G110" s="9" t="s">
        <v>587</v>
      </c>
      <c r="H110" t="str">
        <f t="shared" si="1"/>
        <v>兄弟们拼了</v>
      </c>
    </row>
    <row r="111" spans="1:8" ht="16.5">
      <c r="A111" s="9" t="s">
        <v>500</v>
      </c>
      <c r="B111" s="15" t="s">
        <v>501</v>
      </c>
      <c r="G111" s="9" t="s">
        <v>590</v>
      </c>
      <c r="H111" t="str">
        <f t="shared" si="1"/>
        <v>老铁忍住啊</v>
      </c>
    </row>
    <row r="112" spans="1:8" ht="16.5">
      <c r="A112" s="9" t="s">
        <v>503</v>
      </c>
      <c r="B112" s="9" t="s">
        <v>504</v>
      </c>
      <c r="G112" s="9" t="s">
        <v>593</v>
      </c>
      <c r="H112" t="str">
        <f t="shared" si="1"/>
        <v>老铁忍住呀</v>
      </c>
    </row>
    <row r="113" spans="1:8" ht="16.5">
      <c r="A113" s="9" t="s">
        <v>506</v>
      </c>
      <c r="B113" s="9" t="s">
        <v>507</v>
      </c>
      <c r="G113" s="9" t="s">
        <v>596</v>
      </c>
      <c r="H113" t="str">
        <f t="shared" si="1"/>
        <v>跳不动了</v>
      </c>
    </row>
    <row r="114" spans="1:8" ht="16.5">
      <c r="A114" s="9" t="s">
        <v>509</v>
      </c>
      <c r="B114" s="9" t="s">
        <v>510</v>
      </c>
      <c r="G114" s="9" t="s">
        <v>872</v>
      </c>
      <c r="H114" t="str">
        <f t="shared" si="1"/>
        <v>攻击力低</v>
      </c>
    </row>
    <row r="115" spans="1:8" ht="16.5">
      <c r="A115" s="9" t="s">
        <v>512</v>
      </c>
      <c r="B115" s="9" t="s">
        <v>513</v>
      </c>
      <c r="G115" s="9" t="s">
        <v>878</v>
      </c>
      <c r="H115" t="str">
        <f t="shared" si="1"/>
        <v>生命值低</v>
      </c>
    </row>
    <row r="116" spans="1:8" ht="16.5">
      <c r="A116" s="9" t="s">
        <v>515</v>
      </c>
      <c r="B116" s="9" t="s">
        <v>516</v>
      </c>
      <c r="G116" s="9" t="s">
        <v>884</v>
      </c>
      <c r="H116" t="str">
        <f t="shared" si="1"/>
        <v>业力低</v>
      </c>
    </row>
    <row r="117" spans="1:8" ht="16.5">
      <c r="A117" s="9" t="s">
        <v>522</v>
      </c>
      <c r="B117" s="16" t="s">
        <v>523</v>
      </c>
      <c r="G117" s="11"/>
      <c r="H117" t="str">
        <f t="shared" si="1"/>
        <v/>
      </c>
    </row>
    <row r="118" spans="1:8" ht="16.5">
      <c r="A118" s="9" t="s">
        <v>525</v>
      </c>
      <c r="B118" s="17" t="s">
        <v>526</v>
      </c>
      <c r="G118" s="8" t="s">
        <v>580</v>
      </c>
      <c r="H118" t="str">
        <f t="shared" si="1"/>
        <v>附魔宝箱</v>
      </c>
    </row>
    <row r="119" spans="1:8" ht="16.5">
      <c r="A119" s="9" t="s">
        <v>529</v>
      </c>
      <c r="B119" s="17" t="s">
        <v>530</v>
      </c>
      <c r="G119" s="9" t="s">
        <v>745</v>
      </c>
      <c r="H119" t="str">
        <f t="shared" si="1"/>
        <v>Q技能附魔卷</v>
      </c>
    </row>
    <row r="120" spans="1:8" ht="16.5">
      <c r="A120" s="9" t="s">
        <v>533</v>
      </c>
      <c r="B120" s="17" t="s">
        <v>534</v>
      </c>
      <c r="G120" s="9" t="s">
        <v>749</v>
      </c>
      <c r="H120" t="str">
        <f t="shared" si="1"/>
        <v>W技能附魔卷</v>
      </c>
    </row>
    <row r="121" spans="1:8" ht="16.5">
      <c r="A121" s="9" t="s">
        <v>537</v>
      </c>
      <c r="B121" s="17" t="s">
        <v>538</v>
      </c>
      <c r="G121" s="9" t="s">
        <v>753</v>
      </c>
      <c r="H121" t="str">
        <f t="shared" si="1"/>
        <v>E技能附魔卷</v>
      </c>
    </row>
    <row r="122" spans="1:8" ht="16.5">
      <c r="A122" s="9" t="s">
        <v>541</v>
      </c>
      <c r="B122" s="9" t="s">
        <v>983</v>
      </c>
      <c r="G122" s="9" t="s">
        <v>757</v>
      </c>
      <c r="H122" t="str">
        <f t="shared" si="1"/>
        <v>|CffFFD24DQ强力附魔卷|r</v>
      </c>
    </row>
    <row r="123" spans="1:8" ht="16.5">
      <c r="A123" s="18" t="s">
        <v>544</v>
      </c>
      <c r="B123" s="19" t="s">
        <v>984</v>
      </c>
      <c r="G123" s="9" t="s">
        <v>760</v>
      </c>
      <c r="H123" t="str">
        <f t="shared" si="1"/>
        <v>|CffFFD24DW强力附魔卷|r</v>
      </c>
    </row>
    <row r="124" spans="1:8" ht="16.5">
      <c r="A124" s="9" t="s">
        <v>547</v>
      </c>
      <c r="B124" s="20" t="s">
        <v>985</v>
      </c>
      <c r="G124" s="9" t="s">
        <v>763</v>
      </c>
      <c r="H124" t="str">
        <f t="shared" si="1"/>
        <v>|CffFFD24DE强力附魔卷|r</v>
      </c>
    </row>
    <row r="125" spans="1:8" ht="16.5">
      <c r="A125" s="18" t="s">
        <v>550</v>
      </c>
      <c r="B125" s="19" t="s">
        <v>986</v>
      </c>
      <c r="G125" s="11"/>
      <c r="H125" t="str">
        <f t="shared" si="1"/>
        <v/>
      </c>
    </row>
    <row r="126" spans="1:8" ht="16.5">
      <c r="A126" s="18" t="s">
        <v>553</v>
      </c>
      <c r="B126" s="19" t="s">
        <v>987</v>
      </c>
      <c r="G126" s="8" t="s">
        <v>611</v>
      </c>
      <c r="H126" t="str">
        <f t="shared" si="1"/>
        <v>|CffFFD24D技能宝箱|r</v>
      </c>
    </row>
    <row r="127" spans="1:8" ht="16.5">
      <c r="A127" s="18" t="s">
        <v>556</v>
      </c>
      <c r="B127" s="19" t="s">
        <v>988</v>
      </c>
      <c r="G127" s="9" t="s">
        <v>498</v>
      </c>
      <c r="H127" t="str">
        <f t="shared" si="1"/>
        <v>|Cff00FF7F技能进阶石【残缺】|r</v>
      </c>
    </row>
    <row r="128" spans="1:8" ht="16.5">
      <c r="A128" s="18" t="s">
        <v>559</v>
      </c>
      <c r="B128" s="19" t="s">
        <v>989</v>
      </c>
      <c r="G128" s="9" t="s">
        <v>494</v>
      </c>
      <c r="H128" t="str">
        <f t="shared" si="1"/>
        <v>|Cff00BFFF技能进阶石【完美】|r</v>
      </c>
    </row>
    <row r="129" spans="1:8" ht="16.5">
      <c r="A129" s="18" t="s">
        <v>562</v>
      </c>
      <c r="B129" s="19" t="s">
        <v>990</v>
      </c>
      <c r="G129" s="9" t="s">
        <v>495</v>
      </c>
      <c r="H129" t="str">
        <f t="shared" si="1"/>
        <v>|CffFF0000技能进化石【完美】|r</v>
      </c>
    </row>
    <row r="130" spans="1:8" ht="16.5">
      <c r="A130" s="18" t="s">
        <v>565</v>
      </c>
      <c r="B130" s="19" t="s">
        <v>991</v>
      </c>
      <c r="G130" s="9" t="s">
        <v>499</v>
      </c>
      <c r="H130" t="str">
        <f t="shared" ref="H130:H174" si="2">IF(G130="","",VLOOKUP(G130,A:B,2,FALSE))</f>
        <v>|CffFFD24D技能进化石【残缺】|r</v>
      </c>
    </row>
    <row r="131" spans="1:8" ht="16.5">
      <c r="A131" s="18" t="s">
        <v>568</v>
      </c>
      <c r="B131" s="19" t="s">
        <v>992</v>
      </c>
      <c r="G131" s="11"/>
      <c r="H131" t="str">
        <f t="shared" si="2"/>
        <v/>
      </c>
    </row>
    <row r="132" spans="1:8" ht="16.5">
      <c r="A132" s="18" t="s">
        <v>571</v>
      </c>
      <c r="B132" s="18" t="s">
        <v>572</v>
      </c>
      <c r="G132" s="8" t="s">
        <v>626</v>
      </c>
      <c r="H132" t="str">
        <f t="shared" si="2"/>
        <v>|CffFFD24D技能宝箱|r</v>
      </c>
    </row>
    <row r="133" spans="1:8" ht="16.5">
      <c r="A133" s="18" t="s">
        <v>574</v>
      </c>
      <c r="B133" s="19" t="s">
        <v>993</v>
      </c>
      <c r="G133" s="9" t="s">
        <v>498</v>
      </c>
      <c r="H133" t="str">
        <f t="shared" si="2"/>
        <v>|Cff00FF7F技能进阶石【残缺】|r</v>
      </c>
    </row>
    <row r="134" spans="1:8" ht="16.5">
      <c r="A134" s="18" t="s">
        <v>577</v>
      </c>
      <c r="B134" s="19" t="s">
        <v>994</v>
      </c>
      <c r="G134" s="9" t="s">
        <v>494</v>
      </c>
      <c r="H134" t="str">
        <f t="shared" si="2"/>
        <v>|Cff00BFFF技能进阶石【完美】|r</v>
      </c>
    </row>
    <row r="135" spans="1:8" ht="16.5">
      <c r="A135" s="9" t="s">
        <v>580</v>
      </c>
      <c r="B135" s="21" t="s">
        <v>581</v>
      </c>
      <c r="G135" s="11"/>
      <c r="H135" t="str">
        <f t="shared" si="2"/>
        <v/>
      </c>
    </row>
    <row r="136" spans="1:8" ht="16.5">
      <c r="A136" s="18" t="s">
        <v>584</v>
      </c>
      <c r="B136" s="22" t="s">
        <v>995</v>
      </c>
      <c r="G136" s="8" t="s">
        <v>615</v>
      </c>
      <c r="H136" t="str">
        <f t="shared" si="2"/>
        <v>|CffFFD24D附魔宝箱|r</v>
      </c>
    </row>
    <row r="137" spans="1:8" ht="16.5">
      <c r="A137" s="18" t="s">
        <v>587</v>
      </c>
      <c r="B137" s="23" t="s">
        <v>996</v>
      </c>
      <c r="G137" s="9" t="s">
        <v>745</v>
      </c>
      <c r="H137" t="str">
        <f t="shared" si="2"/>
        <v>Q技能附魔卷</v>
      </c>
    </row>
    <row r="138" spans="1:8" ht="16.5">
      <c r="A138" s="9" t="s">
        <v>590</v>
      </c>
      <c r="B138" s="24" t="s">
        <v>997</v>
      </c>
      <c r="G138" s="9" t="s">
        <v>757</v>
      </c>
      <c r="H138" t="str">
        <f t="shared" si="2"/>
        <v>|CffFFD24DQ强力附魔卷|r</v>
      </c>
    </row>
    <row r="139" spans="1:8" ht="16.5">
      <c r="A139" s="18" t="s">
        <v>593</v>
      </c>
      <c r="B139" s="22" t="s">
        <v>998</v>
      </c>
      <c r="G139" s="9"/>
      <c r="H139" t="str">
        <f t="shared" si="2"/>
        <v/>
      </c>
    </row>
    <row r="140" spans="1:8" ht="16.5">
      <c r="A140" s="18" t="s">
        <v>596</v>
      </c>
      <c r="B140" s="22" t="s">
        <v>999</v>
      </c>
      <c r="G140" s="8"/>
      <c r="H140" t="str">
        <f t="shared" si="2"/>
        <v/>
      </c>
    </row>
    <row r="141" spans="1:8" ht="16.5">
      <c r="A141" s="25" t="s">
        <v>599</v>
      </c>
      <c r="B141" s="24" t="s">
        <v>600</v>
      </c>
      <c r="G141" s="9" t="s">
        <v>834</v>
      </c>
      <c r="H141" t="str">
        <f t="shared" si="2"/>
        <v>附魔</v>
      </c>
    </row>
    <row r="142" spans="1:8" ht="16.5">
      <c r="A142" s="25" t="s">
        <v>603</v>
      </c>
      <c r="B142" s="24" t="s">
        <v>604</v>
      </c>
      <c r="G142" s="9" t="s">
        <v>836</v>
      </c>
      <c r="H142" t="str">
        <f t="shared" si="2"/>
        <v>附魔</v>
      </c>
    </row>
    <row r="143" spans="1:8" ht="16.5">
      <c r="A143" s="25" t="s">
        <v>607</v>
      </c>
      <c r="B143" s="24" t="s">
        <v>608</v>
      </c>
      <c r="G143" s="9" t="s">
        <v>837</v>
      </c>
      <c r="H143" t="str">
        <f t="shared" si="2"/>
        <v>附魔</v>
      </c>
    </row>
    <row r="144" spans="1:8" ht="16.5">
      <c r="A144" s="25" t="s">
        <v>611</v>
      </c>
      <c r="B144" s="21" t="s">
        <v>612</v>
      </c>
      <c r="G144" s="9" t="s">
        <v>838</v>
      </c>
      <c r="H144" t="str">
        <f t="shared" si="2"/>
        <v>附魔</v>
      </c>
    </row>
    <row r="145" spans="1:8" ht="16.5">
      <c r="A145" s="25" t="s">
        <v>615</v>
      </c>
      <c r="B145" s="21" t="s">
        <v>616</v>
      </c>
      <c r="G145" s="9" t="s">
        <v>839</v>
      </c>
      <c r="H145" t="str">
        <f t="shared" si="2"/>
        <v>附魔</v>
      </c>
    </row>
    <row r="146" spans="1:8" ht="16.5">
      <c r="A146" s="25" t="s">
        <v>618</v>
      </c>
      <c r="B146" s="21" t="s">
        <v>1000</v>
      </c>
      <c r="G146" s="9" t="s">
        <v>840</v>
      </c>
      <c r="H146" t="str">
        <f t="shared" si="2"/>
        <v>附魔</v>
      </c>
    </row>
    <row r="147" spans="1:8" ht="16.5">
      <c r="A147" s="25" t="s">
        <v>622</v>
      </c>
      <c r="B147" s="21" t="s">
        <v>1001</v>
      </c>
      <c r="G147" s="9" t="s">
        <v>841</v>
      </c>
      <c r="H147" t="str">
        <f t="shared" si="2"/>
        <v>附魔</v>
      </c>
    </row>
    <row r="148" spans="1:8" ht="16.5">
      <c r="A148" s="25" t="s">
        <v>626</v>
      </c>
      <c r="B148" s="21" t="s">
        <v>612</v>
      </c>
      <c r="G148" s="9" t="s">
        <v>842</v>
      </c>
      <c r="H148" t="str">
        <f t="shared" si="2"/>
        <v>附魔</v>
      </c>
    </row>
    <row r="149" spans="1:8" ht="16.5">
      <c r="A149" s="9" t="s">
        <v>651</v>
      </c>
      <c r="B149" s="9" t="s">
        <v>1002</v>
      </c>
      <c r="G149" s="9" t="s">
        <v>843</v>
      </c>
      <c r="H149" t="str">
        <f t="shared" si="2"/>
        <v>附魔</v>
      </c>
    </row>
    <row r="150" spans="1:8" ht="16.5">
      <c r="A150" s="9" t="s">
        <v>654</v>
      </c>
      <c r="B150" s="16" t="s">
        <v>655</v>
      </c>
      <c r="G150" s="9" t="s">
        <v>844</v>
      </c>
      <c r="H150" t="str">
        <f t="shared" si="2"/>
        <v>附魔</v>
      </c>
    </row>
    <row r="151" spans="1:8" ht="16.5">
      <c r="A151" s="9" t="s">
        <v>656</v>
      </c>
      <c r="B151" s="16" t="s">
        <v>657</v>
      </c>
      <c r="G151" s="9" t="s">
        <v>845</v>
      </c>
      <c r="H151" t="str">
        <f t="shared" si="2"/>
        <v>附魔</v>
      </c>
    </row>
    <row r="152" spans="1:8" ht="16.5">
      <c r="A152" s="9" t="s">
        <v>658</v>
      </c>
      <c r="B152" s="16" t="s">
        <v>659</v>
      </c>
      <c r="G152" s="9" t="s">
        <v>846</v>
      </c>
      <c r="H152" t="str">
        <f t="shared" si="2"/>
        <v>附魔</v>
      </c>
    </row>
    <row r="153" spans="1:8" ht="16.5">
      <c r="A153" s="9" t="s">
        <v>661</v>
      </c>
      <c r="B153" s="16" t="s">
        <v>662</v>
      </c>
      <c r="G153" s="9" t="s">
        <v>847</v>
      </c>
      <c r="H153" t="str">
        <f t="shared" si="2"/>
        <v>附魔</v>
      </c>
    </row>
    <row r="154" spans="1:8" ht="16.5">
      <c r="A154" s="9" t="s">
        <v>664</v>
      </c>
      <c r="B154" s="26" t="s">
        <v>665</v>
      </c>
      <c r="G154" s="9" t="s">
        <v>848</v>
      </c>
      <c r="H154" t="str">
        <f t="shared" si="2"/>
        <v>附魔</v>
      </c>
    </row>
    <row r="155" spans="1:8" ht="16.5">
      <c r="A155" s="9" t="s">
        <v>668</v>
      </c>
      <c r="B155" s="26" t="s">
        <v>669</v>
      </c>
      <c r="G155" s="9" t="s">
        <v>849</v>
      </c>
      <c r="H155" t="str">
        <f t="shared" si="2"/>
        <v>附魔</v>
      </c>
    </row>
    <row r="156" spans="1:8" ht="16.5">
      <c r="A156" s="9" t="s">
        <v>671</v>
      </c>
      <c r="B156" s="26" t="s">
        <v>672</v>
      </c>
      <c r="G156" s="9" t="s">
        <v>850</v>
      </c>
      <c r="H156" t="str">
        <f t="shared" si="2"/>
        <v>附魔</v>
      </c>
    </row>
    <row r="157" spans="1:8" ht="16.5">
      <c r="A157" s="9" t="s">
        <v>675</v>
      </c>
      <c r="B157" s="26" t="s">
        <v>676</v>
      </c>
      <c r="G157" s="11"/>
      <c r="H157" t="str">
        <f t="shared" si="2"/>
        <v/>
      </c>
    </row>
    <row r="158" spans="1:8" ht="16.5">
      <c r="A158" s="9" t="s">
        <v>679</v>
      </c>
      <c r="B158" s="16" t="s">
        <v>680</v>
      </c>
      <c r="G158" s="8"/>
      <c r="H158" t="str">
        <f t="shared" si="2"/>
        <v/>
      </c>
    </row>
    <row r="159" spans="1:8" ht="16.5">
      <c r="A159" s="9" t="s">
        <v>681</v>
      </c>
      <c r="B159" s="16" t="s">
        <v>682</v>
      </c>
      <c r="G159" s="9" t="s">
        <v>851</v>
      </c>
      <c r="H159" t="str">
        <f t="shared" si="2"/>
        <v>附魔</v>
      </c>
    </row>
    <row r="160" spans="1:8" ht="16.5">
      <c r="A160" s="9" t="s">
        <v>683</v>
      </c>
      <c r="B160" s="16" t="s">
        <v>684</v>
      </c>
      <c r="G160" s="9" t="s">
        <v>852</v>
      </c>
      <c r="H160" t="str">
        <f t="shared" si="2"/>
        <v>附魔</v>
      </c>
    </row>
    <row r="161" spans="1:8" ht="16.5">
      <c r="A161" s="9" t="s">
        <v>685</v>
      </c>
      <c r="B161" s="16" t="s">
        <v>686</v>
      </c>
      <c r="G161" s="9" t="s">
        <v>853</v>
      </c>
      <c r="H161" t="str">
        <f t="shared" si="2"/>
        <v>附魔</v>
      </c>
    </row>
    <row r="162" spans="1:8" ht="16.5">
      <c r="A162" s="9" t="s">
        <v>687</v>
      </c>
      <c r="B162" s="16" t="s">
        <v>688</v>
      </c>
      <c r="G162" s="9" t="s">
        <v>854</v>
      </c>
      <c r="H162" t="str">
        <f t="shared" si="2"/>
        <v>附魔</v>
      </c>
    </row>
    <row r="163" spans="1:8" ht="16.5">
      <c r="A163" s="9" t="s">
        <v>689</v>
      </c>
      <c r="B163" s="16" t="s">
        <v>690</v>
      </c>
      <c r="G163" s="9" t="s">
        <v>855</v>
      </c>
      <c r="H163" t="str">
        <f t="shared" si="2"/>
        <v>附魔</v>
      </c>
    </row>
    <row r="164" spans="1:8" ht="16.5">
      <c r="A164" s="9" t="s">
        <v>691</v>
      </c>
      <c r="B164" s="16" t="s">
        <v>692</v>
      </c>
      <c r="G164" s="9" t="s">
        <v>856</v>
      </c>
      <c r="H164" t="str">
        <f t="shared" si="2"/>
        <v>附魔</v>
      </c>
    </row>
    <row r="165" spans="1:8" ht="16.5">
      <c r="A165" s="9" t="s">
        <v>694</v>
      </c>
      <c r="B165" s="16" t="s">
        <v>695</v>
      </c>
      <c r="G165" s="9" t="s">
        <v>857</v>
      </c>
      <c r="H165" t="str">
        <f t="shared" si="2"/>
        <v>附魔</v>
      </c>
    </row>
    <row r="166" spans="1:8" ht="16.5">
      <c r="A166" s="9" t="s">
        <v>696</v>
      </c>
      <c r="B166" s="16" t="s">
        <v>697</v>
      </c>
      <c r="G166" s="9" t="s">
        <v>858</v>
      </c>
      <c r="H166" t="str">
        <f t="shared" si="2"/>
        <v>附魔</v>
      </c>
    </row>
    <row r="167" spans="1:8" ht="16.5">
      <c r="A167" s="9" t="s">
        <v>698</v>
      </c>
      <c r="B167" s="16" t="s">
        <v>699</v>
      </c>
      <c r="G167" s="9" t="s">
        <v>859</v>
      </c>
      <c r="H167" t="str">
        <f t="shared" si="2"/>
        <v>附魔</v>
      </c>
    </row>
    <row r="168" spans="1:8" ht="16.5">
      <c r="A168" s="9" t="s">
        <v>700</v>
      </c>
      <c r="B168" s="16" t="s">
        <v>701</v>
      </c>
      <c r="G168" s="9" t="s">
        <v>860</v>
      </c>
      <c r="H168" t="str">
        <f t="shared" si="2"/>
        <v>附魔</v>
      </c>
    </row>
    <row r="169" spans="1:8" ht="16.5">
      <c r="A169" s="9" t="s">
        <v>703</v>
      </c>
      <c r="B169" s="16" t="s">
        <v>704</v>
      </c>
      <c r="G169" s="9" t="s">
        <v>861</v>
      </c>
      <c r="H169" t="str">
        <f t="shared" si="2"/>
        <v>附魔</v>
      </c>
    </row>
    <row r="170" spans="1:8" ht="16.5">
      <c r="A170" s="9" t="s">
        <v>706</v>
      </c>
      <c r="B170" s="16" t="s">
        <v>707</v>
      </c>
      <c r="G170" s="9" t="s">
        <v>862</v>
      </c>
      <c r="H170" t="str">
        <f t="shared" si="2"/>
        <v>附魔</v>
      </c>
    </row>
    <row r="171" spans="1:8" ht="16.5">
      <c r="A171" s="9" t="s">
        <v>709</v>
      </c>
      <c r="B171" s="16" t="s">
        <v>710</v>
      </c>
      <c r="G171" s="9" t="s">
        <v>863</v>
      </c>
      <c r="H171" t="str">
        <f t="shared" si="2"/>
        <v>附魔</v>
      </c>
    </row>
    <row r="172" spans="1:8" ht="16.5">
      <c r="A172" s="9" t="s">
        <v>711</v>
      </c>
      <c r="B172" s="16" t="s">
        <v>712</v>
      </c>
      <c r="G172" s="9" t="s">
        <v>864</v>
      </c>
      <c r="H172" t="str">
        <f t="shared" si="2"/>
        <v>附魔</v>
      </c>
    </row>
    <row r="173" spans="1:8" ht="16.5">
      <c r="A173" s="9" t="s">
        <v>714</v>
      </c>
      <c r="B173" s="16" t="s">
        <v>715</v>
      </c>
      <c r="G173" s="9" t="s">
        <v>865</v>
      </c>
      <c r="H173" t="str">
        <f t="shared" si="2"/>
        <v>附魔</v>
      </c>
    </row>
    <row r="174" spans="1:8" ht="16.5">
      <c r="A174" s="9" t="s">
        <v>721</v>
      </c>
      <c r="B174" s="16" t="s">
        <v>722</v>
      </c>
      <c r="G174" s="9" t="s">
        <v>866</v>
      </c>
      <c r="H174" t="e">
        <f t="shared" si="2"/>
        <v>#N/A</v>
      </c>
    </row>
    <row r="175" spans="1:8" ht="16.5">
      <c r="A175" s="9" t="s">
        <v>724</v>
      </c>
      <c r="B175" s="16" t="s">
        <v>1003</v>
      </c>
    </row>
    <row r="176" spans="1:8" ht="16.5">
      <c r="A176" s="9" t="s">
        <v>728</v>
      </c>
      <c r="B176" s="16" t="s">
        <v>1004</v>
      </c>
    </row>
    <row r="177" spans="1:2" ht="16.5">
      <c r="A177" s="9" t="s">
        <v>732</v>
      </c>
      <c r="B177" s="16" t="s">
        <v>1005</v>
      </c>
    </row>
    <row r="178" spans="1:2" ht="16.5">
      <c r="A178" s="9" t="s">
        <v>745</v>
      </c>
      <c r="B178" s="16" t="s">
        <v>1006</v>
      </c>
    </row>
    <row r="179" spans="1:2" ht="16.5">
      <c r="A179" s="9" t="s">
        <v>749</v>
      </c>
      <c r="B179" s="16" t="s">
        <v>1007</v>
      </c>
    </row>
    <row r="180" spans="1:2" ht="16.5">
      <c r="A180" s="9" t="s">
        <v>753</v>
      </c>
      <c r="B180" s="16" t="s">
        <v>1008</v>
      </c>
    </row>
    <row r="181" spans="1:2" ht="16.5">
      <c r="A181" s="9" t="s">
        <v>757</v>
      </c>
      <c r="B181" s="26" t="s">
        <v>1009</v>
      </c>
    </row>
    <row r="182" spans="1:2" ht="16.5">
      <c r="A182" s="9" t="s">
        <v>760</v>
      </c>
      <c r="B182" s="27" t="s">
        <v>1010</v>
      </c>
    </row>
    <row r="183" spans="1:2" ht="16.5">
      <c r="A183" s="9" t="s">
        <v>763</v>
      </c>
      <c r="B183" s="27" t="s">
        <v>1011</v>
      </c>
    </row>
    <row r="184" spans="1:2" ht="16.5">
      <c r="A184" s="9" t="s">
        <v>766</v>
      </c>
      <c r="B184" s="16" t="s">
        <v>767</v>
      </c>
    </row>
    <row r="185" spans="1:2" ht="16.5">
      <c r="A185" s="9" t="s">
        <v>768</v>
      </c>
      <c r="B185" s="16" t="s">
        <v>769</v>
      </c>
    </row>
    <row r="186" spans="1:2" ht="16.5">
      <c r="A186" s="9" t="s">
        <v>778</v>
      </c>
      <c r="B186" s="16" t="s">
        <v>779</v>
      </c>
    </row>
    <row r="187" spans="1:2" ht="16.5">
      <c r="A187" s="9" t="s">
        <v>780</v>
      </c>
      <c r="B187" s="16" t="s">
        <v>781</v>
      </c>
    </row>
    <row r="188" spans="1:2">
      <c r="A188" s="28" t="s">
        <v>787</v>
      </c>
      <c r="B188" s="29" t="s">
        <v>788</v>
      </c>
    </row>
    <row r="189" spans="1:2">
      <c r="A189" s="28" t="s">
        <v>790</v>
      </c>
      <c r="B189" s="29" t="s">
        <v>791</v>
      </c>
    </row>
    <row r="190" spans="1:2">
      <c r="A190" s="28" t="s">
        <v>793</v>
      </c>
      <c r="B190" s="29" t="s">
        <v>794</v>
      </c>
    </row>
    <row r="191" spans="1:2">
      <c r="A191" s="28" t="s">
        <v>796</v>
      </c>
      <c r="B191" s="29" t="s">
        <v>797</v>
      </c>
    </row>
    <row r="192" spans="1:2">
      <c r="A192" s="28" t="s">
        <v>799</v>
      </c>
      <c r="B192" s="29" t="s">
        <v>800</v>
      </c>
    </row>
    <row r="193" spans="1:2">
      <c r="A193" s="28" t="s">
        <v>802</v>
      </c>
      <c r="B193" s="29" t="s">
        <v>803</v>
      </c>
    </row>
    <row r="194" spans="1:2">
      <c r="A194" s="28" t="s">
        <v>804</v>
      </c>
      <c r="B194" s="29" t="s">
        <v>805</v>
      </c>
    </row>
    <row r="195" spans="1:2">
      <c r="A195" s="28" t="s">
        <v>806</v>
      </c>
      <c r="B195" s="29" t="s">
        <v>807</v>
      </c>
    </row>
    <row r="196" spans="1:2">
      <c r="A196" s="28" t="s">
        <v>809</v>
      </c>
      <c r="B196" s="29" t="s">
        <v>810</v>
      </c>
    </row>
    <row r="197" spans="1:2">
      <c r="A197" s="28" t="s">
        <v>1012</v>
      </c>
      <c r="B197" s="29" t="str">
        <f>"已领取"&amp;B188</f>
        <v>已领取公众号礼包</v>
      </c>
    </row>
    <row r="198" spans="1:2">
      <c r="A198" s="28" t="s">
        <v>1013</v>
      </c>
      <c r="B198" s="29" t="str">
        <f t="shared" ref="B198:B205" si="3">"已领取"&amp;B189</f>
        <v>已领取入群礼包</v>
      </c>
    </row>
    <row r="199" spans="1:2">
      <c r="A199" s="28" t="s">
        <v>1014</v>
      </c>
      <c r="B199" s="29" t="str">
        <f t="shared" si="3"/>
        <v>已领取拜年礼包</v>
      </c>
    </row>
    <row r="200" spans="1:2">
      <c r="A200" s="28" t="s">
        <v>1015</v>
      </c>
      <c r="B200" s="29" t="str">
        <f t="shared" si="3"/>
        <v>已领取收藏礼包</v>
      </c>
    </row>
    <row r="201" spans="1:2">
      <c r="A201" s="28" t="s">
        <v>1016</v>
      </c>
      <c r="B201" s="29" t="str">
        <f t="shared" si="3"/>
        <v>已领取重置版礼包</v>
      </c>
    </row>
    <row r="202" spans="1:2">
      <c r="A202" s="28" t="s">
        <v>1017</v>
      </c>
      <c r="B202" s="29" t="str">
        <f t="shared" si="3"/>
        <v>已领取公会福利</v>
      </c>
    </row>
    <row r="203" spans="1:2">
      <c r="A203" s="28" t="s">
        <v>1018</v>
      </c>
      <c r="B203" s="29" t="str">
        <f t="shared" si="3"/>
        <v>已领取星耀礼包</v>
      </c>
    </row>
    <row r="204" spans="1:2">
      <c r="A204" s="28" t="s">
        <v>1019</v>
      </c>
      <c r="B204" s="29" t="str">
        <f t="shared" si="3"/>
        <v>已领取魔芝RPG礼包</v>
      </c>
    </row>
    <row r="205" spans="1:2">
      <c r="A205" s="28" t="s">
        <v>1020</v>
      </c>
      <c r="B205" s="29" t="str">
        <f t="shared" si="3"/>
        <v>已领取老铁礼包</v>
      </c>
    </row>
    <row r="206" spans="1:2">
      <c r="A206" s="28" t="s">
        <v>834</v>
      </c>
      <c r="B206" s="30" t="s">
        <v>835</v>
      </c>
    </row>
    <row r="207" spans="1:2">
      <c r="A207" s="28" t="s">
        <v>836</v>
      </c>
      <c r="B207" s="30" t="s">
        <v>835</v>
      </c>
    </row>
    <row r="208" spans="1:2">
      <c r="A208" s="28" t="s">
        <v>837</v>
      </c>
      <c r="B208" s="30" t="s">
        <v>835</v>
      </c>
    </row>
    <row r="209" spans="1:2">
      <c r="A209" s="28" t="s">
        <v>838</v>
      </c>
      <c r="B209" s="30" t="s">
        <v>835</v>
      </c>
    </row>
    <row r="210" spans="1:2">
      <c r="A210" s="28" t="s">
        <v>839</v>
      </c>
      <c r="B210" s="30" t="s">
        <v>835</v>
      </c>
    </row>
    <row r="211" spans="1:2">
      <c r="A211" s="28" t="s">
        <v>840</v>
      </c>
      <c r="B211" s="30" t="s">
        <v>835</v>
      </c>
    </row>
    <row r="212" spans="1:2">
      <c r="A212" s="28" t="s">
        <v>841</v>
      </c>
      <c r="B212" s="30" t="s">
        <v>835</v>
      </c>
    </row>
    <row r="213" spans="1:2">
      <c r="A213" s="28" t="s">
        <v>842</v>
      </c>
      <c r="B213" s="30" t="s">
        <v>835</v>
      </c>
    </row>
    <row r="214" spans="1:2">
      <c r="A214" s="28" t="s">
        <v>843</v>
      </c>
      <c r="B214" s="30" t="s">
        <v>835</v>
      </c>
    </row>
    <row r="215" spans="1:2">
      <c r="A215" s="28" t="s">
        <v>844</v>
      </c>
      <c r="B215" s="30" t="s">
        <v>835</v>
      </c>
    </row>
    <row r="216" spans="1:2">
      <c r="A216" s="28" t="s">
        <v>845</v>
      </c>
      <c r="B216" s="30" t="s">
        <v>835</v>
      </c>
    </row>
    <row r="217" spans="1:2">
      <c r="A217" s="28" t="s">
        <v>846</v>
      </c>
      <c r="B217" s="30" t="s">
        <v>835</v>
      </c>
    </row>
    <row r="218" spans="1:2">
      <c r="A218" s="28" t="s">
        <v>847</v>
      </c>
      <c r="B218" s="30" t="s">
        <v>835</v>
      </c>
    </row>
    <row r="219" spans="1:2">
      <c r="A219" s="28" t="s">
        <v>848</v>
      </c>
      <c r="B219" s="30" t="s">
        <v>835</v>
      </c>
    </row>
    <row r="220" spans="1:2">
      <c r="A220" s="28" t="s">
        <v>849</v>
      </c>
      <c r="B220" s="30" t="s">
        <v>835</v>
      </c>
    </row>
    <row r="221" spans="1:2">
      <c r="A221" s="28" t="s">
        <v>850</v>
      </c>
      <c r="B221" s="30" t="s">
        <v>835</v>
      </c>
    </row>
    <row r="222" spans="1:2">
      <c r="A222" s="28" t="s">
        <v>851</v>
      </c>
      <c r="B222" s="30" t="s">
        <v>835</v>
      </c>
    </row>
    <row r="223" spans="1:2">
      <c r="A223" s="28" t="s">
        <v>852</v>
      </c>
      <c r="B223" s="30" t="s">
        <v>835</v>
      </c>
    </row>
    <row r="224" spans="1:2">
      <c r="A224" s="28" t="s">
        <v>853</v>
      </c>
      <c r="B224" s="30" t="s">
        <v>835</v>
      </c>
    </row>
    <row r="225" spans="1:2">
      <c r="A225" s="28" t="s">
        <v>854</v>
      </c>
      <c r="B225" s="30" t="s">
        <v>835</v>
      </c>
    </row>
    <row r="226" spans="1:2">
      <c r="A226" s="28" t="s">
        <v>855</v>
      </c>
      <c r="B226" s="30" t="s">
        <v>835</v>
      </c>
    </row>
    <row r="227" spans="1:2">
      <c r="A227" s="28" t="s">
        <v>856</v>
      </c>
      <c r="B227" s="30" t="s">
        <v>835</v>
      </c>
    </row>
    <row r="228" spans="1:2">
      <c r="A228" s="28" t="s">
        <v>857</v>
      </c>
      <c r="B228" s="30" t="s">
        <v>835</v>
      </c>
    </row>
    <row r="229" spans="1:2">
      <c r="A229" s="28" t="s">
        <v>858</v>
      </c>
      <c r="B229" s="30" t="s">
        <v>835</v>
      </c>
    </row>
    <row r="230" spans="1:2">
      <c r="A230" s="28" t="s">
        <v>859</v>
      </c>
      <c r="B230" s="30" t="s">
        <v>835</v>
      </c>
    </row>
    <row r="231" spans="1:2">
      <c r="A231" s="28" t="s">
        <v>860</v>
      </c>
      <c r="B231" s="30" t="s">
        <v>835</v>
      </c>
    </row>
    <row r="232" spans="1:2">
      <c r="A232" s="28" t="s">
        <v>861</v>
      </c>
      <c r="B232" s="30" t="s">
        <v>835</v>
      </c>
    </row>
    <row r="233" spans="1:2">
      <c r="A233" s="28" t="s">
        <v>862</v>
      </c>
      <c r="B233" s="30" t="s">
        <v>835</v>
      </c>
    </row>
    <row r="234" spans="1:2">
      <c r="A234" s="28" t="s">
        <v>863</v>
      </c>
      <c r="B234" s="30" t="s">
        <v>835</v>
      </c>
    </row>
    <row r="235" spans="1:2">
      <c r="A235" s="28" t="s">
        <v>864</v>
      </c>
      <c r="B235" s="30" t="s">
        <v>835</v>
      </c>
    </row>
    <row r="236" spans="1:2">
      <c r="A236" s="28" t="s">
        <v>865</v>
      </c>
      <c r="B236" s="30" t="s">
        <v>835</v>
      </c>
    </row>
    <row r="237" spans="1:2" ht="16.5">
      <c r="A237" s="9" t="s">
        <v>867</v>
      </c>
      <c r="B237" s="9" t="s">
        <v>868</v>
      </c>
    </row>
    <row r="238" spans="1:2" ht="16.5">
      <c r="A238" s="9" t="s">
        <v>869</v>
      </c>
      <c r="B238" s="9" t="s">
        <v>870</v>
      </c>
    </row>
    <row r="239" spans="1:2" ht="16.5">
      <c r="A239" s="9" t="s">
        <v>871</v>
      </c>
      <c r="B239" s="9" t="s">
        <v>119</v>
      </c>
    </row>
    <row r="240" spans="1:2" ht="16.5">
      <c r="A240" s="9" t="s">
        <v>872</v>
      </c>
      <c r="B240" s="9" t="s">
        <v>873</v>
      </c>
    </row>
    <row r="241" spans="1:2" ht="16.5">
      <c r="A241" s="9" t="s">
        <v>874</v>
      </c>
      <c r="B241" s="9" t="s">
        <v>875</v>
      </c>
    </row>
    <row r="242" spans="1:2" ht="16.5">
      <c r="A242" s="9" t="s">
        <v>876</v>
      </c>
      <c r="B242" s="9" t="s">
        <v>877</v>
      </c>
    </row>
    <row r="243" spans="1:2" ht="16.5">
      <c r="A243" s="9" t="s">
        <v>878</v>
      </c>
      <c r="B243" s="9" t="s">
        <v>879</v>
      </c>
    </row>
    <row r="244" spans="1:2" ht="16.5">
      <c r="A244" s="9" t="s">
        <v>880</v>
      </c>
      <c r="B244" s="9" t="s">
        <v>881</v>
      </c>
    </row>
    <row r="245" spans="1:2" ht="16.5">
      <c r="A245" s="9" t="s">
        <v>882</v>
      </c>
      <c r="B245" s="9" t="s">
        <v>883</v>
      </c>
    </row>
    <row r="246" spans="1:2" ht="16.5">
      <c r="A246" s="9" t="s">
        <v>884</v>
      </c>
      <c r="B246" s="9" t="s">
        <v>885</v>
      </c>
    </row>
    <row r="247" spans="1:2" ht="16.5">
      <c r="A247" s="9" t="s">
        <v>886</v>
      </c>
      <c r="B247" s="9" t="s">
        <v>887</v>
      </c>
    </row>
    <row r="248" spans="1:2" ht="16.5">
      <c r="A248" s="9" t="s">
        <v>888</v>
      </c>
      <c r="B248" s="9" t="s">
        <v>889</v>
      </c>
    </row>
  </sheetData>
  <phoneticPr fontId="3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2020-04-02T11:17:22Z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