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P000!$A$1:$AP$764</definedName>
  </definedNames>
  <calcPr calcId="125725"/>
</workbook>
</file>

<file path=xl/calcChain.xml><?xml version="1.0" encoding="utf-8"?>
<calcChain xmlns="http://schemas.openxmlformats.org/spreadsheetml/2006/main">
  <c r="CR328" i="2"/>
  <c r="CR324"/>
  <c r="CR323"/>
  <c r="CR316"/>
  <c r="CR315"/>
  <c r="CR311"/>
  <c r="CR310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CU332" s="1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CU329" s="1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CU321" s="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CU318" s="1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CU317" s="1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CU315" s="1"/>
  <c r="DB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 s="1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CU313" s="1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CU312" s="1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Q310"/>
  <c r="CP310"/>
  <c r="CO310"/>
  <c r="CN310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L188"/>
  <c r="K188"/>
  <c r="J188"/>
  <c r="I188"/>
  <c r="H188"/>
  <c r="G188"/>
  <c r="F188"/>
  <c r="E188"/>
  <c r="M188" s="1"/>
  <c r="D188"/>
  <c r="C188"/>
  <c r="B188"/>
  <c r="A188"/>
  <c r="N187"/>
  <c r="L187"/>
  <c r="K187"/>
  <c r="J187"/>
  <c r="I187"/>
  <c r="H187"/>
  <c r="G187"/>
  <c r="F187"/>
  <c r="E187"/>
  <c r="M187" s="1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V263" i="3"/>
  <c r="AA263" s="1"/>
  <c r="U263"/>
  <c r="Z263" s="1"/>
  <c r="T263"/>
  <c r="Y263" s="1"/>
  <c r="S263"/>
  <c r="X263" s="1"/>
  <c r="R263"/>
  <c r="W263" s="1"/>
  <c r="Q263"/>
  <c r="O263"/>
  <c r="N263"/>
  <c r="M263"/>
  <c r="L263"/>
  <c r="K263"/>
  <c r="J263"/>
  <c r="I263"/>
  <c r="H263"/>
  <c r="G263"/>
  <c r="F263"/>
  <c r="E263"/>
  <c r="D263"/>
  <c r="C263"/>
  <c r="B263"/>
  <c r="A263"/>
  <c r="V262"/>
  <c r="AA262" s="1"/>
  <c r="U262"/>
  <c r="Z262" s="1"/>
  <c r="T262"/>
  <c r="Y262" s="1"/>
  <c r="S262"/>
  <c r="X262" s="1"/>
  <c r="R262"/>
  <c r="W262" s="1"/>
  <c r="Q262"/>
  <c r="O262"/>
  <c r="N262"/>
  <c r="M262"/>
  <c r="L262"/>
  <c r="K262"/>
  <c r="J262"/>
  <c r="I262"/>
  <c r="H262"/>
  <c r="G262"/>
  <c r="F262"/>
  <c r="E262"/>
  <c r="D262"/>
  <c r="C262"/>
  <c r="B262"/>
  <c r="A262"/>
  <c r="V261"/>
  <c r="AA261" s="1"/>
  <c r="U261"/>
  <c r="Z261" s="1"/>
  <c r="T261"/>
  <c r="Y261" s="1"/>
  <c r="S261"/>
  <c r="X261" s="1"/>
  <c r="R261"/>
  <c r="W261" s="1"/>
  <c r="Q261"/>
  <c r="O261"/>
  <c r="N261"/>
  <c r="M261"/>
  <c r="L261"/>
  <c r="K261"/>
  <c r="J261"/>
  <c r="I261"/>
  <c r="H261"/>
  <c r="G261"/>
  <c r="F261"/>
  <c r="E261"/>
  <c r="D261"/>
  <c r="C261"/>
  <c r="B261"/>
  <c r="A261"/>
  <c r="V260"/>
  <c r="AA260" s="1"/>
  <c r="T260"/>
  <c r="Y260" s="1"/>
  <c r="R260"/>
  <c r="W260" s="1"/>
  <c r="O260"/>
  <c r="N260"/>
  <c r="M260"/>
  <c r="L260"/>
  <c r="K260"/>
  <c r="J260"/>
  <c r="I260"/>
  <c r="H260"/>
  <c r="G260"/>
  <c r="U260" s="1"/>
  <c r="Z260" s="1"/>
  <c r="F260"/>
  <c r="E260"/>
  <c r="S260" s="1"/>
  <c r="X260" s="1"/>
  <c r="D260"/>
  <c r="C260"/>
  <c r="Q260" s="1"/>
  <c r="B260"/>
  <c r="A260"/>
  <c r="U259"/>
  <c r="Z259" s="1"/>
  <c r="S259"/>
  <c r="X259" s="1"/>
  <c r="Q259"/>
  <c r="N259"/>
  <c r="M259"/>
  <c r="L259"/>
  <c r="K259"/>
  <c r="J259"/>
  <c r="I259"/>
  <c r="O259" s="1"/>
  <c r="H259"/>
  <c r="V259" s="1"/>
  <c r="AA259" s="1"/>
  <c r="G259"/>
  <c r="F259"/>
  <c r="T259" s="1"/>
  <c r="Y259" s="1"/>
  <c r="E259"/>
  <c r="D259"/>
  <c r="R259" s="1"/>
  <c r="W259" s="1"/>
  <c r="C259"/>
  <c r="B259"/>
  <c r="A259"/>
  <c r="V258"/>
  <c r="AA258" s="1"/>
  <c r="T258"/>
  <c r="Y258" s="1"/>
  <c r="R258"/>
  <c r="W258" s="1"/>
  <c r="N258"/>
  <c r="M258"/>
  <c r="L258"/>
  <c r="K258"/>
  <c r="J258"/>
  <c r="I258"/>
  <c r="O258" s="1"/>
  <c r="H258"/>
  <c r="G258"/>
  <c r="U258" s="1"/>
  <c r="Z258" s="1"/>
  <c r="F258"/>
  <c r="E258"/>
  <c r="S258" s="1"/>
  <c r="X258" s="1"/>
  <c r="D258"/>
  <c r="C258"/>
  <c r="Q258" s="1"/>
  <c r="B258"/>
  <c r="A258"/>
  <c r="U257"/>
  <c r="Z257" s="1"/>
  <c r="S257"/>
  <c r="X257" s="1"/>
  <c r="Q257"/>
  <c r="O257"/>
  <c r="N257"/>
  <c r="M257"/>
  <c r="L257"/>
  <c r="K257"/>
  <c r="J257"/>
  <c r="I257"/>
  <c r="H257"/>
  <c r="V257" s="1"/>
  <c r="AA257" s="1"/>
  <c r="G257"/>
  <c r="F257"/>
  <c r="T257" s="1"/>
  <c r="Y257" s="1"/>
  <c r="E257"/>
  <c r="D257"/>
  <c r="R257" s="1"/>
  <c r="W257" s="1"/>
  <c r="C257"/>
  <c r="B257"/>
  <c r="A257"/>
  <c r="V256"/>
  <c r="AA256" s="1"/>
  <c r="T256"/>
  <c r="Y256" s="1"/>
  <c r="R256"/>
  <c r="W256" s="1"/>
  <c r="O256"/>
  <c r="N256"/>
  <c r="M256"/>
  <c r="L256"/>
  <c r="K256"/>
  <c r="J256"/>
  <c r="I256"/>
  <c r="H256"/>
  <c r="G256"/>
  <c r="U256" s="1"/>
  <c r="Z256" s="1"/>
  <c r="F256"/>
  <c r="E256"/>
  <c r="S256" s="1"/>
  <c r="X256" s="1"/>
  <c r="D256"/>
  <c r="C256"/>
  <c r="Q256" s="1"/>
  <c r="B256"/>
  <c r="A256"/>
  <c r="U255"/>
  <c r="Z255" s="1"/>
  <c r="S255"/>
  <c r="X255" s="1"/>
  <c r="Q255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D255"/>
  <c r="R255" s="1"/>
  <c r="W255" s="1"/>
  <c r="C255"/>
  <c r="B255"/>
  <c r="A255"/>
  <c r="V254"/>
  <c r="AA254" s="1"/>
  <c r="T254"/>
  <c r="Y254" s="1"/>
  <c r="R254"/>
  <c r="W254" s="1"/>
  <c r="N254"/>
  <c r="M254"/>
  <c r="L254"/>
  <c r="K254"/>
  <c r="J254"/>
  <c r="I254"/>
  <c r="O254" s="1"/>
  <c r="H254"/>
  <c r="G254"/>
  <c r="U254" s="1"/>
  <c r="Z254" s="1"/>
  <c r="F254"/>
  <c r="E254"/>
  <c r="S254" s="1"/>
  <c r="X254" s="1"/>
  <c r="D254"/>
  <c r="C254"/>
  <c r="Q254" s="1"/>
  <c r="B254"/>
  <c r="A254"/>
  <c r="U253"/>
  <c r="Z253" s="1"/>
  <c r="S253"/>
  <c r="X253" s="1"/>
  <c r="Q253"/>
  <c r="O253"/>
  <c r="N253"/>
  <c r="M253"/>
  <c r="L253"/>
  <c r="K253"/>
  <c r="J253"/>
  <c r="I253"/>
  <c r="H253"/>
  <c r="V253" s="1"/>
  <c r="AA253" s="1"/>
  <c r="G253"/>
  <c r="F253"/>
  <c r="T253" s="1"/>
  <c r="Y253" s="1"/>
  <c r="E253"/>
  <c r="D253"/>
  <c r="R253" s="1"/>
  <c r="W253" s="1"/>
  <c r="C253"/>
  <c r="B253"/>
  <c r="A253"/>
  <c r="V252"/>
  <c r="AA252" s="1"/>
  <c r="T252"/>
  <c r="Y252" s="1"/>
  <c r="R252"/>
  <c r="W252" s="1"/>
  <c r="O252"/>
  <c r="N252"/>
  <c r="M252"/>
  <c r="L252"/>
  <c r="K252"/>
  <c r="J252"/>
  <c r="I252"/>
  <c r="H252"/>
  <c r="G252"/>
  <c r="U252" s="1"/>
  <c r="Z252" s="1"/>
  <c r="F252"/>
  <c r="E252"/>
  <c r="S252" s="1"/>
  <c r="X252" s="1"/>
  <c r="D252"/>
  <c r="C252"/>
  <c r="Q252" s="1"/>
  <c r="B252"/>
  <c r="A252"/>
  <c r="U251"/>
  <c r="Z251" s="1"/>
  <c r="S251"/>
  <c r="X251" s="1"/>
  <c r="Q251"/>
  <c r="N251"/>
  <c r="M251"/>
  <c r="L251"/>
  <c r="K251"/>
  <c r="J251"/>
  <c r="I251"/>
  <c r="O251" s="1"/>
  <c r="H251"/>
  <c r="V251" s="1"/>
  <c r="AA251" s="1"/>
  <c r="G251"/>
  <c r="F251"/>
  <c r="T251" s="1"/>
  <c r="Y251" s="1"/>
  <c r="E251"/>
  <c r="D251"/>
  <c r="R251" s="1"/>
  <c r="W251" s="1"/>
  <c r="C251"/>
  <c r="B251"/>
  <c r="A251"/>
  <c r="V250"/>
  <c r="AA250" s="1"/>
  <c r="T250"/>
  <c r="Y250" s="1"/>
  <c r="R250"/>
  <c r="W250" s="1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Q250" s="1"/>
  <c r="B250"/>
  <c r="A250"/>
  <c r="U249"/>
  <c r="Z249" s="1"/>
  <c r="S249"/>
  <c r="X249" s="1"/>
  <c r="Q249"/>
  <c r="O249"/>
  <c r="N249"/>
  <c r="M249"/>
  <c r="L249"/>
  <c r="K249"/>
  <c r="J249"/>
  <c r="I249"/>
  <c r="H249"/>
  <c r="V249" s="1"/>
  <c r="AA249" s="1"/>
  <c r="G249"/>
  <c r="F249"/>
  <c r="T249" s="1"/>
  <c r="Y249" s="1"/>
  <c r="E249"/>
  <c r="D249"/>
  <c r="R249" s="1"/>
  <c r="W249" s="1"/>
  <c r="C249"/>
  <c r="B249"/>
  <c r="A249"/>
  <c r="V248"/>
  <c r="AA248" s="1"/>
  <c r="T248"/>
  <c r="Y248" s="1"/>
  <c r="R248"/>
  <c r="W248" s="1"/>
  <c r="O248"/>
  <c r="N248"/>
  <c r="M248"/>
  <c r="L248"/>
  <c r="K248"/>
  <c r="J248"/>
  <c r="I248"/>
  <c r="H248"/>
  <c r="G248"/>
  <c r="U248" s="1"/>
  <c r="Z248" s="1"/>
  <c r="F248"/>
  <c r="E248"/>
  <c r="S248" s="1"/>
  <c r="X248" s="1"/>
  <c r="D248"/>
  <c r="C248"/>
  <c r="Q248" s="1"/>
  <c r="B248"/>
  <c r="A248"/>
  <c r="U247"/>
  <c r="Z247" s="1"/>
  <c r="S247"/>
  <c r="X247" s="1"/>
  <c r="Q247"/>
  <c r="N247"/>
  <c r="M247"/>
  <c r="L247"/>
  <c r="K247"/>
  <c r="J247"/>
  <c r="I247"/>
  <c r="O247" s="1"/>
  <c r="H247"/>
  <c r="V247" s="1"/>
  <c r="AA247" s="1"/>
  <c r="G247"/>
  <c r="F247"/>
  <c r="T247" s="1"/>
  <c r="Y247" s="1"/>
  <c r="E247"/>
  <c r="D247"/>
  <c r="R247" s="1"/>
  <c r="W247" s="1"/>
  <c r="C247"/>
  <c r="B247"/>
  <c r="A247"/>
  <c r="V246"/>
  <c r="AA246" s="1"/>
  <c r="T246"/>
  <c r="Y246" s="1"/>
  <c r="R246"/>
  <c r="W246" s="1"/>
  <c r="N246"/>
  <c r="M246"/>
  <c r="L246"/>
  <c r="K246"/>
  <c r="J246"/>
  <c r="I246"/>
  <c r="O246" s="1"/>
  <c r="H246"/>
  <c r="G246"/>
  <c r="U246" s="1"/>
  <c r="Z246" s="1"/>
  <c r="F246"/>
  <c r="E246"/>
  <c r="S246" s="1"/>
  <c r="X246" s="1"/>
  <c r="D246"/>
  <c r="C246"/>
  <c r="Q246" s="1"/>
  <c r="B246"/>
  <c r="A246"/>
  <c r="U245"/>
  <c r="Z245" s="1"/>
  <c r="S245"/>
  <c r="X245" s="1"/>
  <c r="Q245"/>
  <c r="O245"/>
  <c r="N245"/>
  <c r="M245"/>
  <c r="L245"/>
  <c r="K245"/>
  <c r="J245"/>
  <c r="I245"/>
  <c r="H245"/>
  <c r="V245" s="1"/>
  <c r="AA245" s="1"/>
  <c r="G245"/>
  <c r="F245"/>
  <c r="T245" s="1"/>
  <c r="Y245" s="1"/>
  <c r="E245"/>
  <c r="D245"/>
  <c r="R245" s="1"/>
  <c r="W245" s="1"/>
  <c r="C245"/>
  <c r="B245"/>
  <c r="A245"/>
  <c r="V244"/>
  <c r="AA244" s="1"/>
  <c r="R244"/>
  <c r="W244" s="1"/>
  <c r="Q244"/>
  <c r="N244"/>
  <c r="M244"/>
  <c r="L244"/>
  <c r="K244"/>
  <c r="J244"/>
  <c r="I244"/>
  <c r="O244" s="1"/>
  <c r="H244"/>
  <c r="G244"/>
  <c r="U244" s="1"/>
  <c r="Z244" s="1"/>
  <c r="F244"/>
  <c r="T244" s="1"/>
  <c r="Y244" s="1"/>
  <c r="E244"/>
  <c r="S244" s="1"/>
  <c r="X244" s="1"/>
  <c r="D244"/>
  <c r="C244"/>
  <c r="B244"/>
  <c r="A244"/>
  <c r="V243"/>
  <c r="AA243" s="1"/>
  <c r="U243"/>
  <c r="Z243" s="1"/>
  <c r="R243"/>
  <c r="W243" s="1"/>
  <c r="Q243"/>
  <c r="N243"/>
  <c r="M243"/>
  <c r="L243"/>
  <c r="K243"/>
  <c r="J243"/>
  <c r="I243"/>
  <c r="O243" s="1"/>
  <c r="H243"/>
  <c r="G243"/>
  <c r="F243"/>
  <c r="T243" s="1"/>
  <c r="Y243" s="1"/>
  <c r="E243"/>
  <c r="S243" s="1"/>
  <c r="X243" s="1"/>
  <c r="D243"/>
  <c r="C243"/>
  <c r="B243"/>
  <c r="A243"/>
  <c r="V242"/>
  <c r="AA242" s="1"/>
  <c r="U242"/>
  <c r="Z242" s="1"/>
  <c r="S242"/>
  <c r="X242" s="1"/>
  <c r="R242"/>
  <c r="W242" s="1"/>
  <c r="N242"/>
  <c r="M242"/>
  <c r="L242"/>
  <c r="K242"/>
  <c r="J242"/>
  <c r="I242"/>
  <c r="O242" s="1"/>
  <c r="H242"/>
  <c r="G242"/>
  <c r="F242"/>
  <c r="T242" s="1"/>
  <c r="Y242" s="1"/>
  <c r="E242"/>
  <c r="D242"/>
  <c r="C242"/>
  <c r="Q242" s="1"/>
  <c r="B242"/>
  <c r="A242"/>
  <c r="V241"/>
  <c r="AA241" s="1"/>
  <c r="R241"/>
  <c r="W241" s="1"/>
  <c r="Q241"/>
  <c r="N241"/>
  <c r="M241"/>
  <c r="L241"/>
  <c r="K241"/>
  <c r="J241"/>
  <c r="I241"/>
  <c r="O241" s="1"/>
  <c r="H241"/>
  <c r="G241"/>
  <c r="U241" s="1"/>
  <c r="Z241" s="1"/>
  <c r="F241"/>
  <c r="T241" s="1"/>
  <c r="Y241" s="1"/>
  <c r="E241"/>
  <c r="S241" s="1"/>
  <c r="X241" s="1"/>
  <c r="D241"/>
  <c r="C241"/>
  <c r="B241"/>
  <c r="A241"/>
  <c r="V240"/>
  <c r="AA240" s="1"/>
  <c r="U240"/>
  <c r="Z240" s="1"/>
  <c r="R240"/>
  <c r="W240" s="1"/>
  <c r="Q240"/>
  <c r="N240"/>
  <c r="M240"/>
  <c r="L240"/>
  <c r="K240"/>
  <c r="J240"/>
  <c r="I240"/>
  <c r="O240" s="1"/>
  <c r="H240"/>
  <c r="G240"/>
  <c r="F240"/>
  <c r="T240" s="1"/>
  <c r="Y240" s="1"/>
  <c r="E240"/>
  <c r="S240" s="1"/>
  <c r="X240" s="1"/>
  <c r="D240"/>
  <c r="C240"/>
  <c r="B240"/>
  <c r="A240"/>
  <c r="V239"/>
  <c r="AA239" s="1"/>
  <c r="U239"/>
  <c r="Z239" s="1"/>
  <c r="S239"/>
  <c r="X239" s="1"/>
  <c r="R239"/>
  <c r="W239" s="1"/>
  <c r="N239"/>
  <c r="M239"/>
  <c r="L239"/>
  <c r="K239"/>
  <c r="J239"/>
  <c r="I239"/>
  <c r="O239" s="1"/>
  <c r="H239"/>
  <c r="G239"/>
  <c r="F239"/>
  <c r="T239" s="1"/>
  <c r="Y239" s="1"/>
  <c r="E239"/>
  <c r="D239"/>
  <c r="C239"/>
  <c r="Q239" s="1"/>
  <c r="B239"/>
  <c r="A239"/>
  <c r="V238"/>
  <c r="AA238" s="1"/>
  <c r="R238"/>
  <c r="W238" s="1"/>
  <c r="Q238"/>
  <c r="N238"/>
  <c r="M238"/>
  <c r="L238"/>
  <c r="K238"/>
  <c r="J238"/>
  <c r="I238"/>
  <c r="O238" s="1"/>
  <c r="H238"/>
  <c r="G238"/>
  <c r="U238" s="1"/>
  <c r="Z238" s="1"/>
  <c r="F238"/>
  <c r="T238" s="1"/>
  <c r="Y238" s="1"/>
  <c r="E238"/>
  <c r="S238" s="1"/>
  <c r="X238" s="1"/>
  <c r="D238"/>
  <c r="C238"/>
  <c r="B238"/>
  <c r="A238"/>
  <c r="V237"/>
  <c r="AA237" s="1"/>
  <c r="U237"/>
  <c r="Z237" s="1"/>
  <c r="R237"/>
  <c r="W237" s="1"/>
  <c r="Q237"/>
  <c r="N237"/>
  <c r="M237"/>
  <c r="L237"/>
  <c r="K237"/>
  <c r="J237"/>
  <c r="I237"/>
  <c r="O237" s="1"/>
  <c r="H237"/>
  <c r="G237"/>
  <c r="F237"/>
  <c r="T237" s="1"/>
  <c r="Y237" s="1"/>
  <c r="E237"/>
  <c r="S237" s="1"/>
  <c r="X237" s="1"/>
  <c r="D237"/>
  <c r="C237"/>
  <c r="B237"/>
  <c r="A237"/>
  <c r="V236"/>
  <c r="AA236" s="1"/>
  <c r="U236"/>
  <c r="Z236" s="1"/>
  <c r="T236"/>
  <c r="Y236" s="1"/>
  <c r="S236"/>
  <c r="X236" s="1"/>
  <c r="R236"/>
  <c r="W236" s="1"/>
  <c r="Q236"/>
  <c r="O236"/>
  <c r="N236"/>
  <c r="M236"/>
  <c r="L236"/>
  <c r="K236"/>
  <c r="J236"/>
  <c r="I236"/>
  <c r="H236"/>
  <c r="G236"/>
  <c r="F236"/>
  <c r="E236"/>
  <c r="D236"/>
  <c r="C236"/>
  <c r="B236"/>
  <c r="A236"/>
  <c r="V235"/>
  <c r="AA235" s="1"/>
  <c r="U235"/>
  <c r="Z235" s="1"/>
  <c r="T235"/>
  <c r="Y235" s="1"/>
  <c r="S235"/>
  <c r="X235" s="1"/>
  <c r="R235"/>
  <c r="W235" s="1"/>
  <c r="Q235"/>
  <c r="O235"/>
  <c r="N235"/>
  <c r="M235"/>
  <c r="L235"/>
  <c r="K235"/>
  <c r="J235"/>
  <c r="I235"/>
  <c r="H235"/>
  <c r="G235"/>
  <c r="F235"/>
  <c r="E235"/>
  <c r="D235"/>
  <c r="C235"/>
  <c r="B235"/>
  <c r="A235"/>
  <c r="V234"/>
  <c r="AA234" s="1"/>
  <c r="U234"/>
  <c r="Z234" s="1"/>
  <c r="T234"/>
  <c r="Y234" s="1"/>
  <c r="S234"/>
  <c r="X234" s="1"/>
  <c r="R234"/>
  <c r="W234" s="1"/>
  <c r="Q234"/>
  <c r="O234"/>
  <c r="N234"/>
  <c r="M234"/>
  <c r="L234"/>
  <c r="K234"/>
  <c r="J234"/>
  <c r="I234"/>
  <c r="H234"/>
  <c r="G234"/>
  <c r="F234"/>
  <c r="E234"/>
  <c r="D234"/>
  <c r="C234"/>
  <c r="B234"/>
  <c r="A234"/>
  <c r="V233"/>
  <c r="AA233" s="1"/>
  <c r="U233"/>
  <c r="Z233" s="1"/>
  <c r="T233"/>
  <c r="Y233" s="1"/>
  <c r="S233"/>
  <c r="X233" s="1"/>
  <c r="R233"/>
  <c r="W233" s="1"/>
  <c r="Q233"/>
  <c r="O233"/>
  <c r="N233"/>
  <c r="M233"/>
  <c r="L233"/>
  <c r="K233"/>
  <c r="J233"/>
  <c r="I233"/>
  <c r="H233"/>
  <c r="G233"/>
  <c r="F233"/>
  <c r="E233"/>
  <c r="D233"/>
  <c r="C233"/>
  <c r="B233"/>
  <c r="A233"/>
  <c r="V232"/>
  <c r="AA232" s="1"/>
  <c r="U232"/>
  <c r="Z232" s="1"/>
  <c r="T232"/>
  <c r="Y232" s="1"/>
  <c r="S232"/>
  <c r="X232" s="1"/>
  <c r="R232"/>
  <c r="W232" s="1"/>
  <c r="Q232"/>
  <c r="O232"/>
  <c r="N232"/>
  <c r="M232"/>
  <c r="L232"/>
  <c r="K232"/>
  <c r="J232"/>
  <c r="I232"/>
  <c r="H232"/>
  <c r="G232"/>
  <c r="F232"/>
  <c r="E232"/>
  <c r="D232"/>
  <c r="C232"/>
  <c r="B232"/>
  <c r="A232"/>
  <c r="V231"/>
  <c r="AA231" s="1"/>
  <c r="U231"/>
  <c r="Z231" s="1"/>
  <c r="T231"/>
  <c r="Y231" s="1"/>
  <c r="S231"/>
  <c r="X231" s="1"/>
  <c r="R231"/>
  <c r="W231" s="1"/>
  <c r="Q231"/>
  <c r="O231"/>
  <c r="N231"/>
  <c r="M231"/>
  <c r="L231"/>
  <c r="K231"/>
  <c r="J231"/>
  <c r="I231"/>
  <c r="H231"/>
  <c r="G231"/>
  <c r="F231"/>
  <c r="E231"/>
  <c r="D231"/>
  <c r="C231"/>
  <c r="B231"/>
  <c r="A231"/>
  <c r="V230"/>
  <c r="AA230" s="1"/>
  <c r="U230"/>
  <c r="Z230" s="1"/>
  <c r="T230"/>
  <c r="Y230" s="1"/>
  <c r="S230"/>
  <c r="X230" s="1"/>
  <c r="R230"/>
  <c r="W230" s="1"/>
  <c r="Q230"/>
  <c r="O230"/>
  <c r="N230"/>
  <c r="M230"/>
  <c r="L230"/>
  <c r="K230"/>
  <c r="J230"/>
  <c r="I230"/>
  <c r="H230"/>
  <c r="G230"/>
  <c r="F230"/>
  <c r="E230"/>
  <c r="D230"/>
  <c r="C230"/>
  <c r="B230"/>
  <c r="A230"/>
  <c r="V229"/>
  <c r="AA229" s="1"/>
  <c r="U229"/>
  <c r="Z229" s="1"/>
  <c r="T229"/>
  <c r="Y229" s="1"/>
  <c r="S229"/>
  <c r="X229" s="1"/>
  <c r="R229"/>
  <c r="W229" s="1"/>
  <c r="Q229"/>
  <c r="O229"/>
  <c r="N229"/>
  <c r="M229"/>
  <c r="L229"/>
  <c r="K229"/>
  <c r="J229"/>
  <c r="I229"/>
  <c r="H229"/>
  <c r="G229"/>
  <c r="F229"/>
  <c r="E229"/>
  <c r="D229"/>
  <c r="C229"/>
  <c r="B229"/>
  <c r="A229"/>
  <c r="V228"/>
  <c r="AA228" s="1"/>
  <c r="U228"/>
  <c r="Z228" s="1"/>
  <c r="T228"/>
  <c r="Y228" s="1"/>
  <c r="S228"/>
  <c r="X228" s="1"/>
  <c r="R228"/>
  <c r="W228" s="1"/>
  <c r="Q228"/>
  <c r="O228"/>
  <c r="N228"/>
  <c r="M228"/>
  <c r="L228"/>
  <c r="K228"/>
  <c r="J228"/>
  <c r="I228"/>
  <c r="H228"/>
  <c r="G228"/>
  <c r="F228"/>
  <c r="E228"/>
  <c r="D228"/>
  <c r="C228"/>
  <c r="B228"/>
  <c r="A228"/>
  <c r="V227"/>
  <c r="AA227" s="1"/>
  <c r="U227"/>
  <c r="Z227" s="1"/>
  <c r="T227"/>
  <c r="Y227" s="1"/>
  <c r="S227"/>
  <c r="X227" s="1"/>
  <c r="R227"/>
  <c r="W227" s="1"/>
  <c r="Q227"/>
  <c r="O227"/>
  <c r="N227"/>
  <c r="M227"/>
  <c r="L227"/>
  <c r="K227"/>
  <c r="J227"/>
  <c r="I227"/>
  <c r="H227"/>
  <c r="G227"/>
  <c r="F227"/>
  <c r="E227"/>
  <c r="D227"/>
  <c r="C227"/>
  <c r="B227"/>
  <c r="A227"/>
  <c r="V226"/>
  <c r="AA226" s="1"/>
  <c r="U226"/>
  <c r="Z226" s="1"/>
  <c r="T226"/>
  <c r="Y226" s="1"/>
  <c r="S226"/>
  <c r="X226" s="1"/>
  <c r="R226"/>
  <c r="W226" s="1"/>
  <c r="Q226"/>
  <c r="O226"/>
  <c r="N226"/>
  <c r="M226"/>
  <c r="L226"/>
  <c r="K226"/>
  <c r="J226"/>
  <c r="I226"/>
  <c r="H226"/>
  <c r="G226"/>
  <c r="F226"/>
  <c r="E226"/>
  <c r="D226"/>
  <c r="C226"/>
  <c r="B226"/>
  <c r="A226"/>
  <c r="V225"/>
  <c r="AA225" s="1"/>
  <c r="U225"/>
  <c r="Z225" s="1"/>
  <c r="T225"/>
  <c r="Y225" s="1"/>
  <c r="S225"/>
  <c r="X225" s="1"/>
  <c r="R225"/>
  <c r="W225" s="1"/>
  <c r="Q225"/>
  <c r="O225"/>
  <c r="N225"/>
  <c r="M225"/>
  <c r="L225"/>
  <c r="K225"/>
  <c r="J225"/>
  <c r="I225"/>
  <c r="H225"/>
  <c r="G225"/>
  <c r="F225"/>
  <c r="E225"/>
  <c r="D225"/>
  <c r="C225"/>
  <c r="B225"/>
  <c r="A225"/>
  <c r="V224"/>
  <c r="AA224" s="1"/>
  <c r="U224"/>
  <c r="Z224" s="1"/>
  <c r="T224"/>
  <c r="Y224" s="1"/>
  <c r="S224"/>
  <c r="X224" s="1"/>
  <c r="R224"/>
  <c r="W224" s="1"/>
  <c r="Q224"/>
  <c r="O224"/>
  <c r="N224"/>
  <c r="M224"/>
  <c r="L224"/>
  <c r="K224"/>
  <c r="J224"/>
  <c r="I224"/>
  <c r="H224"/>
  <c r="G224"/>
  <c r="F224"/>
  <c r="E224"/>
  <c r="D224"/>
  <c r="C224"/>
  <c r="B224"/>
  <c r="A224"/>
  <c r="V223"/>
  <c r="AA223" s="1"/>
  <c r="U223"/>
  <c r="Z223" s="1"/>
  <c r="T223"/>
  <c r="Y223" s="1"/>
  <c r="S223"/>
  <c r="X223" s="1"/>
  <c r="R223"/>
  <c r="W223" s="1"/>
  <c r="Q223"/>
  <c r="O223"/>
  <c r="N223"/>
  <c r="M223"/>
  <c r="L223"/>
  <c r="K223"/>
  <c r="J223"/>
  <c r="I223"/>
  <c r="H223"/>
  <c r="G223"/>
  <c r="F223"/>
  <c r="E223"/>
  <c r="D223"/>
  <c r="C223"/>
  <c r="B223"/>
  <c r="A223"/>
  <c r="V222"/>
  <c r="AA222" s="1"/>
  <c r="U222"/>
  <c r="Z222" s="1"/>
  <c r="T222"/>
  <c r="Y222" s="1"/>
  <c r="S222"/>
  <c r="X222" s="1"/>
  <c r="R222"/>
  <c r="W222" s="1"/>
  <c r="Q222"/>
  <c r="O222"/>
  <c r="N222"/>
  <c r="M222"/>
  <c r="L222"/>
  <c r="K222"/>
  <c r="J222"/>
  <c r="I222"/>
  <c r="H222"/>
  <c r="G222"/>
  <c r="F222"/>
  <c r="E222"/>
  <c r="D222"/>
  <c r="C222"/>
  <c r="B222"/>
  <c r="A222"/>
  <c r="V221"/>
  <c r="AA221" s="1"/>
  <c r="U221"/>
  <c r="Z221" s="1"/>
  <c r="T221"/>
  <c r="Y221" s="1"/>
  <c r="S221"/>
  <c r="X221" s="1"/>
  <c r="R221"/>
  <c r="W221" s="1"/>
  <c r="Q221"/>
  <c r="O221"/>
  <c r="N221"/>
  <c r="M221"/>
  <c r="L221"/>
  <c r="K221"/>
  <c r="J221"/>
  <c r="I221"/>
  <c r="H221"/>
  <c r="G221"/>
  <c r="F221"/>
  <c r="E221"/>
  <c r="D221"/>
  <c r="C221"/>
  <c r="B221"/>
  <c r="A221"/>
  <c r="V220"/>
  <c r="AA220" s="1"/>
  <c r="U220"/>
  <c r="Z220" s="1"/>
  <c r="T220"/>
  <c r="Y220" s="1"/>
  <c r="S220"/>
  <c r="X220" s="1"/>
  <c r="R220"/>
  <c r="W220" s="1"/>
  <c r="Q220"/>
  <c r="O220"/>
  <c r="N220"/>
  <c r="M220"/>
  <c r="L220"/>
  <c r="K220"/>
  <c r="J220"/>
  <c r="I220"/>
  <c r="H220"/>
  <c r="G220"/>
  <c r="F220"/>
  <c r="E220"/>
  <c r="D220"/>
  <c r="C220"/>
  <c r="B220"/>
  <c r="A220"/>
  <c r="V219"/>
  <c r="AA219" s="1"/>
  <c r="U219"/>
  <c r="Z219" s="1"/>
  <c r="T219"/>
  <c r="Y219" s="1"/>
  <c r="S219"/>
  <c r="X219" s="1"/>
  <c r="R219"/>
  <c r="W219" s="1"/>
  <c r="Q219"/>
  <c r="O219"/>
  <c r="N219"/>
  <c r="M219"/>
  <c r="L219"/>
  <c r="K219"/>
  <c r="J219"/>
  <c r="I219"/>
  <c r="H219"/>
  <c r="G219"/>
  <c r="F219"/>
  <c r="E219"/>
  <c r="D219"/>
  <c r="C219"/>
  <c r="B219"/>
  <c r="A219"/>
  <c r="V218"/>
  <c r="AA218" s="1"/>
  <c r="U218"/>
  <c r="Z218" s="1"/>
  <c r="T218"/>
  <c r="Y218" s="1"/>
  <c r="S218"/>
  <c r="X218" s="1"/>
  <c r="R218"/>
  <c r="W218" s="1"/>
  <c r="Q218"/>
  <c r="O218"/>
  <c r="N218"/>
  <c r="M218"/>
  <c r="L218"/>
  <c r="K218"/>
  <c r="J218"/>
  <c r="I218"/>
  <c r="H218"/>
  <c r="G218"/>
  <c r="F218"/>
  <c r="E218"/>
  <c r="D218"/>
  <c r="C218"/>
  <c r="B218"/>
  <c r="A218"/>
  <c r="V217"/>
  <c r="AA217" s="1"/>
  <c r="U217"/>
  <c r="Z217" s="1"/>
  <c r="T217"/>
  <c r="Y217" s="1"/>
  <c r="S217"/>
  <c r="X217" s="1"/>
  <c r="R217"/>
  <c r="W217" s="1"/>
  <c r="Q217"/>
  <c r="O217"/>
  <c r="N217"/>
  <c r="M217"/>
  <c r="L217"/>
  <c r="K217"/>
  <c r="J217"/>
  <c r="I217"/>
  <c r="H217"/>
  <c r="G217"/>
  <c r="F217"/>
  <c r="E217"/>
  <c r="D217"/>
  <c r="C217"/>
  <c r="B217"/>
  <c r="A217"/>
  <c r="V216"/>
  <c r="AA216" s="1"/>
  <c r="U216"/>
  <c r="Z216" s="1"/>
  <c r="T216"/>
  <c r="Y216" s="1"/>
  <c r="S216"/>
  <c r="X216" s="1"/>
  <c r="R216"/>
  <c r="W216" s="1"/>
  <c r="Q216"/>
  <c r="O216"/>
  <c r="N216"/>
  <c r="M216"/>
  <c r="L216"/>
  <c r="K216"/>
  <c r="J216"/>
  <c r="I216"/>
  <c r="H216"/>
  <c r="G216"/>
  <c r="F216"/>
  <c r="E216"/>
  <c r="D216"/>
  <c r="C216"/>
  <c r="B216"/>
  <c r="A216"/>
  <c r="V215"/>
  <c r="AA215" s="1"/>
  <c r="U215"/>
  <c r="Z215" s="1"/>
  <c r="T215"/>
  <c r="Y215" s="1"/>
  <c r="S215"/>
  <c r="X215" s="1"/>
  <c r="R215"/>
  <c r="W215" s="1"/>
  <c r="Q215"/>
  <c r="O215"/>
  <c r="N215"/>
  <c r="M215"/>
  <c r="L215"/>
  <c r="K215"/>
  <c r="J215"/>
  <c r="I215"/>
  <c r="H215"/>
  <c r="G215"/>
  <c r="F215"/>
  <c r="E215"/>
  <c r="D215"/>
  <c r="C215"/>
  <c r="B215"/>
  <c r="A215"/>
  <c r="V214"/>
  <c r="AA214" s="1"/>
  <c r="U214"/>
  <c r="Z214" s="1"/>
  <c r="T214"/>
  <c r="Y214" s="1"/>
  <c r="S214"/>
  <c r="X214" s="1"/>
  <c r="R214"/>
  <c r="W214" s="1"/>
  <c r="Q214"/>
  <c r="O214"/>
  <c r="N214"/>
  <c r="M214"/>
  <c r="L214"/>
  <c r="K214"/>
  <c r="J214"/>
  <c r="I214"/>
  <c r="H214"/>
  <c r="G214"/>
  <c r="F214"/>
  <c r="E214"/>
  <c r="D214"/>
  <c r="C214"/>
  <c r="B214"/>
  <c r="A214"/>
  <c r="V213"/>
  <c r="AA213" s="1"/>
  <c r="U213"/>
  <c r="Z213" s="1"/>
  <c r="T213"/>
  <c r="Y213" s="1"/>
  <c r="S213"/>
  <c r="X213" s="1"/>
  <c r="R213"/>
  <c r="W213" s="1"/>
  <c r="Q213"/>
  <c r="O213"/>
  <c r="N213"/>
  <c r="M213"/>
  <c r="L213"/>
  <c r="K213"/>
  <c r="J213"/>
  <c r="I213"/>
  <c r="H213"/>
  <c r="G213"/>
  <c r="F213"/>
  <c r="E213"/>
  <c r="D213"/>
  <c r="C213"/>
  <c r="B213"/>
  <c r="A213"/>
  <c r="V212"/>
  <c r="AA212" s="1"/>
  <c r="U212"/>
  <c r="Z212" s="1"/>
  <c r="T212"/>
  <c r="Y212" s="1"/>
  <c r="S212"/>
  <c r="X212" s="1"/>
  <c r="R212"/>
  <c r="W212" s="1"/>
  <c r="Q212"/>
  <c r="O212"/>
  <c r="N212"/>
  <c r="M212"/>
  <c r="L212"/>
  <c r="K212"/>
  <c r="J212"/>
  <c r="I212"/>
  <c r="H212"/>
  <c r="G212"/>
  <c r="F212"/>
  <c r="E212"/>
  <c r="D212"/>
  <c r="C212"/>
  <c r="B212"/>
  <c r="A212"/>
  <c r="V211"/>
  <c r="AA211" s="1"/>
  <c r="U211"/>
  <c r="Z211" s="1"/>
  <c r="T211"/>
  <c r="Y211" s="1"/>
  <c r="S211"/>
  <c r="X211" s="1"/>
  <c r="R211"/>
  <c r="W211" s="1"/>
  <c r="Q211"/>
  <c r="O211"/>
  <c r="N211"/>
  <c r="M211"/>
  <c r="L211"/>
  <c r="K211"/>
  <c r="J211"/>
  <c r="I211"/>
  <c r="H211"/>
  <c r="G211"/>
  <c r="F211"/>
  <c r="E211"/>
  <c r="D211"/>
  <c r="C211"/>
  <c r="B211"/>
  <c r="A211"/>
  <c r="V210"/>
  <c r="AA210" s="1"/>
  <c r="U210"/>
  <c r="Z210" s="1"/>
  <c r="T210"/>
  <c r="Y210" s="1"/>
  <c r="S210"/>
  <c r="X210" s="1"/>
  <c r="R210"/>
  <c r="W210" s="1"/>
  <c r="Q210"/>
  <c r="O210"/>
  <c r="N210"/>
  <c r="M210"/>
  <c r="L210"/>
  <c r="K210"/>
  <c r="J210"/>
  <c r="I210"/>
  <c r="H210"/>
  <c r="G210"/>
  <c r="F210"/>
  <c r="E210"/>
  <c r="D210"/>
  <c r="C210"/>
  <c r="B210"/>
  <c r="A210"/>
  <c r="V209"/>
  <c r="AA209" s="1"/>
  <c r="U209"/>
  <c r="Z209" s="1"/>
  <c r="T209"/>
  <c r="Y209" s="1"/>
  <c r="S209"/>
  <c r="X209" s="1"/>
  <c r="R209"/>
  <c r="W209" s="1"/>
  <c r="Q209"/>
  <c r="O209"/>
  <c r="N209"/>
  <c r="M209"/>
  <c r="L209"/>
  <c r="K209"/>
  <c r="J209"/>
  <c r="I209"/>
  <c r="H209"/>
  <c r="G209"/>
  <c r="F209"/>
  <c r="E209"/>
  <c r="D209"/>
  <c r="C209"/>
  <c r="B209"/>
  <c r="A209"/>
  <c r="V208"/>
  <c r="AA208" s="1"/>
  <c r="U208"/>
  <c r="Z208" s="1"/>
  <c r="T208"/>
  <c r="Y208" s="1"/>
  <c r="S208"/>
  <c r="X208" s="1"/>
  <c r="R208"/>
  <c r="W208" s="1"/>
  <c r="Q208"/>
  <c r="O208"/>
  <c r="N208"/>
  <c r="M208"/>
  <c r="L208"/>
  <c r="K208"/>
  <c r="J208"/>
  <c r="I208"/>
  <c r="H208"/>
  <c r="G208"/>
  <c r="F208"/>
  <c r="E208"/>
  <c r="D208"/>
  <c r="C208"/>
  <c r="B208"/>
  <c r="A208"/>
  <c r="V207"/>
  <c r="AA207" s="1"/>
  <c r="U207"/>
  <c r="Z207" s="1"/>
  <c r="T207"/>
  <c r="Y207" s="1"/>
  <c r="S207"/>
  <c r="X207" s="1"/>
  <c r="R207"/>
  <c r="W207" s="1"/>
  <c r="Q207"/>
  <c r="O207"/>
  <c r="N207"/>
  <c r="M207"/>
  <c r="L207"/>
  <c r="K207"/>
  <c r="J207"/>
  <c r="I207"/>
  <c r="H207"/>
  <c r="G207"/>
  <c r="F207"/>
  <c r="E207"/>
  <c r="D207"/>
  <c r="C207"/>
  <c r="B207"/>
  <c r="A207"/>
  <c r="V206"/>
  <c r="AA206" s="1"/>
  <c r="U206"/>
  <c r="Z206" s="1"/>
  <c r="T206"/>
  <c r="Y206" s="1"/>
  <c r="S206"/>
  <c r="X206" s="1"/>
  <c r="R206"/>
  <c r="W206" s="1"/>
  <c r="Q206"/>
  <c r="O206"/>
  <c r="N206"/>
  <c r="M206"/>
  <c r="L206"/>
  <c r="K206"/>
  <c r="J206"/>
  <c r="I206"/>
  <c r="H206"/>
  <c r="G206"/>
  <c r="F206"/>
  <c r="E206"/>
  <c r="D206"/>
  <c r="C206"/>
  <c r="B206"/>
  <c r="A206"/>
  <c r="V205"/>
  <c r="AA205" s="1"/>
  <c r="U205"/>
  <c r="Z205" s="1"/>
  <c r="T205"/>
  <c r="Y205" s="1"/>
  <c r="S205"/>
  <c r="X205" s="1"/>
  <c r="R205"/>
  <c r="W205" s="1"/>
  <c r="Q205"/>
  <c r="O205"/>
  <c r="N205"/>
  <c r="M205"/>
  <c r="L205"/>
  <c r="K205"/>
  <c r="J205"/>
  <c r="I205"/>
  <c r="H205"/>
  <c r="G205"/>
  <c r="F205"/>
  <c r="E205"/>
  <c r="D205"/>
  <c r="C205"/>
  <c r="B205"/>
  <c r="A205"/>
  <c r="V204"/>
  <c r="AA204" s="1"/>
  <c r="U204"/>
  <c r="Z204" s="1"/>
  <c r="T204"/>
  <c r="Y204" s="1"/>
  <c r="S204"/>
  <c r="X204" s="1"/>
  <c r="R204"/>
  <c r="W204" s="1"/>
  <c r="Q204"/>
  <c r="O204"/>
  <c r="N204"/>
  <c r="M204"/>
  <c r="L204"/>
  <c r="K204"/>
  <c r="J204"/>
  <c r="I204"/>
  <c r="H204"/>
  <c r="G204"/>
  <c r="F204"/>
  <c r="E204"/>
  <c r="D204"/>
  <c r="C204"/>
  <c r="B204"/>
  <c r="A204"/>
  <c r="V203"/>
  <c r="AA203" s="1"/>
  <c r="U203"/>
  <c r="Z203" s="1"/>
  <c r="T203"/>
  <c r="Y203" s="1"/>
  <c r="S203"/>
  <c r="X203" s="1"/>
  <c r="R203"/>
  <c r="W203" s="1"/>
  <c r="Q203"/>
  <c r="O203"/>
  <c r="N203"/>
  <c r="M203"/>
  <c r="L203"/>
  <c r="K203"/>
  <c r="J203"/>
  <c r="I203"/>
  <c r="H203"/>
  <c r="G203"/>
  <c r="F203"/>
  <c r="E203"/>
  <c r="D203"/>
  <c r="C203"/>
  <c r="B203"/>
  <c r="A203"/>
  <c r="V202"/>
  <c r="AA202" s="1"/>
  <c r="U202"/>
  <c r="Z202" s="1"/>
  <c r="T202"/>
  <c r="Y202" s="1"/>
  <c r="S202"/>
  <c r="X202" s="1"/>
  <c r="R202"/>
  <c r="W202" s="1"/>
  <c r="Q202"/>
  <c r="O202"/>
  <c r="N202"/>
  <c r="M202"/>
  <c r="L202"/>
  <c r="K202"/>
  <c r="J202"/>
  <c r="I202"/>
  <c r="H202"/>
  <c r="G202"/>
  <c r="F202"/>
  <c r="E202"/>
  <c r="D202"/>
  <c r="C202"/>
  <c r="B202"/>
  <c r="A202"/>
  <c r="V201"/>
  <c r="AA201" s="1"/>
  <c r="U201"/>
  <c r="Z201" s="1"/>
  <c r="T201"/>
  <c r="Y201" s="1"/>
  <c r="S201"/>
  <c r="X201" s="1"/>
  <c r="R201"/>
  <c r="W201" s="1"/>
  <c r="Q201"/>
  <c r="O201"/>
  <c r="N201"/>
  <c r="M201"/>
  <c r="L201"/>
  <c r="K201"/>
  <c r="J201"/>
  <c r="I201"/>
  <c r="H201"/>
  <c r="G201"/>
  <c r="F201"/>
  <c r="E201"/>
  <c r="D201"/>
  <c r="C201"/>
  <c r="B201"/>
  <c r="A201"/>
  <c r="V200"/>
  <c r="AA200" s="1"/>
  <c r="U200"/>
  <c r="Z200" s="1"/>
  <c r="T200"/>
  <c r="Y200" s="1"/>
  <c r="S200"/>
  <c r="X200" s="1"/>
  <c r="R200"/>
  <c r="W200" s="1"/>
  <c r="Q200"/>
  <c r="O200"/>
  <c r="N200"/>
  <c r="M200"/>
  <c r="L200"/>
  <c r="K200"/>
  <c r="J200"/>
  <c r="I200"/>
  <c r="H200"/>
  <c r="G200"/>
  <c r="F200"/>
  <c r="E200"/>
  <c r="D200"/>
  <c r="C200"/>
  <c r="B200"/>
  <c r="A200"/>
  <c r="V199"/>
  <c r="AA199" s="1"/>
  <c r="U199"/>
  <c r="Z199" s="1"/>
  <c r="T199"/>
  <c r="Y199" s="1"/>
  <c r="S199"/>
  <c r="X199" s="1"/>
  <c r="R199"/>
  <c r="W199" s="1"/>
  <c r="Q199"/>
  <c r="O199"/>
  <c r="N199"/>
  <c r="M199"/>
  <c r="L199"/>
  <c r="K199"/>
  <c r="J199"/>
  <c r="I199"/>
  <c r="H199"/>
  <c r="G199"/>
  <c r="F199"/>
  <c r="E199"/>
  <c r="D199"/>
  <c r="C199"/>
  <c r="B199"/>
  <c r="A199"/>
  <c r="V198"/>
  <c r="AA198" s="1"/>
  <c r="U198"/>
  <c r="Z198" s="1"/>
  <c r="T198"/>
  <c r="Y198" s="1"/>
  <c r="S198"/>
  <c r="X198" s="1"/>
  <c r="R198"/>
  <c r="W198" s="1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V197"/>
  <c r="AA197" s="1"/>
  <c r="U197"/>
  <c r="Z197" s="1"/>
  <c r="T197"/>
  <c r="Y197" s="1"/>
  <c r="S197"/>
  <c r="X197" s="1"/>
  <c r="R197"/>
  <c r="W197" s="1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V196"/>
  <c r="AA196" s="1"/>
  <c r="U196"/>
  <c r="Z196" s="1"/>
  <c r="T196"/>
  <c r="Y196" s="1"/>
  <c r="S196"/>
  <c r="X196" s="1"/>
  <c r="R196"/>
  <c r="W196" s="1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V195"/>
  <c r="AA195" s="1"/>
  <c r="U195"/>
  <c r="Z195" s="1"/>
  <c r="T195"/>
  <c r="Y195" s="1"/>
  <c r="S195"/>
  <c r="X195" s="1"/>
  <c r="R195"/>
  <c r="W195" s="1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V194"/>
  <c r="AA194" s="1"/>
  <c r="U194"/>
  <c r="Z194" s="1"/>
  <c r="T194"/>
  <c r="Y194" s="1"/>
  <c r="S194"/>
  <c r="X194" s="1"/>
  <c r="R194"/>
  <c r="W194" s="1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V193"/>
  <c r="AA193" s="1"/>
  <c r="U193"/>
  <c r="Z193" s="1"/>
  <c r="T193"/>
  <c r="Y193" s="1"/>
  <c r="S193"/>
  <c r="X193" s="1"/>
  <c r="R193"/>
  <c r="W193" s="1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V192"/>
  <c r="AA192" s="1"/>
  <c r="U192"/>
  <c r="Z192" s="1"/>
  <c r="T192"/>
  <c r="Y192" s="1"/>
  <c r="S192"/>
  <c r="X192" s="1"/>
  <c r="R192"/>
  <c r="W192" s="1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V191"/>
  <c r="AA191" s="1"/>
  <c r="U191"/>
  <c r="Z191" s="1"/>
  <c r="T191"/>
  <c r="Y191" s="1"/>
  <c r="S191"/>
  <c r="X191" s="1"/>
  <c r="R191"/>
  <c r="W191" s="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V190"/>
  <c r="AA190" s="1"/>
  <c r="U190"/>
  <c r="Z190" s="1"/>
  <c r="T190"/>
  <c r="Y190" s="1"/>
  <c r="S190"/>
  <c r="X190" s="1"/>
  <c r="R190"/>
  <c r="W190" s="1"/>
  <c r="Q190"/>
  <c r="O190"/>
  <c r="N190"/>
  <c r="M190"/>
  <c r="L190"/>
  <c r="K190"/>
  <c r="J190"/>
  <c r="I190"/>
  <c r="H190"/>
  <c r="G190"/>
  <c r="F190"/>
  <c r="E190"/>
  <c r="D190"/>
  <c r="C190"/>
  <c r="B190"/>
  <c r="A190"/>
  <c r="V189"/>
  <c r="AA189" s="1"/>
  <c r="U189"/>
  <c r="Z189" s="1"/>
  <c r="T189"/>
  <c r="Y189" s="1"/>
  <c r="S189"/>
  <c r="X189" s="1"/>
  <c r="R189"/>
  <c r="W189" s="1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V188"/>
  <c r="AA188" s="1"/>
  <c r="U188"/>
  <c r="Z188" s="1"/>
  <c r="T188"/>
  <c r="Y188" s="1"/>
  <c r="S188"/>
  <c r="X188" s="1"/>
  <c r="R188"/>
  <c r="W188" s="1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V187"/>
  <c r="AA187" s="1"/>
  <c r="U187"/>
  <c r="Z187" s="1"/>
  <c r="T187"/>
  <c r="Y187" s="1"/>
  <c r="S187"/>
  <c r="X187" s="1"/>
  <c r="R187"/>
  <c r="W187" s="1"/>
  <c r="Q187"/>
  <c r="O187"/>
  <c r="N187"/>
  <c r="M187"/>
  <c r="L187"/>
  <c r="K187"/>
  <c r="J187"/>
  <c r="I187"/>
  <c r="H187"/>
  <c r="G187"/>
  <c r="F187"/>
  <c r="E187"/>
  <c r="D187"/>
  <c r="C187"/>
  <c r="B187"/>
  <c r="A187"/>
  <c r="V186"/>
  <c r="AA186" s="1"/>
  <c r="U186"/>
  <c r="Z186" s="1"/>
  <c r="T186"/>
  <c r="Y186" s="1"/>
  <c r="S186"/>
  <c r="X186" s="1"/>
  <c r="R186"/>
  <c r="W186" s="1"/>
  <c r="Q186"/>
  <c r="O186"/>
  <c r="N186"/>
  <c r="M186"/>
  <c r="L186"/>
  <c r="K186"/>
  <c r="J186"/>
  <c r="I186"/>
  <c r="H186"/>
  <c r="G186"/>
  <c r="F186"/>
  <c r="E186"/>
  <c r="D186"/>
  <c r="C186"/>
  <c r="B186"/>
  <c r="A186"/>
  <c r="V185"/>
  <c r="AA185" s="1"/>
  <c r="U185"/>
  <c r="Z185" s="1"/>
  <c r="T185"/>
  <c r="Y185" s="1"/>
  <c r="S185"/>
  <c r="X185" s="1"/>
  <c r="R185"/>
  <c r="W185" s="1"/>
  <c r="Q185"/>
  <c r="O185"/>
  <c r="N185"/>
  <c r="M185"/>
  <c r="L185"/>
  <c r="K185"/>
  <c r="J185"/>
  <c r="I185"/>
  <c r="H185"/>
  <c r="G185"/>
  <c r="F185"/>
  <c r="E185"/>
  <c r="D185"/>
  <c r="C185"/>
  <c r="B185"/>
  <c r="A185"/>
  <c r="V184"/>
  <c r="AA184" s="1"/>
  <c r="U184"/>
  <c r="Z184" s="1"/>
  <c r="T184"/>
  <c r="Y184" s="1"/>
  <c r="S184"/>
  <c r="X184" s="1"/>
  <c r="R184"/>
  <c r="W184" s="1"/>
  <c r="Q184"/>
  <c r="O184"/>
  <c r="N184"/>
  <c r="M184"/>
  <c r="L184"/>
  <c r="K184"/>
  <c r="J184"/>
  <c r="I184"/>
  <c r="H184"/>
  <c r="G184"/>
  <c r="F184"/>
  <c r="E184"/>
  <c r="D184"/>
  <c r="C184"/>
  <c r="B184"/>
  <c r="A184"/>
  <c r="V183"/>
  <c r="AA183" s="1"/>
  <c r="U183"/>
  <c r="Z183" s="1"/>
  <c r="T183"/>
  <c r="Y183" s="1"/>
  <c r="S183"/>
  <c r="X183" s="1"/>
  <c r="R183"/>
  <c r="W183" s="1"/>
  <c r="Q183"/>
  <c r="O183"/>
  <c r="N183"/>
  <c r="M183"/>
  <c r="L183"/>
  <c r="K183"/>
  <c r="J183"/>
  <c r="I183"/>
  <c r="H183"/>
  <c r="G183"/>
  <c r="F183"/>
  <c r="E183"/>
  <c r="D183"/>
  <c r="C183"/>
  <c r="B183"/>
  <c r="A183"/>
  <c r="V182"/>
  <c r="AA182" s="1"/>
  <c r="U182"/>
  <c r="Z182" s="1"/>
  <c r="T182"/>
  <c r="Y182" s="1"/>
  <c r="S182"/>
  <c r="X182" s="1"/>
  <c r="R182"/>
  <c r="W182" s="1"/>
  <c r="Q182"/>
  <c r="O182"/>
  <c r="N182"/>
  <c r="M182"/>
  <c r="L182"/>
  <c r="K182"/>
  <c r="J182"/>
  <c r="I182"/>
  <c r="H182"/>
  <c r="G182"/>
  <c r="F182"/>
  <c r="E182"/>
  <c r="D182"/>
  <c r="C182"/>
  <c r="B182"/>
  <c r="A182"/>
  <c r="V181"/>
  <c r="AA181" s="1"/>
  <c r="U181"/>
  <c r="Z181" s="1"/>
  <c r="T181"/>
  <c r="Y181" s="1"/>
  <c r="S181"/>
  <c r="X181" s="1"/>
  <c r="R181"/>
  <c r="W181" s="1"/>
  <c r="Q181"/>
  <c r="O181"/>
  <c r="N181"/>
  <c r="M181"/>
  <c r="L181"/>
  <c r="K181"/>
  <c r="J181"/>
  <c r="I181"/>
  <c r="H181"/>
  <c r="G181"/>
  <c r="F181"/>
  <c r="E181"/>
  <c r="D181"/>
  <c r="C181"/>
  <c r="B181"/>
  <c r="A181"/>
  <c r="V180"/>
  <c r="AA180" s="1"/>
  <c r="U180"/>
  <c r="Z180" s="1"/>
  <c r="T180"/>
  <c r="Y180" s="1"/>
  <c r="S180"/>
  <c r="X180" s="1"/>
  <c r="R180"/>
  <c r="W180" s="1"/>
  <c r="Q180"/>
  <c r="O180"/>
  <c r="N180"/>
  <c r="M180"/>
  <c r="L180"/>
  <c r="K180"/>
  <c r="J180"/>
  <c r="I180"/>
  <c r="H180"/>
  <c r="G180"/>
  <c r="F180"/>
  <c r="E180"/>
  <c r="D180"/>
  <c r="C180"/>
  <c r="B180"/>
  <c r="A180"/>
  <c r="V179"/>
  <c r="AA179" s="1"/>
  <c r="U179"/>
  <c r="Z179" s="1"/>
  <c r="T179"/>
  <c r="Y179" s="1"/>
  <c r="S179"/>
  <c r="X179" s="1"/>
  <c r="R179"/>
  <c r="W179" s="1"/>
  <c r="Q179"/>
  <c r="O179"/>
  <c r="N179"/>
  <c r="M179"/>
  <c r="L179"/>
  <c r="K179"/>
  <c r="J179"/>
  <c r="I179"/>
  <c r="H179"/>
  <c r="G179"/>
  <c r="F179"/>
  <c r="E179"/>
  <c r="D179"/>
  <c r="C179"/>
  <c r="B179"/>
  <c r="A179"/>
  <c r="V178"/>
  <c r="AA178" s="1"/>
  <c r="U178"/>
  <c r="Z178" s="1"/>
  <c r="T178"/>
  <c r="Y178" s="1"/>
  <c r="S178"/>
  <c r="X178" s="1"/>
  <c r="R178"/>
  <c r="W178" s="1"/>
  <c r="Q178"/>
  <c r="O178"/>
  <c r="N178"/>
  <c r="M178"/>
  <c r="L178"/>
  <c r="K178"/>
  <c r="J178"/>
  <c r="I178"/>
  <c r="H178"/>
  <c r="G178"/>
  <c r="F178"/>
  <c r="E178"/>
  <c r="D178"/>
  <c r="C178"/>
  <c r="B178"/>
  <c r="A178"/>
  <c r="V177"/>
  <c r="AA177" s="1"/>
  <c r="U177"/>
  <c r="Z177" s="1"/>
  <c r="T177"/>
  <c r="Y177" s="1"/>
  <c r="S177"/>
  <c r="X177" s="1"/>
  <c r="R177"/>
  <c r="W177" s="1"/>
  <c r="Q177"/>
  <c r="O177"/>
  <c r="N177"/>
  <c r="M177"/>
  <c r="L177"/>
  <c r="K177"/>
  <c r="J177"/>
  <c r="I177"/>
  <c r="H177"/>
  <c r="G177"/>
  <c r="F177"/>
  <c r="E177"/>
  <c r="D177"/>
  <c r="C177"/>
  <c r="B177"/>
  <c r="A177"/>
  <c r="V176"/>
  <c r="AA176" s="1"/>
  <c r="U176"/>
  <c r="Z176" s="1"/>
  <c r="T176"/>
  <c r="Y176" s="1"/>
  <c r="S176"/>
  <c r="X176" s="1"/>
  <c r="R176"/>
  <c r="W176" s="1"/>
  <c r="Q176"/>
  <c r="O176"/>
  <c r="N176"/>
  <c r="M176"/>
  <c r="L176"/>
  <c r="K176"/>
  <c r="J176"/>
  <c r="I176"/>
  <c r="H176"/>
  <c r="G176"/>
  <c r="F176"/>
  <c r="E176"/>
  <c r="D176"/>
  <c r="C176"/>
  <c r="B176"/>
  <c r="A176"/>
  <c r="V175"/>
  <c r="AA175" s="1"/>
  <c r="U175"/>
  <c r="Z175" s="1"/>
  <c r="T175"/>
  <c r="Y175" s="1"/>
  <c r="S175"/>
  <c r="X175" s="1"/>
  <c r="R175"/>
  <c r="W175" s="1"/>
  <c r="Q175"/>
  <c r="O175"/>
  <c r="N175"/>
  <c r="M175"/>
  <c r="L175"/>
  <c r="K175"/>
  <c r="J175"/>
  <c r="I175"/>
  <c r="H175"/>
  <c r="G175"/>
  <c r="F175"/>
  <c r="E175"/>
  <c r="D175"/>
  <c r="C175"/>
  <c r="B175"/>
  <c r="A175"/>
  <c r="V174"/>
  <c r="AA174" s="1"/>
  <c r="U174"/>
  <c r="Z174" s="1"/>
  <c r="T174"/>
  <c r="Y174" s="1"/>
  <c r="S174"/>
  <c r="X174" s="1"/>
  <c r="R174"/>
  <c r="W174" s="1"/>
  <c r="Q174"/>
  <c r="O174"/>
  <c r="N174"/>
  <c r="M174"/>
  <c r="L174"/>
  <c r="K174"/>
  <c r="J174"/>
  <c r="I174"/>
  <c r="H174"/>
  <c r="G174"/>
  <c r="F174"/>
  <c r="E174"/>
  <c r="D174"/>
  <c r="C174"/>
  <c r="B174"/>
  <c r="A174"/>
  <c r="V173"/>
  <c r="AA173" s="1"/>
  <c r="U173"/>
  <c r="Z173" s="1"/>
  <c r="T173"/>
  <c r="Y173" s="1"/>
  <c r="S173"/>
  <c r="X173" s="1"/>
  <c r="R173"/>
  <c r="W173" s="1"/>
  <c r="Q173"/>
  <c r="O173"/>
  <c r="N173"/>
  <c r="M173"/>
  <c r="L173"/>
  <c r="K173"/>
  <c r="J173"/>
  <c r="I173"/>
  <c r="H173"/>
  <c r="G173"/>
  <c r="F173"/>
  <c r="E173"/>
  <c r="D173"/>
  <c r="C173"/>
  <c r="B173"/>
  <c r="A173"/>
  <c r="V172"/>
  <c r="AA172" s="1"/>
  <c r="U172"/>
  <c r="Z172" s="1"/>
  <c r="T172"/>
  <c r="Y172" s="1"/>
  <c r="S172"/>
  <c r="X172" s="1"/>
  <c r="R172"/>
  <c r="W172" s="1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V171"/>
  <c r="AA171" s="1"/>
  <c r="U171"/>
  <c r="Z171" s="1"/>
  <c r="T171"/>
  <c r="Y171" s="1"/>
  <c r="S171"/>
  <c r="X171" s="1"/>
  <c r="R171"/>
  <c r="W171" s="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V170"/>
  <c r="AA170" s="1"/>
  <c r="U170"/>
  <c r="Z170" s="1"/>
  <c r="T170"/>
  <c r="Y170" s="1"/>
  <c r="S170"/>
  <c r="X170" s="1"/>
  <c r="R170"/>
  <c r="W170" s="1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V169"/>
  <c r="AA169" s="1"/>
  <c r="U169"/>
  <c r="Z169" s="1"/>
  <c r="T169"/>
  <c r="Y169" s="1"/>
  <c r="S169"/>
  <c r="X169" s="1"/>
  <c r="R169"/>
  <c r="W169" s="1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V168"/>
  <c r="AA168" s="1"/>
  <c r="U168"/>
  <c r="Z168" s="1"/>
  <c r="T168"/>
  <c r="Y168" s="1"/>
  <c r="S168"/>
  <c r="X168" s="1"/>
  <c r="R168"/>
  <c r="W168" s="1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V167"/>
  <c r="AA167" s="1"/>
  <c r="U167"/>
  <c r="Z167" s="1"/>
  <c r="T167"/>
  <c r="Y167" s="1"/>
  <c r="S167"/>
  <c r="X167" s="1"/>
  <c r="R167"/>
  <c r="W167" s="1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V166"/>
  <c r="AA166" s="1"/>
  <c r="U166"/>
  <c r="Z166" s="1"/>
  <c r="T166"/>
  <c r="Y166" s="1"/>
  <c r="S166"/>
  <c r="X166" s="1"/>
  <c r="R166"/>
  <c r="W166" s="1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V165"/>
  <c r="AA165" s="1"/>
  <c r="U165"/>
  <c r="Z165" s="1"/>
  <c r="T165"/>
  <c r="Y165" s="1"/>
  <c r="S165"/>
  <c r="X165" s="1"/>
  <c r="R165"/>
  <c r="W165" s="1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V164"/>
  <c r="AA164" s="1"/>
  <c r="U164"/>
  <c r="Z164" s="1"/>
  <c r="T164"/>
  <c r="Y164" s="1"/>
  <c r="S164"/>
  <c r="X164" s="1"/>
  <c r="R164"/>
  <c r="W164" s="1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V163"/>
  <c r="AA163" s="1"/>
  <c r="U163"/>
  <c r="Z163" s="1"/>
  <c r="T163"/>
  <c r="Y163" s="1"/>
  <c r="S163"/>
  <c r="X163" s="1"/>
  <c r="R163"/>
  <c r="W163" s="1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V162"/>
  <c r="AA162" s="1"/>
  <c r="U162"/>
  <c r="Z162" s="1"/>
  <c r="T162"/>
  <c r="Y162" s="1"/>
  <c r="S162"/>
  <c r="X162" s="1"/>
  <c r="R162"/>
  <c r="W162" s="1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V161"/>
  <c r="AA161" s="1"/>
  <c r="U161"/>
  <c r="Z161" s="1"/>
  <c r="T161"/>
  <c r="Y161" s="1"/>
  <c r="S161"/>
  <c r="X161" s="1"/>
  <c r="R161"/>
  <c r="W161" s="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V160"/>
  <c r="AA160" s="1"/>
  <c r="U160"/>
  <c r="Z160" s="1"/>
  <c r="T160"/>
  <c r="Y160" s="1"/>
  <c r="S160"/>
  <c r="X160" s="1"/>
  <c r="R160"/>
  <c r="W160" s="1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V159"/>
  <c r="AA159" s="1"/>
  <c r="U159"/>
  <c r="Z159" s="1"/>
  <c r="T159"/>
  <c r="Y159" s="1"/>
  <c r="S159"/>
  <c r="X159" s="1"/>
  <c r="R159"/>
  <c r="W159" s="1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V158"/>
  <c r="AA158" s="1"/>
  <c r="U158"/>
  <c r="Z158" s="1"/>
  <c r="T158"/>
  <c r="Y158" s="1"/>
  <c r="S158"/>
  <c r="X158" s="1"/>
  <c r="R158"/>
  <c r="W158" s="1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V157"/>
  <c r="AA157" s="1"/>
  <c r="U157"/>
  <c r="Z157" s="1"/>
  <c r="T157"/>
  <c r="Y157" s="1"/>
  <c r="S157"/>
  <c r="X157" s="1"/>
  <c r="R157"/>
  <c r="W157" s="1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V156"/>
  <c r="AA156" s="1"/>
  <c r="U156"/>
  <c r="Z156" s="1"/>
  <c r="T156"/>
  <c r="Y156" s="1"/>
  <c r="S156"/>
  <c r="X156" s="1"/>
  <c r="R156"/>
  <c r="W156" s="1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V155"/>
  <c r="AA155" s="1"/>
  <c r="U155"/>
  <c r="Z155" s="1"/>
  <c r="T155"/>
  <c r="Y155" s="1"/>
  <c r="S155"/>
  <c r="X155" s="1"/>
  <c r="R155"/>
  <c r="W155" s="1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V154"/>
  <c r="AA154" s="1"/>
  <c r="U154"/>
  <c r="Z154" s="1"/>
  <c r="T154"/>
  <c r="Y154" s="1"/>
  <c r="S154"/>
  <c r="X154" s="1"/>
  <c r="R154"/>
  <c r="W154" s="1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V153"/>
  <c r="AA153" s="1"/>
  <c r="U153"/>
  <c r="Z153" s="1"/>
  <c r="T153"/>
  <c r="Y153" s="1"/>
  <c r="S153"/>
  <c r="X153" s="1"/>
  <c r="R153"/>
  <c r="W153" s="1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V152"/>
  <c r="AA152" s="1"/>
  <c r="U152"/>
  <c r="Z152" s="1"/>
  <c r="T152"/>
  <c r="Y152" s="1"/>
  <c r="S152"/>
  <c r="X152" s="1"/>
  <c r="R152"/>
  <c r="W152" s="1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V151"/>
  <c r="AA151" s="1"/>
  <c r="U151"/>
  <c r="Z151" s="1"/>
  <c r="T151"/>
  <c r="Y151" s="1"/>
  <c r="S151"/>
  <c r="X151" s="1"/>
  <c r="R151"/>
  <c r="W151" s="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V150"/>
  <c r="AA150" s="1"/>
  <c r="U150"/>
  <c r="Z150" s="1"/>
  <c r="T150"/>
  <c r="Y150" s="1"/>
  <c r="S150"/>
  <c r="X150" s="1"/>
  <c r="R150"/>
  <c r="W150" s="1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V149"/>
  <c r="AA149" s="1"/>
  <c r="U149"/>
  <c r="Z149" s="1"/>
  <c r="T149"/>
  <c r="Y149" s="1"/>
  <c r="S149"/>
  <c r="X149" s="1"/>
  <c r="R149"/>
  <c r="W149" s="1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V148"/>
  <c r="AA148" s="1"/>
  <c r="U148"/>
  <c r="Z148" s="1"/>
  <c r="T148"/>
  <c r="Y148" s="1"/>
  <c r="S148"/>
  <c r="X148" s="1"/>
  <c r="R148"/>
  <c r="W148" s="1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V147"/>
  <c r="AA147" s="1"/>
  <c r="U147"/>
  <c r="Z147" s="1"/>
  <c r="T147"/>
  <c r="Y147" s="1"/>
  <c r="S147"/>
  <c r="X147" s="1"/>
  <c r="R147"/>
  <c r="W147" s="1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V146"/>
  <c r="AA146" s="1"/>
  <c r="U146"/>
  <c r="Z146" s="1"/>
  <c r="T146"/>
  <c r="Y146" s="1"/>
  <c r="S146"/>
  <c r="X146" s="1"/>
  <c r="R146"/>
  <c r="W146" s="1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V145"/>
  <c r="AA145" s="1"/>
  <c r="U145"/>
  <c r="Z145" s="1"/>
  <c r="T145"/>
  <c r="Y145" s="1"/>
  <c r="S145"/>
  <c r="X145" s="1"/>
  <c r="R145"/>
  <c r="W145" s="1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V144"/>
  <c r="AA144" s="1"/>
  <c r="U144"/>
  <c r="Z144" s="1"/>
  <c r="T144"/>
  <c r="Y144" s="1"/>
  <c r="S144"/>
  <c r="X144" s="1"/>
  <c r="R144"/>
  <c r="W144" s="1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V143"/>
  <c r="AA143" s="1"/>
  <c r="U143"/>
  <c r="Z143" s="1"/>
  <c r="T143"/>
  <c r="Y143" s="1"/>
  <c r="S143"/>
  <c r="X143" s="1"/>
  <c r="R143"/>
  <c r="W143" s="1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V142"/>
  <c r="AA142" s="1"/>
  <c r="U142"/>
  <c r="Z142" s="1"/>
  <c r="T142"/>
  <c r="Y142" s="1"/>
  <c r="S142"/>
  <c r="X142" s="1"/>
  <c r="R142"/>
  <c r="W142" s="1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V141"/>
  <c r="AA141" s="1"/>
  <c r="U141"/>
  <c r="Z141" s="1"/>
  <c r="T141"/>
  <c r="Y141" s="1"/>
  <c r="S141"/>
  <c r="X141" s="1"/>
  <c r="R141"/>
  <c r="W141" s="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V140"/>
  <c r="AA140" s="1"/>
  <c r="U140"/>
  <c r="Z140" s="1"/>
  <c r="T140"/>
  <c r="Y140" s="1"/>
  <c r="S140"/>
  <c r="X140" s="1"/>
  <c r="R140"/>
  <c r="W140" s="1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V139"/>
  <c r="AA139" s="1"/>
  <c r="U139"/>
  <c r="Z139" s="1"/>
  <c r="T139"/>
  <c r="Y139" s="1"/>
  <c r="S139"/>
  <c r="X139" s="1"/>
  <c r="R139"/>
  <c r="W139" s="1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V138"/>
  <c r="AA138" s="1"/>
  <c r="U138"/>
  <c r="Z138" s="1"/>
  <c r="T138"/>
  <c r="Y138" s="1"/>
  <c r="S138"/>
  <c r="X138" s="1"/>
  <c r="R138"/>
  <c r="W138" s="1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V137"/>
  <c r="AA137" s="1"/>
  <c r="U137"/>
  <c r="Z137" s="1"/>
  <c r="T137"/>
  <c r="Y137" s="1"/>
  <c r="S137"/>
  <c r="X137" s="1"/>
  <c r="R137"/>
  <c r="W137" s="1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V136"/>
  <c r="AA136" s="1"/>
  <c r="U136"/>
  <c r="Z136" s="1"/>
  <c r="T136"/>
  <c r="Y136" s="1"/>
  <c r="S136"/>
  <c r="X136" s="1"/>
  <c r="R136"/>
  <c r="W136" s="1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V135"/>
  <c r="AA135" s="1"/>
  <c r="U135"/>
  <c r="Z135" s="1"/>
  <c r="T135"/>
  <c r="Y135" s="1"/>
  <c r="S135"/>
  <c r="X135" s="1"/>
  <c r="R135"/>
  <c r="W135" s="1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V134"/>
  <c r="AA134" s="1"/>
  <c r="U134"/>
  <c r="Z134" s="1"/>
  <c r="T134"/>
  <c r="Y134" s="1"/>
  <c r="S134"/>
  <c r="X134" s="1"/>
  <c r="R134"/>
  <c r="W134" s="1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V133"/>
  <c r="AA133" s="1"/>
  <c r="U133"/>
  <c r="Z133" s="1"/>
  <c r="T133"/>
  <c r="Y133" s="1"/>
  <c r="S133"/>
  <c r="X133" s="1"/>
  <c r="R133"/>
  <c r="W133" s="1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V132"/>
  <c r="AA132" s="1"/>
  <c r="U132"/>
  <c r="Z132" s="1"/>
  <c r="T132"/>
  <c r="Y132" s="1"/>
  <c r="S132"/>
  <c r="X132" s="1"/>
  <c r="R132"/>
  <c r="W132" s="1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V131"/>
  <c r="AA131" s="1"/>
  <c r="U131"/>
  <c r="Z131" s="1"/>
  <c r="T131"/>
  <c r="Y131" s="1"/>
  <c r="S131"/>
  <c r="X131" s="1"/>
  <c r="R131"/>
  <c r="W131" s="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V130"/>
  <c r="AA130" s="1"/>
  <c r="U130"/>
  <c r="Z130" s="1"/>
  <c r="T130"/>
  <c r="Y130" s="1"/>
  <c r="S130"/>
  <c r="X130" s="1"/>
  <c r="R130"/>
  <c r="W130" s="1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V129"/>
  <c r="AA129" s="1"/>
  <c r="U129"/>
  <c r="Z129" s="1"/>
  <c r="T129"/>
  <c r="Y129" s="1"/>
  <c r="S129"/>
  <c r="X129" s="1"/>
  <c r="R129"/>
  <c r="W129" s="1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V128"/>
  <c r="AA128" s="1"/>
  <c r="U128"/>
  <c r="Z128" s="1"/>
  <c r="T128"/>
  <c r="Y128" s="1"/>
  <c r="S128"/>
  <c r="X128" s="1"/>
  <c r="R128"/>
  <c r="W128" s="1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V127"/>
  <c r="AA127" s="1"/>
  <c r="U127"/>
  <c r="Z127" s="1"/>
  <c r="T127"/>
  <c r="Y127" s="1"/>
  <c r="S127"/>
  <c r="X127" s="1"/>
  <c r="R127"/>
  <c r="W127" s="1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V126"/>
  <c r="AA126" s="1"/>
  <c r="U126"/>
  <c r="Z126" s="1"/>
  <c r="T126"/>
  <c r="Y126" s="1"/>
  <c r="S126"/>
  <c r="X126" s="1"/>
  <c r="R126"/>
  <c r="W126" s="1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V125"/>
  <c r="AA125" s="1"/>
  <c r="U125"/>
  <c r="Z125" s="1"/>
  <c r="T125"/>
  <c r="Y125" s="1"/>
  <c r="S125"/>
  <c r="X125" s="1"/>
  <c r="R125"/>
  <c r="W125" s="1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V124"/>
  <c r="AA124" s="1"/>
  <c r="U124"/>
  <c r="Z124" s="1"/>
  <c r="T124"/>
  <c r="Y124" s="1"/>
  <c r="S124"/>
  <c r="X124" s="1"/>
  <c r="R124"/>
  <c r="W124" s="1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V123"/>
  <c r="AA123" s="1"/>
  <c r="U123"/>
  <c r="Z123" s="1"/>
  <c r="T123"/>
  <c r="Y123" s="1"/>
  <c r="S123"/>
  <c r="X123" s="1"/>
  <c r="R123"/>
  <c r="W123" s="1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V122"/>
  <c r="AA122" s="1"/>
  <c r="U122"/>
  <c r="Z122" s="1"/>
  <c r="T122"/>
  <c r="Y122" s="1"/>
  <c r="S122"/>
  <c r="X122" s="1"/>
  <c r="R122"/>
  <c r="W122" s="1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V121"/>
  <c r="AA121" s="1"/>
  <c r="U121"/>
  <c r="Z121" s="1"/>
  <c r="T121"/>
  <c r="Y121" s="1"/>
  <c r="S121"/>
  <c r="X121" s="1"/>
  <c r="R121"/>
  <c r="W121" s="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V120"/>
  <c r="AA120" s="1"/>
  <c r="U120"/>
  <c r="Z120" s="1"/>
  <c r="T120"/>
  <c r="Y120" s="1"/>
  <c r="S120"/>
  <c r="X120" s="1"/>
  <c r="R120"/>
  <c r="W120" s="1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V119"/>
  <c r="AA119" s="1"/>
  <c r="U119"/>
  <c r="Z119" s="1"/>
  <c r="T119"/>
  <c r="Y119" s="1"/>
  <c r="S119"/>
  <c r="X119" s="1"/>
  <c r="R119"/>
  <c r="W119" s="1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V118"/>
  <c r="AA118" s="1"/>
  <c r="U118"/>
  <c r="Z118" s="1"/>
  <c r="T118"/>
  <c r="Y118" s="1"/>
  <c r="S118"/>
  <c r="X118" s="1"/>
  <c r="R118"/>
  <c r="W118" s="1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V117"/>
  <c r="AA117" s="1"/>
  <c r="U117"/>
  <c r="Z117" s="1"/>
  <c r="T117"/>
  <c r="Y117" s="1"/>
  <c r="S117"/>
  <c r="X117" s="1"/>
  <c r="R117"/>
  <c r="W117" s="1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V116"/>
  <c r="AA116" s="1"/>
  <c r="U116"/>
  <c r="Z116" s="1"/>
  <c r="T116"/>
  <c r="Y116" s="1"/>
  <c r="S116"/>
  <c r="X116" s="1"/>
  <c r="R116"/>
  <c r="W116" s="1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V115"/>
  <c r="AA115" s="1"/>
  <c r="U115"/>
  <c r="Z115" s="1"/>
  <c r="T115"/>
  <c r="Y115" s="1"/>
  <c r="S115"/>
  <c r="X115" s="1"/>
  <c r="R115"/>
  <c r="W115" s="1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V114"/>
  <c r="AA114" s="1"/>
  <c r="U114"/>
  <c r="Z114" s="1"/>
  <c r="T114"/>
  <c r="Y114" s="1"/>
  <c r="S114"/>
  <c r="X114" s="1"/>
  <c r="R114"/>
  <c r="W114" s="1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V113"/>
  <c r="AA113" s="1"/>
  <c r="U113"/>
  <c r="Z113" s="1"/>
  <c r="T113"/>
  <c r="Y113" s="1"/>
  <c r="S113"/>
  <c r="X113" s="1"/>
  <c r="R113"/>
  <c r="W113" s="1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V112"/>
  <c r="AA112" s="1"/>
  <c r="U112"/>
  <c r="Z112" s="1"/>
  <c r="T112"/>
  <c r="Y112" s="1"/>
  <c r="S112"/>
  <c r="X112" s="1"/>
  <c r="R112"/>
  <c r="W112" s="1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V111"/>
  <c r="AA111" s="1"/>
  <c r="U111"/>
  <c r="Z111" s="1"/>
  <c r="T111"/>
  <c r="Y111" s="1"/>
  <c r="S111"/>
  <c r="X111" s="1"/>
  <c r="R111"/>
  <c r="W111" s="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V110"/>
  <c r="AA110" s="1"/>
  <c r="U110"/>
  <c r="Z110" s="1"/>
  <c r="T110"/>
  <c r="Y110" s="1"/>
  <c r="S110"/>
  <c r="X110" s="1"/>
  <c r="R110"/>
  <c r="W110" s="1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V109"/>
  <c r="AA109" s="1"/>
  <c r="U109"/>
  <c r="Z109" s="1"/>
  <c r="T109"/>
  <c r="Y109" s="1"/>
  <c r="S109"/>
  <c r="X109" s="1"/>
  <c r="R109"/>
  <c r="W109" s="1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V108"/>
  <c r="AA108" s="1"/>
  <c r="U108"/>
  <c r="Z108" s="1"/>
  <c r="T108"/>
  <c r="Y108" s="1"/>
  <c r="S108"/>
  <c r="X108" s="1"/>
  <c r="R108"/>
  <c r="W108" s="1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V107"/>
  <c r="AA107" s="1"/>
  <c r="U107"/>
  <c r="Z107" s="1"/>
  <c r="T107"/>
  <c r="Y107" s="1"/>
  <c r="S107"/>
  <c r="X107" s="1"/>
  <c r="R107"/>
  <c r="W107" s="1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V106"/>
  <c r="AA106" s="1"/>
  <c r="U106"/>
  <c r="Z106" s="1"/>
  <c r="T106"/>
  <c r="Y106" s="1"/>
  <c r="S106"/>
  <c r="X106" s="1"/>
  <c r="R106"/>
  <c r="W106" s="1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V105"/>
  <c r="AA105" s="1"/>
  <c r="U105"/>
  <c r="Z105" s="1"/>
  <c r="T105"/>
  <c r="Y105" s="1"/>
  <c r="S105"/>
  <c r="X105" s="1"/>
  <c r="R105"/>
  <c r="W105" s="1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V104"/>
  <c r="AA104" s="1"/>
  <c r="U104"/>
  <c r="Z104" s="1"/>
  <c r="T104"/>
  <c r="Y104" s="1"/>
  <c r="S104"/>
  <c r="X104" s="1"/>
  <c r="R104"/>
  <c r="W104" s="1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V103"/>
  <c r="AA103" s="1"/>
  <c r="U103"/>
  <c r="Z103" s="1"/>
  <c r="T103"/>
  <c r="Y103" s="1"/>
  <c r="S103"/>
  <c r="X103" s="1"/>
  <c r="R103"/>
  <c r="W103" s="1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V102"/>
  <c r="AA102" s="1"/>
  <c r="U102"/>
  <c r="Z102" s="1"/>
  <c r="T102"/>
  <c r="Y102" s="1"/>
  <c r="S102"/>
  <c r="X102" s="1"/>
  <c r="R102"/>
  <c r="W102" s="1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V101"/>
  <c r="AA101" s="1"/>
  <c r="U101"/>
  <c r="Z101" s="1"/>
  <c r="T101"/>
  <c r="Y101" s="1"/>
  <c r="S101"/>
  <c r="X101" s="1"/>
  <c r="R101"/>
  <c r="W101" s="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V100"/>
  <c r="AA100" s="1"/>
  <c r="U100"/>
  <c r="Z100" s="1"/>
  <c r="T100"/>
  <c r="Y100" s="1"/>
  <c r="S100"/>
  <c r="X100" s="1"/>
  <c r="R100"/>
  <c r="W100" s="1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V99"/>
  <c r="AA99" s="1"/>
  <c r="U99"/>
  <c r="Z99" s="1"/>
  <c r="T99"/>
  <c r="Y99" s="1"/>
  <c r="S99"/>
  <c r="X99" s="1"/>
  <c r="R99"/>
  <c r="W99" s="1"/>
  <c r="Q99"/>
  <c r="P99"/>
  <c r="O99"/>
  <c r="N99"/>
  <c r="M99"/>
  <c r="L99"/>
  <c r="K99"/>
  <c r="J99"/>
  <c r="I99"/>
  <c r="H99"/>
  <c r="G99"/>
  <c r="F99"/>
  <c r="E99"/>
  <c r="D99"/>
  <c r="C99"/>
  <c r="B99"/>
  <c r="A99"/>
  <c r="V98"/>
  <c r="AA98" s="1"/>
  <c r="U98"/>
  <c r="Z98" s="1"/>
  <c r="T98"/>
  <c r="Y98" s="1"/>
  <c r="S98"/>
  <c r="X98" s="1"/>
  <c r="R98"/>
  <c r="W98" s="1"/>
  <c r="Q98"/>
  <c r="P98"/>
  <c r="O98"/>
  <c r="N98"/>
  <c r="M98"/>
  <c r="L98"/>
  <c r="K98"/>
  <c r="J98"/>
  <c r="I98"/>
  <c r="H98"/>
  <c r="G98"/>
  <c r="F98"/>
  <c r="E98"/>
  <c r="D98"/>
  <c r="C98"/>
  <c r="B98"/>
  <c r="A98"/>
  <c r="V97"/>
  <c r="AA97" s="1"/>
  <c r="U97"/>
  <c r="Z97" s="1"/>
  <c r="T97"/>
  <c r="Y97" s="1"/>
  <c r="S97"/>
  <c r="X97" s="1"/>
  <c r="R97"/>
  <c r="W97" s="1"/>
  <c r="Q97"/>
  <c r="P97"/>
  <c r="O97"/>
  <c r="N97"/>
  <c r="M97"/>
  <c r="L97"/>
  <c r="K97"/>
  <c r="J97"/>
  <c r="I97"/>
  <c r="H97"/>
  <c r="G97"/>
  <c r="F97"/>
  <c r="E97"/>
  <c r="D97"/>
  <c r="C97"/>
  <c r="B97"/>
  <c r="A97"/>
  <c r="V96"/>
  <c r="AA96" s="1"/>
  <c r="U96"/>
  <c r="Z96" s="1"/>
  <c r="T96"/>
  <c r="Y96" s="1"/>
  <c r="S96"/>
  <c r="X96" s="1"/>
  <c r="R96"/>
  <c r="W96" s="1"/>
  <c r="Q96"/>
  <c r="P96"/>
  <c r="O96"/>
  <c r="N96"/>
  <c r="M96"/>
  <c r="L96"/>
  <c r="K96"/>
  <c r="J96"/>
  <c r="I96"/>
  <c r="H96"/>
  <c r="G96"/>
  <c r="F96"/>
  <c r="E96"/>
  <c r="D96"/>
  <c r="C96"/>
  <c r="B96"/>
  <c r="A96"/>
  <c r="V95"/>
  <c r="AA95" s="1"/>
  <c r="U95"/>
  <c r="Z95" s="1"/>
  <c r="T95"/>
  <c r="Y95" s="1"/>
  <c r="S95"/>
  <c r="X95" s="1"/>
  <c r="R95"/>
  <c r="W95" s="1"/>
  <c r="Q95"/>
  <c r="P95"/>
  <c r="O95"/>
  <c r="N95"/>
  <c r="M95"/>
  <c r="L95"/>
  <c r="K95"/>
  <c r="J95"/>
  <c r="I95"/>
  <c r="H95"/>
  <c r="G95"/>
  <c r="F95"/>
  <c r="E95"/>
  <c r="D95"/>
  <c r="C95"/>
  <c r="B95"/>
  <c r="A95"/>
  <c r="V94"/>
  <c r="AA94" s="1"/>
  <c r="U94"/>
  <c r="Z94" s="1"/>
  <c r="T94"/>
  <c r="Y94" s="1"/>
  <c r="S94"/>
  <c r="X94" s="1"/>
  <c r="R94"/>
  <c r="W94" s="1"/>
  <c r="Q94"/>
  <c r="P94"/>
  <c r="O94"/>
  <c r="N94"/>
  <c r="M94"/>
  <c r="L94"/>
  <c r="K94"/>
  <c r="J94"/>
  <c r="I94"/>
  <c r="H94"/>
  <c r="G94"/>
  <c r="F94"/>
  <c r="E94"/>
  <c r="D94"/>
  <c r="C94"/>
  <c r="B94"/>
  <c r="A94"/>
  <c r="V93"/>
  <c r="AA93" s="1"/>
  <c r="U93"/>
  <c r="Z93" s="1"/>
  <c r="T93"/>
  <c r="Y93" s="1"/>
  <c r="S93"/>
  <c r="X93" s="1"/>
  <c r="R93"/>
  <c r="W93" s="1"/>
  <c r="Q93"/>
  <c r="P93"/>
  <c r="O93"/>
  <c r="N93"/>
  <c r="M93"/>
  <c r="L93"/>
  <c r="K93"/>
  <c r="J93"/>
  <c r="I93"/>
  <c r="H93"/>
  <c r="G93"/>
  <c r="F93"/>
  <c r="E93"/>
  <c r="D93"/>
  <c r="C93"/>
  <c r="B93"/>
  <c r="A93"/>
  <c r="V92"/>
  <c r="AA92" s="1"/>
  <c r="U92"/>
  <c r="Z92" s="1"/>
  <c r="T92"/>
  <c r="Y92" s="1"/>
  <c r="S92"/>
  <c r="X92" s="1"/>
  <c r="R92"/>
  <c r="W92" s="1"/>
  <c r="Q92"/>
  <c r="P92"/>
  <c r="O92"/>
  <c r="N92"/>
  <c r="M92"/>
  <c r="L92"/>
  <c r="K92"/>
  <c r="J92"/>
  <c r="I92"/>
  <c r="H92"/>
  <c r="G92"/>
  <c r="F92"/>
  <c r="E92"/>
  <c r="D92"/>
  <c r="C92"/>
  <c r="B92"/>
  <c r="A92"/>
  <c r="V91"/>
  <c r="AA91" s="1"/>
  <c r="U91"/>
  <c r="Z91" s="1"/>
  <c r="T91"/>
  <c r="Y91" s="1"/>
  <c r="S91"/>
  <c r="X91" s="1"/>
  <c r="R91"/>
  <c r="W91" s="1"/>
  <c r="Q91"/>
  <c r="P91"/>
  <c r="O91"/>
  <c r="N91"/>
  <c r="M91"/>
  <c r="L91"/>
  <c r="K91"/>
  <c r="J91"/>
  <c r="I91"/>
  <c r="H91"/>
  <c r="G91"/>
  <c r="F91"/>
  <c r="E91"/>
  <c r="D91"/>
  <c r="C91"/>
  <c r="B91"/>
  <c r="A91"/>
  <c r="V90"/>
  <c r="AA90" s="1"/>
  <c r="U90"/>
  <c r="Z90" s="1"/>
  <c r="T90"/>
  <c r="Y90" s="1"/>
  <c r="S90"/>
  <c r="X90" s="1"/>
  <c r="R90"/>
  <c r="W90" s="1"/>
  <c r="Q90"/>
  <c r="P90"/>
  <c r="O90"/>
  <c r="N90"/>
  <c r="M90"/>
  <c r="L90"/>
  <c r="K90"/>
  <c r="J90"/>
  <c r="I90"/>
  <c r="H90"/>
  <c r="G90"/>
  <c r="F90"/>
  <c r="E90"/>
  <c r="D90"/>
  <c r="C90"/>
  <c r="B90"/>
  <c r="A90"/>
  <c r="V89"/>
  <c r="AA89" s="1"/>
  <c r="U89"/>
  <c r="Z89" s="1"/>
  <c r="T89"/>
  <c r="Y89" s="1"/>
  <c r="S89"/>
  <c r="X89" s="1"/>
  <c r="R89"/>
  <c r="W89" s="1"/>
  <c r="Q89"/>
  <c r="P89"/>
  <c r="O89"/>
  <c r="N89"/>
  <c r="M89"/>
  <c r="L89"/>
  <c r="K89"/>
  <c r="J89"/>
  <c r="I89"/>
  <c r="H89"/>
  <c r="G89"/>
  <c r="F89"/>
  <c r="E89"/>
  <c r="D89"/>
  <c r="C89"/>
  <c r="B89"/>
  <c r="A89"/>
  <c r="V88"/>
  <c r="AA88" s="1"/>
  <c r="U88"/>
  <c r="Z88" s="1"/>
  <c r="T88"/>
  <c r="Y88" s="1"/>
  <c r="S88"/>
  <c r="X88" s="1"/>
  <c r="R88"/>
  <c r="W88" s="1"/>
  <c r="Q88"/>
  <c r="P88"/>
  <c r="O88"/>
  <c r="N88"/>
  <c r="M88"/>
  <c r="L88"/>
  <c r="K88"/>
  <c r="J88"/>
  <c r="I88"/>
  <c r="H88"/>
  <c r="G88"/>
  <c r="F88"/>
  <c r="E88"/>
  <c r="D88"/>
  <c r="C88"/>
  <c r="B88"/>
  <c r="A88"/>
  <c r="V87"/>
  <c r="AA87" s="1"/>
  <c r="U87"/>
  <c r="Z87" s="1"/>
  <c r="T87"/>
  <c r="Y87" s="1"/>
  <c r="S87"/>
  <c r="X87" s="1"/>
  <c r="R87"/>
  <c r="W87" s="1"/>
  <c r="Q87"/>
  <c r="P87"/>
  <c r="O87"/>
  <c r="N87"/>
  <c r="M87"/>
  <c r="L87"/>
  <c r="K87"/>
  <c r="J87"/>
  <c r="I87"/>
  <c r="H87"/>
  <c r="G87"/>
  <c r="F87"/>
  <c r="E87"/>
  <c r="D87"/>
  <c r="C87"/>
  <c r="B87"/>
  <c r="A87"/>
  <c r="V86"/>
  <c r="AA86" s="1"/>
  <c r="U86"/>
  <c r="Z86" s="1"/>
  <c r="T86"/>
  <c r="Y86" s="1"/>
  <c r="S86"/>
  <c r="X86" s="1"/>
  <c r="R86"/>
  <c r="W86" s="1"/>
  <c r="Q86"/>
  <c r="O86"/>
  <c r="N86"/>
  <c r="M86"/>
  <c r="L86"/>
  <c r="K86"/>
  <c r="J86"/>
  <c r="I86"/>
  <c r="H86"/>
  <c r="G86"/>
  <c r="F86"/>
  <c r="E86"/>
  <c r="D86"/>
  <c r="C86"/>
  <c r="B86"/>
  <c r="A86"/>
  <c r="V85"/>
  <c r="AA85" s="1"/>
  <c r="U85"/>
  <c r="Z85" s="1"/>
  <c r="T85"/>
  <c r="Y85" s="1"/>
  <c r="S85"/>
  <c r="X85" s="1"/>
  <c r="R85"/>
  <c r="W85" s="1"/>
  <c r="Q85"/>
  <c r="O85"/>
  <c r="N85"/>
  <c r="M85"/>
  <c r="L85"/>
  <c r="K85"/>
  <c r="J85"/>
  <c r="I85"/>
  <c r="H85"/>
  <c r="G85"/>
  <c r="F85"/>
  <c r="E85"/>
  <c r="D85"/>
  <c r="C85"/>
  <c r="B85"/>
  <c r="A85"/>
  <c r="V84"/>
  <c r="AA84" s="1"/>
  <c r="U84"/>
  <c r="Z84" s="1"/>
  <c r="T84"/>
  <c r="Y84" s="1"/>
  <c r="S84"/>
  <c r="X84" s="1"/>
  <c r="R84"/>
  <c r="W84" s="1"/>
  <c r="Q84"/>
  <c r="O84"/>
  <c r="N84"/>
  <c r="M84"/>
  <c r="L84"/>
  <c r="K84"/>
  <c r="J84"/>
  <c r="I84"/>
  <c r="H84"/>
  <c r="G84"/>
  <c r="F84"/>
  <c r="E84"/>
  <c r="D84"/>
  <c r="C84"/>
  <c r="B84"/>
  <c r="A84"/>
  <c r="V83"/>
  <c r="AA83" s="1"/>
  <c r="U83"/>
  <c r="Z83" s="1"/>
  <c r="T83"/>
  <c r="Y83" s="1"/>
  <c r="S83"/>
  <c r="X83" s="1"/>
  <c r="R83"/>
  <c r="W83" s="1"/>
  <c r="Q83"/>
  <c r="O83"/>
  <c r="N83"/>
  <c r="M83"/>
  <c r="L83"/>
  <c r="K83"/>
  <c r="J83"/>
  <c r="I83"/>
  <c r="H83"/>
  <c r="G83"/>
  <c r="F83"/>
  <c r="E83"/>
  <c r="D83"/>
  <c r="C83"/>
  <c r="B83"/>
  <c r="A83"/>
  <c r="V82"/>
  <c r="AA82" s="1"/>
  <c r="U82"/>
  <c r="Z82" s="1"/>
  <c r="T82"/>
  <c r="Y82" s="1"/>
  <c r="S82"/>
  <c r="X82" s="1"/>
  <c r="R82"/>
  <c r="W82" s="1"/>
  <c r="Q82"/>
  <c r="O82"/>
  <c r="N82"/>
  <c r="M82"/>
  <c r="L82"/>
  <c r="K82"/>
  <c r="J82"/>
  <c r="I82"/>
  <c r="H82"/>
  <c r="G82"/>
  <c r="F82"/>
  <c r="E82"/>
  <c r="D82"/>
  <c r="C82"/>
  <c r="B82"/>
  <c r="A82"/>
  <c r="V81"/>
  <c r="AA81" s="1"/>
  <c r="U81"/>
  <c r="Z81" s="1"/>
  <c r="T81"/>
  <c r="Y81" s="1"/>
  <c r="S81"/>
  <c r="X81" s="1"/>
  <c r="R81"/>
  <c r="W81" s="1"/>
  <c r="Q81"/>
  <c r="O81"/>
  <c r="N81"/>
  <c r="M81"/>
  <c r="L81"/>
  <c r="K81"/>
  <c r="J81"/>
  <c r="I81"/>
  <c r="H81"/>
  <c r="G81"/>
  <c r="F81"/>
  <c r="E81"/>
  <c r="D81"/>
  <c r="C81"/>
  <c r="B81"/>
  <c r="A81"/>
  <c r="V80"/>
  <c r="AA80" s="1"/>
  <c r="U80"/>
  <c r="Z80" s="1"/>
  <c r="T80"/>
  <c r="Y80" s="1"/>
  <c r="S80"/>
  <c r="X80" s="1"/>
  <c r="R80"/>
  <c r="W80" s="1"/>
  <c r="Q80"/>
  <c r="O80"/>
  <c r="N80"/>
  <c r="M80"/>
  <c r="L80"/>
  <c r="K80"/>
  <c r="J80"/>
  <c r="I80"/>
  <c r="H80"/>
  <c r="G80"/>
  <c r="F80"/>
  <c r="E80"/>
  <c r="D80"/>
  <c r="C80"/>
  <c r="B80"/>
  <c r="A80"/>
  <c r="V79"/>
  <c r="AA79" s="1"/>
  <c r="U79"/>
  <c r="Z79" s="1"/>
  <c r="T79"/>
  <c r="Y79" s="1"/>
  <c r="S79"/>
  <c r="X79" s="1"/>
  <c r="R79"/>
  <c r="W79" s="1"/>
  <c r="Q79"/>
  <c r="O79"/>
  <c r="N79"/>
  <c r="M79"/>
  <c r="L79"/>
  <c r="K79"/>
  <c r="J79"/>
  <c r="I79"/>
  <c r="H79"/>
  <c r="G79"/>
  <c r="F79"/>
  <c r="E79"/>
  <c r="D79"/>
  <c r="C79"/>
  <c r="B79"/>
  <c r="A79"/>
  <c r="V78"/>
  <c r="AA78" s="1"/>
  <c r="U78"/>
  <c r="Z78" s="1"/>
  <c r="T78"/>
  <c r="Y78" s="1"/>
  <c r="S78"/>
  <c r="X78" s="1"/>
  <c r="R78"/>
  <c r="W78" s="1"/>
  <c r="Q78"/>
  <c r="O78"/>
  <c r="N78"/>
  <c r="M78"/>
  <c r="L78"/>
  <c r="K78"/>
  <c r="J78"/>
  <c r="I78"/>
  <c r="H78"/>
  <c r="G78"/>
  <c r="F78"/>
  <c r="E78"/>
  <c r="D78"/>
  <c r="C78"/>
  <c r="B78"/>
  <c r="A78"/>
  <c r="V77"/>
  <c r="AA77" s="1"/>
  <c r="U77"/>
  <c r="Z77" s="1"/>
  <c r="T77"/>
  <c r="Y77" s="1"/>
  <c r="S77"/>
  <c r="X77" s="1"/>
  <c r="R77"/>
  <c r="W77" s="1"/>
  <c r="Q77"/>
  <c r="O77"/>
  <c r="N77"/>
  <c r="M77"/>
  <c r="L77"/>
  <c r="K77"/>
  <c r="J77"/>
  <c r="I77"/>
  <c r="H77"/>
  <c r="G77"/>
  <c r="F77"/>
  <c r="E77"/>
  <c r="D77"/>
  <c r="C77"/>
  <c r="B77"/>
  <c r="A77"/>
  <c r="V76"/>
  <c r="AA76" s="1"/>
  <c r="U76"/>
  <c r="Z76" s="1"/>
  <c r="T76"/>
  <c r="Y76" s="1"/>
  <c r="S76"/>
  <c r="X76" s="1"/>
  <c r="R76"/>
  <c r="W76" s="1"/>
  <c r="Q76"/>
  <c r="O76"/>
  <c r="N76"/>
  <c r="M76"/>
  <c r="L76"/>
  <c r="K76"/>
  <c r="J76"/>
  <c r="I76"/>
  <c r="H76"/>
  <c r="G76"/>
  <c r="F76"/>
  <c r="E76"/>
  <c r="D76"/>
  <c r="C76"/>
  <c r="B76"/>
  <c r="A76"/>
  <c r="V75"/>
  <c r="AA75" s="1"/>
  <c r="U75"/>
  <c r="Z75" s="1"/>
  <c r="T75"/>
  <c r="Y75" s="1"/>
  <c r="S75"/>
  <c r="X75" s="1"/>
  <c r="R75"/>
  <c r="W75" s="1"/>
  <c r="Q75"/>
  <c r="O75"/>
  <c r="N75"/>
  <c r="M75"/>
  <c r="L75"/>
  <c r="K75"/>
  <c r="J75"/>
  <c r="I75"/>
  <c r="H75"/>
  <c r="G75"/>
  <c r="F75"/>
  <c r="E75"/>
  <c r="D75"/>
  <c r="C75"/>
  <c r="B75"/>
  <c r="A75"/>
  <c r="V74"/>
  <c r="AA74" s="1"/>
  <c r="U74"/>
  <c r="Z74" s="1"/>
  <c r="T74"/>
  <c r="Y74" s="1"/>
  <c r="S74"/>
  <c r="X74" s="1"/>
  <c r="R74"/>
  <c r="W74" s="1"/>
  <c r="Q74"/>
  <c r="O74"/>
  <c r="N74"/>
  <c r="M74"/>
  <c r="L74"/>
  <c r="K74"/>
  <c r="J74"/>
  <c r="I74"/>
  <c r="H74"/>
  <c r="G74"/>
  <c r="F74"/>
  <c r="E74"/>
  <c r="D74"/>
  <c r="C74"/>
  <c r="B74"/>
  <c r="A74"/>
  <c r="V73"/>
  <c r="AA73" s="1"/>
  <c r="U73"/>
  <c r="Z73" s="1"/>
  <c r="T73"/>
  <c r="Y73" s="1"/>
  <c r="S73"/>
  <c r="X73" s="1"/>
  <c r="R73"/>
  <c r="W73" s="1"/>
  <c r="Q73"/>
  <c r="O73"/>
  <c r="N73"/>
  <c r="M73"/>
  <c r="L73"/>
  <c r="K73"/>
  <c r="J73"/>
  <c r="I73"/>
  <c r="H73"/>
  <c r="G73"/>
  <c r="F73"/>
  <c r="E73"/>
  <c r="D73"/>
  <c r="C73"/>
  <c r="B73"/>
  <c r="A73"/>
  <c r="V72"/>
  <c r="AA72" s="1"/>
  <c r="U72"/>
  <c r="Z72" s="1"/>
  <c r="T72"/>
  <c r="Y72" s="1"/>
  <c r="S72"/>
  <c r="X72" s="1"/>
  <c r="R72"/>
  <c r="W72" s="1"/>
  <c r="Q72"/>
  <c r="O72"/>
  <c r="N72"/>
  <c r="M72"/>
  <c r="L72"/>
  <c r="K72"/>
  <c r="J72"/>
  <c r="I72"/>
  <c r="H72"/>
  <c r="G72"/>
  <c r="F72"/>
  <c r="E72"/>
  <c r="D72"/>
  <c r="C72"/>
  <c r="B72"/>
  <c r="A72"/>
  <c r="V71"/>
  <c r="AA71" s="1"/>
  <c r="U71"/>
  <c r="Z71" s="1"/>
  <c r="T71"/>
  <c r="Y71" s="1"/>
  <c r="S71"/>
  <c r="X71" s="1"/>
  <c r="R71"/>
  <c r="W71" s="1"/>
  <c r="Q71"/>
  <c r="O71"/>
  <c r="N71"/>
  <c r="M71"/>
  <c r="L71"/>
  <c r="K71"/>
  <c r="J71"/>
  <c r="I71"/>
  <c r="H71"/>
  <c r="G71"/>
  <c r="F71"/>
  <c r="E71"/>
  <c r="D71"/>
  <c r="C71"/>
  <c r="B71"/>
  <c r="A71"/>
  <c r="V70"/>
  <c r="AA70" s="1"/>
  <c r="U70"/>
  <c r="Z70" s="1"/>
  <c r="T70"/>
  <c r="Y70" s="1"/>
  <c r="S70"/>
  <c r="X70" s="1"/>
  <c r="R70"/>
  <c r="W70" s="1"/>
  <c r="Q70"/>
  <c r="O70"/>
  <c r="N70"/>
  <c r="M70"/>
  <c r="L70"/>
  <c r="K70"/>
  <c r="J70"/>
  <c r="I70"/>
  <c r="H70"/>
  <c r="G70"/>
  <c r="F70"/>
  <c r="E70"/>
  <c r="D70"/>
  <c r="C70"/>
  <c r="B70"/>
  <c r="A70"/>
  <c r="V69"/>
  <c r="AA69" s="1"/>
  <c r="U69"/>
  <c r="Z69" s="1"/>
  <c r="T69"/>
  <c r="Y69" s="1"/>
  <c r="S69"/>
  <c r="X69" s="1"/>
  <c r="R69"/>
  <c r="W69" s="1"/>
  <c r="Q69"/>
  <c r="O69"/>
  <c r="N69"/>
  <c r="M69"/>
  <c r="L69"/>
  <c r="K69"/>
  <c r="J69"/>
  <c r="I69"/>
  <c r="H69"/>
  <c r="G69"/>
  <c r="F69"/>
  <c r="E69"/>
  <c r="D69"/>
  <c r="C69"/>
  <c r="B69"/>
  <c r="A69"/>
  <c r="V68"/>
  <c r="AA68" s="1"/>
  <c r="U68"/>
  <c r="Z68" s="1"/>
  <c r="T68"/>
  <c r="Y68" s="1"/>
  <c r="S68"/>
  <c r="X68" s="1"/>
  <c r="R68"/>
  <c r="W68" s="1"/>
  <c r="Q68"/>
  <c r="O68"/>
  <c r="N68"/>
  <c r="M68"/>
  <c r="L68"/>
  <c r="K68"/>
  <c r="J68"/>
  <c r="I68"/>
  <c r="H68"/>
  <c r="G68"/>
  <c r="F68"/>
  <c r="E68"/>
  <c r="D68"/>
  <c r="C68"/>
  <c r="B68"/>
  <c r="A68"/>
  <c r="V67"/>
  <c r="AA67" s="1"/>
  <c r="U67"/>
  <c r="Z67" s="1"/>
  <c r="T67"/>
  <c r="Y67" s="1"/>
  <c r="S67"/>
  <c r="X67" s="1"/>
  <c r="R67"/>
  <c r="W67" s="1"/>
  <c r="Q67"/>
  <c r="O67"/>
  <c r="N67"/>
  <c r="M67"/>
  <c r="L67"/>
  <c r="K67"/>
  <c r="J67"/>
  <c r="I67"/>
  <c r="H67"/>
  <c r="G67"/>
  <c r="F67"/>
  <c r="E67"/>
  <c r="D67"/>
  <c r="C67"/>
  <c r="B67"/>
  <c r="A67"/>
  <c r="V66"/>
  <c r="AA66" s="1"/>
  <c r="U66"/>
  <c r="Z66" s="1"/>
  <c r="T66"/>
  <c r="Y66" s="1"/>
  <c r="S66"/>
  <c r="X66" s="1"/>
  <c r="R66"/>
  <c r="W66" s="1"/>
  <c r="Q66"/>
  <c r="O66"/>
  <c r="N66"/>
  <c r="M66"/>
  <c r="L66"/>
  <c r="K66"/>
  <c r="J66"/>
  <c r="I66"/>
  <c r="H66"/>
  <c r="G66"/>
  <c r="F66"/>
  <c r="E66"/>
  <c r="D66"/>
  <c r="C66"/>
  <c r="B66"/>
  <c r="A66"/>
  <c r="V65"/>
  <c r="AA65" s="1"/>
  <c r="U65"/>
  <c r="Z65" s="1"/>
  <c r="T65"/>
  <c r="Y65" s="1"/>
  <c r="S65"/>
  <c r="X65" s="1"/>
  <c r="R65"/>
  <c r="W65" s="1"/>
  <c r="Q65"/>
  <c r="O65"/>
  <c r="N65"/>
  <c r="M65"/>
  <c r="L65"/>
  <c r="K65"/>
  <c r="J65"/>
  <c r="I65"/>
  <c r="H65"/>
  <c r="G65"/>
  <c r="F65"/>
  <c r="E65"/>
  <c r="D65"/>
  <c r="C65"/>
  <c r="B65"/>
  <c r="A65"/>
  <c r="V64"/>
  <c r="AA64" s="1"/>
  <c r="U64"/>
  <c r="Z64" s="1"/>
  <c r="T64"/>
  <c r="Y64" s="1"/>
  <c r="S64"/>
  <c r="X64" s="1"/>
  <c r="R64"/>
  <c r="W64" s="1"/>
  <c r="Q64"/>
  <c r="O64"/>
  <c r="N64"/>
  <c r="M64"/>
  <c r="L64"/>
  <c r="K64"/>
  <c r="J64"/>
  <c r="I64"/>
  <c r="H64"/>
  <c r="G64"/>
  <c r="F64"/>
  <c r="E64"/>
  <c r="D64"/>
  <c r="C64"/>
  <c r="B64"/>
  <c r="A64"/>
  <c r="V63"/>
  <c r="AA63" s="1"/>
  <c r="U63"/>
  <c r="Z63" s="1"/>
  <c r="T63"/>
  <c r="Y63" s="1"/>
  <c r="S63"/>
  <c r="X63" s="1"/>
  <c r="R63"/>
  <c r="W63" s="1"/>
  <c r="Q63"/>
  <c r="O63"/>
  <c r="N63"/>
  <c r="M63"/>
  <c r="L63"/>
  <c r="K63"/>
  <c r="J63"/>
  <c r="I63"/>
  <c r="H63"/>
  <c r="G63"/>
  <c r="F63"/>
  <c r="E63"/>
  <c r="D63"/>
  <c r="C63"/>
  <c r="B63"/>
  <c r="A63"/>
  <c r="V62"/>
  <c r="AA62" s="1"/>
  <c r="U62"/>
  <c r="Z62" s="1"/>
  <c r="T62"/>
  <c r="Y62" s="1"/>
  <c r="S62"/>
  <c r="X62" s="1"/>
  <c r="R62"/>
  <c r="W62" s="1"/>
  <c r="Q62"/>
  <c r="O62"/>
  <c r="N62"/>
  <c r="M62"/>
  <c r="L62"/>
  <c r="K62"/>
  <c r="J62"/>
  <c r="I62"/>
  <c r="H62"/>
  <c r="G62"/>
  <c r="F62"/>
  <c r="E62"/>
  <c r="D62"/>
  <c r="C62"/>
  <c r="B62"/>
  <c r="A62"/>
  <c r="V61"/>
  <c r="AA61" s="1"/>
  <c r="U61"/>
  <c r="Z61" s="1"/>
  <c r="T61"/>
  <c r="Y61" s="1"/>
  <c r="S61"/>
  <c r="X61" s="1"/>
  <c r="R61"/>
  <c r="W61" s="1"/>
  <c r="Q61"/>
  <c r="O61"/>
  <c r="N61"/>
  <c r="M61"/>
  <c r="L61"/>
  <c r="K61"/>
  <c r="J61"/>
  <c r="I61"/>
  <c r="H61"/>
  <c r="G61"/>
  <c r="F61"/>
  <c r="E61"/>
  <c r="D61"/>
  <c r="C61"/>
  <c r="B61"/>
  <c r="A61"/>
  <c r="V60"/>
  <c r="AA60" s="1"/>
  <c r="U60"/>
  <c r="Z60" s="1"/>
  <c r="T60"/>
  <c r="Y60" s="1"/>
  <c r="S60"/>
  <c r="X60" s="1"/>
  <c r="R60"/>
  <c r="W60" s="1"/>
  <c r="Q60"/>
  <c r="O60"/>
  <c r="N60"/>
  <c r="M60"/>
  <c r="L60"/>
  <c r="K60"/>
  <c r="J60"/>
  <c r="I60"/>
  <c r="H60"/>
  <c r="G60"/>
  <c r="F60"/>
  <c r="E60"/>
  <c r="D60"/>
  <c r="C60"/>
  <c r="B60"/>
  <c r="A60"/>
  <c r="V59"/>
  <c r="AA59" s="1"/>
  <c r="U59"/>
  <c r="Z59" s="1"/>
  <c r="T59"/>
  <c r="Y59" s="1"/>
  <c r="S59"/>
  <c r="X59" s="1"/>
  <c r="R59"/>
  <c r="W59" s="1"/>
  <c r="Q59"/>
  <c r="O59"/>
  <c r="N59"/>
  <c r="M59"/>
  <c r="L59"/>
  <c r="K59"/>
  <c r="J59"/>
  <c r="I59"/>
  <c r="H59"/>
  <c r="G59"/>
  <c r="F59"/>
  <c r="E59"/>
  <c r="D59"/>
  <c r="C59"/>
  <c r="B59"/>
  <c r="A59"/>
  <c r="V58"/>
  <c r="AA58" s="1"/>
  <c r="U58"/>
  <c r="Z58" s="1"/>
  <c r="T58"/>
  <c r="Y58" s="1"/>
  <c r="S58"/>
  <c r="X58" s="1"/>
  <c r="R58"/>
  <c r="W58" s="1"/>
  <c r="Q58"/>
  <c r="O58"/>
  <c r="N58"/>
  <c r="M58"/>
  <c r="L58"/>
  <c r="K58"/>
  <c r="J58"/>
  <c r="I58"/>
  <c r="H58"/>
  <c r="G58"/>
  <c r="F58"/>
  <c r="E58"/>
  <c r="D58"/>
  <c r="C58"/>
  <c r="B58"/>
  <c r="A58"/>
  <c r="V57"/>
  <c r="AA57" s="1"/>
  <c r="U57"/>
  <c r="Z57" s="1"/>
  <c r="T57"/>
  <c r="Y57" s="1"/>
  <c r="S57"/>
  <c r="X57" s="1"/>
  <c r="R57"/>
  <c r="W57" s="1"/>
  <c r="Q57"/>
  <c r="O57"/>
  <c r="N57"/>
  <c r="M57"/>
  <c r="L57"/>
  <c r="K57"/>
  <c r="J57"/>
  <c r="I57"/>
  <c r="H57"/>
  <c r="G57"/>
  <c r="F57"/>
  <c r="E57"/>
  <c r="D57"/>
  <c r="C57"/>
  <c r="B57"/>
  <c r="A57"/>
  <c r="V56"/>
  <c r="AA56" s="1"/>
  <c r="U56"/>
  <c r="Z56" s="1"/>
  <c r="T56"/>
  <c r="Y56" s="1"/>
  <c r="S56"/>
  <c r="X56" s="1"/>
  <c r="R56"/>
  <c r="W56" s="1"/>
  <c r="Q56"/>
  <c r="O56"/>
  <c r="N56"/>
  <c r="M56"/>
  <c r="L56"/>
  <c r="K56"/>
  <c r="J56"/>
  <c r="I56"/>
  <c r="H56"/>
  <c r="G56"/>
  <c r="F56"/>
  <c r="E56"/>
  <c r="D56"/>
  <c r="C56"/>
  <c r="B56"/>
  <c r="A56"/>
  <c r="V55"/>
  <c r="AA55" s="1"/>
  <c r="U55"/>
  <c r="Z55" s="1"/>
  <c r="T55"/>
  <c r="Y55" s="1"/>
  <c r="S55"/>
  <c r="X55" s="1"/>
  <c r="R55"/>
  <c r="W55" s="1"/>
  <c r="Q55"/>
  <c r="O55"/>
  <c r="N55"/>
  <c r="M55"/>
  <c r="L55"/>
  <c r="K55"/>
  <c r="J55"/>
  <c r="I55"/>
  <c r="H55"/>
  <c r="G55"/>
  <c r="F55"/>
  <c r="E55"/>
  <c r="D55"/>
  <c r="C55"/>
  <c r="B55"/>
  <c r="A55"/>
  <c r="V54"/>
  <c r="AA54" s="1"/>
  <c r="U54"/>
  <c r="Z54" s="1"/>
  <c r="T54"/>
  <c r="Y54" s="1"/>
  <c r="S54"/>
  <c r="X54" s="1"/>
  <c r="R54"/>
  <c r="W54" s="1"/>
  <c r="Q54"/>
  <c r="O54"/>
  <c r="N54"/>
  <c r="M54"/>
  <c r="L54"/>
  <c r="K54"/>
  <c r="J54"/>
  <c r="I54"/>
  <c r="H54"/>
  <c r="G54"/>
  <c r="F54"/>
  <c r="E54"/>
  <c r="D54"/>
  <c r="C54"/>
  <c r="B54"/>
  <c r="A54"/>
  <c r="V53"/>
  <c r="AA53" s="1"/>
  <c r="U53"/>
  <c r="Z53" s="1"/>
  <c r="T53"/>
  <c r="Y53" s="1"/>
  <c r="S53"/>
  <c r="X53" s="1"/>
  <c r="R53"/>
  <c r="W53" s="1"/>
  <c r="Q53"/>
  <c r="O53"/>
  <c r="N53"/>
  <c r="M53"/>
  <c r="L53"/>
  <c r="K53"/>
  <c r="J53"/>
  <c r="I53"/>
  <c r="H53"/>
  <c r="G53"/>
  <c r="F53"/>
  <c r="E53"/>
  <c r="D53"/>
  <c r="C53"/>
  <c r="B53"/>
  <c r="A53"/>
  <c r="V52"/>
  <c r="AA52" s="1"/>
  <c r="U52"/>
  <c r="Z52" s="1"/>
  <c r="T52"/>
  <c r="Y52" s="1"/>
  <c r="S52"/>
  <c r="X52" s="1"/>
  <c r="R52"/>
  <c r="W52" s="1"/>
  <c r="Q52"/>
  <c r="O52"/>
  <c r="N52"/>
  <c r="M52"/>
  <c r="L52"/>
  <c r="K52"/>
  <c r="J52"/>
  <c r="I52"/>
  <c r="H52"/>
  <c r="G52"/>
  <c r="F52"/>
  <c r="E52"/>
  <c r="D52"/>
  <c r="C52"/>
  <c r="B52"/>
  <c r="A52"/>
  <c r="V51"/>
  <c r="AA51" s="1"/>
  <c r="U51"/>
  <c r="Z51" s="1"/>
  <c r="T51"/>
  <c r="Y51" s="1"/>
  <c r="S51"/>
  <c r="X51" s="1"/>
  <c r="R51"/>
  <c r="W51" s="1"/>
  <c r="Q51"/>
  <c r="O51"/>
  <c r="N51"/>
  <c r="M51"/>
  <c r="L51"/>
  <c r="K51"/>
  <c r="J51"/>
  <c r="I51"/>
  <c r="H51"/>
  <c r="G51"/>
  <c r="F51"/>
  <c r="E51"/>
  <c r="D51"/>
  <c r="C51"/>
  <c r="B51"/>
  <c r="A51"/>
  <c r="V50"/>
  <c r="AA50" s="1"/>
  <c r="U50"/>
  <c r="Z50" s="1"/>
  <c r="T50"/>
  <c r="Y50" s="1"/>
  <c r="S50"/>
  <c r="X50" s="1"/>
  <c r="R50"/>
  <c r="W50" s="1"/>
  <c r="Q50"/>
  <c r="O50"/>
  <c r="N50"/>
  <c r="M50"/>
  <c r="L50"/>
  <c r="K50"/>
  <c r="J50"/>
  <c r="I50"/>
  <c r="H50"/>
  <c r="G50"/>
  <c r="F50"/>
  <c r="E50"/>
  <c r="D50"/>
  <c r="C50"/>
  <c r="B50"/>
  <c r="A50"/>
  <c r="V49"/>
  <c r="AA49" s="1"/>
  <c r="U49"/>
  <c r="Z49" s="1"/>
  <c r="T49"/>
  <c r="Y49" s="1"/>
  <c r="S49"/>
  <c r="X49" s="1"/>
  <c r="R49"/>
  <c r="W49" s="1"/>
  <c r="Q49"/>
  <c r="O49"/>
  <c r="N49"/>
  <c r="M49"/>
  <c r="L49"/>
  <c r="K49"/>
  <c r="J49"/>
  <c r="I49"/>
  <c r="H49"/>
  <c r="G49"/>
  <c r="F49"/>
  <c r="E49"/>
  <c r="D49"/>
  <c r="C49"/>
  <c r="B49"/>
  <c r="A49"/>
  <c r="V48"/>
  <c r="AA48" s="1"/>
  <c r="U48"/>
  <c r="Z48" s="1"/>
  <c r="T48"/>
  <c r="Y48" s="1"/>
  <c r="S48"/>
  <c r="X48" s="1"/>
  <c r="R48"/>
  <c r="W48" s="1"/>
  <c r="Q48"/>
  <c r="O48"/>
  <c r="N48"/>
  <c r="M48"/>
  <c r="L48"/>
  <c r="K48"/>
  <c r="J48"/>
  <c r="I48"/>
  <c r="H48"/>
  <c r="G48"/>
  <c r="F48"/>
  <c r="E48"/>
  <c r="D48"/>
  <c r="C48"/>
  <c r="B48"/>
  <c r="A48"/>
  <c r="V47"/>
  <c r="AA47" s="1"/>
  <c r="U47"/>
  <c r="Z47" s="1"/>
  <c r="T47"/>
  <c r="Y47" s="1"/>
  <c r="S47"/>
  <c r="X47" s="1"/>
  <c r="R47"/>
  <c r="W47" s="1"/>
  <c r="Q47"/>
  <c r="O47"/>
  <c r="N47"/>
  <c r="M47"/>
  <c r="L47"/>
  <c r="K47"/>
  <c r="J47"/>
  <c r="I47"/>
  <c r="H47"/>
  <c r="G47"/>
  <c r="F47"/>
  <c r="E47"/>
  <c r="D47"/>
  <c r="C47"/>
  <c r="B47"/>
  <c r="A47"/>
  <c r="V46"/>
  <c r="AA46" s="1"/>
  <c r="U46"/>
  <c r="Z46" s="1"/>
  <c r="T46"/>
  <c r="Y46" s="1"/>
  <c r="S46"/>
  <c r="X46" s="1"/>
  <c r="R46"/>
  <c r="W46" s="1"/>
  <c r="Q46"/>
  <c r="O46"/>
  <c r="N46"/>
  <c r="M46"/>
  <c r="L46"/>
  <c r="K46"/>
  <c r="J46"/>
  <c r="I46"/>
  <c r="H46"/>
  <c r="G46"/>
  <c r="F46"/>
  <c r="E46"/>
  <c r="D46"/>
  <c r="C46"/>
  <c r="B46"/>
  <c r="A46"/>
  <c r="V45"/>
  <c r="AA45" s="1"/>
  <c r="U45"/>
  <c r="Z45" s="1"/>
  <c r="T45"/>
  <c r="Y45" s="1"/>
  <c r="S45"/>
  <c r="X45" s="1"/>
  <c r="R45"/>
  <c r="W45" s="1"/>
  <c r="Q45"/>
  <c r="O45"/>
  <c r="N45"/>
  <c r="M45"/>
  <c r="L45"/>
  <c r="K45"/>
  <c r="J45"/>
  <c r="I45"/>
  <c r="H45"/>
  <c r="G45"/>
  <c r="F45"/>
  <c r="E45"/>
  <c r="D45"/>
  <c r="C45"/>
  <c r="B45"/>
  <c r="A45"/>
  <c r="V44"/>
  <c r="AA44" s="1"/>
  <c r="U44"/>
  <c r="Z44" s="1"/>
  <c r="T44"/>
  <c r="Y44" s="1"/>
  <c r="S44"/>
  <c r="X44" s="1"/>
  <c r="R44"/>
  <c r="W44" s="1"/>
  <c r="Q44"/>
  <c r="O44"/>
  <c r="N44"/>
  <c r="M44"/>
  <c r="L44"/>
  <c r="K44"/>
  <c r="J44"/>
  <c r="I44"/>
  <c r="H44"/>
  <c r="G44"/>
  <c r="F44"/>
  <c r="E44"/>
  <c r="D44"/>
  <c r="C44"/>
  <c r="B44"/>
  <c r="A44"/>
  <c r="V43"/>
  <c r="AA43" s="1"/>
  <c r="U43"/>
  <c r="Z43" s="1"/>
  <c r="T43"/>
  <c r="Y43" s="1"/>
  <c r="S43"/>
  <c r="X43" s="1"/>
  <c r="R43"/>
  <c r="W43" s="1"/>
  <c r="Q43"/>
  <c r="O43"/>
  <c r="N43"/>
  <c r="M43"/>
  <c r="L43"/>
  <c r="K43"/>
  <c r="J43"/>
  <c r="I43"/>
  <c r="H43"/>
  <c r="G43"/>
  <c r="F43"/>
  <c r="E43"/>
  <c r="D43"/>
  <c r="C43"/>
  <c r="B43"/>
  <c r="A43"/>
  <c r="V42"/>
  <c r="AA42" s="1"/>
  <c r="U42"/>
  <c r="Z42" s="1"/>
  <c r="T42"/>
  <c r="Y42" s="1"/>
  <c r="S42"/>
  <c r="X42" s="1"/>
  <c r="R42"/>
  <c r="W42" s="1"/>
  <c r="Q42"/>
  <c r="O42"/>
  <c r="N42"/>
  <c r="M42"/>
  <c r="L42"/>
  <c r="K42"/>
  <c r="J42"/>
  <c r="I42"/>
  <c r="H42"/>
  <c r="G42"/>
  <c r="F42"/>
  <c r="E42"/>
  <c r="D42"/>
  <c r="C42"/>
  <c r="B42"/>
  <c r="A42"/>
  <c r="V41"/>
  <c r="AA41" s="1"/>
  <c r="U41"/>
  <c r="Z41" s="1"/>
  <c r="T41"/>
  <c r="Y41" s="1"/>
  <c r="S41"/>
  <c r="X41" s="1"/>
  <c r="R41"/>
  <c r="W41" s="1"/>
  <c r="Q41"/>
  <c r="O41"/>
  <c r="N41"/>
  <c r="M41"/>
  <c r="L41"/>
  <c r="K41"/>
  <c r="J41"/>
  <c r="I41"/>
  <c r="H41"/>
  <c r="G41"/>
  <c r="F41"/>
  <c r="E41"/>
  <c r="D41"/>
  <c r="C41"/>
  <c r="B41"/>
  <c r="A41"/>
  <c r="V40"/>
  <c r="AA40" s="1"/>
  <c r="U40"/>
  <c r="Z40" s="1"/>
  <c r="T40"/>
  <c r="Y40" s="1"/>
  <c r="S40"/>
  <c r="X40" s="1"/>
  <c r="R40"/>
  <c r="W40" s="1"/>
  <c r="Q40"/>
  <c r="O40"/>
  <c r="N40"/>
  <c r="M40"/>
  <c r="L40"/>
  <c r="K40"/>
  <c r="J40"/>
  <c r="I40"/>
  <c r="H40"/>
  <c r="G40"/>
  <c r="F40"/>
  <c r="E40"/>
  <c r="D40"/>
  <c r="C40"/>
  <c r="B40"/>
  <c r="A40"/>
  <c r="V39"/>
  <c r="AA39" s="1"/>
  <c r="U39"/>
  <c r="Z39" s="1"/>
  <c r="T39"/>
  <c r="Y39" s="1"/>
  <c r="S39"/>
  <c r="X39" s="1"/>
  <c r="R39"/>
  <c r="W39" s="1"/>
  <c r="Q39"/>
  <c r="O39"/>
  <c r="N39"/>
  <c r="M39"/>
  <c r="L39"/>
  <c r="K39"/>
  <c r="J39"/>
  <c r="I39"/>
  <c r="H39"/>
  <c r="G39"/>
  <c r="F39"/>
  <c r="E39"/>
  <c r="D39"/>
  <c r="C39"/>
  <c r="B39"/>
  <c r="A39"/>
  <c r="V38"/>
  <c r="AA38" s="1"/>
  <c r="U38"/>
  <c r="Z38" s="1"/>
  <c r="T38"/>
  <c r="Y38" s="1"/>
  <c r="S38"/>
  <c r="X38" s="1"/>
  <c r="R38"/>
  <c r="W38" s="1"/>
  <c r="Q38"/>
  <c r="O38"/>
  <c r="N38"/>
  <c r="M38"/>
  <c r="L38"/>
  <c r="K38"/>
  <c r="J38"/>
  <c r="I38"/>
  <c r="H38"/>
  <c r="G38"/>
  <c r="F38"/>
  <c r="E38"/>
  <c r="D38"/>
  <c r="C38"/>
  <c r="B38"/>
  <c r="A38"/>
  <c r="V37"/>
  <c r="AA37" s="1"/>
  <c r="U37"/>
  <c r="Z37" s="1"/>
  <c r="T37"/>
  <c r="Y37" s="1"/>
  <c r="S37"/>
  <c r="X37" s="1"/>
  <c r="R37"/>
  <c r="W37" s="1"/>
  <c r="Q37"/>
  <c r="O37"/>
  <c r="N37"/>
  <c r="M37"/>
  <c r="L37"/>
  <c r="K37"/>
  <c r="J37"/>
  <c r="I37"/>
  <c r="H37"/>
  <c r="G37"/>
  <c r="F37"/>
  <c r="E37"/>
  <c r="D37"/>
  <c r="C37"/>
  <c r="B37"/>
  <c r="A37"/>
  <c r="V36"/>
  <c r="AA36" s="1"/>
  <c r="U36"/>
  <c r="Z36" s="1"/>
  <c r="T36"/>
  <c r="Y36" s="1"/>
  <c r="S36"/>
  <c r="X36" s="1"/>
  <c r="R36"/>
  <c r="W36" s="1"/>
  <c r="Q36"/>
  <c r="O36"/>
  <c r="N36"/>
  <c r="M36"/>
  <c r="L36"/>
  <c r="K36"/>
  <c r="J36"/>
  <c r="I36"/>
  <c r="H36"/>
  <c r="G36"/>
  <c r="F36"/>
  <c r="E36"/>
  <c r="D36"/>
  <c r="C36"/>
  <c r="B36"/>
  <c r="A36"/>
  <c r="V35"/>
  <c r="AA35" s="1"/>
  <c r="U35"/>
  <c r="Z35" s="1"/>
  <c r="T35"/>
  <c r="Y35" s="1"/>
  <c r="S35"/>
  <c r="X35" s="1"/>
  <c r="R35"/>
  <c r="W35" s="1"/>
  <c r="Q35"/>
  <c r="O35"/>
  <c r="N35"/>
  <c r="M35"/>
  <c r="L35"/>
  <c r="K35"/>
  <c r="J35"/>
  <c r="I35"/>
  <c r="H35"/>
  <c r="G35"/>
  <c r="F35"/>
  <c r="E35"/>
  <c r="D35"/>
  <c r="C35"/>
  <c r="B35"/>
  <c r="A35"/>
  <c r="V34"/>
  <c r="AA34" s="1"/>
  <c r="U34"/>
  <c r="Z34" s="1"/>
  <c r="T34"/>
  <c r="Y34" s="1"/>
  <c r="S34"/>
  <c r="X34" s="1"/>
  <c r="R34"/>
  <c r="W34" s="1"/>
  <c r="Q34"/>
  <c r="O34"/>
  <c r="N34"/>
  <c r="M34"/>
  <c r="L34"/>
  <c r="K34"/>
  <c r="J34"/>
  <c r="I34"/>
  <c r="H34"/>
  <c r="G34"/>
  <c r="F34"/>
  <c r="E34"/>
  <c r="D34"/>
  <c r="C34"/>
  <c r="B34"/>
  <c r="A34"/>
  <c r="V33"/>
  <c r="AA33" s="1"/>
  <c r="U33"/>
  <c r="Z33" s="1"/>
  <c r="T33"/>
  <c r="Y33" s="1"/>
  <c r="S33"/>
  <c r="X33" s="1"/>
  <c r="R33"/>
  <c r="W33" s="1"/>
  <c r="Q33"/>
  <c r="O33"/>
  <c r="N33"/>
  <c r="M33"/>
  <c r="L33"/>
  <c r="K33"/>
  <c r="J33"/>
  <c r="I33"/>
  <c r="H33"/>
  <c r="G33"/>
  <c r="F33"/>
  <c r="E33"/>
  <c r="D33"/>
  <c r="C33"/>
  <c r="B33"/>
  <c r="A33"/>
  <c r="V32"/>
  <c r="AA32" s="1"/>
  <c r="U32"/>
  <c r="Z32" s="1"/>
  <c r="T32"/>
  <c r="Y32" s="1"/>
  <c r="S32"/>
  <c r="X32" s="1"/>
  <c r="R32"/>
  <c r="W32" s="1"/>
  <c r="Q32"/>
  <c r="O32"/>
  <c r="N32"/>
  <c r="M32"/>
  <c r="L32"/>
  <c r="K32"/>
  <c r="J32"/>
  <c r="I32"/>
  <c r="H32"/>
  <c r="G32"/>
  <c r="F32"/>
  <c r="E32"/>
  <c r="D32"/>
  <c r="C32"/>
  <c r="B32"/>
  <c r="A32"/>
  <c r="V31"/>
  <c r="AA31" s="1"/>
  <c r="U31"/>
  <c r="Z31" s="1"/>
  <c r="T31"/>
  <c r="Y31" s="1"/>
  <c r="S31"/>
  <c r="X31" s="1"/>
  <c r="R31"/>
  <c r="W31" s="1"/>
  <c r="Q31"/>
  <c r="O31"/>
  <c r="N31"/>
  <c r="M31"/>
  <c r="L31"/>
  <c r="K31"/>
  <c r="J31"/>
  <c r="I31"/>
  <c r="H31"/>
  <c r="G31"/>
  <c r="F31"/>
  <c r="E31"/>
  <c r="D31"/>
  <c r="C31"/>
  <c r="B31"/>
  <c r="A31"/>
  <c r="V30"/>
  <c r="AA30" s="1"/>
  <c r="U30"/>
  <c r="Z30" s="1"/>
  <c r="T30"/>
  <c r="Y30" s="1"/>
  <c r="S30"/>
  <c r="X30" s="1"/>
  <c r="R30"/>
  <c r="W30" s="1"/>
  <c r="Q30"/>
  <c r="O30"/>
  <c r="N30"/>
  <c r="M30"/>
  <c r="L30"/>
  <c r="K30"/>
  <c r="J30"/>
  <c r="I30"/>
  <c r="H30"/>
  <c r="G30"/>
  <c r="F30"/>
  <c r="E30"/>
  <c r="D30"/>
  <c r="C30"/>
  <c r="B30"/>
  <c r="A30"/>
  <c r="V29"/>
  <c r="AA29" s="1"/>
  <c r="U29"/>
  <c r="Z29" s="1"/>
  <c r="T29"/>
  <c r="Y29" s="1"/>
  <c r="S29"/>
  <c r="X29" s="1"/>
  <c r="R29"/>
  <c r="W29" s="1"/>
  <c r="Q29"/>
  <c r="O29"/>
  <c r="N29"/>
  <c r="M29"/>
  <c r="L29"/>
  <c r="K29"/>
  <c r="J29"/>
  <c r="I29"/>
  <c r="H29"/>
  <c r="G29"/>
  <c r="F29"/>
  <c r="E29"/>
  <c r="D29"/>
  <c r="C29"/>
  <c r="B29"/>
  <c r="A29"/>
  <c r="V28"/>
  <c r="AA28" s="1"/>
  <c r="U28"/>
  <c r="Z28" s="1"/>
  <c r="T28"/>
  <c r="Y28" s="1"/>
  <c r="S28"/>
  <c r="X28" s="1"/>
  <c r="R28"/>
  <c r="W28" s="1"/>
  <c r="Q28"/>
  <c r="O28"/>
  <c r="N28"/>
  <c r="M28"/>
  <c r="L28"/>
  <c r="K28"/>
  <c r="J28"/>
  <c r="I28"/>
  <c r="H28"/>
  <c r="G28"/>
  <c r="F28"/>
  <c r="E28"/>
  <c r="D28"/>
  <c r="C28"/>
  <c r="B28"/>
  <c r="A28"/>
  <c r="V27"/>
  <c r="AA27" s="1"/>
  <c r="U27"/>
  <c r="Z27" s="1"/>
  <c r="T27"/>
  <c r="Y27" s="1"/>
  <c r="S27"/>
  <c r="X27" s="1"/>
  <c r="R27"/>
  <c r="W27" s="1"/>
  <c r="Q27"/>
  <c r="O27"/>
  <c r="N27"/>
  <c r="M27"/>
  <c r="L27"/>
  <c r="K27"/>
  <c r="J27"/>
  <c r="I27"/>
  <c r="H27"/>
  <c r="G27"/>
  <c r="F27"/>
  <c r="E27"/>
  <c r="D27"/>
  <c r="C27"/>
  <c r="B27"/>
  <c r="A27"/>
  <c r="V26"/>
  <c r="AA26" s="1"/>
  <c r="U26"/>
  <c r="Z26" s="1"/>
  <c r="T26"/>
  <c r="Y26" s="1"/>
  <c r="S26"/>
  <c r="X26" s="1"/>
  <c r="R26"/>
  <c r="W26" s="1"/>
  <c r="Q26"/>
  <c r="O26"/>
  <c r="N26"/>
  <c r="M26"/>
  <c r="L26"/>
  <c r="K26"/>
  <c r="J26"/>
  <c r="I26"/>
  <c r="H26"/>
  <c r="G26"/>
  <c r="F26"/>
  <c r="E26"/>
  <c r="D26"/>
  <c r="C26"/>
  <c r="B26"/>
  <c r="A26"/>
  <c r="V25"/>
  <c r="AA25" s="1"/>
  <c r="U25"/>
  <c r="Z25" s="1"/>
  <c r="T25"/>
  <c r="Y25" s="1"/>
  <c r="S25"/>
  <c r="X25" s="1"/>
  <c r="R25"/>
  <c r="W25" s="1"/>
  <c r="Q25"/>
  <c r="O25"/>
  <c r="N25"/>
  <c r="M25"/>
  <c r="L25"/>
  <c r="K25"/>
  <c r="J25"/>
  <c r="I25"/>
  <c r="H25"/>
  <c r="G25"/>
  <c r="F25"/>
  <c r="E25"/>
  <c r="D25"/>
  <c r="C25"/>
  <c r="B25"/>
  <c r="A25"/>
  <c r="V24"/>
  <c r="AA24" s="1"/>
  <c r="U24"/>
  <c r="Z24" s="1"/>
  <c r="T24"/>
  <c r="Y24" s="1"/>
  <c r="S24"/>
  <c r="X24" s="1"/>
  <c r="R24"/>
  <c r="W24" s="1"/>
  <c r="Q24"/>
  <c r="O24"/>
  <c r="N24"/>
  <c r="M24"/>
  <c r="L24"/>
  <c r="K24"/>
  <c r="J24"/>
  <c r="I24"/>
  <c r="H24"/>
  <c r="G24"/>
  <c r="F24"/>
  <c r="E24"/>
  <c r="D24"/>
  <c r="C24"/>
  <c r="B24"/>
  <c r="A24"/>
  <c r="V23"/>
  <c r="AA23" s="1"/>
  <c r="U23"/>
  <c r="Z23" s="1"/>
  <c r="T23"/>
  <c r="Y23" s="1"/>
  <c r="S23"/>
  <c r="X23" s="1"/>
  <c r="R23"/>
  <c r="W23" s="1"/>
  <c r="Q23"/>
  <c r="O23"/>
  <c r="N23"/>
  <c r="M23"/>
  <c r="L23"/>
  <c r="K23"/>
  <c r="J23"/>
  <c r="I23"/>
  <c r="H23"/>
  <c r="G23"/>
  <c r="F23"/>
  <c r="E23"/>
  <c r="D23"/>
  <c r="C23"/>
  <c r="B23"/>
  <c r="A23"/>
  <c r="V22"/>
  <c r="AA22" s="1"/>
  <c r="U22"/>
  <c r="Z22" s="1"/>
  <c r="T22"/>
  <c r="Y22" s="1"/>
  <c r="S22"/>
  <c r="X22" s="1"/>
  <c r="R22"/>
  <c r="W22" s="1"/>
  <c r="Q22"/>
  <c r="O22"/>
  <c r="N22"/>
  <c r="M22"/>
  <c r="L22"/>
  <c r="K22"/>
  <c r="J22"/>
  <c r="I22"/>
  <c r="H22"/>
  <c r="G22"/>
  <c r="F22"/>
  <c r="E22"/>
  <c r="D22"/>
  <c r="C22"/>
  <c r="B22"/>
  <c r="A22"/>
  <c r="V21"/>
  <c r="AA21" s="1"/>
  <c r="U21"/>
  <c r="Z21" s="1"/>
  <c r="T21"/>
  <c r="Y21" s="1"/>
  <c r="S21"/>
  <c r="X21" s="1"/>
  <c r="R21"/>
  <c r="W21" s="1"/>
  <c r="Q21"/>
  <c r="O21"/>
  <c r="N21"/>
  <c r="M21"/>
  <c r="L21"/>
  <c r="K21"/>
  <c r="J21"/>
  <c r="I21"/>
  <c r="H21"/>
  <c r="G21"/>
  <c r="F21"/>
  <c r="E21"/>
  <c r="D21"/>
  <c r="C21"/>
  <c r="B21"/>
  <c r="A21"/>
  <c r="V20"/>
  <c r="AA20" s="1"/>
  <c r="U20"/>
  <c r="Z20" s="1"/>
  <c r="T20"/>
  <c r="Y20" s="1"/>
  <c r="S20"/>
  <c r="X20" s="1"/>
  <c r="R20"/>
  <c r="W20" s="1"/>
  <c r="Q20"/>
  <c r="O20"/>
  <c r="N20"/>
  <c r="M20"/>
  <c r="L20"/>
  <c r="K20"/>
  <c r="J20"/>
  <c r="I20"/>
  <c r="H20"/>
  <c r="G20"/>
  <c r="F20"/>
  <c r="E20"/>
  <c r="D20"/>
  <c r="C20"/>
  <c r="B20"/>
  <c r="A20"/>
  <c r="V19"/>
  <c r="AA19" s="1"/>
  <c r="U19"/>
  <c r="Z19" s="1"/>
  <c r="T19"/>
  <c r="Y19" s="1"/>
  <c r="S19"/>
  <c r="X19" s="1"/>
  <c r="R19"/>
  <c r="W19" s="1"/>
  <c r="Q19"/>
  <c r="O19"/>
  <c r="N19"/>
  <c r="M19"/>
  <c r="L19"/>
  <c r="K19"/>
  <c r="J19"/>
  <c r="I19"/>
  <c r="H19"/>
  <c r="G19"/>
  <c r="F19"/>
  <c r="E19"/>
  <c r="D19"/>
  <c r="C19"/>
  <c r="B19"/>
  <c r="A19"/>
  <c r="V18"/>
  <c r="AA18" s="1"/>
  <c r="U18"/>
  <c r="Z18" s="1"/>
  <c r="T18"/>
  <c r="Y18" s="1"/>
  <c r="S18"/>
  <c r="X18" s="1"/>
  <c r="R18"/>
  <c r="W18" s="1"/>
  <c r="Q18"/>
  <c r="O18"/>
  <c r="N18"/>
  <c r="M18"/>
  <c r="L18"/>
  <c r="K18"/>
  <c r="J18"/>
  <c r="I18"/>
  <c r="H18"/>
  <c r="G18"/>
  <c r="F18"/>
  <c r="E18"/>
  <c r="D18"/>
  <c r="C18"/>
  <c r="B18"/>
  <c r="A18"/>
  <c r="V17"/>
  <c r="AA17" s="1"/>
  <c r="U17"/>
  <c r="Z17" s="1"/>
  <c r="T17"/>
  <c r="Y17" s="1"/>
  <c r="S17"/>
  <c r="X17" s="1"/>
  <c r="R17"/>
  <c r="W17" s="1"/>
  <c r="Q17"/>
  <c r="O17"/>
  <c r="N17"/>
  <c r="M17"/>
  <c r="L17"/>
  <c r="K17"/>
  <c r="J17"/>
  <c r="I17"/>
  <c r="H17"/>
  <c r="G17"/>
  <c r="F17"/>
  <c r="E17"/>
  <c r="D17"/>
  <c r="C17"/>
  <c r="B17"/>
  <c r="A17"/>
  <c r="V16"/>
  <c r="AA16" s="1"/>
  <c r="U16"/>
  <c r="Z16" s="1"/>
  <c r="T16"/>
  <c r="Y16" s="1"/>
  <c r="S16"/>
  <c r="X16" s="1"/>
  <c r="R16"/>
  <c r="W16" s="1"/>
  <c r="Q16"/>
  <c r="O16"/>
  <c r="N16"/>
  <c r="M16"/>
  <c r="L16"/>
  <c r="K16"/>
  <c r="J16"/>
  <c r="I16"/>
  <c r="H16"/>
  <c r="G16"/>
  <c r="F16"/>
  <c r="E16"/>
  <c r="D16"/>
  <c r="C16"/>
  <c r="B16"/>
  <c r="A16"/>
  <c r="V15"/>
  <c r="AA15" s="1"/>
  <c r="U15"/>
  <c r="Z15" s="1"/>
  <c r="T15"/>
  <c r="Y15" s="1"/>
  <c r="S15"/>
  <c r="X15" s="1"/>
  <c r="R15"/>
  <c r="W15" s="1"/>
  <c r="Q15"/>
  <c r="O15"/>
  <c r="N15"/>
  <c r="M15"/>
  <c r="L15"/>
  <c r="K15"/>
  <c r="J15"/>
  <c r="I15"/>
  <c r="H15"/>
  <c r="G15"/>
  <c r="F15"/>
  <c r="E15"/>
  <c r="D15"/>
  <c r="C15"/>
  <c r="B15"/>
  <c r="A15"/>
  <c r="V14"/>
  <c r="AA14" s="1"/>
  <c r="U14"/>
  <c r="Z14" s="1"/>
  <c r="T14"/>
  <c r="Y14" s="1"/>
  <c r="S14"/>
  <c r="X14" s="1"/>
  <c r="R14"/>
  <c r="W14" s="1"/>
  <c r="Q14"/>
  <c r="O14"/>
  <c r="N14"/>
  <c r="M14"/>
  <c r="L14"/>
  <c r="K14"/>
  <c r="J14"/>
  <c r="I14"/>
  <c r="H14"/>
  <c r="G14"/>
  <c r="F14"/>
  <c r="E14"/>
  <c r="D14"/>
  <c r="C14"/>
  <c r="B14"/>
  <c r="A14"/>
  <c r="V13"/>
  <c r="AA13" s="1"/>
  <c r="U13"/>
  <c r="Z13" s="1"/>
  <c r="T13"/>
  <c r="Y13" s="1"/>
  <c r="S13"/>
  <c r="X13" s="1"/>
  <c r="R13"/>
  <c r="W13" s="1"/>
  <c r="Q13"/>
  <c r="O13"/>
  <c r="N13"/>
  <c r="M13"/>
  <c r="L13"/>
  <c r="K13"/>
  <c r="J13"/>
  <c r="I13"/>
  <c r="H13"/>
  <c r="G13"/>
  <c r="F13"/>
  <c r="E13"/>
  <c r="D13"/>
  <c r="C13"/>
  <c r="B13"/>
  <c r="A13"/>
  <c r="V12"/>
  <c r="AA12" s="1"/>
  <c r="U12"/>
  <c r="Z12" s="1"/>
  <c r="T12"/>
  <c r="Y12" s="1"/>
  <c r="S12"/>
  <c r="X12" s="1"/>
  <c r="R12"/>
  <c r="W12" s="1"/>
  <c r="Q12"/>
  <c r="O12"/>
  <c r="N12"/>
  <c r="M12"/>
  <c r="L12"/>
  <c r="K12"/>
  <c r="J12"/>
  <c r="I12"/>
  <c r="H12"/>
  <c r="G12"/>
  <c r="F12"/>
  <c r="E12"/>
  <c r="D12"/>
  <c r="C12"/>
  <c r="B12"/>
  <c r="A12"/>
  <c r="V11"/>
  <c r="AA11" s="1"/>
  <c r="U11"/>
  <c r="Z11" s="1"/>
  <c r="T11"/>
  <c r="Y11" s="1"/>
  <c r="S11"/>
  <c r="X11" s="1"/>
  <c r="R11"/>
  <c r="W11" s="1"/>
  <c r="Q11"/>
  <c r="O11"/>
  <c r="N11"/>
  <c r="M11"/>
  <c r="L11"/>
  <c r="K11"/>
  <c r="J11"/>
  <c r="I11"/>
  <c r="H11"/>
  <c r="G11"/>
  <c r="F11"/>
  <c r="E11"/>
  <c r="D11"/>
  <c r="C11"/>
  <c r="B11"/>
  <c r="A11"/>
  <c r="V10"/>
  <c r="AA10" s="1"/>
  <c r="U10"/>
  <c r="Z10" s="1"/>
  <c r="T10"/>
  <c r="Y10" s="1"/>
  <c r="S10"/>
  <c r="X10" s="1"/>
  <c r="R10"/>
  <c r="W10" s="1"/>
  <c r="Q10"/>
  <c r="O10"/>
  <c r="N10"/>
  <c r="M10"/>
  <c r="L10"/>
  <c r="K10"/>
  <c r="J10"/>
  <c r="I10"/>
  <c r="H10"/>
  <c r="G10"/>
  <c r="F10"/>
  <c r="E10"/>
  <c r="D10"/>
  <c r="C10"/>
  <c r="B10"/>
  <c r="A10"/>
  <c r="V9"/>
  <c r="AA9" s="1"/>
  <c r="U9"/>
  <c r="Z9" s="1"/>
  <c r="T9"/>
  <c r="Y9" s="1"/>
  <c r="S9"/>
  <c r="X9" s="1"/>
  <c r="R9"/>
  <c r="W9" s="1"/>
  <c r="Q9"/>
  <c r="O9"/>
  <c r="N9"/>
  <c r="M9"/>
  <c r="L9"/>
  <c r="K9"/>
  <c r="J9"/>
  <c r="I9"/>
  <c r="H9"/>
  <c r="G9"/>
  <c r="F9"/>
  <c r="E9"/>
  <c r="D9"/>
  <c r="C9"/>
  <c r="B9"/>
  <c r="A9"/>
  <c r="V8"/>
  <c r="AA8" s="1"/>
  <c r="U8"/>
  <c r="Z8" s="1"/>
  <c r="T8"/>
  <c r="Y8" s="1"/>
  <c r="S8"/>
  <c r="X8" s="1"/>
  <c r="R8"/>
  <c r="W8" s="1"/>
  <c r="Q8"/>
  <c r="O8"/>
  <c r="N8"/>
  <c r="M8"/>
  <c r="L8"/>
  <c r="K8"/>
  <c r="J8"/>
  <c r="I8"/>
  <c r="H8"/>
  <c r="G8"/>
  <c r="F8"/>
  <c r="E8"/>
  <c r="D8"/>
  <c r="C8"/>
  <c r="B8"/>
  <c r="A8"/>
  <c r="V7"/>
  <c r="AA7" s="1"/>
  <c r="U7"/>
  <c r="Z7" s="1"/>
  <c r="T7"/>
  <c r="Y7" s="1"/>
  <c r="S7"/>
  <c r="X7" s="1"/>
  <c r="R7"/>
  <c r="W7" s="1"/>
  <c r="Q7"/>
  <c r="O7"/>
  <c r="N7"/>
  <c r="M7"/>
  <c r="L7"/>
  <c r="K7"/>
  <c r="J7"/>
  <c r="I7"/>
  <c r="H7"/>
  <c r="G7"/>
  <c r="F7"/>
  <c r="E7"/>
  <c r="D7"/>
  <c r="C7"/>
  <c r="B7"/>
  <c r="A7"/>
  <c r="V6"/>
  <c r="AA6" s="1"/>
  <c r="U6"/>
  <c r="Z6" s="1"/>
  <c r="T6"/>
  <c r="Y6" s="1"/>
  <c r="S6"/>
  <c r="X6" s="1"/>
  <c r="R6"/>
  <c r="W6" s="1"/>
  <c r="Q6"/>
  <c r="O6"/>
  <c r="N6"/>
  <c r="M6"/>
  <c r="L6"/>
  <c r="K6"/>
  <c r="J6"/>
  <c r="I6"/>
  <c r="H6"/>
  <c r="G6"/>
  <c r="F6"/>
  <c r="E6"/>
  <c r="D6"/>
  <c r="C6"/>
  <c r="B6"/>
  <c r="A6"/>
  <c r="V5"/>
  <c r="AA5" s="1"/>
  <c r="U5"/>
  <c r="Z5" s="1"/>
  <c r="T5"/>
  <c r="Y5" s="1"/>
  <c r="S5"/>
  <c r="X5" s="1"/>
  <c r="R5"/>
  <c r="W5" s="1"/>
  <c r="Q5"/>
  <c r="O5"/>
  <c r="N5"/>
  <c r="M5"/>
  <c r="L5"/>
  <c r="K5"/>
  <c r="J5"/>
  <c r="I5"/>
  <c r="H5"/>
  <c r="G5"/>
  <c r="F5"/>
  <c r="E5"/>
  <c r="D5"/>
  <c r="C5"/>
  <c r="B5"/>
  <c r="A5"/>
  <c r="V4"/>
  <c r="AA4" s="1"/>
  <c r="U4"/>
  <c r="Z4" s="1"/>
  <c r="T4"/>
  <c r="Y4" s="1"/>
  <c r="S4"/>
  <c r="X4" s="1"/>
  <c r="R4"/>
  <c r="W4" s="1"/>
  <c r="Q4"/>
  <c r="O4"/>
  <c r="N4"/>
  <c r="M4"/>
  <c r="L4"/>
  <c r="K4"/>
  <c r="J4"/>
  <c r="I4"/>
  <c r="H4"/>
  <c r="G4"/>
  <c r="F4"/>
  <c r="E4"/>
  <c r="D4"/>
  <c r="C4"/>
  <c r="B4"/>
  <c r="A4"/>
  <c r="V3"/>
  <c r="AA3" s="1"/>
  <c r="U3"/>
  <c r="Z3" s="1"/>
  <c r="T3"/>
  <c r="Y3" s="1"/>
  <c r="S3"/>
  <c r="X3" s="1"/>
  <c r="R3"/>
  <c r="W3" s="1"/>
  <c r="Q3"/>
  <c r="O3"/>
  <c r="N3"/>
  <c r="M3"/>
  <c r="L3"/>
  <c r="K3"/>
  <c r="J3"/>
  <c r="I3"/>
  <c r="H3"/>
  <c r="G3"/>
  <c r="F3"/>
  <c r="E3"/>
  <c r="D3"/>
  <c r="C3"/>
  <c r="B3"/>
  <c r="A3"/>
  <c r="V2"/>
  <c r="AA2" s="1"/>
  <c r="U2"/>
  <c r="Z2" s="1"/>
  <c r="T2"/>
  <c r="Y2" s="1"/>
  <c r="S2"/>
  <c r="X2" s="1"/>
  <c r="R2"/>
  <c r="W2" s="1"/>
  <c r="Q2"/>
  <c r="O2"/>
  <c r="N2"/>
  <c r="M2"/>
  <c r="L2"/>
  <c r="K2"/>
  <c r="J2"/>
  <c r="I2"/>
  <c r="H2"/>
  <c r="G2"/>
  <c r="F2"/>
  <c r="E2"/>
  <c r="D2"/>
  <c r="C2"/>
  <c r="B2"/>
  <c r="A2"/>
  <c r="DP388" i="2"/>
  <c r="DO388"/>
  <c r="DN388"/>
  <c r="DM388"/>
  <c r="DL388"/>
  <c r="DK388"/>
  <c r="DJ388"/>
  <c r="DI388"/>
  <c r="DH388"/>
  <c r="DG388"/>
  <c r="DF388"/>
  <c r="DE388"/>
  <c r="DD388"/>
  <c r="DC388"/>
  <c r="DB388"/>
  <c r="CU388"/>
  <c r="CR388"/>
  <c r="CQ388"/>
  <c r="CP388"/>
  <c r="CO388"/>
  <c r="CN388"/>
  <c r="DP387"/>
  <c r="DO387"/>
  <c r="DN387"/>
  <c r="DM387"/>
  <c r="DL387"/>
  <c r="DK387"/>
  <c r="DJ387"/>
  <c r="DI387"/>
  <c r="DH387"/>
  <c r="DG387"/>
  <c r="DF387"/>
  <c r="DE387"/>
  <c r="DD387"/>
  <c r="DC387"/>
  <c r="DB387"/>
  <c r="CU387"/>
  <c r="CR387"/>
  <c r="CQ387"/>
  <c r="CP387"/>
  <c r="CO387"/>
  <c r="CN387"/>
  <c r="DP386"/>
  <c r="DO386"/>
  <c r="DN386"/>
  <c r="DM386"/>
  <c r="DL386"/>
  <c r="DK386"/>
  <c r="DJ386"/>
  <c r="DI386"/>
  <c r="DH386"/>
  <c r="DG386"/>
  <c r="DF386"/>
  <c r="DE386"/>
  <c r="DD386"/>
  <c r="DC386"/>
  <c r="DB386"/>
  <c r="CU386"/>
  <c r="CR386"/>
  <c r="CQ386"/>
  <c r="CP386"/>
  <c r="CO386"/>
  <c r="CN386"/>
  <c r="DP385"/>
  <c r="DO385"/>
  <c r="DN385"/>
  <c r="DM385"/>
  <c r="DL385"/>
  <c r="DK385"/>
  <c r="DJ385"/>
  <c r="DI385"/>
  <c r="DH385"/>
  <c r="DG385"/>
  <c r="DF385"/>
  <c r="DE385"/>
  <c r="DD385"/>
  <c r="DC385"/>
  <c r="DB385"/>
  <c r="CU385"/>
  <c r="CR385"/>
  <c r="CQ385"/>
  <c r="CP385"/>
  <c r="CO385"/>
  <c r="CN385"/>
  <c r="DP384"/>
  <c r="DO384"/>
  <c r="DN384"/>
  <c r="DM384"/>
  <c r="DL384"/>
  <c r="DK384"/>
  <c r="DJ384"/>
  <c r="DI384"/>
  <c r="DH384"/>
  <c r="DG384"/>
  <c r="DF384"/>
  <c r="DE384"/>
  <c r="DD384"/>
  <c r="DC384"/>
  <c r="DB384"/>
  <c r="CU384"/>
  <c r="CR384"/>
  <c r="CQ384"/>
  <c r="CP384"/>
  <c r="CO384"/>
  <c r="CN384"/>
  <c r="DP383"/>
  <c r="DO383"/>
  <c r="DN383"/>
  <c r="DM383"/>
  <c r="DL383"/>
  <c r="DK383"/>
  <c r="DJ383"/>
  <c r="DI383"/>
  <c r="DH383"/>
  <c r="DG383"/>
  <c r="DF383"/>
  <c r="DE383"/>
  <c r="DD383"/>
  <c r="DC383"/>
  <c r="DB383"/>
  <c r="CU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U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U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U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U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U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U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U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U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U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U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U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U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U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U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U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U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T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T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T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T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T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T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T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T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T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T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T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T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T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T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T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T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T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T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T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307" i="1"/>
  <c r="I307"/>
  <c r="K307" s="1"/>
  <c r="H307"/>
  <c r="J307" s="1"/>
  <c r="B307"/>
  <c r="M306"/>
  <c r="I306"/>
  <c r="K306" s="1"/>
  <c r="H306"/>
  <c r="J306" s="1"/>
  <c r="B306"/>
  <c r="M305"/>
  <c r="I305"/>
  <c r="K305" s="1"/>
  <c r="H305"/>
  <c r="J305" s="1"/>
  <c r="B305"/>
  <c r="M304"/>
  <c r="I304"/>
  <c r="K304" s="1"/>
  <c r="H304"/>
  <c r="J304" s="1"/>
  <c r="B304"/>
  <c r="M303"/>
  <c r="I303"/>
  <c r="K303" s="1"/>
  <c r="H303"/>
  <c r="J303" s="1"/>
  <c r="B303"/>
  <c r="M302"/>
  <c r="I302"/>
  <c r="K302" s="1"/>
  <c r="H302"/>
  <c r="J302" s="1"/>
  <c r="B302"/>
  <c r="M301"/>
  <c r="I301"/>
  <c r="K301" s="1"/>
  <c r="H301"/>
  <c r="J301" s="1"/>
  <c r="B301"/>
  <c r="M300"/>
  <c r="I300"/>
  <c r="K300" s="1"/>
  <c r="H300"/>
  <c r="J300" s="1"/>
  <c r="B300"/>
  <c r="M299"/>
  <c r="I299"/>
  <c r="K299" s="1"/>
  <c r="H299"/>
  <c r="J299" s="1"/>
  <c r="B299"/>
  <c r="M298"/>
  <c r="I298"/>
  <c r="K298" s="1"/>
  <c r="H298"/>
  <c r="J298" s="1"/>
  <c r="B298"/>
  <c r="M297"/>
  <c r="I297"/>
  <c r="K297" s="1"/>
  <c r="H297"/>
  <c r="J297" s="1"/>
  <c r="B297"/>
  <c r="M296"/>
  <c r="I296"/>
  <c r="K296" s="1"/>
  <c r="H296"/>
  <c r="J296" s="1"/>
  <c r="B296"/>
  <c r="M295"/>
  <c r="I295"/>
  <c r="K295" s="1"/>
  <c r="H295"/>
  <c r="J295" s="1"/>
  <c r="B295"/>
  <c r="M294"/>
  <c r="I294"/>
  <c r="K294" s="1"/>
  <c r="H294"/>
  <c r="J294" s="1"/>
  <c r="B294"/>
  <c r="M293"/>
  <c r="I293"/>
  <c r="K293" s="1"/>
  <c r="H293"/>
  <c r="J293" s="1"/>
  <c r="B293"/>
  <c r="M292"/>
  <c r="I292"/>
  <c r="K292" s="1"/>
  <c r="H292"/>
  <c r="J292" s="1"/>
  <c r="B292"/>
  <c r="M291"/>
  <c r="I291"/>
  <c r="K291" s="1"/>
  <c r="H291"/>
  <c r="J291" s="1"/>
  <c r="B291"/>
  <c r="M290"/>
  <c r="I290"/>
  <c r="K290" s="1"/>
  <c r="H290"/>
  <c r="J290" s="1"/>
  <c r="B290"/>
  <c r="M289"/>
  <c r="I289"/>
  <c r="K289" s="1"/>
  <c r="H289"/>
  <c r="J289" s="1"/>
  <c r="B289"/>
  <c r="M288"/>
  <c r="I288"/>
  <c r="K288" s="1"/>
  <c r="H288"/>
  <c r="J288" s="1"/>
  <c r="B288"/>
  <c r="M287"/>
  <c r="I287"/>
  <c r="K287" s="1"/>
  <c r="H287"/>
  <c r="J287" s="1"/>
  <c r="B287"/>
  <c r="M286"/>
  <c r="I286"/>
  <c r="K286" s="1"/>
  <c r="H286"/>
  <c r="J286" s="1"/>
  <c r="B286"/>
  <c r="M285"/>
  <c r="I285"/>
  <c r="K285" s="1"/>
  <c r="H285"/>
  <c r="J285" s="1"/>
  <c r="B285"/>
  <c r="M284"/>
  <c r="I284"/>
  <c r="K284" s="1"/>
  <c r="H284"/>
  <c r="J284" s="1"/>
  <c r="B284"/>
  <c r="M283"/>
  <c r="I283"/>
  <c r="K283" s="1"/>
  <c r="H283"/>
  <c r="J283" s="1"/>
  <c r="B283"/>
  <c r="M282"/>
  <c r="I282"/>
  <c r="K282" s="1"/>
  <c r="H282"/>
  <c r="J282" s="1"/>
  <c r="B282"/>
  <c r="M281"/>
  <c r="I281"/>
  <c r="K281" s="1"/>
  <c r="H281"/>
  <c r="J281" s="1"/>
  <c r="B281"/>
  <c r="M280"/>
  <c r="I280"/>
  <c r="K280" s="1"/>
  <c r="H280"/>
  <c r="J280" s="1"/>
  <c r="B280"/>
  <c r="M279"/>
  <c r="I279"/>
  <c r="K279" s="1"/>
  <c r="H279"/>
  <c r="J279" s="1"/>
  <c r="B279"/>
  <c r="M278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K213"/>
  <c r="H213"/>
  <c r="J213" s="1"/>
  <c r="B213"/>
  <c r="M212"/>
  <c r="K212"/>
  <c r="H212"/>
  <c r="J212" s="1"/>
  <c r="B212"/>
  <c r="M211"/>
  <c r="K211"/>
  <c r="J211"/>
  <c r="H211"/>
  <c r="B211"/>
  <c r="M210"/>
  <c r="K210"/>
  <c r="H210"/>
  <c r="J210" s="1"/>
  <c r="B210"/>
  <c r="M209"/>
  <c r="I209"/>
  <c r="K209" s="1"/>
  <c r="H209"/>
  <c r="J209" s="1"/>
  <c r="B209"/>
  <c r="I208"/>
  <c r="K208" s="1"/>
  <c r="H208"/>
  <c r="J208" s="1"/>
  <c r="B208"/>
  <c r="M207"/>
  <c r="J207"/>
  <c r="I207"/>
  <c r="K207" s="1"/>
  <c r="H207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I192"/>
  <c r="K192" s="1"/>
  <c r="H192"/>
  <c r="J192" s="1"/>
  <c r="B192"/>
  <c r="M191"/>
  <c r="I191"/>
  <c r="K191" s="1"/>
  <c r="H191"/>
  <c r="J191" s="1"/>
  <c r="B191"/>
  <c r="M190"/>
  <c r="I190"/>
  <c r="K190" s="1"/>
  <c r="H190"/>
  <c r="J190" s="1"/>
  <c r="B190"/>
  <c r="M189"/>
  <c r="I189"/>
  <c r="K189" s="1"/>
  <c r="H189"/>
  <c r="J189" s="1"/>
  <c r="B189"/>
  <c r="M188"/>
  <c r="I188"/>
  <c r="K188" s="1"/>
  <c r="H188"/>
  <c r="J188" s="1"/>
  <c r="B188"/>
  <c r="M187"/>
  <c r="I187"/>
  <c r="K187" s="1"/>
  <c r="H187"/>
  <c r="J187" s="1"/>
  <c r="B187"/>
  <c r="M186"/>
  <c r="I186"/>
  <c r="K186" s="1"/>
  <c r="H186"/>
  <c r="J186" s="1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I182"/>
  <c r="K182" s="1"/>
  <c r="H182"/>
  <c r="J182" s="1"/>
  <c r="B182"/>
  <c r="M181"/>
  <c r="I181"/>
  <c r="K181" s="1"/>
  <c r="H181"/>
  <c r="J181" s="1"/>
  <c r="B181"/>
  <c r="M180"/>
  <c r="I180"/>
  <c r="K180" s="1"/>
  <c r="H180"/>
  <c r="J180" s="1"/>
  <c r="B180"/>
  <c r="M179"/>
  <c r="I179"/>
  <c r="K179" s="1"/>
  <c r="H179"/>
  <c r="J179" s="1"/>
  <c r="B179"/>
  <c r="M178"/>
  <c r="I178"/>
  <c r="K178" s="1"/>
  <c r="H178"/>
  <c r="J178" s="1"/>
  <c r="B178"/>
  <c r="M177"/>
  <c r="I177"/>
  <c r="K177" s="1"/>
  <c r="H177"/>
  <c r="J177" s="1"/>
  <c r="B177"/>
  <c r="M176"/>
  <c r="I176"/>
  <c r="K176" s="1"/>
  <c r="H176"/>
  <c r="J176" s="1"/>
  <c r="B176"/>
  <c r="M175"/>
  <c r="I175"/>
  <c r="K175" s="1"/>
  <c r="H175"/>
  <c r="J175" s="1"/>
  <c r="B175"/>
  <c r="M174"/>
  <c r="I174"/>
  <c r="K174" s="1"/>
  <c r="H174"/>
  <c r="J174" s="1"/>
  <c r="B174"/>
  <c r="M173"/>
  <c r="I173"/>
  <c r="K173" s="1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I170"/>
  <c r="K170" s="1"/>
  <c r="H170"/>
  <c r="J170" s="1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I107"/>
  <c r="K107" s="1"/>
  <c r="H107"/>
  <c r="J107" s="1"/>
  <c r="B107"/>
  <c r="M106"/>
  <c r="I106"/>
  <c r="K106" s="1"/>
  <c r="H106"/>
  <c r="J106" s="1"/>
  <c r="B106"/>
  <c r="M105"/>
  <c r="I105"/>
  <c r="K105" s="1"/>
  <c r="H105"/>
  <c r="J105" s="1"/>
  <c r="B105"/>
  <c r="M104"/>
  <c r="I104"/>
  <c r="K104" s="1"/>
  <c r="H104"/>
  <c r="J104" s="1"/>
  <c r="B104"/>
  <c r="M103"/>
  <c r="I103"/>
  <c r="K103" s="1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H77"/>
  <c r="J77" s="1"/>
  <c r="B77"/>
  <c r="M76"/>
  <c r="H76"/>
  <c r="J76" s="1"/>
  <c r="B76"/>
  <c r="M75"/>
  <c r="H75"/>
  <c r="J75" s="1"/>
  <c r="B75"/>
  <c r="M74"/>
  <c r="H74"/>
  <c r="J74" s="1"/>
  <c r="B74"/>
  <c r="M73"/>
  <c r="H73"/>
  <c r="J73" s="1"/>
  <c r="B73"/>
  <c r="M72"/>
  <c r="H72"/>
  <c r="J72" s="1"/>
  <c r="B72"/>
  <c r="M71"/>
  <c r="H71"/>
  <c r="J71" s="1"/>
  <c r="B71"/>
  <c r="M70"/>
  <c r="H70"/>
  <c r="J70" s="1"/>
  <c r="B70"/>
  <c r="M69"/>
  <c r="H69"/>
  <c r="J69" s="1"/>
  <c r="B69"/>
  <c r="M68"/>
  <c r="H68"/>
  <c r="J68" s="1"/>
  <c r="B68"/>
  <c r="M67"/>
  <c r="H67"/>
  <c r="J67" s="1"/>
  <c r="B67"/>
  <c r="M66"/>
  <c r="H66"/>
  <c r="J66" s="1"/>
  <c r="B66"/>
  <c r="M65"/>
  <c r="H65"/>
  <c r="J65" s="1"/>
  <c r="B65"/>
  <c r="M64"/>
  <c r="H64"/>
  <c r="J64" s="1"/>
  <c r="B64"/>
  <c r="M63"/>
  <c r="H63"/>
  <c r="J63" s="1"/>
  <c r="B63"/>
  <c r="M62"/>
  <c r="H62"/>
  <c r="J62" s="1"/>
  <c r="B62"/>
  <c r="AN61"/>
  <c r="M61"/>
  <c r="H61"/>
  <c r="J61" s="1"/>
  <c r="B61"/>
  <c r="AN60"/>
  <c r="M60"/>
  <c r="H60"/>
  <c r="J60" s="1"/>
  <c r="B60"/>
  <c r="AN59"/>
  <c r="M59"/>
  <c r="H59"/>
  <c r="J59" s="1"/>
  <c r="B59"/>
  <c r="AN58"/>
  <c r="M58"/>
  <c r="H58"/>
  <c r="J58" s="1"/>
  <c r="B58"/>
  <c r="AN57"/>
  <c r="M57"/>
  <c r="H57"/>
  <c r="J57" s="1"/>
  <c r="B57"/>
  <c r="AN56"/>
  <c r="M56"/>
  <c r="H56"/>
  <c r="J56" s="1"/>
  <c r="B56"/>
  <c r="AN55"/>
  <c r="M55"/>
  <c r="H55"/>
  <c r="J55" s="1"/>
  <c r="B55"/>
  <c r="AN54"/>
  <c r="M54"/>
  <c r="H54"/>
  <c r="J54" s="1"/>
  <c r="B54"/>
  <c r="AN53"/>
  <c r="M53"/>
  <c r="H53"/>
  <c r="J53" s="1"/>
  <c r="B53"/>
  <c r="AN52"/>
  <c r="M52"/>
  <c r="H52"/>
  <c r="J52" s="1"/>
  <c r="B52"/>
  <c r="AN51"/>
  <c r="M51"/>
  <c r="H51"/>
  <c r="J51" s="1"/>
  <c r="B51"/>
  <c r="AN50"/>
  <c r="M50"/>
  <c r="H50"/>
  <c r="J50" s="1"/>
  <c r="B50"/>
  <c r="AN49"/>
  <c r="M49"/>
  <c r="H49"/>
  <c r="J49" s="1"/>
  <c r="B49"/>
  <c r="AN48"/>
  <c r="M48"/>
  <c r="H48"/>
  <c r="J48" s="1"/>
  <c r="B48"/>
  <c r="AN47"/>
  <c r="M47"/>
  <c r="H47"/>
  <c r="J47" s="1"/>
  <c r="B47"/>
  <c r="AN46"/>
  <c r="M46"/>
  <c r="H46"/>
  <c r="J46" s="1"/>
  <c r="B46"/>
  <c r="AN45"/>
  <c r="M45"/>
  <c r="H45"/>
  <c r="J45" s="1"/>
  <c r="B45"/>
  <c r="AN44"/>
  <c r="M44"/>
  <c r="H44"/>
  <c r="J44" s="1"/>
  <c r="B44"/>
  <c r="AN43"/>
  <c r="M43"/>
  <c r="H43"/>
  <c r="J43" s="1"/>
  <c r="B43"/>
  <c r="AN42"/>
  <c r="M42"/>
  <c r="H42"/>
  <c r="J42" s="1"/>
  <c r="B42"/>
  <c r="AN41"/>
  <c r="M41"/>
  <c r="H41"/>
  <c r="J41" s="1"/>
  <c r="B41"/>
  <c r="AN40"/>
  <c r="M40"/>
  <c r="H40"/>
  <c r="J40" s="1"/>
  <c r="B40"/>
  <c r="AN39"/>
  <c r="M39"/>
  <c r="H39"/>
  <c r="J39" s="1"/>
  <c r="B39"/>
  <c r="AN38"/>
  <c r="M38"/>
  <c r="H38"/>
  <c r="J38" s="1"/>
  <c r="B38"/>
  <c r="AN37"/>
  <c r="M37"/>
  <c r="H37"/>
  <c r="J37" s="1"/>
  <c r="B37"/>
  <c r="AN36"/>
  <c r="M36"/>
  <c r="H36"/>
  <c r="J36" s="1"/>
  <c r="B36"/>
  <c r="AN35"/>
  <c r="M35"/>
  <c r="H35"/>
  <c r="J35" s="1"/>
  <c r="B35"/>
  <c r="AN34"/>
  <c r="M34"/>
  <c r="H34"/>
  <c r="J34" s="1"/>
  <c r="B34"/>
  <c r="AN33"/>
  <c r="M33"/>
  <c r="H33"/>
  <c r="J33" s="1"/>
  <c r="B33"/>
  <c r="M32"/>
  <c r="H32"/>
  <c r="J32" s="1"/>
  <c r="B32"/>
  <c r="M31"/>
  <c r="H31"/>
  <c r="J31" s="1"/>
  <c r="B31"/>
  <c r="M30"/>
  <c r="H30"/>
  <c r="J30" s="1"/>
  <c r="B30"/>
  <c r="M29"/>
  <c r="H29"/>
  <c r="J29" s="1"/>
  <c r="B29"/>
  <c r="M28"/>
  <c r="H28"/>
  <c r="J28" s="1"/>
  <c r="B28"/>
  <c r="M27"/>
  <c r="H27"/>
  <c r="J27" s="1"/>
  <c r="B27"/>
  <c r="M26"/>
  <c r="H26"/>
  <c r="J26" s="1"/>
  <c r="B26"/>
  <c r="M25"/>
  <c r="H25"/>
  <c r="J25" s="1"/>
  <c r="B25"/>
  <c r="M24"/>
  <c r="H24"/>
  <c r="J24" s="1"/>
  <c r="B24"/>
  <c r="M23"/>
  <c r="H23"/>
  <c r="J23" s="1"/>
  <c r="B23"/>
  <c r="M22"/>
  <c r="H22"/>
  <c r="J22" s="1"/>
  <c r="B22"/>
  <c r="M21"/>
  <c r="H21"/>
  <c r="J21" s="1"/>
  <c r="B21"/>
  <c r="M20"/>
  <c r="H20"/>
  <c r="J20" s="1"/>
  <c r="B20"/>
  <c r="M19"/>
  <c r="H19"/>
  <c r="J19" s="1"/>
  <c r="B19"/>
  <c r="M18"/>
  <c r="H18"/>
  <c r="J18" s="1"/>
  <c r="B18"/>
  <c r="M17"/>
  <c r="H17"/>
  <c r="J17" s="1"/>
  <c r="B17"/>
  <c r="M16"/>
  <c r="H16"/>
  <c r="J16" s="1"/>
  <c r="B16"/>
  <c r="M15"/>
  <c r="H15"/>
  <c r="J15" s="1"/>
  <c r="B15"/>
  <c r="M14"/>
  <c r="H14"/>
  <c r="J14" s="1"/>
  <c r="B14"/>
  <c r="M13"/>
  <c r="H13"/>
  <c r="J13" s="1"/>
  <c r="B13"/>
  <c r="M12"/>
  <c r="H12"/>
  <c r="J12" s="1"/>
  <c r="B12"/>
  <c r="M11"/>
  <c r="H11"/>
  <c r="J11" s="1"/>
  <c r="B11"/>
  <c r="M10"/>
  <c r="H10"/>
  <c r="J10" s="1"/>
  <c r="B10"/>
  <c r="M9"/>
  <c r="H9"/>
  <c r="J9" s="1"/>
  <c r="B9"/>
  <c r="M8"/>
  <c r="H8"/>
  <c r="J8" s="1"/>
  <c r="B8"/>
  <c r="M7"/>
  <c r="H7"/>
  <c r="J7" s="1"/>
  <c r="B7"/>
  <c r="M6"/>
  <c r="H6"/>
  <c r="J6" s="1"/>
  <c r="B6"/>
  <c r="M5"/>
  <c r="H5"/>
  <c r="J5" s="1"/>
  <c r="B5"/>
  <c r="M4"/>
  <c r="H4"/>
  <c r="J4" s="1"/>
  <c r="B4"/>
  <c r="M3"/>
  <c r="H3"/>
  <c r="J3" s="1"/>
  <c r="B3"/>
  <c r="A2"/>
  <c r="AB88" i="3" l="1"/>
  <c r="AB100"/>
  <c r="AB112"/>
  <c r="AB124"/>
  <c r="AB136"/>
  <c r="AB148"/>
  <c r="AB160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239"/>
  <c r="AB87"/>
  <c r="AB99"/>
  <c r="AB111"/>
  <c r="AB123"/>
  <c r="AB135"/>
  <c r="AB147"/>
  <c r="AB159"/>
  <c r="AB171"/>
  <c r="AB243"/>
  <c r="AB90"/>
  <c r="AB102"/>
  <c r="AB114"/>
  <c r="AB126"/>
  <c r="AB138"/>
  <c r="AB150"/>
  <c r="AB162"/>
  <c r="AB189"/>
  <c r="AB190"/>
  <c r="AB242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P261"/>
  <c r="AB3"/>
  <c r="AB4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98"/>
  <c r="AB110"/>
  <c r="AB122"/>
  <c r="AB134"/>
  <c r="AB146"/>
  <c r="AB158"/>
  <c r="AB170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P239"/>
  <c r="AB97"/>
  <c r="AB109"/>
  <c r="AB121"/>
  <c r="AB133"/>
  <c r="AB145"/>
  <c r="AB157"/>
  <c r="AB169"/>
  <c r="AB197"/>
  <c r="AB237"/>
  <c r="P242"/>
  <c r="AB96"/>
  <c r="AB108"/>
  <c r="AB120"/>
  <c r="AB132"/>
  <c r="AB144"/>
  <c r="AB156"/>
  <c r="AB168"/>
  <c r="AB196"/>
  <c r="AB240"/>
  <c r="AB95"/>
  <c r="AB107"/>
  <c r="AB119"/>
  <c r="AB131"/>
  <c r="AB143"/>
  <c r="AB155"/>
  <c r="AB167"/>
  <c r="AB195"/>
  <c r="P237"/>
  <c r="AB94"/>
  <c r="AB106"/>
  <c r="AB118"/>
  <c r="AB130"/>
  <c r="AB142"/>
  <c r="AB154"/>
  <c r="AB166"/>
  <c r="AB194"/>
  <c r="P240"/>
  <c r="AB93"/>
  <c r="AB105"/>
  <c r="AB117"/>
  <c r="AB129"/>
  <c r="AB141"/>
  <c r="AB153"/>
  <c r="AB165"/>
  <c r="AB193"/>
  <c r="AB238"/>
  <c r="P243"/>
  <c r="AB92"/>
  <c r="AB104"/>
  <c r="AB116"/>
  <c r="AB128"/>
  <c r="AB140"/>
  <c r="AB152"/>
  <c r="AB164"/>
  <c r="AB192"/>
  <c r="AB241"/>
  <c r="AB91"/>
  <c r="AB103"/>
  <c r="AB115"/>
  <c r="AB127"/>
  <c r="AB139"/>
  <c r="AB151"/>
  <c r="AB163"/>
  <c r="AB191"/>
  <c r="P238"/>
  <c r="AB244"/>
  <c r="P241"/>
  <c r="AB89"/>
  <c r="AB101"/>
  <c r="AB113"/>
  <c r="AB125"/>
  <c r="AB137"/>
  <c r="AB149"/>
  <c r="AB161"/>
  <c r="AB188"/>
  <c r="P244"/>
  <c r="P2"/>
  <c r="CV51" i="2" s="1"/>
  <c r="I51" i="1" s="1"/>
  <c r="K51" s="1"/>
  <c r="AB2" i="3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45"/>
  <c r="P248"/>
  <c r="P251"/>
  <c r="P254"/>
  <c r="P257"/>
  <c r="P260"/>
  <c r="P263"/>
  <c r="CV42" i="2"/>
  <c r="I42" i="1" s="1"/>
  <c r="K42" s="1"/>
  <c r="CV54" i="2"/>
  <c r="I54" i="1" s="1"/>
  <c r="K54" s="1"/>
  <c r="CV75" i="2"/>
  <c r="I75" i="1" s="1"/>
  <c r="K75" s="1"/>
  <c r="CV81" i="2"/>
  <c r="I81" i="1" s="1"/>
  <c r="K81" s="1"/>
  <c r="CV83" i="2"/>
  <c r="I83" i="1" s="1"/>
  <c r="K83" s="1"/>
  <c r="CV85" i="2"/>
  <c r="I85" i="1" s="1"/>
  <c r="K85" s="1"/>
  <c r="CV89" i="2"/>
  <c r="I89" i="1" s="1"/>
  <c r="K89" s="1"/>
  <c r="CV35" i="2"/>
  <c r="I35" i="1" s="1"/>
  <c r="K35" s="1"/>
  <c r="CV47" i="2"/>
  <c r="I47" i="1" s="1"/>
  <c r="K47" s="1"/>
  <c r="CV3" i="2"/>
  <c r="I3" i="1" s="1"/>
  <c r="K3" s="1"/>
  <c r="CV7" i="2"/>
  <c r="I7" i="1" s="1"/>
  <c r="K7" s="1"/>
  <c r="CV11" i="2"/>
  <c r="I11" i="1" s="1"/>
  <c r="K11" s="1"/>
  <c r="CV19" i="2"/>
  <c r="I19" i="1" s="1"/>
  <c r="K19" s="1"/>
  <c r="CV23" i="2"/>
  <c r="I23" i="1" s="1"/>
  <c r="K23" s="1"/>
  <c r="CV27" i="2"/>
  <c r="I27" i="1" s="1"/>
  <c r="K27" s="1"/>
  <c r="CV31" i="2"/>
  <c r="I31" i="1" s="1"/>
  <c r="K31" s="1"/>
  <c r="CV33" i="2"/>
  <c r="I33" i="1" s="1"/>
  <c r="K33" s="1"/>
  <c r="CV57" i="2"/>
  <c r="I57" i="1" s="1"/>
  <c r="K57" s="1"/>
  <c r="P4" i="3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47"/>
  <c r="P250"/>
  <c r="P253"/>
  <c r="P256"/>
  <c r="P259"/>
  <c r="P262"/>
  <c r="CV38" i="2"/>
  <c r="I38" i="1" s="1"/>
  <c r="K38" s="1"/>
  <c r="CV50" i="2"/>
  <c r="I50" i="1" s="1"/>
  <c r="K50" s="1"/>
  <c r="CV93" i="2"/>
  <c r="I93" i="1" s="1"/>
  <c r="K93" s="1"/>
  <c r="CV94" i="2"/>
  <c r="I94" i="1" s="1"/>
  <c r="K94" s="1"/>
  <c r="CV95" i="2"/>
  <c r="I95" i="1" s="1"/>
  <c r="K95" s="1"/>
  <c r="CV96" i="2"/>
  <c r="I96" i="1" s="1"/>
  <c r="K96" s="1"/>
  <c r="CV97" i="2"/>
  <c r="I97" i="1" s="1"/>
  <c r="K97" s="1"/>
  <c r="CV98" i="2"/>
  <c r="I98" i="1" s="1"/>
  <c r="K98" s="1"/>
  <c r="CV99" i="2"/>
  <c r="I99" i="1" s="1"/>
  <c r="K99" s="1"/>
  <c r="CV100" i="2"/>
  <c r="I100" i="1" s="1"/>
  <c r="K100" s="1"/>
  <c r="CV101" i="2"/>
  <c r="I101" i="1" s="1"/>
  <c r="K101" s="1"/>
  <c r="CV102" i="2"/>
  <c r="I102" i="1" s="1"/>
  <c r="K102" s="1"/>
  <c r="CV43" i="2"/>
  <c r="I43" i="1" s="1"/>
  <c r="K43" s="1"/>
  <c r="CV55" i="2"/>
  <c r="I55" i="1" s="1"/>
  <c r="K55" s="1"/>
  <c r="CV41" i="2"/>
  <c r="I41" i="1" s="1"/>
  <c r="K41" s="1"/>
  <c r="CV53" i="2"/>
  <c r="I53" i="1" s="1"/>
  <c r="K53" s="1"/>
  <c r="CV92" i="2"/>
  <c r="I92" i="1" s="1"/>
  <c r="K92" s="1"/>
  <c r="P3" i="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46"/>
  <c r="P249"/>
  <c r="P252"/>
  <c r="P255"/>
  <c r="P258"/>
  <c r="CV34" i="2"/>
  <c r="I34" i="1" s="1"/>
  <c r="K34" s="1"/>
  <c r="CV46" i="2"/>
  <c r="I46" i="1" s="1"/>
  <c r="K46" s="1"/>
  <c r="CV58" i="2"/>
  <c r="I58" i="1" s="1"/>
  <c r="K58" s="1"/>
  <c r="CV4" i="2"/>
  <c r="I4" i="1" s="1"/>
  <c r="K4" s="1"/>
  <c r="CV6" i="2"/>
  <c r="I6" i="1" s="1"/>
  <c r="K6" s="1"/>
  <c r="CV8" i="2"/>
  <c r="I8" i="1" s="1"/>
  <c r="K8" s="1"/>
  <c r="CV10" i="2"/>
  <c r="I10" i="1" s="1"/>
  <c r="K10" s="1"/>
  <c r="CV12" i="2"/>
  <c r="I12" i="1" s="1"/>
  <c r="K12" s="1"/>
  <c r="CV14" i="2"/>
  <c r="I14" i="1" s="1"/>
  <c r="K14" s="1"/>
  <c r="CV16" i="2"/>
  <c r="I16" i="1" s="1"/>
  <c r="K16" s="1"/>
  <c r="CV18" i="2"/>
  <c r="I18" i="1" s="1"/>
  <c r="K18" s="1"/>
  <c r="CV20" i="2"/>
  <c r="I20" i="1" s="1"/>
  <c r="K20" s="1"/>
  <c r="CV22" i="2"/>
  <c r="I22" i="1" s="1"/>
  <c r="K22" s="1"/>
  <c r="CV24" i="2"/>
  <c r="I24" i="1" s="1"/>
  <c r="K24" s="1"/>
  <c r="CV26" i="2"/>
  <c r="I26" i="1" s="1"/>
  <c r="K26" s="1"/>
  <c r="CV28" i="2"/>
  <c r="I28" i="1" s="1"/>
  <c r="K28" s="1"/>
  <c r="CV30" i="2"/>
  <c r="I30" i="1" s="1"/>
  <c r="K30" s="1"/>
  <c r="CV39" i="2"/>
  <c r="I39" i="1" s="1"/>
  <c r="K39" s="1"/>
  <c r="CV25" i="2" l="1"/>
  <c r="I25" i="1" s="1"/>
  <c r="K25" s="1"/>
  <c r="CV77" i="2"/>
  <c r="I77" i="1" s="1"/>
  <c r="K77" s="1"/>
  <c r="CV13" i="2"/>
  <c r="I13" i="1" s="1"/>
  <c r="K13" s="1"/>
  <c r="CV67" i="2"/>
  <c r="I67" i="1" s="1"/>
  <c r="K67" s="1"/>
  <c r="CV9" i="2"/>
  <c r="I9" i="1" s="1"/>
  <c r="K9" s="1"/>
  <c r="CV73" i="2"/>
  <c r="I73" i="1" s="1"/>
  <c r="K73" s="1"/>
  <c r="CV17" i="2"/>
  <c r="I17" i="1" s="1"/>
  <c r="K17" s="1"/>
  <c r="CV79" i="2"/>
  <c r="I79" i="1" s="1"/>
  <c r="K79" s="1"/>
  <c r="CV45" i="2"/>
  <c r="I45" i="1" s="1"/>
  <c r="K45" s="1"/>
  <c r="CV5" i="2"/>
  <c r="I5" i="1" s="1"/>
  <c r="K5" s="1"/>
  <c r="CV71" i="2"/>
  <c r="I71" i="1" s="1"/>
  <c r="K71" s="1"/>
  <c r="CV29" i="2"/>
  <c r="I29" i="1" s="1"/>
  <c r="K29" s="1"/>
  <c r="CV59" i="2"/>
  <c r="I59" i="1" s="1"/>
  <c r="K59" s="1"/>
  <c r="CV69" i="2"/>
  <c r="I69" i="1" s="1"/>
  <c r="K69" s="1"/>
  <c r="CV21" i="2"/>
  <c r="I21" i="1" s="1"/>
  <c r="K21" s="1"/>
  <c r="CV91" i="2"/>
  <c r="I91" i="1" s="1"/>
  <c r="K91" s="1"/>
  <c r="CV65" i="2"/>
  <c r="I65" i="1" s="1"/>
  <c r="K65" s="1"/>
  <c r="CV15" i="2"/>
  <c r="I15" i="1" s="1"/>
  <c r="K15" s="1"/>
  <c r="CV87" i="2"/>
  <c r="I87" i="1" s="1"/>
  <c r="K87" s="1"/>
  <c r="CV63" i="2"/>
  <c r="I63" i="1" s="1"/>
  <c r="K63" s="1"/>
  <c r="CV37" i="2"/>
  <c r="I37" i="1" s="1"/>
  <c r="K37" s="1"/>
  <c r="CV61" i="2"/>
  <c r="I61" i="1" s="1"/>
  <c r="K61" s="1"/>
  <c r="CV49" i="2"/>
  <c r="I49" i="1" s="1"/>
  <c r="K49" s="1"/>
  <c r="CV56" i="2"/>
  <c r="I56" i="1" s="1"/>
  <c r="K56" s="1"/>
  <c r="CV44" i="2"/>
  <c r="I44" i="1" s="1"/>
  <c r="K44" s="1"/>
  <c r="CV32" i="2"/>
  <c r="I32" i="1" s="1"/>
  <c r="K32" s="1"/>
  <c r="CV90" i="2"/>
  <c r="I90" i="1" s="1"/>
  <c r="K90" s="1"/>
  <c r="CV88" i="2"/>
  <c r="I88" i="1" s="1"/>
  <c r="K88" s="1"/>
  <c r="CV86" i="2"/>
  <c r="I86" i="1" s="1"/>
  <c r="K86" s="1"/>
  <c r="CV84" i="2"/>
  <c r="I84" i="1" s="1"/>
  <c r="K84" s="1"/>
  <c r="CV82" i="2"/>
  <c r="I82" i="1" s="1"/>
  <c r="K82" s="1"/>
  <c r="CV80" i="2"/>
  <c r="I80" i="1" s="1"/>
  <c r="K80" s="1"/>
  <c r="CV78" i="2"/>
  <c r="I78" i="1" s="1"/>
  <c r="K78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8" i="2"/>
  <c r="I68" i="1" s="1"/>
  <c r="K68" s="1"/>
  <c r="CV66" i="2"/>
  <c r="I66" i="1" s="1"/>
  <c r="K66" s="1"/>
  <c r="CV64" i="2"/>
  <c r="I64" i="1" s="1"/>
  <c r="K64" s="1"/>
  <c r="CV62" i="2"/>
  <c r="I62" i="1" s="1"/>
  <c r="K62" s="1"/>
  <c r="CV60" i="2"/>
  <c r="I60" i="1" s="1"/>
  <c r="K60" s="1"/>
  <c r="CV48" i="2"/>
  <c r="I48" i="1" s="1"/>
  <c r="K48" s="1"/>
  <c r="CV36" i="2"/>
  <c r="I36" i="1" s="1"/>
  <c r="K36" s="1"/>
  <c r="CV52" i="2"/>
  <c r="I52" i="1" s="1"/>
  <c r="K52" s="1"/>
  <c r="CV40" i="2"/>
  <c r="I40" i="1" s="1"/>
  <c r="K4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<sst xmlns="http://schemas.openxmlformats.org/spreadsheetml/2006/main" count="6772" uniqueCount="1164">
  <si>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</si>
  <si>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</si>
  <si>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</si>
  <si>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</si>
  <si>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</si>
  <si>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</si>
  <si>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</si>
  <si>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</si>
  <si>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</si>
  <si>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</si>
  <si>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</si>
  <si>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</si>
  <si>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</si>
  <si>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</si>
  <si>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</si>
  <si>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</si>
  <si>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</si>
  <si>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</si>
  <si>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</si>
  <si>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</si>
  <si>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</si>
  <si>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</si>
  <si>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</si>
  <si>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</si>
  <si>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</si>
  <si>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</si>
  <si>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</si>
  <si>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</si>
  <si>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</si>
  <si>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</si>
  <si>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</si>
  <si>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</si>
  <si>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</si>
  <si>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</si>
  <si>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</si>
  <si>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</si>
  <si>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</si>
  <si>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</si>
  <si>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</si>
  <si>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</si>
  <si>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</si>
  <si>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</si>
  <si>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</si>
  <si>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</si>
  <si>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</si>
  <si>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</si>
  <si>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</si>
  <si>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</si>
  <si>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</si>
  <si>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</si>
  <si>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</si>
  <si>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</si>
  <si>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</si>
  <si>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</si>
  <si>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</si>
  <si>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</si>
  <si>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</si>
  <si>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</si>
  <si>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</si>
  <si>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</si>
  <si>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</si>
  <si>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</si>
  <si>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</si>
  <si>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</si>
  <si>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</si>
  <si>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</si>
  <si>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</si>
  <si>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</si>
  <si>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</si>
  <si>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</si>
  <si>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</si>
  <si>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</si>
  <si>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</si>
  <si>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</si>
  <si>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</si>
  <si>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</si>
  <si>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</si>
  <si>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</si>
  <si>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</si>
  <si>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</si>
  <si>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</si>
  <si>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</si>
  <si>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</si>
  <si>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</si>
  <si>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</si>
  <si>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</si>
  <si>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</si>
  <si>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</si>
  <si>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</si>
  <si>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</si>
  <si>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</si>
  <si>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</si>
  <si>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</si>
  <si>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</si>
  <si>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</si>
  <si>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</si>
  <si>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</si>
  <si>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</si>
  <si>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</si>
  <si>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</si>
  <si>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</si>
  <si>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</si>
  <si>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</si>
  <si>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</si>
  <si>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</si>
  <si>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</si>
  <si>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</si>
  <si>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</si>
  <si>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</si>
  <si>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</si>
  <si>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</si>
  <si>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</si>
  <si>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</si>
  <si>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</si>
  <si>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</si>
  <si>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</si>
  <si>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</si>
  <si>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</si>
  <si>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</si>
  <si>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</si>
  <si>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</si>
  <si>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</si>
  <si>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</si>
  <si>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</si>
  <si>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</si>
  <si>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</si>
  <si>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</si>
  <si>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</si>
  <si>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</si>
  <si>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</si>
  <si>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</si>
  <si>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</si>
  <si>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</si>
  <si>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</si>
  <si>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</si>
  <si>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</si>
  <si>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</si>
  <si>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</si>
  <si>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</si>
  <si>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</si>
  <si>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</si>
  <si>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</si>
  <si>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</si>
  <si>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</si>
  <si>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</si>
  <si>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</si>
  <si>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</si>
  <si>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</si>
  <si>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</si>
  <si>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</si>
  <si>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</si>
  <si>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</si>
  <si>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</si>
  <si>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</si>
  <si>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</si>
  <si>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</si>
  <si>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</si>
  <si>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</si>
  <si>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</si>
  <si>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</si>
  <si>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</si>
  <si>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</si>
  <si>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</si>
  <si>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</si>
  <si>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</si>
  <si>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</si>
  <si>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</si>
  <si>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</si>
  <si>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</si>
  <si>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</si>
  <si>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</si>
  <si>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</si>
  <si>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</si>
  <si>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</si>
  <si>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</si>
  <si>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</si>
  <si>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</si>
  <si>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</si>
  <si>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</si>
  <si>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</si>
  <si>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</si>
  <si>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</si>
  <si>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</si>
  <si>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</si>
  <si>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</si>
  <si>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</si>
  <si>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</si>
  <si>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</si>
  <si>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</si>
  <si>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</si>
  <si>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</si>
  <si>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</si>
  <si>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</si>
  <si>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</si>
  <si>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</si>
  <si>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</si>
  <si>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</si>
  <si>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</si>
  <si>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</si>
  <si>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</si>
  <si>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</si>
  <si>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</si>
  <si>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</si>
  <si>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</si>
  <si>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</si>
  <si>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</si>
  <si>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</si>
  <si>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</si>
  <si>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</si>
  <si>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</si>
  <si>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</si>
  <si>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</si>
  <si>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</si>
  <si>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</si>
  <si>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</si>
  <si>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</si>
  <si>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</si>
  <si>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</si>
  <si>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</si>
  <si>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</si>
  <si>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</si>
  <si>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</si>
  <si>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</si>
  <si>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</si>
  <si>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</si>
  <si>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</si>
  <si>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</si>
  <si>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</si>
  <si>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</si>
  <si>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</si>
  <si>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</si>
  <si>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</si>
  <si>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</si>
  <si>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</si>
  <si>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</si>
  <si>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</si>
  <si>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</si>
  <si>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</si>
  <si>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</si>
  <si>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</si>
  <si>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</si>
  <si>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</si>
  <si>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</si>
  <si>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</si>
  <si>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</si>
  <si>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</si>
  <si>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</si>
  <si>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</si>
  <si>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</si>
  <si>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</si>
  <si>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</si>
  <si>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</si>
  <si>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</si>
  <si>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</si>
  <si>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</si>
  <si>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</si>
  <si>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</si>
  <si>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</si>
  <si>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</si>
  <si>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</si>
  <si>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</si>
  <si>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</si>
  <si>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</si>
  <si>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</si>
  <si>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</si>
  <si>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</si>
  <si>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</si>
  <si>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</si>
  <si>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</si>
  <si>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</si>
  <si>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</si>
  <si>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</si>
  <si>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</si>
  <si>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</si>
  <si>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</si>
  <si>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</si>
  <si>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</si>
  <si>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</si>
  <si>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</si>
  <si>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</si>
  <si>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</si>
  <si>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</si>
  <si>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</si>
  <si>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</si>
  <si>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</si>
  <si>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</si>
  <si>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</si>
  <si>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</si>
  <si>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</si>
  <si>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</si>
  <si>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</si>
  <si>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</si>
  <si>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</si>
  <si>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</si>
  <si>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</si>
  <si>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</si>
  <si>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</si>
  <si>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</si>
  <si>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</si>
  <si>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</si>
  <si>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</si>
  <si>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</si>
  <si>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</si>
  <si>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</si>
  <si>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</si>
  <si>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</si>
  <si>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</si>
  <si>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</si>
  <si>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</si>
  <si>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</si>
  <si>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</si>
  <si>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</si>
  <si>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</si>
  <si>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</si>
  <si>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</si>
  <si>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</si>
  <si>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</si>
  <si>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</si>
  <si>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</si>
  <si>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</si>
  <si>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</si>
  <si>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</si>
  <si>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</si>
  <si>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</si>
  <si>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</si>
  <si>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</si>
  <si>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</si>
  <si>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</si>
  <si>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</si>
  <si>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</si>
  <si>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</si>
  <si>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</si>
  <si>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</si>
  <si>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</si>
  <si>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</si>
  <si>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</si>
  <si>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</si>
  <si>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</si>
  <si>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</si>
  <si>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</si>
  <si>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</si>
  <si>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</si>
  <si>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</si>
  <si>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</si>
  <si>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</si>
  <si>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</si>
  <si>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</si>
  <si>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</si>
  <si>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</si>
  <si>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</si>
  <si>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</si>
  <si>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</si>
  <si>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</si>
  <si>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</si>
  <si>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</si>
  <si>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</si>
  <si>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</si>
  <si>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</si>
  <si>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</si>
  <si>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</si>
  <si>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</si>
  <si>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</si>
  <si>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</si>
  <si>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</si>
  <si>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</si>
  <si>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</si>
  <si>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</si>
  <si>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</si>
  <si>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</si>
  <si>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</si>
  <si>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</si>
  <si>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</si>
  <si>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</si>
  <si>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</si>
  <si>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</si>
  <si>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</si>
  <si>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</si>
  <si>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</si>
  <si>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</si>
  <si>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</si>
  <si>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</si>
  <si>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</si>
  <si>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</si>
  <si>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</si>
  <si>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</si>
  <si>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</si>
  <si>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</si>
  <si>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</si>
  <si>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</si>
  <si>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</si>
  <si>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</si>
  <si>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</si>
  <si>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</si>
  <si>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</si>
  <si>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</si>
  <si>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</si>
  <si>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</si>
  <si>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</si>
  <si>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</si>
  <si>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</si>
  <si>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</si>
  <si>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</si>
  <si>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</si>
  <si>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</si>
  <si>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</si>
  <si>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</si>
  <si>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</si>
  <si>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</si>
  <si>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</si>
  <si>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</si>
  <si>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</si>
  <si>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</si>
  <si>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</si>
  <si>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</si>
  <si>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</si>
  <si>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</si>
  <si>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</si>
  <si>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</si>
  <si>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</si>
  <si>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</si>
  <si>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</si>
  <si>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</si>
  <si>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</si>
  <si>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</si>
  <si>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</si>
  <si>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</si>
  <si>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</si>
  <si>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</si>
  <si>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</si>
  <si>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</si>
  <si>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</si>
  <si>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</si>
  <si>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</si>
  <si>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</si>
  <si>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</si>
  <si>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</si>
  <si>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</si>
  <si>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</si>
  <si>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</si>
  <si>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</si>
  <si>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</si>
  <si>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</si>
  <si>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</si>
  <si>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</si>
  <si>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</si>
  <si>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</si>
  <si>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</si>
  <si>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</si>
  <si>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</si>
  <si>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</si>
  <si>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</si>
  <si>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</si>
  <si>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</si>
  <si>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</si>
  <si>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</si>
  <si>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</si>
  <si>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</si>
  <si>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</si>
  <si>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</si>
  <si>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</si>
  <si>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</si>
  <si>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</si>
  <si>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</si>
  <si>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</si>
  <si>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</si>
  <si>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</si>
  <si>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</si>
  <si>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</si>
  <si>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</si>
  <si>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</si>
  <si>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</si>
  <si>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</si>
  <si>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</si>
  <si>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</si>
  <si>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</si>
  <si>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</si>
  <si>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</si>
  <si>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</si>
  <si>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</si>
  <si>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</si>
  <si>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</si>
  <si>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</si>
  <si>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</si>
  <si>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</si>
  <si>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</si>
  <si>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</si>
  <si>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</si>
  <si>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</si>
  <si>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</si>
  <si>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</si>
  <si>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</si>
  <si>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</si>
  <si>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</si>
  <si>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</si>
  <si>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</si>
  <si>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</si>
  <si>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</si>
  <si>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</si>
  <si>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</si>
  <si>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</si>
  <si>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</si>
  <si>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</si>
  <si>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</si>
  <si>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</si>
  <si>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</si>
  <si>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</si>
  <si>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</si>
  <si>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</si>
  <si>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</si>
  <si>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</si>
  <si>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</si>
  <si>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</si>
  <si>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</si>
  <si>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</si>
  <si>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</si>
  <si>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</si>
  <si>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</si>
  <si>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</si>
  <si>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</si>
  <si>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</si>
  <si>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</si>
  <si>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</si>
  <si>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</si>
  <si>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</si>
  <si>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</si>
  <si>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</si>
  <si>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</si>
  <si>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</si>
  <si>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</si>
  <si>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</si>
  <si>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</si>
  <si>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</si>
  <si>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</si>
  <si>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</si>
  <si>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</si>
  <si>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</si>
  <si>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</si>
  <si>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</si>
  <si>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</si>
  <si>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</si>
  <si>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</si>
  <si>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</si>
  <si>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</si>
  <si>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</si>
  <si>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</si>
  <si>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</si>
  <si>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</si>
  <si>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</si>
  <si>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</si>
  <si>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</si>
  <si>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</si>
  <si>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</si>
  <si>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</si>
  <si>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</si>
  <si>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</si>
  <si>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</si>
  <si>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</si>
  <si>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</si>
  <si>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</si>
  <si>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</si>
  <si>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</si>
  <si>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</si>
  <si>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</si>
  <si>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</si>
  <si>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</si>
  <si>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</si>
  <si>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</si>
  <si>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</si>
  <si>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</si>
  <si>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</si>
  <si>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</si>
  <si>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</si>
  <si>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</si>
  <si>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</si>
  <si>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</si>
  <si>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</si>
  <si>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</si>
  <si>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</si>
  <si>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</si>
  <si>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</si>
  <si>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</si>
  <si>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</si>
  <si>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</si>
  <si>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</si>
  <si>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</si>
  <si>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</si>
  <si>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</si>
  <si>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</si>
  <si>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</si>
  <si>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</si>
  <si>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</si>
  <si>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</si>
  <si>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</si>
  <si>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</si>
  <si>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</si>
  <si>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</si>
  <si>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</si>
  <si>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</si>
  <si>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</si>
  <si>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</si>
  <si>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</si>
  <si>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</si>
  <si>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</si>
  <si>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</si>
  <si>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</si>
  <si>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</si>
  <si>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</si>
  <si>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</si>
  <si>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</si>
  <si>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</si>
  <si>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</si>
  <si>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</si>
  <si>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</si>
  <si>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</si>
  <si>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</si>
  <si>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</si>
  <si>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</si>
  <si>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</si>
  <si>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</si>
  <si>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</si>
  <si>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</si>
  <si>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</si>
  <si>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</si>
  <si>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</si>
  <si>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</si>
  <si>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</si>
  <si>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</si>
  <si>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</si>
  <si>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</si>
  <si>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</si>
  <si>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</si>
  <si>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</si>
  <si>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</si>
  <si>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</si>
  <si>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</si>
  <si>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</si>
  <si>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</si>
  <si>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</si>
  <si>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</si>
  <si>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</si>
  <si>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</si>
  <si>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</si>
  <si>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</si>
  <si>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</si>
  <si>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</si>
  <si>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</si>
  <si>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</si>
  <si>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</si>
  <si>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</si>
  <si>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</si>
  <si>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</si>
  <si>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</si>
  <si>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</si>
  <si>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</si>
  <si>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</si>
  <si>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</si>
  <si>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</si>
  <si>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</si>
  <si>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</si>
  <si>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</si>
  <si>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</si>
  <si>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</si>
  <si>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</si>
  <si>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</si>
  <si>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</si>
  <si>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</si>
  <si>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</si>
  <si>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</si>
  <si>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</si>
  <si>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</si>
  <si>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</si>
  <si>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</si>
  <si>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</si>
  <si>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</si>
  <si>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</si>
  <si>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</si>
  <si>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</si>
  <si>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</si>
  <si>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</si>
  <si>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</si>
  <si>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</si>
  <si>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</si>
  <si>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</si>
  <si>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</si>
  <si>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</si>
  <si>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</si>
  <si>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</si>
  <si>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</si>
  <si>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</si>
  <si>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</si>
  <si>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</si>
  <si>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</si>
  <si>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</si>
  <si>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</si>
  <si>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</si>
  <si>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</si>
  <si>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</si>
  <si>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</si>
  <si>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</si>
  <si>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</si>
  <si>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</si>
  <si>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</si>
  <si>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</si>
  <si>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</si>
  <si>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</si>
  <si>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</si>
  <si>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</si>
  <si>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</si>
  <si>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</si>
  <si>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</si>
  <si>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</si>
  <si>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</si>
  <si>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</si>
  <si>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</si>
  <si>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</si>
  <si>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</si>
  <si>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</si>
  <si>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</si>
  <si>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</si>
  <si>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</si>
  <si>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</si>
  <si>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</si>
  <si>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</si>
  <si>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</si>
  <si>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</si>
  <si>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</si>
  <si>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</si>
  <si>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</si>
  <si>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</si>
  <si>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</si>
  <si>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</si>
  <si>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</si>
  <si>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</si>
  <si>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</si>
  <si>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</si>
  <si>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</si>
  <si>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</si>
  <si>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</si>
  <si>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</si>
  <si>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</si>
  <si>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</si>
  <si>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charset val="134"/>
        <scheme val="minor"/>
      </rPr>
      <t>ReplaceableTextures\</t>
    </r>
    <r>
      <rPr>
        <sz val="11"/>
        <rFont val="等线"/>
        <charset val="134"/>
        <scheme val="minor"/>
      </rPr>
      <t>\</t>
    </r>
    <r>
      <rPr>
        <sz val="11"/>
        <rFont val="等线"/>
        <charset val="134"/>
        <scheme val="minor"/>
      </rPr>
      <t>CommandButtons\</t>
    </r>
    <r>
      <rPr>
        <sz val="11"/>
        <rFont val="等线"/>
        <charset val="134"/>
        <scheme val="minor"/>
      </rPr>
      <t>\</t>
    </r>
    <r>
      <rPr>
        <sz val="11"/>
        <rFont val="等线"/>
        <charset val="134"/>
        <scheme val="minor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</si>
  <si>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</si>
  <si>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</si>
  <si>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</si>
  <si>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</si>
  <si>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</si>
  <si>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</si>
  <si>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</si>
  <si>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</si>
  <si>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</si>
  <si>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</si>
  <si>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</si>
  <si>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</si>
  <si>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</si>
  <si>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</si>
  <si>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</si>
  <si>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</si>
  <si>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</si>
  <si>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</si>
  <si>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</si>
  <si>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</si>
  <si>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</si>
  <si>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</si>
  <si>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</si>
  <si>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</si>
  <si>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</si>
  <si>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</si>
  <si>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</si>
  <si>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</si>
  <si>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</si>
  <si>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</si>
  <si>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</si>
  <si>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</si>
  <si>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</si>
  <si>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</si>
  <si>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</si>
  <si>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</si>
  <si>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</si>
  <si>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</si>
  <si>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</si>
  <si>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</si>
  <si>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</si>
  <si>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</si>
  <si>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</si>
  <si>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</si>
  <si>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</si>
  <si>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</si>
  <si>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</si>
  <si>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</si>
  <si>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</si>
  <si>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</si>
  <si>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</si>
  <si>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</si>
  <si>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</si>
  <si>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</si>
  <si>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</si>
  <si>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</si>
  <si>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</si>
  <si>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</si>
  <si>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</si>
  <si>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</si>
  <si>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</si>
  <si>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</si>
  <si>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</si>
  <si>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</si>
  <si>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</si>
  <si>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</si>
  <si>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</si>
  <si>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</si>
  <si>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</si>
  <si>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</si>
  <si>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</si>
  <si>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</si>
  <si>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</si>
  <si>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</si>
  <si>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</si>
  <si>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</si>
  <si>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</si>
  <si>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</si>
  <si>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</si>
  <si>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</si>
  <si>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</si>
  <si>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</si>
  <si>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</si>
  <si>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</si>
  <si>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</si>
  <si>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</si>
  <si>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</si>
  <si>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</si>
  <si>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</si>
  <si>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</si>
  <si>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</si>
  <si>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</si>
  <si>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</si>
  <si>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</si>
  <si>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</si>
  <si>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</si>
  <si>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</si>
  <si>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</si>
  <si>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</si>
  <si>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</si>
  <si>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</si>
  <si>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</si>
  <si>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</si>
  <si>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</si>
  <si>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</si>
  <si>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</si>
  <si>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</si>
  <si>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</si>
  <si>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</si>
  <si>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</si>
  <si>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</si>
  <si>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</si>
  <si>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</si>
  <si>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</si>
  <si>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</si>
  <si>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</si>
  <si>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</si>
  <si>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</si>
  <si>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</si>
  <si>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</si>
  <si>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</si>
  <si>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</si>
  <si>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</si>
  <si>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</si>
  <si>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</si>
  <si>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</si>
  <si>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</si>
  <si>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</si>
  <si>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</si>
  <si>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</si>
  <si>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</si>
  <si>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</si>
  <si>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</si>
  <si>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</si>
  <si>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</si>
  <si>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</si>
  <si>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</si>
  <si>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</si>
  <si>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</si>
  <si>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</si>
  <si>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</si>
  <si>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</si>
  <si>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</si>
  <si>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</si>
  <si>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</si>
  <si>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</si>
  <si>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</si>
  <si>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</si>
  <si>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</si>
  <si>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</si>
  <si>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</si>
  <si>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</si>
  <si>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</si>
  <si>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</si>
  <si>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</si>
  <si>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</si>
  <si>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</si>
  <si>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</si>
  <si>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</si>
  <si>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</si>
  <si>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</si>
  <si>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</si>
  <si>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</si>
  <si>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</si>
  <si>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</si>
  <si>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</si>
  <si>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</si>
  <si>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</si>
  <si>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</si>
  <si>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</si>
  <si>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</si>
  <si>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</si>
  <si>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</si>
  <si>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</si>
  <si>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</si>
  <si>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</si>
  <si>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</si>
  <si>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</si>
  <si>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</si>
  <si>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</si>
  <si>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</si>
  <si>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</si>
  <si>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</si>
  <si>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</si>
  <si>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</si>
  <si>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</si>
  <si>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</si>
  <si>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</si>
  <si>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</si>
  <si>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</si>
  <si>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</si>
  <si>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</si>
  <si>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</si>
  <si>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</si>
  <si>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</si>
  <si>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</si>
  <si>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</si>
  <si>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</si>
  <si>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</si>
  <si>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</si>
  <si>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</si>
  <si>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</si>
  <si>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</si>
  <si>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</si>
  <si>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</si>
  <si>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</si>
  <si>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</si>
  <si>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</si>
  <si>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</si>
  <si>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</si>
  <si>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</si>
  <si>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</si>
  <si>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</si>
  <si>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</si>
  <si>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</si>
  <si>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</si>
  <si>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</si>
  <si>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</si>
  <si>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</si>
  <si>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</si>
  <si>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</si>
  <si>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</si>
  <si>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</si>
  <si>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</si>
  <si>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</si>
  <si>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</si>
  <si>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</si>
  <si>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</si>
  <si>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</si>
  <si>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</si>
  <si>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</si>
  <si>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</si>
  <si>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</si>
  <si>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</si>
  <si>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</si>
  <si>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</si>
  <si>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</si>
  <si>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</si>
  <si>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</si>
  <si>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</si>
  <si>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</si>
  <si>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</si>
  <si>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</si>
  <si>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</si>
  <si>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</si>
  <si>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</si>
  <si>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</si>
  <si>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</si>
  <si>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</si>
  <si>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</si>
  <si>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</si>
  <si>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</si>
  <si>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</si>
  <si>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</si>
  <si>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</si>
  <si>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</si>
  <si>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</si>
  <si>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</si>
  <si>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</si>
  <si>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</si>
  <si>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</si>
  <si>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</si>
  <si>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</si>
  <si>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</si>
  <si>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</si>
  <si>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</si>
  <si>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</si>
  <si>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</si>
  <si>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</si>
  <si>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</si>
  <si>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</si>
  <si>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</si>
  <si>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</si>
  <si>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</si>
  <si>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</si>
  <si>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</si>
  <si>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</si>
  <si>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</si>
  <si>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</si>
  <si>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</si>
  <si>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</si>
  <si>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</si>
  <si>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</si>
  <si>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</si>
  <si>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</si>
  <si>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</si>
  <si>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</si>
  <si>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</si>
  <si>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</si>
  <si>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</si>
  <si>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</si>
  <si>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</si>
  <si>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</si>
  <si>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</si>
  <si>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</si>
  <si>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</si>
  <si>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</si>
  <si>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</si>
  <si>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</si>
  <si>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</si>
  <si>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</si>
  <si>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</si>
  <si>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</si>
  <si>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</si>
  <si>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</si>
  <si>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</si>
  <si>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</si>
  <si>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</si>
  <si>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</si>
  <si>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</si>
  <si>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</si>
  <si>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</si>
  <si>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</si>
  <si>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</si>
  <si>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</si>
  <si>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</si>
  <si>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</si>
  <si>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</si>
  <si>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</si>
  <si>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</si>
  <si>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</si>
  <si>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</si>
  <si>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</si>
  <si>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</si>
  <si>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提前进入大决战。慎点哦！</t>
    <phoneticPr fontId="33" type="noConversion"/>
  </si>
  <si>
    <r>
      <t>ReplaceableTextures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\CommandButtons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\BTNReplay-SpeedUp.blp</t>
    </r>
    <phoneticPr fontId="33" type="noConversion"/>
  </si>
  <si>
    <t>IK01</t>
    <phoneticPr fontId="33" type="noConversion"/>
  </si>
  <si>
    <t>IK02</t>
  </si>
  <si>
    <t>IK03</t>
  </si>
  <si>
    <t>IK04</t>
  </si>
  <si>
    <t>IK05</t>
  </si>
  <si>
    <t>IK06</t>
  </si>
  <si>
    <t>IK07</t>
  </si>
  <si>
    <t>IK08</t>
  </si>
  <si>
    <t>IK91</t>
    <phoneticPr fontId="33" type="noConversion"/>
  </si>
  <si>
    <t>IK92</t>
  </si>
  <si>
    <t>IK93</t>
  </si>
  <si>
    <t>IK94</t>
  </si>
  <si>
    <t>IK95</t>
  </si>
  <si>
    <t>IK96</t>
  </si>
  <si>
    <t>IK97</t>
  </si>
  <si>
    <t>IK98</t>
  </si>
  <si>
    <t>IK31</t>
    <phoneticPr fontId="33" type="noConversion"/>
  </si>
  <si>
    <t>IK32</t>
  </si>
  <si>
    <t>IK33</t>
  </si>
  <si>
    <t>IK34</t>
  </si>
  <si>
    <t>IK35</t>
  </si>
  <si>
    <t>IK36</t>
  </si>
  <si>
    <t>IK37</t>
  </si>
  <si>
    <t>IK38</t>
  </si>
  <si>
    <t>|CffFFD24D金之刻印|r</t>
  </si>
  <si>
    <t>|CffFFD24D木之刻印|r</t>
  </si>
  <si>
    <t>|CffFFD24D水之刻印|r</t>
  </si>
  <si>
    <t>|CffFFD24D火之刻印|r</t>
  </si>
  <si>
    <t>|CffFFD24D土之刻印|r</t>
  </si>
  <si>
    <t>|CffFFD24D雷之刻印|r</t>
  </si>
  <si>
    <t>|CffFFD24D光之刻印|r</t>
  </si>
  <si>
    <t>|CffFFD24D暗之刻印|r</t>
  </si>
  <si>
    <t>ReplaceableTextures\\CommandButtons\\BTNSST01.blp</t>
    <phoneticPr fontId="33" type="noConversion"/>
  </si>
  <si>
    <t>ReplaceableTextures\\CommandButtons\\BTNSST02.blp</t>
  </si>
  <si>
    <t>ReplaceableTextures\\CommandButtons\\BTNSST03.blp</t>
  </si>
  <si>
    <t>ReplaceableTextures\\CommandButtons\\BTNSST04.blp</t>
  </si>
  <si>
    <t>ReplaceableTextures\\CommandButtons\\BTNSST05.blp</t>
  </si>
  <si>
    <t>ReplaceableTextures\\CommandButtons\\BTNSST06.blp</t>
  </si>
  <si>
    <t>ReplaceableTextures\\CommandButtons\\BTNSST07.blp</t>
  </si>
  <si>
    <t>ReplaceableTextures\\CommandButtons\\BTNSST08.blp</t>
  </si>
  <si>
    <t>ReplaceableTextures\\CommandButtons\\BTNSST09.blp</t>
  </si>
  <si>
    <t>ReplaceableTextures\\CommandButtons\\BTNSST10.blp</t>
  </si>
  <si>
    <t>ReplaceableTextures\\CommandButtons\\BTNSST11.blp</t>
  </si>
  <si>
    <t>ReplaceableTextures\\CommandButtons\\BTNSST12.blp</t>
  </si>
  <si>
    <t>ReplaceableTextures\\CommandButtons\\BTNSST13.blp</t>
  </si>
  <si>
    <t>ReplaceableTextures\\CommandButtons\\BTNSST14.blp</t>
  </si>
  <si>
    <t>ReplaceableTextures\\CommandButtons\\BTNSST15.blp</t>
  </si>
  <si>
    <t>ReplaceableTextures\\CommandButtons\\BTNSST16.blp</t>
  </si>
  <si>
    <t>ReplaceableTextures\\CommandButtons\\BTNUI_Fuin_01.blp</t>
    <phoneticPr fontId="33" type="noConversion"/>
  </si>
  <si>
    <t>ReplaceableTextures\\CommandButtons\\BTNUI_Fuin_02.blp</t>
  </si>
  <si>
    <t>ReplaceableTextures\\CommandButtons\\BTNUI_Fuin_03.blp</t>
  </si>
  <si>
    <t>ReplaceableTextures\\CommandButtons\\BTNUI_Fuin_04.blp</t>
  </si>
  <si>
    <t>ReplaceableTextures\\CommandButtons\\BTNUI_Fuin_05.blp</t>
  </si>
  <si>
    <t>ReplaceableTextures\\CommandButtons\\BTNUI_Fuin_06.blp</t>
  </si>
  <si>
    <t>ReplaceableTextures\\CommandButtons\\BTNUI_Fuin_07.blp</t>
  </si>
  <si>
    <t>ReplaceableTextures\\CommandButtons\\BTNUI_Fuin_08.blp</t>
  </si>
  <si>
    <t>致命倍率+150%</t>
  </si>
  <si>
    <t>最大生命+10%</t>
  </si>
  <si>
    <t>道兵伤害+30%</t>
  </si>
  <si>
    <t>攻击+30000，攻击+6%</t>
  </si>
  <si>
    <t>护甲穿透+80</t>
  </si>
  <si>
    <t>暴击伤害+30%</t>
  </si>
  <si>
    <t>护甲+60</t>
  </si>
  <si>
    <t>业力+30000，业力+6%</t>
  </si>
  <si>
    <t>最大生命+20%</t>
  </si>
  <si>
    <t>道兵伤害+60%</t>
  </si>
  <si>
    <t>攻击+50000，攻击+12%</t>
  </si>
  <si>
    <t>护甲穿透+150</t>
  </si>
  <si>
    <t>暴击伤害+60%</t>
  </si>
  <si>
    <t>护甲+100</t>
  </si>
  <si>
    <t>业力+50000，业力+12%</t>
  </si>
  <si>
    <t>金之符印+1</t>
  </si>
  <si>
    <t>木之符印+1</t>
  </si>
  <si>
    <t>水之符印+1</t>
  </si>
  <si>
    <t>火之符印+1</t>
  </si>
  <si>
    <t>土之符印+1</t>
  </si>
  <si>
    <t>雷之符印+1</t>
  </si>
  <si>
    <t>光之符印+1</t>
  </si>
  <si>
    <t>暗之符印+1</t>
  </si>
  <si>
    <t>|CffBF00FF白虎 - 稀有|r</t>
  </si>
  <si>
    <t>|CffBF00FF玄武 - 稀有|r</t>
  </si>
  <si>
    <t>|CffBF00FF帝魄 - 稀有|r</t>
  </si>
  <si>
    <t>|CffBF00FF青龙 - 稀有|r</t>
  </si>
  <si>
    <t>|CffBF00FF白泽 - 稀有|r</t>
  </si>
  <si>
    <t>|CffBF00FF麒麟 - 稀有|r</t>
  </si>
  <si>
    <t>|CffBF00FF腾蛇 - 稀有|r</t>
  </si>
  <si>
    <t>|CffBF00FF朱雀 - 稀有|r</t>
  </si>
  <si>
    <t>|CffFFD24D神威虎爪 - 史诗|r</t>
  </si>
  <si>
    <t>|CffFFD24D佛陀舍利 - 史诗|r</t>
  </si>
  <si>
    <t>|CffFFD24D昊天帝玉 - 史诗|r</t>
  </si>
  <si>
    <t>|CffFFD24D应龙珠 - 史诗|r</t>
  </si>
  <si>
    <t>|CffFFD24D白泽之灵 - 史诗|r</t>
  </si>
  <si>
    <t>|CffFFD24D麒麟心 - 史诗|r</t>
  </si>
  <si>
    <t>|CffFFD24D腾蛇之牙 - 史诗|r</t>
  </si>
  <si>
    <t>|CffFFD24D悟道碑石 - 史诗|r</t>
  </si>
  <si>
    <t>致命倍率+300%</t>
    <phoneticPr fontId="3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</si>
</sst>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7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1"/>
      <color theme="1"/>
      <name val="Consolas"/>
      <family val="3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33333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40696432386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9" fillId="0" borderId="0" xfId="0" applyFont="1"/>
    <xf numFmtId="0" fontId="6" fillId="14" borderId="0" xfId="0" applyFont="1" applyFill="1"/>
    <xf numFmtId="0" fontId="20" fillId="3" borderId="1" xfId="6" applyFont="1" applyFill="1" applyBorder="1"/>
    <xf numFmtId="0" fontId="6" fillId="0" borderId="1" xfId="6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13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6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4" fillId="11" borderId="3" xfId="4" applyFont="1" applyFill="1" applyBorder="1">
      <alignment vertical="center"/>
    </xf>
    <xf numFmtId="0" fontId="34" fillId="0" borderId="0" xfId="0" applyFont="1" applyAlignment="1">
      <alignment horizontal="center" vertical="center"/>
    </xf>
    <xf numFmtId="0" fontId="35" fillId="16" borderId="14" xfId="0" applyFont="1" applyFill="1" applyBorder="1" applyAlignment="1">
      <alignment horizontal="left" vertical="center"/>
    </xf>
    <xf numFmtId="0" fontId="35" fillId="16" borderId="15" xfId="0" applyFont="1" applyFill="1" applyBorder="1" applyAlignment="1">
      <alignment horizontal="left" vertical="center"/>
    </xf>
    <xf numFmtId="0" fontId="35" fillId="0" borderId="14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35" fillId="0" borderId="16" xfId="0" applyFont="1" applyBorder="1" applyAlignment="1">
      <alignment horizontal="left" vertical="center"/>
    </xf>
    <xf numFmtId="0" fontId="36" fillId="16" borderId="14" xfId="0" applyFont="1" applyFill="1" applyBorder="1" applyAlignment="1">
      <alignment horizontal="left" vertical="center"/>
    </xf>
    <xf numFmtId="0" fontId="35" fillId="16" borderId="16" xfId="0" applyFont="1" applyFill="1" applyBorder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0" fontId="35" fillId="16" borderId="17" xfId="0" applyFont="1" applyFill="1" applyBorder="1" applyAlignment="1">
      <alignment horizontal="left" vertical="center"/>
    </xf>
    <xf numFmtId="0" fontId="35" fillId="16" borderId="18" xfId="0" applyFont="1" applyFill="1" applyBorder="1" applyAlignment="1">
      <alignment horizontal="left" vertical="center"/>
    </xf>
    <xf numFmtId="0" fontId="35" fillId="0" borderId="17" xfId="0" applyFont="1" applyBorder="1" applyAlignment="1">
      <alignment horizontal="left" vertical="center"/>
    </xf>
    <xf numFmtId="0" fontId="35" fillId="0" borderId="18" xfId="0" applyFont="1" applyBorder="1" applyAlignment="1">
      <alignment horizontal="left" vertical="center"/>
    </xf>
    <xf numFmtId="0" fontId="35" fillId="0" borderId="19" xfId="0" applyFont="1" applyBorder="1" applyAlignment="1">
      <alignment horizontal="left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6"/>
  <sheetViews>
    <sheetView workbookViewId="0">
      <pane xSplit="8" ySplit="2" topLeftCell="L212" activePane="bottomRight" state="frozen"/>
      <selection pane="topRight"/>
      <selection pane="bottomLeft"/>
      <selection pane="bottomRight" activeCell="L218" sqref="L21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7" customWidth="1"/>
    <col min="10" max="10" width="18.625" customWidth="1"/>
    <col min="11" max="11" width="41" customWidth="1"/>
    <col min="12" max="12" width="9" style="10" customWidth="1"/>
    <col min="13" max="13" width="47.375" style="15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7"/>
    <col min="41" max="16384" width="9" style="10"/>
  </cols>
  <sheetData>
    <row r="1" spans="1:42" s="147" customFormat="1">
      <c r="A1" s="151"/>
      <c r="B1" s="147" t="s">
        <v>0</v>
      </c>
      <c r="C1" s="147" t="s">
        <v>1</v>
      </c>
      <c r="D1" s="147" t="s">
        <v>2</v>
      </c>
      <c r="E1" s="173" t="s">
        <v>3</v>
      </c>
      <c r="F1" s="147" t="s">
        <v>4</v>
      </c>
      <c r="G1" s="147" t="s">
        <v>5</v>
      </c>
      <c r="H1" s="147" t="s">
        <v>6</v>
      </c>
      <c r="I1" s="147" t="s">
        <v>7</v>
      </c>
      <c r="J1" s="148" t="s">
        <v>8</v>
      </c>
      <c r="K1" s="148" t="s">
        <v>9</v>
      </c>
      <c r="L1" s="147" t="s">
        <v>10</v>
      </c>
      <c r="M1" s="147" t="s">
        <v>11</v>
      </c>
      <c r="N1" s="147" t="s">
        <v>12</v>
      </c>
      <c r="O1" s="147" t="s">
        <v>13</v>
      </c>
      <c r="P1" s="147" t="s">
        <v>14</v>
      </c>
      <c r="Q1" s="147" t="s">
        <v>15</v>
      </c>
      <c r="R1" s="147" t="s">
        <v>16</v>
      </c>
      <c r="S1" s="147" t="s">
        <v>17</v>
      </c>
      <c r="T1" s="147" t="s">
        <v>18</v>
      </c>
      <c r="U1" s="147" t="s">
        <v>19</v>
      </c>
      <c r="V1" s="147" t="s">
        <v>20</v>
      </c>
      <c r="W1" s="147" t="s">
        <v>21</v>
      </c>
      <c r="X1" s="147" t="s">
        <v>22</v>
      </c>
      <c r="Y1" s="147" t="s">
        <v>23</v>
      </c>
      <c r="Z1" s="147" t="s">
        <v>24</v>
      </c>
      <c r="AA1" s="147" t="s">
        <v>25</v>
      </c>
      <c r="AB1" s="147" t="s">
        <v>26</v>
      </c>
      <c r="AC1" s="147" t="s">
        <v>27</v>
      </c>
      <c r="AD1" s="147" t="s">
        <v>28</v>
      </c>
      <c r="AE1" s="147" t="s">
        <v>29</v>
      </c>
      <c r="AF1" s="147" t="s">
        <v>30</v>
      </c>
      <c r="AG1" s="147" t="s">
        <v>31</v>
      </c>
      <c r="AH1" s="147" t="s">
        <v>32</v>
      </c>
      <c r="AI1" s="147" t="s">
        <v>33</v>
      </c>
      <c r="AJ1" s="148" t="s">
        <v>34</v>
      </c>
      <c r="AK1" s="147" t="s">
        <v>35</v>
      </c>
      <c r="AL1" s="147" t="s">
        <v>36</v>
      </c>
      <c r="AM1" s="147" t="s">
        <v>37</v>
      </c>
      <c r="AN1" s="147" t="s">
        <v>38</v>
      </c>
      <c r="AO1" s="147" t="s">
        <v>39</v>
      </c>
      <c r="AP1" s="148" t="s">
        <v>40</v>
      </c>
    </row>
    <row r="2" spans="1:42" s="148" customFormat="1" ht="12.75" customHeight="1">
      <c r="A2" s="152">
        <f>COUNTA(B:B)+1</f>
        <v>307</v>
      </c>
      <c r="C2" s="148" t="s">
        <v>41</v>
      </c>
      <c r="D2" s="148" t="s">
        <v>42</v>
      </c>
      <c r="E2" s="148" t="s">
        <v>43</v>
      </c>
      <c r="F2" s="148" t="s">
        <v>44</v>
      </c>
      <c r="G2" s="148" t="s">
        <v>45</v>
      </c>
      <c r="H2" s="148" t="s">
        <v>46</v>
      </c>
      <c r="I2" s="148" t="s">
        <v>47</v>
      </c>
      <c r="J2" s="148" t="s">
        <v>48</v>
      </c>
      <c r="K2" s="148" t="s">
        <v>49</v>
      </c>
      <c r="L2" s="148" t="s">
        <v>50</v>
      </c>
      <c r="M2" s="148" t="s">
        <v>51</v>
      </c>
      <c r="N2" s="148" t="s">
        <v>52</v>
      </c>
      <c r="O2" s="148" t="s">
        <v>53</v>
      </c>
      <c r="P2" s="148" t="s">
        <v>54</v>
      </c>
      <c r="Q2" s="148" t="s">
        <v>55</v>
      </c>
      <c r="R2" s="148" t="s">
        <v>56</v>
      </c>
      <c r="S2" s="148" t="s">
        <v>57</v>
      </c>
      <c r="T2" s="148" t="s">
        <v>58</v>
      </c>
      <c r="U2" s="148" t="s">
        <v>59</v>
      </c>
      <c r="V2" s="148" t="s">
        <v>60</v>
      </c>
      <c r="W2" s="148" t="s">
        <v>61</v>
      </c>
      <c r="X2" s="148" t="s">
        <v>62</v>
      </c>
      <c r="Y2" s="148" t="s">
        <v>63</v>
      </c>
      <c r="Z2" s="148" t="s">
        <v>64</v>
      </c>
      <c r="AA2" s="148" t="s">
        <v>65</v>
      </c>
      <c r="AB2" s="148" t="s">
        <v>66</v>
      </c>
      <c r="AC2" s="148" t="s">
        <v>67</v>
      </c>
      <c r="AD2" s="148" t="s">
        <v>68</v>
      </c>
      <c r="AE2" s="148" t="s">
        <v>69</v>
      </c>
      <c r="AF2" s="148" t="s">
        <v>70</v>
      </c>
      <c r="AG2" s="148" t="s">
        <v>71</v>
      </c>
      <c r="AH2" s="148" t="s">
        <v>72</v>
      </c>
      <c r="AI2" s="148" t="s">
        <v>73</v>
      </c>
      <c r="AJ2" s="148" t="s">
        <v>74</v>
      </c>
      <c r="AK2" s="148" t="s">
        <v>75</v>
      </c>
      <c r="AL2" s="148" t="s">
        <v>76</v>
      </c>
      <c r="AM2" s="148" t="s">
        <v>77</v>
      </c>
      <c r="AN2" s="148" t="s">
        <v>78</v>
      </c>
      <c r="AO2" s="148" t="s">
        <v>79</v>
      </c>
      <c r="AP2" s="148" t="s">
        <v>80</v>
      </c>
    </row>
    <row r="3" spans="1:42">
      <c r="A3" s="15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53" t="str">
        <f t="shared" ref="J3" si="0">H3</f>
        <v>[武器]古纹剑lv1</v>
      </c>
      <c r="K3" s="153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54" t="str">
        <f>VLOOKUP(LEFT(RIGHT(B3,5),4),物品!B:CU,20,FALSE)</f>
        <v>ReplaceableTextures\\CommandButtons\\BTNZ01.blp</v>
      </c>
      <c r="N3" s="173" t="s">
        <v>83</v>
      </c>
      <c r="O3" s="174" t="s">
        <v>84</v>
      </c>
      <c r="P3" s="27">
        <v>0</v>
      </c>
      <c r="Q3" s="27">
        <v>0</v>
      </c>
      <c r="R3" s="173" t="s">
        <v>83</v>
      </c>
      <c r="S3" s="173" t="s">
        <v>83</v>
      </c>
      <c r="T3" s="173" t="s">
        <v>83</v>
      </c>
      <c r="U3" s="173" t="s">
        <v>83</v>
      </c>
      <c r="V3" s="27">
        <v>1</v>
      </c>
      <c r="W3" s="27" t="s">
        <v>85</v>
      </c>
      <c r="X3" s="27">
        <v>0</v>
      </c>
      <c r="Y3" s="173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73" t="s">
        <v>83</v>
      </c>
      <c r="AF3" s="173" t="s">
        <v>83</v>
      </c>
      <c r="AG3" s="173" t="s">
        <v>83</v>
      </c>
      <c r="AH3" s="173" t="s">
        <v>83</v>
      </c>
      <c r="AI3" s="27"/>
      <c r="AJ3" s="27"/>
      <c r="AK3" s="27">
        <v>0</v>
      </c>
      <c r="AL3" s="27">
        <v>0</v>
      </c>
      <c r="AM3" s="173" t="s">
        <v>83</v>
      </c>
      <c r="AN3" s="27"/>
      <c r="AO3" s="27"/>
      <c r="AP3" s="27">
        <v>1</v>
      </c>
    </row>
    <row r="4" spans="1:42">
      <c r="A4" s="15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53" t="str">
        <f t="shared" ref="J4:J7" si="2">H4</f>
        <v>[武器]古纹剑lv2</v>
      </c>
      <c r="K4" s="153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54" t="str">
        <f>VLOOKUP(LEFT(RIGHT(B4,5),4),物品!B:CU,20,FALSE)</f>
        <v>ReplaceableTextures\\CommandButtons\\BTNZ01.blp</v>
      </c>
      <c r="N4" s="173" t="s">
        <v>83</v>
      </c>
      <c r="O4" s="174" t="s">
        <v>84</v>
      </c>
      <c r="P4" s="27">
        <v>0</v>
      </c>
      <c r="Q4" s="27">
        <v>0</v>
      </c>
      <c r="R4" s="173" t="s">
        <v>83</v>
      </c>
      <c r="S4" s="173" t="s">
        <v>83</v>
      </c>
      <c r="T4" s="173" t="s">
        <v>83</v>
      </c>
      <c r="U4" s="173" t="s">
        <v>83</v>
      </c>
      <c r="V4" s="27">
        <v>1</v>
      </c>
      <c r="W4" s="27" t="s">
        <v>85</v>
      </c>
      <c r="X4" s="27">
        <v>0</v>
      </c>
      <c r="Y4" s="173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73" t="s">
        <v>83</v>
      </c>
      <c r="AF4" s="173" t="s">
        <v>83</v>
      </c>
      <c r="AG4" s="173" t="s">
        <v>83</v>
      </c>
      <c r="AH4" s="173" t="s">
        <v>83</v>
      </c>
      <c r="AI4" s="27"/>
      <c r="AJ4" s="27"/>
      <c r="AK4" s="27">
        <v>0</v>
      </c>
      <c r="AL4" s="27">
        <v>0</v>
      </c>
      <c r="AM4" s="173" t="s">
        <v>83</v>
      </c>
      <c r="AN4" s="27"/>
      <c r="AO4" s="27"/>
      <c r="AP4" s="27">
        <v>1</v>
      </c>
    </row>
    <row r="5" spans="1:42">
      <c r="A5" s="15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53" t="str">
        <f t="shared" si="2"/>
        <v>[武器]古纹剑lv3</v>
      </c>
      <c r="K5" s="153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54" t="str">
        <f>VLOOKUP(LEFT(RIGHT(B5,5),4),物品!B:CU,20,FALSE)</f>
        <v>ReplaceableTextures\\CommandButtons\\BTNZ01.blp</v>
      </c>
      <c r="N5" s="173" t="s">
        <v>83</v>
      </c>
      <c r="O5" s="174" t="s">
        <v>84</v>
      </c>
      <c r="P5" s="27">
        <v>0</v>
      </c>
      <c r="Q5" s="27">
        <v>0</v>
      </c>
      <c r="R5" s="173" t="s">
        <v>83</v>
      </c>
      <c r="S5" s="173" t="s">
        <v>83</v>
      </c>
      <c r="T5" s="173" t="s">
        <v>83</v>
      </c>
      <c r="U5" s="173" t="s">
        <v>83</v>
      </c>
      <c r="V5" s="27">
        <v>1</v>
      </c>
      <c r="W5" s="27" t="s">
        <v>85</v>
      </c>
      <c r="X5" s="27">
        <v>0</v>
      </c>
      <c r="Y5" s="173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73" t="s">
        <v>83</v>
      </c>
      <c r="AF5" s="173" t="s">
        <v>83</v>
      </c>
      <c r="AG5" s="173" t="s">
        <v>83</v>
      </c>
      <c r="AH5" s="173" t="s">
        <v>83</v>
      </c>
      <c r="AI5" s="27"/>
      <c r="AJ5" s="27"/>
      <c r="AK5" s="27">
        <v>0</v>
      </c>
      <c r="AL5" s="27">
        <v>0</v>
      </c>
      <c r="AM5" s="173" t="s">
        <v>83</v>
      </c>
      <c r="AN5" s="27"/>
      <c r="AO5" s="27"/>
      <c r="AP5" s="27">
        <v>1</v>
      </c>
    </row>
    <row r="6" spans="1:42">
      <c r="A6" s="15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53" t="str">
        <f t="shared" si="2"/>
        <v>[武器]古纹剑lv4</v>
      </c>
      <c r="K6" s="153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54" t="str">
        <f>VLOOKUP(LEFT(RIGHT(B6,5),4),物品!B:CU,20,FALSE)</f>
        <v>ReplaceableTextures\\CommandButtons\\BTNZ01.blp</v>
      </c>
      <c r="N6" s="173" t="s">
        <v>83</v>
      </c>
      <c r="O6" s="174" t="s">
        <v>84</v>
      </c>
      <c r="P6" s="27">
        <v>0</v>
      </c>
      <c r="Q6" s="27">
        <v>0</v>
      </c>
      <c r="R6" s="173" t="s">
        <v>83</v>
      </c>
      <c r="S6" s="173" t="s">
        <v>83</v>
      </c>
      <c r="T6" s="173" t="s">
        <v>83</v>
      </c>
      <c r="U6" s="173" t="s">
        <v>83</v>
      </c>
      <c r="V6" s="27">
        <v>1</v>
      </c>
      <c r="W6" s="27" t="s">
        <v>85</v>
      </c>
      <c r="X6" s="27">
        <v>0</v>
      </c>
      <c r="Y6" s="173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73" t="s">
        <v>83</v>
      </c>
      <c r="AF6" s="173" t="s">
        <v>83</v>
      </c>
      <c r="AG6" s="173" t="s">
        <v>83</v>
      </c>
      <c r="AH6" s="173" t="s">
        <v>83</v>
      </c>
      <c r="AI6" s="27"/>
      <c r="AJ6" s="27"/>
      <c r="AK6" s="27">
        <v>0</v>
      </c>
      <c r="AL6" s="27">
        <v>0</v>
      </c>
      <c r="AM6" s="173" t="s">
        <v>83</v>
      </c>
      <c r="AN6" s="27"/>
      <c r="AO6" s="27"/>
      <c r="AP6" s="27">
        <v>1</v>
      </c>
    </row>
    <row r="7" spans="1:42">
      <c r="A7" s="15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53" t="str">
        <f t="shared" si="2"/>
        <v>[武器]古纹剑lv5</v>
      </c>
      <c r="K7" s="153" t="str">
        <f t="shared" si="3"/>
        <v>|Cffbbbbbb属性：|r|n攻击+5000|n|n攻击|Cffffc92610%|r概率附加|Cffffc926业力*400%|r攻击伤害|n|n|Cff00ff7f点击消耗2500金币进行晋阶挑战</v>
      </c>
      <c r="L7" s="27"/>
      <c r="M7" s="154" t="str">
        <f>VLOOKUP(LEFT(RIGHT(B7,5),4),物品!B:CU,20,FALSE)</f>
        <v>ReplaceableTextures\\CommandButtons\\BTNZ01.blp</v>
      </c>
      <c r="N7" s="173" t="s">
        <v>83</v>
      </c>
      <c r="O7" s="174" t="s">
        <v>84</v>
      </c>
      <c r="P7" s="27">
        <v>0</v>
      </c>
      <c r="Q7" s="27">
        <v>0</v>
      </c>
      <c r="R7" s="173" t="s">
        <v>83</v>
      </c>
      <c r="S7" s="173" t="s">
        <v>83</v>
      </c>
      <c r="T7" s="173" t="s">
        <v>83</v>
      </c>
      <c r="U7" s="173" t="s">
        <v>83</v>
      </c>
      <c r="V7" s="27">
        <v>1</v>
      </c>
      <c r="W7" s="27" t="s">
        <v>85</v>
      </c>
      <c r="X7" s="27">
        <v>0</v>
      </c>
      <c r="Y7" s="173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73" t="s">
        <v>83</v>
      </c>
      <c r="AF7" s="173" t="s">
        <v>83</v>
      </c>
      <c r="AG7" s="173" t="s">
        <v>83</v>
      </c>
      <c r="AH7" s="173" t="s">
        <v>83</v>
      </c>
      <c r="AI7" s="27"/>
      <c r="AJ7" s="27"/>
      <c r="AK7" s="27">
        <v>0</v>
      </c>
      <c r="AL7" s="27">
        <v>0</v>
      </c>
      <c r="AM7" s="173" t="s">
        <v>83</v>
      </c>
      <c r="AN7" s="27"/>
      <c r="AO7" s="27"/>
      <c r="AP7" s="27">
        <v>1</v>
      </c>
    </row>
    <row r="8" spans="1:42">
      <c r="A8" s="15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3" t="str">
        <f t="shared" ref="J8:J23" si="4">H8</f>
        <v>|Cff00FF7F[武器]鱼肠剑lv1|r</v>
      </c>
      <c r="K8" s="153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54" t="str">
        <f>VLOOKUP(LEFT(RIGHT(B8,5),4),物品!B:CU,20,FALSE)</f>
        <v>ReplaceableTextures\\CommandButtons\\BTNZ02.blp</v>
      </c>
      <c r="N8" s="173" t="s">
        <v>83</v>
      </c>
      <c r="O8" s="174" t="s">
        <v>84</v>
      </c>
      <c r="P8" s="27">
        <v>0</v>
      </c>
      <c r="Q8" s="27">
        <v>0</v>
      </c>
      <c r="R8" s="173" t="s">
        <v>83</v>
      </c>
      <c r="S8" s="173" t="s">
        <v>83</v>
      </c>
      <c r="T8" s="173" t="s">
        <v>83</v>
      </c>
      <c r="U8" s="173" t="s">
        <v>83</v>
      </c>
      <c r="V8" s="27">
        <v>1</v>
      </c>
      <c r="W8" s="27" t="s">
        <v>85</v>
      </c>
      <c r="X8" s="27">
        <v>0</v>
      </c>
      <c r="Y8" s="173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73" t="s">
        <v>83</v>
      </c>
      <c r="AF8" s="173" t="s">
        <v>83</v>
      </c>
      <c r="AG8" s="173" t="s">
        <v>83</v>
      </c>
      <c r="AH8" s="173" t="s">
        <v>83</v>
      </c>
      <c r="AI8" s="27"/>
      <c r="AJ8" s="27"/>
      <c r="AK8" s="27">
        <v>0</v>
      </c>
      <c r="AL8" s="27">
        <v>0</v>
      </c>
      <c r="AM8" s="173" t="s">
        <v>83</v>
      </c>
      <c r="AN8" s="27"/>
      <c r="AO8" s="27"/>
      <c r="AP8" s="27">
        <v>1</v>
      </c>
    </row>
    <row r="9" spans="1:42">
      <c r="A9" s="15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3" t="str">
        <f t="shared" si="4"/>
        <v>|Cff00FF7F[武器]鱼肠剑lv2|r</v>
      </c>
      <c r="K9" s="153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54" t="str">
        <f>VLOOKUP(LEFT(RIGHT(B9,5),4),物品!B:CU,20,FALSE)</f>
        <v>ReplaceableTextures\\CommandButtons\\BTNZ02.blp</v>
      </c>
      <c r="N9" s="173" t="s">
        <v>83</v>
      </c>
      <c r="O9" s="174" t="s">
        <v>84</v>
      </c>
      <c r="P9" s="27">
        <v>0</v>
      </c>
      <c r="Q9" s="27">
        <v>0</v>
      </c>
      <c r="R9" s="173" t="s">
        <v>83</v>
      </c>
      <c r="S9" s="173" t="s">
        <v>83</v>
      </c>
      <c r="T9" s="173" t="s">
        <v>83</v>
      </c>
      <c r="U9" s="173" t="s">
        <v>83</v>
      </c>
      <c r="V9" s="27">
        <v>1</v>
      </c>
      <c r="W9" s="27" t="s">
        <v>85</v>
      </c>
      <c r="X9" s="27">
        <v>0</v>
      </c>
      <c r="Y9" s="173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73" t="s">
        <v>83</v>
      </c>
      <c r="AF9" s="173" t="s">
        <v>83</v>
      </c>
      <c r="AG9" s="173" t="s">
        <v>83</v>
      </c>
      <c r="AH9" s="173" t="s">
        <v>83</v>
      </c>
      <c r="AI9" s="27"/>
      <c r="AJ9" s="27"/>
      <c r="AK9" s="27">
        <v>0</v>
      </c>
      <c r="AL9" s="27">
        <v>0</v>
      </c>
      <c r="AM9" s="173" t="s">
        <v>83</v>
      </c>
      <c r="AN9" s="27"/>
      <c r="AO9" s="27"/>
      <c r="AP9" s="27">
        <v>1</v>
      </c>
    </row>
    <row r="10" spans="1:42">
      <c r="A10" s="15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3" t="str">
        <f t="shared" si="4"/>
        <v>|Cff00FF7F[武器]鱼肠剑lv3|r</v>
      </c>
      <c r="K10" s="153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54" t="str">
        <f>VLOOKUP(LEFT(RIGHT(B10,5),4),物品!B:CU,20,FALSE)</f>
        <v>ReplaceableTextures\\CommandButtons\\BTNZ02.blp</v>
      </c>
      <c r="N10" s="173" t="s">
        <v>83</v>
      </c>
      <c r="O10" s="174" t="s">
        <v>84</v>
      </c>
      <c r="P10" s="27">
        <v>0</v>
      </c>
      <c r="Q10" s="27">
        <v>0</v>
      </c>
      <c r="R10" s="173" t="s">
        <v>83</v>
      </c>
      <c r="S10" s="173" t="s">
        <v>83</v>
      </c>
      <c r="T10" s="173" t="s">
        <v>83</v>
      </c>
      <c r="U10" s="173" t="s">
        <v>83</v>
      </c>
      <c r="V10" s="27">
        <v>1</v>
      </c>
      <c r="W10" s="27" t="s">
        <v>85</v>
      </c>
      <c r="X10" s="27">
        <v>0</v>
      </c>
      <c r="Y10" s="173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73" t="s">
        <v>83</v>
      </c>
      <c r="AF10" s="173" t="s">
        <v>83</v>
      </c>
      <c r="AG10" s="173" t="s">
        <v>83</v>
      </c>
      <c r="AH10" s="173" t="s">
        <v>83</v>
      </c>
      <c r="AI10" s="27"/>
      <c r="AJ10" s="27"/>
      <c r="AK10" s="27">
        <v>0</v>
      </c>
      <c r="AL10" s="27">
        <v>0</v>
      </c>
      <c r="AM10" s="173" t="s">
        <v>83</v>
      </c>
      <c r="AN10" s="27"/>
      <c r="AO10" s="27"/>
      <c r="AP10" s="27">
        <v>1</v>
      </c>
    </row>
    <row r="11" spans="1:42">
      <c r="A11" s="15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3" t="str">
        <f t="shared" si="4"/>
        <v>|Cff00FF7F[武器]鱼肠剑lv4|r</v>
      </c>
      <c r="K11" s="153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54" t="str">
        <f>VLOOKUP(LEFT(RIGHT(B11,5),4),物品!B:CU,20,FALSE)</f>
        <v>ReplaceableTextures\\CommandButtons\\BTNZ02.blp</v>
      </c>
      <c r="N11" s="173" t="s">
        <v>83</v>
      </c>
      <c r="O11" s="174" t="s">
        <v>84</v>
      </c>
      <c r="P11" s="27">
        <v>0</v>
      </c>
      <c r="Q11" s="27">
        <v>0</v>
      </c>
      <c r="R11" s="173" t="s">
        <v>83</v>
      </c>
      <c r="S11" s="173" t="s">
        <v>83</v>
      </c>
      <c r="T11" s="173" t="s">
        <v>83</v>
      </c>
      <c r="U11" s="173" t="s">
        <v>83</v>
      </c>
      <c r="V11" s="27">
        <v>1</v>
      </c>
      <c r="W11" s="27" t="s">
        <v>85</v>
      </c>
      <c r="X11" s="27">
        <v>0</v>
      </c>
      <c r="Y11" s="173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73" t="s">
        <v>83</v>
      </c>
      <c r="AF11" s="173" t="s">
        <v>83</v>
      </c>
      <c r="AG11" s="173" t="s">
        <v>83</v>
      </c>
      <c r="AH11" s="173" t="s">
        <v>83</v>
      </c>
      <c r="AI11" s="27"/>
      <c r="AJ11" s="27"/>
      <c r="AK11" s="27">
        <v>0</v>
      </c>
      <c r="AL11" s="27">
        <v>0</v>
      </c>
      <c r="AM11" s="173" t="s">
        <v>83</v>
      </c>
      <c r="AN11" s="27"/>
      <c r="AO11" s="27"/>
      <c r="AP11" s="27">
        <v>1</v>
      </c>
    </row>
    <row r="12" spans="1:42">
      <c r="A12" s="15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3" t="str">
        <f t="shared" si="4"/>
        <v>|Cff00FF7F[武器]鱼肠剑lv5|r</v>
      </c>
      <c r="K12" s="153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54" t="str">
        <f>VLOOKUP(LEFT(RIGHT(B12,5),4),物品!B:CU,20,FALSE)</f>
        <v>ReplaceableTextures\\CommandButtons\\BTNZ02.blp</v>
      </c>
      <c r="N12" s="173" t="s">
        <v>83</v>
      </c>
      <c r="O12" s="174" t="s">
        <v>84</v>
      </c>
      <c r="P12" s="27">
        <v>0</v>
      </c>
      <c r="Q12" s="27">
        <v>0</v>
      </c>
      <c r="R12" s="173" t="s">
        <v>83</v>
      </c>
      <c r="S12" s="173" t="s">
        <v>83</v>
      </c>
      <c r="T12" s="173" t="s">
        <v>83</v>
      </c>
      <c r="U12" s="173" t="s">
        <v>83</v>
      </c>
      <c r="V12" s="27">
        <v>1</v>
      </c>
      <c r="W12" s="27" t="s">
        <v>85</v>
      </c>
      <c r="X12" s="27">
        <v>0</v>
      </c>
      <c r="Y12" s="173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73" t="s">
        <v>83</v>
      </c>
      <c r="AF12" s="173" t="s">
        <v>83</v>
      </c>
      <c r="AG12" s="173" t="s">
        <v>83</v>
      </c>
      <c r="AH12" s="173" t="s">
        <v>83</v>
      </c>
      <c r="AI12" s="27"/>
      <c r="AJ12" s="27"/>
      <c r="AK12" s="27">
        <v>0</v>
      </c>
      <c r="AL12" s="27">
        <v>0</v>
      </c>
      <c r="AM12" s="173" t="s">
        <v>83</v>
      </c>
      <c r="AN12" s="27"/>
      <c r="AO12" s="27"/>
      <c r="AP12" s="27">
        <v>1</v>
      </c>
    </row>
    <row r="13" spans="1:42">
      <c r="A13" s="15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3" t="str">
        <f t="shared" si="4"/>
        <v>|Cff00BFFF[武器]太阿剑lv1|r</v>
      </c>
      <c r="K13" s="153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54" t="str">
        <f>VLOOKUP(LEFT(RIGHT(B13,5),4),物品!B:CU,20,FALSE)</f>
        <v>ReplaceableTextures\\CommandButtons\\BTNZ03.blp</v>
      </c>
      <c r="N13" s="173" t="s">
        <v>83</v>
      </c>
      <c r="O13" s="174" t="s">
        <v>84</v>
      </c>
      <c r="P13" s="27">
        <v>0</v>
      </c>
      <c r="Q13" s="27">
        <v>0</v>
      </c>
      <c r="R13" s="173" t="s">
        <v>83</v>
      </c>
      <c r="S13" s="173" t="s">
        <v>83</v>
      </c>
      <c r="T13" s="173" t="s">
        <v>83</v>
      </c>
      <c r="U13" s="173" t="s">
        <v>83</v>
      </c>
      <c r="V13" s="27">
        <v>1</v>
      </c>
      <c r="W13" s="27" t="s">
        <v>85</v>
      </c>
      <c r="X13" s="27">
        <v>0</v>
      </c>
      <c r="Y13" s="173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73" t="s">
        <v>83</v>
      </c>
      <c r="AF13" s="173" t="s">
        <v>83</v>
      </c>
      <c r="AG13" s="173" t="s">
        <v>83</v>
      </c>
      <c r="AH13" s="173" t="s">
        <v>83</v>
      </c>
      <c r="AI13" s="27"/>
      <c r="AJ13" s="27"/>
      <c r="AK13" s="27">
        <v>0</v>
      </c>
      <c r="AL13" s="27">
        <v>0</v>
      </c>
      <c r="AM13" s="173" t="s">
        <v>83</v>
      </c>
      <c r="AN13" s="27"/>
      <c r="AO13" s="27"/>
      <c r="AP13" s="27">
        <v>1</v>
      </c>
    </row>
    <row r="14" spans="1:42">
      <c r="A14" s="15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3" t="str">
        <f t="shared" si="4"/>
        <v>|Cff00BFFF[武器]太阿剑lv2|r</v>
      </c>
      <c r="K14" s="153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54" t="str">
        <f>VLOOKUP(LEFT(RIGHT(B14,5),4),物品!B:CU,20,FALSE)</f>
        <v>ReplaceableTextures\\CommandButtons\\BTNZ03.blp</v>
      </c>
      <c r="N14" s="173" t="s">
        <v>83</v>
      </c>
      <c r="O14" s="174" t="s">
        <v>84</v>
      </c>
      <c r="P14" s="27">
        <v>0</v>
      </c>
      <c r="Q14" s="27">
        <v>0</v>
      </c>
      <c r="R14" s="173" t="s">
        <v>83</v>
      </c>
      <c r="S14" s="173" t="s">
        <v>83</v>
      </c>
      <c r="T14" s="173" t="s">
        <v>83</v>
      </c>
      <c r="U14" s="173" t="s">
        <v>83</v>
      </c>
      <c r="V14" s="27">
        <v>1</v>
      </c>
      <c r="W14" s="27" t="s">
        <v>85</v>
      </c>
      <c r="X14" s="27">
        <v>0</v>
      </c>
      <c r="Y14" s="173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73" t="s">
        <v>83</v>
      </c>
      <c r="AF14" s="173" t="s">
        <v>83</v>
      </c>
      <c r="AG14" s="173" t="s">
        <v>83</v>
      </c>
      <c r="AH14" s="173" t="s">
        <v>83</v>
      </c>
      <c r="AI14" s="27"/>
      <c r="AJ14" s="27"/>
      <c r="AK14" s="27">
        <v>0</v>
      </c>
      <c r="AL14" s="27">
        <v>0</v>
      </c>
      <c r="AM14" s="173" t="s">
        <v>83</v>
      </c>
      <c r="AN14" s="27"/>
      <c r="AO14" s="27"/>
      <c r="AP14" s="27">
        <v>1</v>
      </c>
    </row>
    <row r="15" spans="1:42">
      <c r="A15" s="15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3" t="str">
        <f t="shared" si="4"/>
        <v>|Cff00BFFF[武器]太阿剑lv3|r</v>
      </c>
      <c r="K15" s="153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54" t="str">
        <f>VLOOKUP(LEFT(RIGHT(B15,5),4),物品!B:CU,20,FALSE)</f>
        <v>ReplaceableTextures\\CommandButtons\\BTNZ03.blp</v>
      </c>
      <c r="N15" s="173" t="s">
        <v>83</v>
      </c>
      <c r="O15" s="174" t="s">
        <v>84</v>
      </c>
      <c r="P15" s="27">
        <v>0</v>
      </c>
      <c r="Q15" s="27">
        <v>0</v>
      </c>
      <c r="R15" s="173" t="s">
        <v>83</v>
      </c>
      <c r="S15" s="173" t="s">
        <v>83</v>
      </c>
      <c r="T15" s="173" t="s">
        <v>83</v>
      </c>
      <c r="U15" s="173" t="s">
        <v>83</v>
      </c>
      <c r="V15" s="27">
        <v>1</v>
      </c>
      <c r="W15" s="27" t="s">
        <v>85</v>
      </c>
      <c r="X15" s="27">
        <v>0</v>
      </c>
      <c r="Y15" s="173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73" t="s">
        <v>83</v>
      </c>
      <c r="AF15" s="173" t="s">
        <v>83</v>
      </c>
      <c r="AG15" s="173" t="s">
        <v>83</v>
      </c>
      <c r="AH15" s="173" t="s">
        <v>83</v>
      </c>
      <c r="AI15" s="27"/>
      <c r="AJ15" s="27"/>
      <c r="AK15" s="27">
        <v>0</v>
      </c>
      <c r="AL15" s="27">
        <v>0</v>
      </c>
      <c r="AM15" s="173" t="s">
        <v>83</v>
      </c>
      <c r="AN15" s="27"/>
      <c r="AO15" s="27"/>
      <c r="AP15" s="27">
        <v>1</v>
      </c>
    </row>
    <row r="16" spans="1:42">
      <c r="A16" s="15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3" t="str">
        <f t="shared" si="4"/>
        <v>|Cff00BFFF[武器]太阿剑lv4|r</v>
      </c>
      <c r="K16" s="153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54" t="str">
        <f>VLOOKUP(LEFT(RIGHT(B16,5),4),物品!B:CU,20,FALSE)</f>
        <v>ReplaceableTextures\\CommandButtons\\BTNZ03.blp</v>
      </c>
      <c r="N16" s="173" t="s">
        <v>83</v>
      </c>
      <c r="O16" s="174" t="s">
        <v>84</v>
      </c>
      <c r="P16" s="27">
        <v>0</v>
      </c>
      <c r="Q16" s="27">
        <v>0</v>
      </c>
      <c r="R16" s="173" t="s">
        <v>83</v>
      </c>
      <c r="S16" s="173" t="s">
        <v>83</v>
      </c>
      <c r="T16" s="173" t="s">
        <v>83</v>
      </c>
      <c r="U16" s="173" t="s">
        <v>83</v>
      </c>
      <c r="V16" s="27">
        <v>1</v>
      </c>
      <c r="W16" s="27" t="s">
        <v>85</v>
      </c>
      <c r="X16" s="27">
        <v>0</v>
      </c>
      <c r="Y16" s="173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73" t="s">
        <v>83</v>
      </c>
      <c r="AF16" s="173" t="s">
        <v>83</v>
      </c>
      <c r="AG16" s="173" t="s">
        <v>83</v>
      </c>
      <c r="AH16" s="173" t="s">
        <v>83</v>
      </c>
      <c r="AI16" s="27"/>
      <c r="AJ16" s="27"/>
      <c r="AK16" s="27">
        <v>0</v>
      </c>
      <c r="AL16" s="27">
        <v>0</v>
      </c>
      <c r="AM16" s="173" t="s">
        <v>83</v>
      </c>
      <c r="AN16" s="27"/>
      <c r="AO16" s="27"/>
      <c r="AP16" s="27">
        <v>1</v>
      </c>
    </row>
    <row r="17" spans="1:42">
      <c r="A17" s="15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3" t="str">
        <f t="shared" si="4"/>
        <v>|Cff00BFFF[武器]太阿剑lv5|r</v>
      </c>
      <c r="K17" s="153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54" t="str">
        <f>VLOOKUP(LEFT(RIGHT(B17,5),4),物品!B:CU,20,FALSE)</f>
        <v>ReplaceableTextures\\CommandButtons\\BTNZ03.blp</v>
      </c>
      <c r="N17" s="173" t="s">
        <v>83</v>
      </c>
      <c r="O17" s="174" t="s">
        <v>84</v>
      </c>
      <c r="P17" s="27">
        <v>0</v>
      </c>
      <c r="Q17" s="27">
        <v>0</v>
      </c>
      <c r="R17" s="173" t="s">
        <v>83</v>
      </c>
      <c r="S17" s="173" t="s">
        <v>83</v>
      </c>
      <c r="T17" s="173" t="s">
        <v>83</v>
      </c>
      <c r="U17" s="173" t="s">
        <v>83</v>
      </c>
      <c r="V17" s="27">
        <v>1</v>
      </c>
      <c r="W17" s="27" t="s">
        <v>85</v>
      </c>
      <c r="X17" s="27">
        <v>0</v>
      </c>
      <c r="Y17" s="173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73" t="s">
        <v>83</v>
      </c>
      <c r="AF17" s="173" t="s">
        <v>83</v>
      </c>
      <c r="AG17" s="173" t="s">
        <v>83</v>
      </c>
      <c r="AH17" s="173" t="s">
        <v>83</v>
      </c>
      <c r="AI17" s="27"/>
      <c r="AJ17" s="27"/>
      <c r="AK17" s="27">
        <v>0</v>
      </c>
      <c r="AL17" s="27">
        <v>0</v>
      </c>
      <c r="AM17" s="173" t="s">
        <v>83</v>
      </c>
      <c r="AN17" s="27"/>
      <c r="AO17" s="27"/>
      <c r="AP17" s="27">
        <v>1</v>
      </c>
    </row>
    <row r="18" spans="1:42">
      <c r="A18" s="15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3" t="str">
        <f t="shared" ref="J18:J22" si="6">H18</f>
        <v>|CffBF00FF[武器]湛卢剑lv1|r</v>
      </c>
      <c r="K18" s="153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54" t="str">
        <f>VLOOKUP(LEFT(RIGHT(B18,5),4),物品!B:CU,20,FALSE)</f>
        <v>ReplaceableTextures\\CommandButtons\\BTNZ21.blp</v>
      </c>
      <c r="N18" s="173" t="s">
        <v>83</v>
      </c>
      <c r="O18" s="174" t="s">
        <v>84</v>
      </c>
      <c r="P18" s="27">
        <v>0</v>
      </c>
      <c r="Q18" s="27">
        <v>0</v>
      </c>
      <c r="R18" s="173" t="s">
        <v>83</v>
      </c>
      <c r="S18" s="173" t="s">
        <v>83</v>
      </c>
      <c r="T18" s="173" t="s">
        <v>83</v>
      </c>
      <c r="U18" s="173" t="s">
        <v>83</v>
      </c>
      <c r="V18" s="27">
        <v>1</v>
      </c>
      <c r="W18" s="27" t="s">
        <v>85</v>
      </c>
      <c r="X18" s="27">
        <v>0</v>
      </c>
      <c r="Y18" s="173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73" t="s">
        <v>83</v>
      </c>
      <c r="AF18" s="173" t="s">
        <v>83</v>
      </c>
      <c r="AG18" s="173" t="s">
        <v>83</v>
      </c>
      <c r="AH18" s="173" t="s">
        <v>83</v>
      </c>
      <c r="AI18" s="27"/>
      <c r="AJ18" s="27"/>
      <c r="AK18" s="27">
        <v>0</v>
      </c>
      <c r="AL18" s="27">
        <v>0</v>
      </c>
      <c r="AM18" s="173" t="s">
        <v>83</v>
      </c>
      <c r="AN18" s="27"/>
      <c r="AO18" s="27"/>
      <c r="AP18" s="27">
        <v>1</v>
      </c>
    </row>
    <row r="19" spans="1:42">
      <c r="A19" s="15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3" t="str">
        <f t="shared" si="6"/>
        <v>|CffBF00FF[武器]湛卢剑lv2|r</v>
      </c>
      <c r="K19" s="153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54" t="str">
        <f>VLOOKUP(LEFT(RIGHT(B19,5),4),物品!B:CU,20,FALSE)</f>
        <v>ReplaceableTextures\\CommandButtons\\BTNZ21.blp</v>
      </c>
      <c r="N19" s="173" t="s">
        <v>83</v>
      </c>
      <c r="O19" s="174" t="s">
        <v>84</v>
      </c>
      <c r="P19" s="27">
        <v>0</v>
      </c>
      <c r="Q19" s="27">
        <v>0</v>
      </c>
      <c r="R19" s="173" t="s">
        <v>83</v>
      </c>
      <c r="S19" s="173" t="s">
        <v>83</v>
      </c>
      <c r="T19" s="173" t="s">
        <v>83</v>
      </c>
      <c r="U19" s="173" t="s">
        <v>83</v>
      </c>
      <c r="V19" s="27">
        <v>1</v>
      </c>
      <c r="W19" s="27" t="s">
        <v>85</v>
      </c>
      <c r="X19" s="27">
        <v>0</v>
      </c>
      <c r="Y19" s="173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73" t="s">
        <v>83</v>
      </c>
      <c r="AF19" s="173" t="s">
        <v>83</v>
      </c>
      <c r="AG19" s="173" t="s">
        <v>83</v>
      </c>
      <c r="AH19" s="173" t="s">
        <v>83</v>
      </c>
      <c r="AI19" s="27"/>
      <c r="AJ19" s="27"/>
      <c r="AK19" s="27">
        <v>0</v>
      </c>
      <c r="AL19" s="27">
        <v>0</v>
      </c>
      <c r="AM19" s="173" t="s">
        <v>83</v>
      </c>
      <c r="AN19" s="27"/>
      <c r="AO19" s="27"/>
      <c r="AP19" s="27">
        <v>1</v>
      </c>
    </row>
    <row r="20" spans="1:42">
      <c r="A20" s="15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3" t="str">
        <f t="shared" si="6"/>
        <v>|CffBF00FF[武器]湛卢剑lv3|r</v>
      </c>
      <c r="K20" s="153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54" t="str">
        <f>VLOOKUP(LEFT(RIGHT(B20,5),4),物品!B:CU,20,FALSE)</f>
        <v>ReplaceableTextures\\CommandButtons\\BTNZ21.blp</v>
      </c>
      <c r="N20" s="173" t="s">
        <v>83</v>
      </c>
      <c r="O20" s="174" t="s">
        <v>84</v>
      </c>
      <c r="P20" s="27">
        <v>0</v>
      </c>
      <c r="Q20" s="27">
        <v>0</v>
      </c>
      <c r="R20" s="173" t="s">
        <v>83</v>
      </c>
      <c r="S20" s="173" t="s">
        <v>83</v>
      </c>
      <c r="T20" s="173" t="s">
        <v>83</v>
      </c>
      <c r="U20" s="173" t="s">
        <v>83</v>
      </c>
      <c r="V20" s="27">
        <v>1</v>
      </c>
      <c r="W20" s="27" t="s">
        <v>85</v>
      </c>
      <c r="X20" s="27">
        <v>0</v>
      </c>
      <c r="Y20" s="173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73" t="s">
        <v>83</v>
      </c>
      <c r="AF20" s="173" t="s">
        <v>83</v>
      </c>
      <c r="AG20" s="173" t="s">
        <v>83</v>
      </c>
      <c r="AH20" s="173" t="s">
        <v>83</v>
      </c>
      <c r="AI20" s="27"/>
      <c r="AJ20" s="27"/>
      <c r="AK20" s="27">
        <v>0</v>
      </c>
      <c r="AL20" s="27">
        <v>0</v>
      </c>
      <c r="AM20" s="173" t="s">
        <v>83</v>
      </c>
      <c r="AN20" s="27"/>
      <c r="AO20" s="27"/>
      <c r="AP20" s="27">
        <v>1</v>
      </c>
    </row>
    <row r="21" spans="1:42">
      <c r="A21" s="15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3" t="str">
        <f t="shared" si="6"/>
        <v>|CffBF00FF[武器]湛卢剑lv4|r</v>
      </c>
      <c r="K21" s="153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54" t="str">
        <f>VLOOKUP(LEFT(RIGHT(B21,5),4),物品!B:CU,20,FALSE)</f>
        <v>ReplaceableTextures\\CommandButtons\\BTNZ21.blp</v>
      </c>
      <c r="N21" s="173" t="s">
        <v>83</v>
      </c>
      <c r="O21" s="174" t="s">
        <v>84</v>
      </c>
      <c r="P21" s="27">
        <v>0</v>
      </c>
      <c r="Q21" s="27">
        <v>0</v>
      </c>
      <c r="R21" s="173" t="s">
        <v>83</v>
      </c>
      <c r="S21" s="173" t="s">
        <v>83</v>
      </c>
      <c r="T21" s="173" t="s">
        <v>83</v>
      </c>
      <c r="U21" s="173" t="s">
        <v>83</v>
      </c>
      <c r="V21" s="27">
        <v>1</v>
      </c>
      <c r="W21" s="27" t="s">
        <v>85</v>
      </c>
      <c r="X21" s="27">
        <v>0</v>
      </c>
      <c r="Y21" s="173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73" t="s">
        <v>83</v>
      </c>
      <c r="AF21" s="173" t="s">
        <v>83</v>
      </c>
      <c r="AG21" s="173" t="s">
        <v>83</v>
      </c>
      <c r="AH21" s="173" t="s">
        <v>83</v>
      </c>
      <c r="AI21" s="27"/>
      <c r="AJ21" s="27"/>
      <c r="AK21" s="27">
        <v>0</v>
      </c>
      <c r="AL21" s="27">
        <v>0</v>
      </c>
      <c r="AM21" s="173" t="s">
        <v>83</v>
      </c>
      <c r="AN21" s="27"/>
      <c r="AO21" s="27"/>
      <c r="AP21" s="27">
        <v>1</v>
      </c>
    </row>
    <row r="22" spans="1:42">
      <c r="A22" s="15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3" t="str">
        <f t="shared" si="6"/>
        <v>|CffBF00FF[武器]湛卢剑lv5|r</v>
      </c>
      <c r="K22" s="153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54" t="str">
        <f>VLOOKUP(LEFT(RIGHT(B22,5),4),物品!B:CU,20,FALSE)</f>
        <v>ReplaceableTextures\\CommandButtons\\BTNZ21.blp</v>
      </c>
      <c r="N22" s="173" t="s">
        <v>83</v>
      </c>
      <c r="O22" s="174" t="s">
        <v>84</v>
      </c>
      <c r="P22" s="27">
        <v>0</v>
      </c>
      <c r="Q22" s="27">
        <v>0</v>
      </c>
      <c r="R22" s="173" t="s">
        <v>83</v>
      </c>
      <c r="S22" s="173" t="s">
        <v>83</v>
      </c>
      <c r="T22" s="173" t="s">
        <v>83</v>
      </c>
      <c r="U22" s="173" t="s">
        <v>83</v>
      </c>
      <c r="V22" s="27">
        <v>1</v>
      </c>
      <c r="W22" s="27" t="s">
        <v>85</v>
      </c>
      <c r="X22" s="27">
        <v>0</v>
      </c>
      <c r="Y22" s="173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73" t="s">
        <v>83</v>
      </c>
      <c r="AF22" s="173" t="s">
        <v>83</v>
      </c>
      <c r="AG22" s="173" t="s">
        <v>83</v>
      </c>
      <c r="AH22" s="173" t="s">
        <v>83</v>
      </c>
      <c r="AI22" s="27"/>
      <c r="AJ22" s="27"/>
      <c r="AK22" s="27">
        <v>0</v>
      </c>
      <c r="AL22" s="27">
        <v>0</v>
      </c>
      <c r="AM22" s="173" t="s">
        <v>83</v>
      </c>
      <c r="AN22" s="27"/>
      <c r="AO22" s="27"/>
      <c r="AP22" s="27">
        <v>1</v>
      </c>
    </row>
    <row r="23" spans="1:42">
      <c r="A23" s="15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3" t="str">
        <f t="shared" si="4"/>
        <v>|CffFFC926[武器]轩辕剑lv1|r</v>
      </c>
      <c r="K23" s="153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54" t="str">
        <f>VLOOKUP(LEFT(RIGHT(B23,5),4),物品!B:CU,20,FALSE)</f>
        <v>ReplaceableTextures\\CommandButtons\\BTNZ04.blp</v>
      </c>
      <c r="N23" s="173" t="s">
        <v>83</v>
      </c>
      <c r="O23" s="174" t="s">
        <v>84</v>
      </c>
      <c r="P23" s="27">
        <v>0</v>
      </c>
      <c r="Q23" s="27">
        <v>0</v>
      </c>
      <c r="R23" s="173" t="s">
        <v>83</v>
      </c>
      <c r="S23" s="173" t="s">
        <v>83</v>
      </c>
      <c r="T23" s="173" t="s">
        <v>83</v>
      </c>
      <c r="U23" s="173" t="s">
        <v>83</v>
      </c>
      <c r="V23" s="27">
        <v>1</v>
      </c>
      <c r="W23" s="27" t="s">
        <v>85</v>
      </c>
      <c r="X23" s="27">
        <v>0</v>
      </c>
      <c r="Y23" s="173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73" t="s">
        <v>83</v>
      </c>
      <c r="AF23" s="173" t="s">
        <v>83</v>
      </c>
      <c r="AG23" s="173" t="s">
        <v>83</v>
      </c>
      <c r="AH23" s="173" t="s">
        <v>83</v>
      </c>
      <c r="AI23" s="27"/>
      <c r="AJ23" s="27"/>
      <c r="AK23" s="27">
        <v>0</v>
      </c>
      <c r="AL23" s="27">
        <v>0</v>
      </c>
      <c r="AM23" s="173" t="s">
        <v>83</v>
      </c>
      <c r="AN23" s="27"/>
      <c r="AO23" s="27"/>
      <c r="AP23" s="27">
        <v>1</v>
      </c>
    </row>
    <row r="24" spans="1:42">
      <c r="A24" s="15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3" t="str">
        <f t="shared" ref="J24:J40" si="8">H24</f>
        <v>|CffFFC926[武器]轩辕剑lv2|r</v>
      </c>
      <c r="K24" s="153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54" t="str">
        <f>VLOOKUP(LEFT(RIGHT(B24,5),4),物品!B:CU,20,FALSE)</f>
        <v>ReplaceableTextures\\CommandButtons\\BTNZ04.blp</v>
      </c>
      <c r="N24" s="173" t="s">
        <v>83</v>
      </c>
      <c r="O24" s="174" t="s">
        <v>84</v>
      </c>
      <c r="P24" s="27">
        <v>0</v>
      </c>
      <c r="Q24" s="27">
        <v>0</v>
      </c>
      <c r="R24" s="173" t="s">
        <v>83</v>
      </c>
      <c r="S24" s="173" t="s">
        <v>83</v>
      </c>
      <c r="T24" s="173" t="s">
        <v>83</v>
      </c>
      <c r="U24" s="173" t="s">
        <v>83</v>
      </c>
      <c r="V24" s="27">
        <v>1</v>
      </c>
      <c r="W24" s="27" t="s">
        <v>85</v>
      </c>
      <c r="X24" s="27">
        <v>0</v>
      </c>
      <c r="Y24" s="173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73" t="s">
        <v>83</v>
      </c>
      <c r="AF24" s="173" t="s">
        <v>83</v>
      </c>
      <c r="AG24" s="173" t="s">
        <v>83</v>
      </c>
      <c r="AH24" s="173" t="s">
        <v>83</v>
      </c>
      <c r="AI24" s="27"/>
      <c r="AJ24" s="27"/>
      <c r="AK24" s="27">
        <v>0</v>
      </c>
      <c r="AL24" s="27">
        <v>0</v>
      </c>
      <c r="AM24" s="173" t="s">
        <v>83</v>
      </c>
      <c r="AN24" s="27"/>
      <c r="AO24" s="27"/>
      <c r="AP24" s="27">
        <v>1</v>
      </c>
    </row>
    <row r="25" spans="1:42">
      <c r="A25" s="15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3" t="str">
        <f t="shared" si="8"/>
        <v>|CffFFC926[武器]轩辕剑lv3|r</v>
      </c>
      <c r="K25" s="153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54" t="str">
        <f>VLOOKUP(LEFT(RIGHT(B25,5),4),物品!B:CU,20,FALSE)</f>
        <v>ReplaceableTextures\\CommandButtons\\BTNZ04.blp</v>
      </c>
      <c r="N25" s="173" t="s">
        <v>83</v>
      </c>
      <c r="O25" s="174" t="s">
        <v>84</v>
      </c>
      <c r="P25" s="27">
        <v>0</v>
      </c>
      <c r="Q25" s="27">
        <v>0</v>
      </c>
      <c r="R25" s="173" t="s">
        <v>83</v>
      </c>
      <c r="S25" s="173" t="s">
        <v>83</v>
      </c>
      <c r="T25" s="173" t="s">
        <v>83</v>
      </c>
      <c r="U25" s="173" t="s">
        <v>83</v>
      </c>
      <c r="V25" s="27">
        <v>1</v>
      </c>
      <c r="W25" s="27" t="s">
        <v>85</v>
      </c>
      <c r="X25" s="27">
        <v>0</v>
      </c>
      <c r="Y25" s="173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73" t="s">
        <v>83</v>
      </c>
      <c r="AF25" s="173" t="s">
        <v>83</v>
      </c>
      <c r="AG25" s="173" t="s">
        <v>83</v>
      </c>
      <c r="AH25" s="173" t="s">
        <v>83</v>
      </c>
      <c r="AI25" s="27"/>
      <c r="AJ25" s="27"/>
      <c r="AK25" s="27">
        <v>0</v>
      </c>
      <c r="AL25" s="27">
        <v>0</v>
      </c>
      <c r="AM25" s="173" t="s">
        <v>83</v>
      </c>
      <c r="AN25" s="27"/>
      <c r="AO25" s="27"/>
      <c r="AP25" s="27">
        <v>1</v>
      </c>
    </row>
    <row r="26" spans="1:42">
      <c r="A26" s="15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3" t="str">
        <f t="shared" si="8"/>
        <v>|CffFFC926[武器]轩辕剑lv4|r</v>
      </c>
      <c r="K26" s="153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54" t="str">
        <f>VLOOKUP(LEFT(RIGHT(B26,5),4),物品!B:CU,20,FALSE)</f>
        <v>ReplaceableTextures\\CommandButtons\\BTNZ04.blp</v>
      </c>
      <c r="N26" s="173" t="s">
        <v>83</v>
      </c>
      <c r="O26" s="174" t="s">
        <v>84</v>
      </c>
      <c r="P26" s="27">
        <v>0</v>
      </c>
      <c r="Q26" s="27">
        <v>0</v>
      </c>
      <c r="R26" s="173" t="s">
        <v>83</v>
      </c>
      <c r="S26" s="173" t="s">
        <v>83</v>
      </c>
      <c r="T26" s="173" t="s">
        <v>83</v>
      </c>
      <c r="U26" s="173" t="s">
        <v>83</v>
      </c>
      <c r="V26" s="27">
        <v>1</v>
      </c>
      <c r="W26" s="27" t="s">
        <v>85</v>
      </c>
      <c r="X26" s="27">
        <v>0</v>
      </c>
      <c r="Y26" s="173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73" t="s">
        <v>83</v>
      </c>
      <c r="AF26" s="173" t="s">
        <v>83</v>
      </c>
      <c r="AG26" s="173" t="s">
        <v>83</v>
      </c>
      <c r="AH26" s="173" t="s">
        <v>83</v>
      </c>
      <c r="AI26" s="27"/>
      <c r="AJ26" s="27"/>
      <c r="AK26" s="27">
        <v>0</v>
      </c>
      <c r="AL26" s="27">
        <v>0</v>
      </c>
      <c r="AM26" s="173" t="s">
        <v>83</v>
      </c>
      <c r="AN26" s="27"/>
      <c r="AO26" s="27"/>
      <c r="AP26" s="27">
        <v>1</v>
      </c>
    </row>
    <row r="27" spans="1:42">
      <c r="A27" s="151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3" t="str">
        <f t="shared" si="8"/>
        <v>|CffFFC926[武器]轩辕剑lv5|r</v>
      </c>
      <c r="K27" s="153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54" t="str">
        <f>VLOOKUP(LEFT(RIGHT(B27,5),4),物品!B:CU,20,FALSE)</f>
        <v>ReplaceableTextures\\CommandButtons\\BTNZ04.blp</v>
      </c>
      <c r="N27" s="173" t="s">
        <v>83</v>
      </c>
      <c r="O27" s="174" t="s">
        <v>84</v>
      </c>
      <c r="P27" s="27">
        <v>0</v>
      </c>
      <c r="Q27" s="27">
        <v>0</v>
      </c>
      <c r="R27" s="173" t="s">
        <v>83</v>
      </c>
      <c r="S27" s="173" t="s">
        <v>83</v>
      </c>
      <c r="T27" s="173" t="s">
        <v>83</v>
      </c>
      <c r="U27" s="173" t="s">
        <v>83</v>
      </c>
      <c r="V27" s="27">
        <v>1</v>
      </c>
      <c r="W27" s="27" t="s">
        <v>85</v>
      </c>
      <c r="X27" s="27">
        <v>0</v>
      </c>
      <c r="Y27" s="173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73" t="s">
        <v>83</v>
      </c>
      <c r="AF27" s="173" t="s">
        <v>83</v>
      </c>
      <c r="AG27" s="173" t="s">
        <v>83</v>
      </c>
      <c r="AH27" s="173" t="s">
        <v>83</v>
      </c>
      <c r="AI27" s="27"/>
      <c r="AJ27" s="27"/>
      <c r="AK27" s="27">
        <v>0</v>
      </c>
      <c r="AL27" s="27">
        <v>0</v>
      </c>
      <c r="AM27" s="173" t="s">
        <v>83</v>
      </c>
      <c r="AN27" s="27"/>
      <c r="AO27" s="27"/>
      <c r="AP27" s="27">
        <v>1</v>
      </c>
    </row>
    <row r="28" spans="1:42">
      <c r="A28" s="151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3" t="str">
        <f t="shared" si="8"/>
        <v>|CffFF0000[武器]太极八卦剑lv1|r</v>
      </c>
      <c r="K28" s="153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54" t="str">
        <f>VLOOKUP(LEFT(RIGHT(B28,5),4),物品!B:CU,20,FALSE)</f>
        <v>ReplaceableTextures\\CommandButtons\\BTNZ05.blp</v>
      </c>
      <c r="N28" s="173" t="s">
        <v>83</v>
      </c>
      <c r="O28" s="174" t="s">
        <v>84</v>
      </c>
      <c r="P28" s="27">
        <v>0</v>
      </c>
      <c r="Q28" s="27">
        <v>0</v>
      </c>
      <c r="R28" s="173" t="s">
        <v>83</v>
      </c>
      <c r="S28" s="173" t="s">
        <v>83</v>
      </c>
      <c r="T28" s="173" t="s">
        <v>83</v>
      </c>
      <c r="U28" s="173" t="s">
        <v>83</v>
      </c>
      <c r="V28" s="27">
        <v>1</v>
      </c>
      <c r="W28" s="27" t="s">
        <v>85</v>
      </c>
      <c r="X28" s="27">
        <v>0</v>
      </c>
      <c r="Y28" s="173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73" t="s">
        <v>83</v>
      </c>
      <c r="AF28" s="173" t="s">
        <v>83</v>
      </c>
      <c r="AG28" s="173" t="s">
        <v>83</v>
      </c>
      <c r="AH28" s="173" t="s">
        <v>83</v>
      </c>
      <c r="AI28" s="27"/>
      <c r="AJ28" s="27"/>
      <c r="AK28" s="27">
        <v>0</v>
      </c>
      <c r="AL28" s="27">
        <v>0</v>
      </c>
      <c r="AM28" s="173" t="s">
        <v>83</v>
      </c>
      <c r="AN28" s="27"/>
      <c r="AO28" s="27"/>
      <c r="AP28" s="27">
        <v>1</v>
      </c>
    </row>
    <row r="29" spans="1:42">
      <c r="A29" s="151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3" t="str">
        <f t="shared" si="8"/>
        <v>|CffFF0000[武器]太极八卦剑lv2|r</v>
      </c>
      <c r="K29" s="153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54" t="str">
        <f>VLOOKUP(LEFT(RIGHT(B29,5),4),物品!B:CU,20,FALSE)</f>
        <v>ReplaceableTextures\\CommandButtons\\BTNZ05.blp</v>
      </c>
      <c r="N29" s="173" t="s">
        <v>83</v>
      </c>
      <c r="O29" s="174" t="s">
        <v>84</v>
      </c>
      <c r="P29" s="27">
        <v>0</v>
      </c>
      <c r="Q29" s="27">
        <v>0</v>
      </c>
      <c r="R29" s="173" t="s">
        <v>83</v>
      </c>
      <c r="S29" s="173" t="s">
        <v>83</v>
      </c>
      <c r="T29" s="173" t="s">
        <v>83</v>
      </c>
      <c r="U29" s="173" t="s">
        <v>83</v>
      </c>
      <c r="V29" s="27">
        <v>1</v>
      </c>
      <c r="W29" s="27" t="s">
        <v>85</v>
      </c>
      <c r="X29" s="27">
        <v>0</v>
      </c>
      <c r="Y29" s="173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73" t="s">
        <v>83</v>
      </c>
      <c r="AF29" s="173" t="s">
        <v>83</v>
      </c>
      <c r="AG29" s="173" t="s">
        <v>83</v>
      </c>
      <c r="AH29" s="173" t="s">
        <v>83</v>
      </c>
      <c r="AI29" s="27"/>
      <c r="AJ29" s="27"/>
      <c r="AK29" s="27">
        <v>0</v>
      </c>
      <c r="AL29" s="27">
        <v>0</v>
      </c>
      <c r="AM29" s="173" t="s">
        <v>83</v>
      </c>
      <c r="AN29" s="27"/>
      <c r="AO29" s="27"/>
      <c r="AP29" s="27">
        <v>1</v>
      </c>
    </row>
    <row r="30" spans="1:42">
      <c r="A30" s="151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3" t="str">
        <f t="shared" si="8"/>
        <v>|CffFF0000[武器]太极八卦剑lv3|r</v>
      </c>
      <c r="K30" s="153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54" t="str">
        <f>VLOOKUP(LEFT(RIGHT(B30,5),4),物品!B:CU,20,FALSE)</f>
        <v>ReplaceableTextures\\CommandButtons\\BTNZ05.blp</v>
      </c>
      <c r="N30" s="173" t="s">
        <v>83</v>
      </c>
      <c r="O30" s="174" t="s">
        <v>84</v>
      </c>
      <c r="P30" s="27">
        <v>0</v>
      </c>
      <c r="Q30" s="27">
        <v>0</v>
      </c>
      <c r="R30" s="173" t="s">
        <v>83</v>
      </c>
      <c r="S30" s="173" t="s">
        <v>83</v>
      </c>
      <c r="T30" s="173" t="s">
        <v>83</v>
      </c>
      <c r="U30" s="173" t="s">
        <v>83</v>
      </c>
      <c r="V30" s="27">
        <v>1</v>
      </c>
      <c r="W30" s="27" t="s">
        <v>85</v>
      </c>
      <c r="X30" s="27">
        <v>0</v>
      </c>
      <c r="Y30" s="173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73" t="s">
        <v>83</v>
      </c>
      <c r="AF30" s="173" t="s">
        <v>83</v>
      </c>
      <c r="AG30" s="173" t="s">
        <v>83</v>
      </c>
      <c r="AH30" s="173" t="s">
        <v>83</v>
      </c>
      <c r="AI30" s="27"/>
      <c r="AJ30" s="27"/>
      <c r="AK30" s="27">
        <v>0</v>
      </c>
      <c r="AL30" s="27">
        <v>0</v>
      </c>
      <c r="AM30" s="173" t="s">
        <v>83</v>
      </c>
      <c r="AN30" s="27"/>
      <c r="AO30" s="27"/>
      <c r="AP30" s="27">
        <v>1</v>
      </c>
    </row>
    <row r="31" spans="1:42">
      <c r="A31" s="151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3" t="str">
        <f t="shared" si="8"/>
        <v>|CffFF0000[武器]太极八卦剑lv4|r</v>
      </c>
      <c r="K31" s="153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54" t="str">
        <f>VLOOKUP(LEFT(RIGHT(B31,5),4),物品!B:CU,20,FALSE)</f>
        <v>ReplaceableTextures\\CommandButtons\\BTNZ05.blp</v>
      </c>
      <c r="N31" s="173" t="s">
        <v>83</v>
      </c>
      <c r="O31" s="174" t="s">
        <v>84</v>
      </c>
      <c r="P31" s="27">
        <v>0</v>
      </c>
      <c r="Q31" s="27">
        <v>0</v>
      </c>
      <c r="R31" s="173" t="s">
        <v>83</v>
      </c>
      <c r="S31" s="173" t="s">
        <v>83</v>
      </c>
      <c r="T31" s="173" t="s">
        <v>83</v>
      </c>
      <c r="U31" s="173" t="s">
        <v>83</v>
      </c>
      <c r="V31" s="27">
        <v>1</v>
      </c>
      <c r="W31" s="27" t="s">
        <v>85</v>
      </c>
      <c r="X31" s="27">
        <v>0</v>
      </c>
      <c r="Y31" s="173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73" t="s">
        <v>83</v>
      </c>
      <c r="AF31" s="173" t="s">
        <v>83</v>
      </c>
      <c r="AG31" s="173" t="s">
        <v>83</v>
      </c>
      <c r="AH31" s="173" t="s">
        <v>83</v>
      </c>
      <c r="AI31" s="27"/>
      <c r="AJ31" s="27"/>
      <c r="AK31" s="27">
        <v>0</v>
      </c>
      <c r="AL31" s="27">
        <v>0</v>
      </c>
      <c r="AM31" s="173" t="s">
        <v>83</v>
      </c>
      <c r="AN31" s="27"/>
      <c r="AO31" s="27"/>
      <c r="AP31" s="27">
        <v>1</v>
      </c>
    </row>
    <row r="32" spans="1:42">
      <c r="A32" s="151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53" t="str">
        <f t="shared" si="8"/>
        <v>|CffFF0000[武器]太极八卦剑lv5|r</v>
      </c>
      <c r="K32" s="153" t="str">
        <f t="shared" si="9"/>
        <v>|Cffbbbbbb属性：|r|n攻击+600000|n攻速+60%|n吸血+12%|n|n攻击|Cffffc92610%|r概率附加|Cffffc926业力*400%|r攻击伤害|n</v>
      </c>
      <c r="L32" s="27"/>
      <c r="M32" s="154" t="str">
        <f>VLOOKUP(LEFT(RIGHT(B32,5),4),物品!B:CU,20,FALSE)</f>
        <v>ReplaceableTextures\\CommandButtons\\BTNZ05.blp</v>
      </c>
      <c r="N32" s="173" t="s">
        <v>83</v>
      </c>
      <c r="O32" s="174" t="s">
        <v>84</v>
      </c>
      <c r="P32" s="27">
        <v>0</v>
      </c>
      <c r="Q32" s="27">
        <v>0</v>
      </c>
      <c r="R32" s="173" t="s">
        <v>83</v>
      </c>
      <c r="S32" s="173" t="s">
        <v>83</v>
      </c>
      <c r="T32" s="173" t="s">
        <v>83</v>
      </c>
      <c r="U32" s="173" t="s">
        <v>83</v>
      </c>
      <c r="V32" s="27">
        <v>1</v>
      </c>
      <c r="W32" s="27" t="s">
        <v>85</v>
      </c>
      <c r="X32" s="27">
        <v>0</v>
      </c>
      <c r="Y32" s="173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73" t="s">
        <v>83</v>
      </c>
      <c r="AF32" s="173" t="s">
        <v>83</v>
      </c>
      <c r="AG32" s="173" t="s">
        <v>83</v>
      </c>
      <c r="AH32" s="173" t="s">
        <v>83</v>
      </c>
      <c r="AI32" s="27"/>
      <c r="AJ32" s="27"/>
      <c r="AK32" s="27">
        <v>0</v>
      </c>
      <c r="AL32" s="27">
        <v>0</v>
      </c>
      <c r="AM32" s="173" t="s">
        <v>83</v>
      </c>
      <c r="AN32" s="27"/>
      <c r="AO32" s="27"/>
      <c r="AP32" s="27"/>
    </row>
    <row r="33" spans="1:42">
      <c r="A33" s="151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53" t="str">
        <f t="shared" si="8"/>
        <v>[饰品]青珑挂珠lv1</v>
      </c>
      <c r="K33" s="153" t="str">
        <f t="shared" si="9"/>
        <v>|Cffbbbbbb属性：|r|n攻击+250|n业力+1000|n生命值+5000|n|n|Cff00ff7f击杀200只怪有50%概率升级|r</v>
      </c>
      <c r="L33" s="27"/>
      <c r="M33" s="154" t="str">
        <f>VLOOKUP(LEFT(RIGHT(B33,5),4),物品!B:CU,20,FALSE)</f>
        <v>ReplaceableTextures\\CommandButtons\\BTNZ06.blp</v>
      </c>
      <c r="N33" s="173" t="s">
        <v>83</v>
      </c>
      <c r="O33" s="174" t="s">
        <v>84</v>
      </c>
      <c r="P33" s="27">
        <v>0</v>
      </c>
      <c r="Q33" s="27">
        <v>0</v>
      </c>
      <c r="R33" s="173" t="s">
        <v>83</v>
      </c>
      <c r="S33" s="173" t="s">
        <v>83</v>
      </c>
      <c r="T33" s="173" t="s">
        <v>83</v>
      </c>
      <c r="U33" s="173" t="s">
        <v>83</v>
      </c>
      <c r="V33" s="27">
        <v>2</v>
      </c>
      <c r="W33" s="27" t="s">
        <v>85</v>
      </c>
      <c r="X33" s="27">
        <v>0</v>
      </c>
      <c r="Y33" s="173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73" t="s">
        <v>83</v>
      </c>
      <c r="AF33" s="173" t="s">
        <v>83</v>
      </c>
      <c r="AG33" s="173" t="s">
        <v>83</v>
      </c>
      <c r="AH33" s="173" t="s">
        <v>83</v>
      </c>
      <c r="AI33" s="27"/>
      <c r="AJ33" s="27"/>
      <c r="AK33" s="27">
        <v>0</v>
      </c>
      <c r="AL33" s="27">
        <v>0</v>
      </c>
      <c r="AM33" s="173" t="s">
        <v>83</v>
      </c>
      <c r="AN33" s="27">
        <f>VLOOKUP(B33,物品!B33:D61,3,FALSE)</f>
        <v>200</v>
      </c>
      <c r="AO33" s="27"/>
      <c r="AP33" s="27"/>
    </row>
    <row r="34" spans="1:42">
      <c r="A34" s="151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53" t="str">
        <f t="shared" si="8"/>
        <v>[饰品]青珑挂珠lv2</v>
      </c>
      <c r="K34" s="153" t="str">
        <f t="shared" si="9"/>
        <v>|Cffbbbbbb属性：|r|n攻击+500|n业力+2000|n生命值+10000|n|n|Cff00ff7f击杀200只怪有50%概率升级|r</v>
      </c>
      <c r="L34" s="27"/>
      <c r="M34" s="154" t="str">
        <f>VLOOKUP(LEFT(RIGHT(B34,5),4),物品!B:CU,20,FALSE)</f>
        <v>ReplaceableTextures\\CommandButtons\\BTNZ06.blp</v>
      </c>
      <c r="N34" s="173" t="s">
        <v>83</v>
      </c>
      <c r="O34" s="174" t="s">
        <v>84</v>
      </c>
      <c r="P34" s="27">
        <v>0</v>
      </c>
      <c r="Q34" s="27">
        <v>0</v>
      </c>
      <c r="R34" s="173" t="s">
        <v>83</v>
      </c>
      <c r="S34" s="173" t="s">
        <v>83</v>
      </c>
      <c r="T34" s="173" t="s">
        <v>83</v>
      </c>
      <c r="U34" s="173" t="s">
        <v>83</v>
      </c>
      <c r="V34" s="27">
        <v>2</v>
      </c>
      <c r="W34" s="27" t="s">
        <v>85</v>
      </c>
      <c r="X34" s="27">
        <v>0</v>
      </c>
      <c r="Y34" s="173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73" t="s">
        <v>83</v>
      </c>
      <c r="AF34" s="173" t="s">
        <v>83</v>
      </c>
      <c r="AG34" s="173" t="s">
        <v>83</v>
      </c>
      <c r="AH34" s="173" t="s">
        <v>83</v>
      </c>
      <c r="AI34" s="27"/>
      <c r="AJ34" s="27"/>
      <c r="AK34" s="27">
        <v>0</v>
      </c>
      <c r="AL34" s="27">
        <v>0</v>
      </c>
      <c r="AM34" s="173" t="s">
        <v>83</v>
      </c>
      <c r="AN34" s="27">
        <f>VLOOKUP(B34,物品!B34:D62,3,FALSE)</f>
        <v>200</v>
      </c>
      <c r="AO34" s="27"/>
      <c r="AP34" s="27"/>
    </row>
    <row r="35" spans="1:42">
      <c r="A35" s="151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53" t="str">
        <f t="shared" si="8"/>
        <v>[饰品]青珑挂珠lv3</v>
      </c>
      <c r="K35" s="153" t="str">
        <f t="shared" si="9"/>
        <v>|Cffbbbbbb属性：|r|n攻击+750|n业力+3000|n生命值+15000|n|n|Cff00ff7f击杀200只怪有50%概率升级|r</v>
      </c>
      <c r="L35" s="27"/>
      <c r="M35" s="154" t="str">
        <f>VLOOKUP(LEFT(RIGHT(B35,5),4),物品!B:CU,20,FALSE)</f>
        <v>ReplaceableTextures\\CommandButtons\\BTNZ06.blp</v>
      </c>
      <c r="N35" s="173" t="s">
        <v>83</v>
      </c>
      <c r="O35" s="174" t="s">
        <v>84</v>
      </c>
      <c r="P35" s="27">
        <v>0</v>
      </c>
      <c r="Q35" s="27">
        <v>0</v>
      </c>
      <c r="R35" s="173" t="s">
        <v>83</v>
      </c>
      <c r="S35" s="173" t="s">
        <v>83</v>
      </c>
      <c r="T35" s="173" t="s">
        <v>83</v>
      </c>
      <c r="U35" s="173" t="s">
        <v>83</v>
      </c>
      <c r="V35" s="27">
        <v>2</v>
      </c>
      <c r="W35" s="27" t="s">
        <v>85</v>
      </c>
      <c r="X35" s="27">
        <v>0</v>
      </c>
      <c r="Y35" s="173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73" t="s">
        <v>83</v>
      </c>
      <c r="AF35" s="173" t="s">
        <v>83</v>
      </c>
      <c r="AG35" s="173" t="s">
        <v>83</v>
      </c>
      <c r="AH35" s="173" t="s">
        <v>83</v>
      </c>
      <c r="AI35" s="27"/>
      <c r="AJ35" s="27"/>
      <c r="AK35" s="27">
        <v>0</v>
      </c>
      <c r="AL35" s="27">
        <v>0</v>
      </c>
      <c r="AM35" s="173" t="s">
        <v>83</v>
      </c>
      <c r="AN35" s="27">
        <f>VLOOKUP(B35,物品!B35:D63,3,FALSE)</f>
        <v>200</v>
      </c>
      <c r="AO35" s="27"/>
      <c r="AP35" s="27"/>
    </row>
    <row r="36" spans="1:42">
      <c r="A36" s="151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53" t="str">
        <f t="shared" si="8"/>
        <v>[饰品]青珑挂珠lv4</v>
      </c>
      <c r="K36" s="153" t="str">
        <f t="shared" si="9"/>
        <v>|Cffbbbbbb属性：|r|n攻击+1000|n业力+4000|n生命值+20000|n|n|Cff00ff7f击杀200只怪有50%概率升级|r</v>
      </c>
      <c r="L36" s="27"/>
      <c r="M36" s="154" t="str">
        <f>VLOOKUP(LEFT(RIGHT(B36,5),4),物品!B:CU,20,FALSE)</f>
        <v>ReplaceableTextures\\CommandButtons\\BTNZ06.blp</v>
      </c>
      <c r="N36" s="173" t="s">
        <v>83</v>
      </c>
      <c r="O36" s="174" t="s">
        <v>84</v>
      </c>
      <c r="P36" s="27">
        <v>0</v>
      </c>
      <c r="Q36" s="27">
        <v>0</v>
      </c>
      <c r="R36" s="173" t="s">
        <v>83</v>
      </c>
      <c r="S36" s="173" t="s">
        <v>83</v>
      </c>
      <c r="T36" s="173" t="s">
        <v>83</v>
      </c>
      <c r="U36" s="173" t="s">
        <v>83</v>
      </c>
      <c r="V36" s="27">
        <v>2</v>
      </c>
      <c r="W36" s="27" t="s">
        <v>85</v>
      </c>
      <c r="X36" s="27">
        <v>0</v>
      </c>
      <c r="Y36" s="173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73" t="s">
        <v>83</v>
      </c>
      <c r="AF36" s="173" t="s">
        <v>83</v>
      </c>
      <c r="AG36" s="173" t="s">
        <v>83</v>
      </c>
      <c r="AH36" s="173" t="s">
        <v>83</v>
      </c>
      <c r="AI36" s="27"/>
      <c r="AJ36" s="27"/>
      <c r="AK36" s="27">
        <v>0</v>
      </c>
      <c r="AL36" s="27">
        <v>0</v>
      </c>
      <c r="AM36" s="173" t="s">
        <v>83</v>
      </c>
      <c r="AN36" s="27">
        <f>VLOOKUP(B36,物品!B36:D64,3,FALSE)</f>
        <v>200</v>
      </c>
      <c r="AO36" s="27"/>
      <c r="AP36" s="27"/>
    </row>
    <row r="37" spans="1:42">
      <c r="A37" s="151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53" t="str">
        <f t="shared" si="8"/>
        <v>[饰品]青珑挂珠lv5</v>
      </c>
      <c r="K37" s="153" t="str">
        <f t="shared" si="9"/>
        <v>|Cffbbbbbb属性：|r|n攻击+1250|n业力+5000|n生命值+25000|n|n|Cff00ff7f击杀300只怪有50%概率升级|r</v>
      </c>
      <c r="L37" s="27"/>
      <c r="M37" s="154" t="str">
        <f>VLOOKUP(LEFT(RIGHT(B37,5),4),物品!B:CU,20,FALSE)</f>
        <v>ReplaceableTextures\\CommandButtons\\BTNZ06.blp</v>
      </c>
      <c r="N37" s="173" t="s">
        <v>83</v>
      </c>
      <c r="O37" s="174" t="s">
        <v>84</v>
      </c>
      <c r="P37" s="27">
        <v>0</v>
      </c>
      <c r="Q37" s="27">
        <v>0</v>
      </c>
      <c r="R37" s="173" t="s">
        <v>83</v>
      </c>
      <c r="S37" s="173" t="s">
        <v>83</v>
      </c>
      <c r="T37" s="173" t="s">
        <v>83</v>
      </c>
      <c r="U37" s="173" t="s">
        <v>83</v>
      </c>
      <c r="V37" s="27">
        <v>2</v>
      </c>
      <c r="W37" s="27" t="s">
        <v>85</v>
      </c>
      <c r="X37" s="27">
        <v>0</v>
      </c>
      <c r="Y37" s="173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73" t="s">
        <v>83</v>
      </c>
      <c r="AF37" s="173" t="s">
        <v>83</v>
      </c>
      <c r="AG37" s="173" t="s">
        <v>83</v>
      </c>
      <c r="AH37" s="173" t="s">
        <v>83</v>
      </c>
      <c r="AI37" s="27"/>
      <c r="AJ37" s="27"/>
      <c r="AK37" s="27">
        <v>0</v>
      </c>
      <c r="AL37" s="27">
        <v>0</v>
      </c>
      <c r="AM37" s="173" t="s">
        <v>83</v>
      </c>
      <c r="AN37" s="27">
        <f>VLOOKUP(B37,物品!B37:D65,3,FALSE)</f>
        <v>300</v>
      </c>
      <c r="AO37" s="27"/>
      <c r="AP37" s="27"/>
    </row>
    <row r="38" spans="1:42">
      <c r="A38" s="151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53" t="str">
        <f t="shared" si="8"/>
        <v>|Cff00FF7F[饰品]紫晶坠子lv1|r</v>
      </c>
      <c r="K38" s="153" t="str">
        <f t="shared" si="9"/>
        <v>|Cffbbbbbb属性：|r|n攻击+2000|n业力+8000|n生命值+40000|n暴击+4%|n|n|Cff00ff7f击杀250只怪有50%概率升级|r</v>
      </c>
      <c r="L38" s="27"/>
      <c r="M38" s="154" t="str">
        <f>VLOOKUP(LEFT(RIGHT(B38,5),4),物品!B:CU,20,FALSE)</f>
        <v>ReplaceableTextures\\CommandButtons\\BTNZ07.blp</v>
      </c>
      <c r="N38" s="173" t="s">
        <v>83</v>
      </c>
      <c r="O38" s="174" t="s">
        <v>84</v>
      </c>
      <c r="P38" s="27">
        <v>0</v>
      </c>
      <c r="Q38" s="27">
        <v>0</v>
      </c>
      <c r="R38" s="173" t="s">
        <v>83</v>
      </c>
      <c r="S38" s="173" t="s">
        <v>83</v>
      </c>
      <c r="T38" s="173" t="s">
        <v>83</v>
      </c>
      <c r="U38" s="173" t="s">
        <v>83</v>
      </c>
      <c r="V38" s="27">
        <v>2</v>
      </c>
      <c r="W38" s="27" t="s">
        <v>85</v>
      </c>
      <c r="X38" s="27">
        <v>0</v>
      </c>
      <c r="Y38" s="173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73" t="s">
        <v>83</v>
      </c>
      <c r="AF38" s="173" t="s">
        <v>83</v>
      </c>
      <c r="AG38" s="173" t="s">
        <v>83</v>
      </c>
      <c r="AH38" s="173" t="s">
        <v>83</v>
      </c>
      <c r="AI38" s="27"/>
      <c r="AJ38" s="27"/>
      <c r="AK38" s="27">
        <v>0</v>
      </c>
      <c r="AL38" s="27">
        <v>0</v>
      </c>
      <c r="AM38" s="173" t="s">
        <v>83</v>
      </c>
      <c r="AN38" s="27">
        <f>VLOOKUP(B38,物品!B38:D66,3,FALSE)</f>
        <v>250</v>
      </c>
      <c r="AO38" s="27"/>
      <c r="AP38" s="27"/>
    </row>
    <row r="39" spans="1:42">
      <c r="A39" s="151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53" t="str">
        <f t="shared" si="8"/>
        <v>|Cff00FF7F[饰品]紫晶坠子lv2|r</v>
      </c>
      <c r="K39" s="153" t="str">
        <f t="shared" si="9"/>
        <v>|Cffbbbbbb属性：|r|n攻击+2500|n业力+10000|n生命值+50000|n暴击+4%|n|n|Cff00ff7f击杀250只怪有50%概率升级|r</v>
      </c>
      <c r="L39" s="27"/>
      <c r="M39" s="154" t="str">
        <f>VLOOKUP(LEFT(RIGHT(B39,5),4),物品!B:CU,20,FALSE)</f>
        <v>ReplaceableTextures\\CommandButtons\\BTNZ07.blp</v>
      </c>
      <c r="N39" s="173" t="s">
        <v>83</v>
      </c>
      <c r="O39" s="174" t="s">
        <v>84</v>
      </c>
      <c r="P39" s="27">
        <v>0</v>
      </c>
      <c r="Q39" s="27">
        <v>0</v>
      </c>
      <c r="R39" s="173" t="s">
        <v>83</v>
      </c>
      <c r="S39" s="173" t="s">
        <v>83</v>
      </c>
      <c r="T39" s="173" t="s">
        <v>83</v>
      </c>
      <c r="U39" s="173" t="s">
        <v>83</v>
      </c>
      <c r="V39" s="27">
        <v>2</v>
      </c>
      <c r="W39" s="27" t="s">
        <v>85</v>
      </c>
      <c r="X39" s="27">
        <v>0</v>
      </c>
      <c r="Y39" s="173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73" t="s">
        <v>83</v>
      </c>
      <c r="AF39" s="173" t="s">
        <v>83</v>
      </c>
      <c r="AG39" s="173" t="s">
        <v>83</v>
      </c>
      <c r="AH39" s="173" t="s">
        <v>83</v>
      </c>
      <c r="AI39" s="27"/>
      <c r="AJ39" s="27"/>
      <c r="AK39" s="27">
        <v>0</v>
      </c>
      <c r="AL39" s="27">
        <v>0</v>
      </c>
      <c r="AM39" s="173" t="s">
        <v>83</v>
      </c>
      <c r="AN39" s="27">
        <f>VLOOKUP(B39,物品!B39:D67,3,FALSE)</f>
        <v>250</v>
      </c>
      <c r="AO39" s="27"/>
      <c r="AP39" s="27"/>
    </row>
    <row r="40" spans="1:42">
      <c r="A40" s="151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53" t="str">
        <f t="shared" si="8"/>
        <v>|Cff00FF7F[饰品]紫晶坠子lv3|r</v>
      </c>
      <c r="K40" s="153" t="str">
        <f t="shared" si="9"/>
        <v>|Cffbbbbbb属性：|r|n攻击+3000|n业力+12000|n生命值+60000|n暴击+4%|n|n|Cff00ff7f击杀250只怪有50%概率升级|r</v>
      </c>
      <c r="L40" s="27"/>
      <c r="M40" s="154" t="str">
        <f>VLOOKUP(LEFT(RIGHT(B40,5),4),物品!B:CU,20,FALSE)</f>
        <v>ReplaceableTextures\\CommandButtons\\BTNZ07.blp</v>
      </c>
      <c r="N40" s="173" t="s">
        <v>83</v>
      </c>
      <c r="O40" s="174" t="s">
        <v>84</v>
      </c>
      <c r="P40" s="27">
        <v>0</v>
      </c>
      <c r="Q40" s="27">
        <v>0</v>
      </c>
      <c r="R40" s="173" t="s">
        <v>83</v>
      </c>
      <c r="S40" s="173" t="s">
        <v>83</v>
      </c>
      <c r="T40" s="173" t="s">
        <v>83</v>
      </c>
      <c r="U40" s="173" t="s">
        <v>83</v>
      </c>
      <c r="V40" s="27">
        <v>2</v>
      </c>
      <c r="W40" s="27" t="s">
        <v>85</v>
      </c>
      <c r="X40" s="27">
        <v>0</v>
      </c>
      <c r="Y40" s="173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73" t="s">
        <v>83</v>
      </c>
      <c r="AF40" s="173" t="s">
        <v>83</v>
      </c>
      <c r="AG40" s="173" t="s">
        <v>83</v>
      </c>
      <c r="AH40" s="173" t="s">
        <v>83</v>
      </c>
      <c r="AI40" s="27"/>
      <c r="AJ40" s="27"/>
      <c r="AK40" s="27">
        <v>0</v>
      </c>
      <c r="AL40" s="27">
        <v>0</v>
      </c>
      <c r="AM40" s="173" t="s">
        <v>83</v>
      </c>
      <c r="AN40" s="27">
        <f>VLOOKUP(B40,物品!B40:D68,3,FALSE)</f>
        <v>250</v>
      </c>
      <c r="AO40" s="27"/>
      <c r="AP40" s="27"/>
    </row>
    <row r="41" spans="1:42">
      <c r="A41" s="151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53" t="str">
        <f t="shared" ref="J41:J63" si="10">H41</f>
        <v>|Cff00FF7F[饰品]紫晶坠子lv4|r</v>
      </c>
      <c r="K41" s="153" t="str">
        <f t="shared" ref="K41:K63" si="11">I41</f>
        <v>|Cffbbbbbb属性：|r|n攻击+3500|n业力+14000|n生命值+70000|n暴击+4%|n|n|Cff00ff7f击杀250只怪有50%概率升级|r</v>
      </c>
      <c r="L41" s="27"/>
      <c r="M41" s="154" t="str">
        <f>VLOOKUP(LEFT(RIGHT(B41,5),4),物品!B:CU,20,FALSE)</f>
        <v>ReplaceableTextures\\CommandButtons\\BTNZ07.blp</v>
      </c>
      <c r="N41" s="173" t="s">
        <v>83</v>
      </c>
      <c r="O41" s="174" t="s">
        <v>84</v>
      </c>
      <c r="P41" s="27">
        <v>0</v>
      </c>
      <c r="Q41" s="27">
        <v>0</v>
      </c>
      <c r="R41" s="173" t="s">
        <v>83</v>
      </c>
      <c r="S41" s="173" t="s">
        <v>83</v>
      </c>
      <c r="T41" s="173" t="s">
        <v>83</v>
      </c>
      <c r="U41" s="173" t="s">
        <v>83</v>
      </c>
      <c r="V41" s="27">
        <v>2</v>
      </c>
      <c r="W41" s="27" t="s">
        <v>85</v>
      </c>
      <c r="X41" s="27">
        <v>0</v>
      </c>
      <c r="Y41" s="173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73" t="s">
        <v>83</v>
      </c>
      <c r="AF41" s="173" t="s">
        <v>83</v>
      </c>
      <c r="AG41" s="173" t="s">
        <v>83</v>
      </c>
      <c r="AH41" s="173" t="s">
        <v>83</v>
      </c>
      <c r="AI41" s="27"/>
      <c r="AJ41" s="27"/>
      <c r="AK41" s="27">
        <v>0</v>
      </c>
      <c r="AL41" s="27">
        <v>0</v>
      </c>
      <c r="AM41" s="173" t="s">
        <v>83</v>
      </c>
      <c r="AN41" s="27">
        <f>VLOOKUP(B41,物品!B41:D69,3,FALSE)</f>
        <v>250</v>
      </c>
      <c r="AO41" s="27"/>
      <c r="AP41" s="27"/>
    </row>
    <row r="42" spans="1:42">
      <c r="A42" s="151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53" t="str">
        <f t="shared" si="10"/>
        <v>|Cff00FF7F[饰品]紫晶坠子lv5|r</v>
      </c>
      <c r="K42" s="153" t="str">
        <f t="shared" si="11"/>
        <v>|Cffbbbbbb属性：|r|n攻击+4000|n业力+16000|n生命值+80000|n暴击+4%|n|n|Cff00ff7f击杀400只怪有50%概率升级|r</v>
      </c>
      <c r="L42" s="27"/>
      <c r="M42" s="154" t="str">
        <f>VLOOKUP(LEFT(RIGHT(B42,5),4),物品!B:CU,20,FALSE)</f>
        <v>ReplaceableTextures\\CommandButtons\\BTNZ07.blp</v>
      </c>
      <c r="N42" s="173" t="s">
        <v>83</v>
      </c>
      <c r="O42" s="174" t="s">
        <v>84</v>
      </c>
      <c r="P42" s="27">
        <v>0</v>
      </c>
      <c r="Q42" s="27">
        <v>0</v>
      </c>
      <c r="R42" s="173" t="s">
        <v>83</v>
      </c>
      <c r="S42" s="173" t="s">
        <v>83</v>
      </c>
      <c r="T42" s="173" t="s">
        <v>83</v>
      </c>
      <c r="U42" s="173" t="s">
        <v>83</v>
      </c>
      <c r="V42" s="27">
        <v>2</v>
      </c>
      <c r="W42" s="27" t="s">
        <v>85</v>
      </c>
      <c r="X42" s="27">
        <v>0</v>
      </c>
      <c r="Y42" s="173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73" t="s">
        <v>83</v>
      </c>
      <c r="AF42" s="173" t="s">
        <v>83</v>
      </c>
      <c r="AG42" s="173" t="s">
        <v>83</v>
      </c>
      <c r="AH42" s="173" t="s">
        <v>83</v>
      </c>
      <c r="AI42" s="27"/>
      <c r="AJ42" s="27"/>
      <c r="AK42" s="27">
        <v>0</v>
      </c>
      <c r="AL42" s="27">
        <v>0</v>
      </c>
      <c r="AM42" s="173" t="s">
        <v>83</v>
      </c>
      <c r="AN42" s="27">
        <f>VLOOKUP(B42,物品!B42:D70,3,FALSE)</f>
        <v>400</v>
      </c>
      <c r="AO42" s="27"/>
      <c r="AP42" s="27"/>
    </row>
    <row r="43" spans="1:42">
      <c r="A43" s="151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53" t="str">
        <f t="shared" si="10"/>
        <v>|Cff00BFFF[饰品]三才项圈lv1|r</v>
      </c>
      <c r="K43" s="153" t="str">
        <f t="shared" si="11"/>
        <v>|Cffbbbbbb属性：|r|n攻击+6000|n业力+24000|n生命值+120000|n暴击+6%|n|n|Cff00ff7f击杀350只怪有50%概率升级|r</v>
      </c>
      <c r="L43" s="27"/>
      <c r="M43" s="154" t="str">
        <f>VLOOKUP(LEFT(RIGHT(B43,5),4),物品!B:CU,20,FALSE)</f>
        <v>ReplaceableTextures\\CommandButtons\\BTNZ08.blp</v>
      </c>
      <c r="N43" s="173" t="s">
        <v>83</v>
      </c>
      <c r="O43" s="174" t="s">
        <v>84</v>
      </c>
      <c r="P43" s="27">
        <v>0</v>
      </c>
      <c r="Q43" s="27">
        <v>0</v>
      </c>
      <c r="R43" s="173" t="s">
        <v>83</v>
      </c>
      <c r="S43" s="173" t="s">
        <v>83</v>
      </c>
      <c r="T43" s="173" t="s">
        <v>83</v>
      </c>
      <c r="U43" s="173" t="s">
        <v>83</v>
      </c>
      <c r="V43" s="27">
        <v>2</v>
      </c>
      <c r="W43" s="27" t="s">
        <v>85</v>
      </c>
      <c r="X43" s="27">
        <v>0</v>
      </c>
      <c r="Y43" s="173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73" t="s">
        <v>83</v>
      </c>
      <c r="AF43" s="173" t="s">
        <v>83</v>
      </c>
      <c r="AG43" s="173" t="s">
        <v>83</v>
      </c>
      <c r="AH43" s="173" t="s">
        <v>83</v>
      </c>
      <c r="AI43" s="27"/>
      <c r="AJ43" s="27"/>
      <c r="AK43" s="27">
        <v>0</v>
      </c>
      <c r="AL43" s="27">
        <v>0</v>
      </c>
      <c r="AM43" s="173" t="s">
        <v>83</v>
      </c>
      <c r="AN43" s="27">
        <f>VLOOKUP(B43,物品!B43:D71,3,FALSE)</f>
        <v>350</v>
      </c>
      <c r="AO43" s="27"/>
      <c r="AP43" s="27"/>
    </row>
    <row r="44" spans="1:42">
      <c r="A44" s="151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53" t="str">
        <f t="shared" si="10"/>
        <v>|Cff00BFFF[饰品]三才项圈lv2|r</v>
      </c>
      <c r="K44" s="153" t="str">
        <f t="shared" si="11"/>
        <v>|Cffbbbbbb属性：|r|n攻击+7000|n业力+28000|n生命值+140000|n暴击+6%|n|n|Cff00ff7f击杀350只怪有50%概率升级|r</v>
      </c>
      <c r="L44" s="27"/>
      <c r="M44" s="154" t="str">
        <f>VLOOKUP(LEFT(RIGHT(B44,5),4),物品!B:CU,20,FALSE)</f>
        <v>ReplaceableTextures\\CommandButtons\\BTNZ08.blp</v>
      </c>
      <c r="N44" s="173" t="s">
        <v>83</v>
      </c>
      <c r="O44" s="174" t="s">
        <v>84</v>
      </c>
      <c r="P44" s="27">
        <v>0</v>
      </c>
      <c r="Q44" s="27">
        <v>0</v>
      </c>
      <c r="R44" s="173" t="s">
        <v>83</v>
      </c>
      <c r="S44" s="173" t="s">
        <v>83</v>
      </c>
      <c r="T44" s="173" t="s">
        <v>83</v>
      </c>
      <c r="U44" s="173" t="s">
        <v>83</v>
      </c>
      <c r="V44" s="27">
        <v>2</v>
      </c>
      <c r="W44" s="27" t="s">
        <v>85</v>
      </c>
      <c r="X44" s="27">
        <v>0</v>
      </c>
      <c r="Y44" s="173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73" t="s">
        <v>83</v>
      </c>
      <c r="AF44" s="173" t="s">
        <v>83</v>
      </c>
      <c r="AG44" s="173" t="s">
        <v>83</v>
      </c>
      <c r="AH44" s="173" t="s">
        <v>83</v>
      </c>
      <c r="AI44" s="27"/>
      <c r="AJ44" s="27"/>
      <c r="AK44" s="27">
        <v>0</v>
      </c>
      <c r="AL44" s="27">
        <v>0</v>
      </c>
      <c r="AM44" s="173" t="s">
        <v>83</v>
      </c>
      <c r="AN44" s="27">
        <f>VLOOKUP(B44,物品!B44:D72,3,FALSE)</f>
        <v>350</v>
      </c>
      <c r="AO44" s="27"/>
      <c r="AP44" s="27"/>
    </row>
    <row r="45" spans="1:42">
      <c r="A45" s="151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53" t="str">
        <f t="shared" si="10"/>
        <v>|Cff00BFFF[饰品]三才项圈lv3|r</v>
      </c>
      <c r="K45" s="153" t="str">
        <f t="shared" si="11"/>
        <v>|Cffbbbbbb属性：|r|n攻击+8000|n业力+32000|n生命值+160000|n暴击+6%|n|n|Cff00ff7f击杀350只怪有50%概率升级|r</v>
      </c>
      <c r="L45" s="27"/>
      <c r="M45" s="154" t="str">
        <f>VLOOKUP(LEFT(RIGHT(B45,5),4),物品!B:CU,20,FALSE)</f>
        <v>ReplaceableTextures\\CommandButtons\\BTNZ08.blp</v>
      </c>
      <c r="N45" s="173" t="s">
        <v>83</v>
      </c>
      <c r="O45" s="174" t="s">
        <v>84</v>
      </c>
      <c r="P45" s="27">
        <v>0</v>
      </c>
      <c r="Q45" s="27">
        <v>0</v>
      </c>
      <c r="R45" s="173" t="s">
        <v>83</v>
      </c>
      <c r="S45" s="173" t="s">
        <v>83</v>
      </c>
      <c r="T45" s="173" t="s">
        <v>83</v>
      </c>
      <c r="U45" s="173" t="s">
        <v>83</v>
      </c>
      <c r="V45" s="27">
        <v>2</v>
      </c>
      <c r="W45" s="27" t="s">
        <v>85</v>
      </c>
      <c r="X45" s="27">
        <v>0</v>
      </c>
      <c r="Y45" s="173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73" t="s">
        <v>83</v>
      </c>
      <c r="AF45" s="173" t="s">
        <v>83</v>
      </c>
      <c r="AG45" s="173" t="s">
        <v>83</v>
      </c>
      <c r="AH45" s="173" t="s">
        <v>83</v>
      </c>
      <c r="AI45" s="27"/>
      <c r="AJ45" s="27"/>
      <c r="AK45" s="27">
        <v>0</v>
      </c>
      <c r="AL45" s="27">
        <v>0</v>
      </c>
      <c r="AM45" s="173" t="s">
        <v>83</v>
      </c>
      <c r="AN45" s="27">
        <f>VLOOKUP(B45,物品!B45:D73,3,FALSE)</f>
        <v>350</v>
      </c>
      <c r="AO45" s="27"/>
      <c r="AP45" s="27"/>
    </row>
    <row r="46" spans="1:42">
      <c r="A46" s="151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53" t="str">
        <f t="shared" si="10"/>
        <v>|Cff00BFFF[饰品]三才项圈lv4|r</v>
      </c>
      <c r="K46" s="153" t="str">
        <f t="shared" si="11"/>
        <v>|Cffbbbbbb属性：|r|n攻击+10000|n业力+40000|n生命值+200000|n暴击+6%|n|n|Cff00ff7f击杀350只怪有50%概率升级|r</v>
      </c>
      <c r="L46" s="27"/>
      <c r="M46" s="154" t="str">
        <f>VLOOKUP(LEFT(RIGHT(B46,5),4),物品!B:CU,20,FALSE)</f>
        <v>ReplaceableTextures\\CommandButtons\\BTNZ08.blp</v>
      </c>
      <c r="N46" s="173" t="s">
        <v>83</v>
      </c>
      <c r="O46" s="174" t="s">
        <v>84</v>
      </c>
      <c r="P46" s="27">
        <v>0</v>
      </c>
      <c r="Q46" s="27">
        <v>0</v>
      </c>
      <c r="R46" s="173" t="s">
        <v>83</v>
      </c>
      <c r="S46" s="173" t="s">
        <v>83</v>
      </c>
      <c r="T46" s="173" t="s">
        <v>83</v>
      </c>
      <c r="U46" s="173" t="s">
        <v>83</v>
      </c>
      <c r="V46" s="27">
        <v>2</v>
      </c>
      <c r="W46" s="27" t="s">
        <v>85</v>
      </c>
      <c r="X46" s="27">
        <v>0</v>
      </c>
      <c r="Y46" s="173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73" t="s">
        <v>83</v>
      </c>
      <c r="AF46" s="173" t="s">
        <v>83</v>
      </c>
      <c r="AG46" s="173" t="s">
        <v>83</v>
      </c>
      <c r="AH46" s="173" t="s">
        <v>83</v>
      </c>
      <c r="AI46" s="27"/>
      <c r="AJ46" s="27"/>
      <c r="AK46" s="27">
        <v>0</v>
      </c>
      <c r="AL46" s="27">
        <v>0</v>
      </c>
      <c r="AM46" s="173" t="s">
        <v>83</v>
      </c>
      <c r="AN46" s="27">
        <f>VLOOKUP(B46,物品!B46:D74,3,FALSE)</f>
        <v>350</v>
      </c>
      <c r="AO46" s="27"/>
      <c r="AP46" s="27"/>
    </row>
    <row r="47" spans="1:42">
      <c r="A47" s="151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53" t="str">
        <f t="shared" si="10"/>
        <v>|Cff00BFFF[饰品]三才项圈lv5|r</v>
      </c>
      <c r="K47" s="153" t="str">
        <f t="shared" si="11"/>
        <v>|Cffbbbbbb属性：|r|n攻击+12000|n业力+48000|n生命值+240000|n暴击+6%|n|n|Cff00ff7f击杀600只怪有50%概率升级|r</v>
      </c>
      <c r="L47" s="27"/>
      <c r="M47" s="154" t="str">
        <f>VLOOKUP(LEFT(RIGHT(B47,5),4),物品!B:CU,20,FALSE)</f>
        <v>ReplaceableTextures\\CommandButtons\\BTNZ08.blp</v>
      </c>
      <c r="N47" s="173" t="s">
        <v>83</v>
      </c>
      <c r="O47" s="174" t="s">
        <v>84</v>
      </c>
      <c r="P47" s="27">
        <v>0</v>
      </c>
      <c r="Q47" s="27">
        <v>0</v>
      </c>
      <c r="R47" s="173" t="s">
        <v>83</v>
      </c>
      <c r="S47" s="173" t="s">
        <v>83</v>
      </c>
      <c r="T47" s="173" t="s">
        <v>83</v>
      </c>
      <c r="U47" s="173" t="s">
        <v>83</v>
      </c>
      <c r="V47" s="27">
        <v>2</v>
      </c>
      <c r="W47" s="27" t="s">
        <v>85</v>
      </c>
      <c r="X47" s="27">
        <v>0</v>
      </c>
      <c r="Y47" s="173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73" t="s">
        <v>83</v>
      </c>
      <c r="AF47" s="173" t="s">
        <v>83</v>
      </c>
      <c r="AG47" s="173" t="s">
        <v>83</v>
      </c>
      <c r="AH47" s="173" t="s">
        <v>83</v>
      </c>
      <c r="AI47" s="27"/>
      <c r="AJ47" s="27"/>
      <c r="AK47" s="27">
        <v>0</v>
      </c>
      <c r="AL47" s="27">
        <v>0</v>
      </c>
      <c r="AM47" s="173" t="s">
        <v>83</v>
      </c>
      <c r="AN47" s="27">
        <f>VLOOKUP(B47,物品!B47:D75,3,FALSE)</f>
        <v>600</v>
      </c>
      <c r="AO47" s="27"/>
      <c r="AP47" s="27"/>
    </row>
    <row r="48" spans="1:42">
      <c r="A48" s="151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53" t="str">
        <f t="shared" ref="J48:J52" si="12">H48</f>
        <v>|CffBF00FF[饰品]化龙护符lv1|r</v>
      </c>
      <c r="K48" s="153" t="str">
        <f t="shared" ref="K48:K52" si="13">I48</f>
        <v>|Cffbbbbbb属性：|r|n攻击+18000|n业力+72000|n生命值+360000|n暴击+8%|n|n|Cff00ff7f击杀500只怪有50%概率升级|r</v>
      </c>
      <c r="L48" s="27"/>
      <c r="M48" s="154" t="str">
        <f>VLOOKUP(LEFT(RIGHT(B48,5),4),物品!B:CU,20,FALSE)</f>
        <v>ReplaceableTextures\\CommandButtons\\BTNZ24.blp</v>
      </c>
      <c r="N48" s="173" t="s">
        <v>83</v>
      </c>
      <c r="O48" s="174" t="s">
        <v>84</v>
      </c>
      <c r="P48" s="27">
        <v>0</v>
      </c>
      <c r="Q48" s="27">
        <v>0</v>
      </c>
      <c r="R48" s="173" t="s">
        <v>83</v>
      </c>
      <c r="S48" s="173" t="s">
        <v>83</v>
      </c>
      <c r="T48" s="173" t="s">
        <v>83</v>
      </c>
      <c r="U48" s="173" t="s">
        <v>83</v>
      </c>
      <c r="V48" s="27">
        <v>2</v>
      </c>
      <c r="W48" s="27" t="s">
        <v>85</v>
      </c>
      <c r="X48" s="27">
        <v>0</v>
      </c>
      <c r="Y48" s="173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73" t="s">
        <v>83</v>
      </c>
      <c r="AF48" s="173" t="s">
        <v>83</v>
      </c>
      <c r="AG48" s="173" t="s">
        <v>83</v>
      </c>
      <c r="AH48" s="173" t="s">
        <v>83</v>
      </c>
      <c r="AI48" s="27"/>
      <c r="AJ48" s="27"/>
      <c r="AK48" s="27">
        <v>0</v>
      </c>
      <c r="AL48" s="27">
        <v>0</v>
      </c>
      <c r="AM48" s="173" t="s">
        <v>83</v>
      </c>
      <c r="AN48" s="27">
        <f>VLOOKUP(B48,物品!B48:D76,3,FALSE)</f>
        <v>500</v>
      </c>
      <c r="AO48" s="27"/>
      <c r="AP48" s="27"/>
    </row>
    <row r="49" spans="1:42">
      <c r="A49" s="151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53" t="str">
        <f t="shared" si="12"/>
        <v>|CffBF00FF[饰品]化龙护符lv2|r</v>
      </c>
      <c r="K49" s="153" t="str">
        <f t="shared" si="13"/>
        <v>|Cffbbbbbb属性：|r|n攻击+21000|n业力+84000|n生命值+420000|n暴击+8%|n|n|Cff00ff7f击杀500只怪有50%概率升级|r</v>
      </c>
      <c r="L49" s="27"/>
      <c r="M49" s="154" t="str">
        <f>VLOOKUP(LEFT(RIGHT(B49,5),4),物品!B:CU,20,FALSE)</f>
        <v>ReplaceableTextures\\CommandButtons\\BTNZ24.blp</v>
      </c>
      <c r="N49" s="173" t="s">
        <v>83</v>
      </c>
      <c r="O49" s="174" t="s">
        <v>84</v>
      </c>
      <c r="P49" s="27">
        <v>0</v>
      </c>
      <c r="Q49" s="27">
        <v>0</v>
      </c>
      <c r="R49" s="173" t="s">
        <v>83</v>
      </c>
      <c r="S49" s="173" t="s">
        <v>83</v>
      </c>
      <c r="T49" s="173" t="s">
        <v>83</v>
      </c>
      <c r="U49" s="173" t="s">
        <v>83</v>
      </c>
      <c r="V49" s="27">
        <v>2</v>
      </c>
      <c r="W49" s="27" t="s">
        <v>85</v>
      </c>
      <c r="X49" s="27">
        <v>0</v>
      </c>
      <c r="Y49" s="173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73" t="s">
        <v>83</v>
      </c>
      <c r="AF49" s="173" t="s">
        <v>83</v>
      </c>
      <c r="AG49" s="173" t="s">
        <v>83</v>
      </c>
      <c r="AH49" s="173" t="s">
        <v>83</v>
      </c>
      <c r="AI49" s="27"/>
      <c r="AJ49" s="27"/>
      <c r="AK49" s="27">
        <v>0</v>
      </c>
      <c r="AL49" s="27">
        <v>0</v>
      </c>
      <c r="AM49" s="173" t="s">
        <v>83</v>
      </c>
      <c r="AN49" s="27">
        <f>VLOOKUP(B49,物品!B49:D77,3,FALSE)</f>
        <v>500</v>
      </c>
      <c r="AO49" s="27"/>
      <c r="AP49" s="27"/>
    </row>
    <row r="50" spans="1:42">
      <c r="A50" s="151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53" t="str">
        <f t="shared" si="12"/>
        <v>|CffBF00FF[饰品]化龙护符lv3|r</v>
      </c>
      <c r="K50" s="153" t="str">
        <f t="shared" si="13"/>
        <v>|Cffbbbbbb属性：|r|n攻击+24000|n业力+96000|n生命值+480000|n暴击+8%|n|n|Cff00ff7f击杀500只怪有50%概率升级|r</v>
      </c>
      <c r="L50" s="27"/>
      <c r="M50" s="154" t="str">
        <f>VLOOKUP(LEFT(RIGHT(B50,5),4),物品!B:CU,20,FALSE)</f>
        <v>ReplaceableTextures\\CommandButtons\\BTNZ24.blp</v>
      </c>
      <c r="N50" s="173" t="s">
        <v>83</v>
      </c>
      <c r="O50" s="174" t="s">
        <v>84</v>
      </c>
      <c r="P50" s="27">
        <v>0</v>
      </c>
      <c r="Q50" s="27">
        <v>0</v>
      </c>
      <c r="R50" s="173" t="s">
        <v>83</v>
      </c>
      <c r="S50" s="173" t="s">
        <v>83</v>
      </c>
      <c r="T50" s="173" t="s">
        <v>83</v>
      </c>
      <c r="U50" s="173" t="s">
        <v>83</v>
      </c>
      <c r="V50" s="27">
        <v>2</v>
      </c>
      <c r="W50" s="27" t="s">
        <v>85</v>
      </c>
      <c r="X50" s="27">
        <v>0</v>
      </c>
      <c r="Y50" s="173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73" t="s">
        <v>83</v>
      </c>
      <c r="AF50" s="173" t="s">
        <v>83</v>
      </c>
      <c r="AG50" s="173" t="s">
        <v>83</v>
      </c>
      <c r="AH50" s="173" t="s">
        <v>83</v>
      </c>
      <c r="AI50" s="27"/>
      <c r="AJ50" s="27"/>
      <c r="AK50" s="27">
        <v>0</v>
      </c>
      <c r="AL50" s="27">
        <v>0</v>
      </c>
      <c r="AM50" s="173" t="s">
        <v>83</v>
      </c>
      <c r="AN50" s="27">
        <f>VLOOKUP(B50,物品!B50:D78,3,FALSE)</f>
        <v>500</v>
      </c>
      <c r="AO50" s="27"/>
      <c r="AP50" s="27"/>
    </row>
    <row r="51" spans="1:42">
      <c r="A51" s="151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53" t="str">
        <f t="shared" si="12"/>
        <v>|CffBF00FF[饰品]化龙护符lv4|r</v>
      </c>
      <c r="K51" s="153" t="str">
        <f t="shared" si="13"/>
        <v>|Cffbbbbbb属性：|r|n攻击+27000|n业力+108000|n生命值+540000|n暴击+8%|n|n|Cff00ff7f击杀500只怪有50%概率升级|r</v>
      </c>
      <c r="L51" s="27"/>
      <c r="M51" s="154" t="str">
        <f>VLOOKUP(LEFT(RIGHT(B51,5),4),物品!B:CU,20,FALSE)</f>
        <v>ReplaceableTextures\\CommandButtons\\BTNZ24.blp</v>
      </c>
      <c r="N51" s="173" t="s">
        <v>83</v>
      </c>
      <c r="O51" s="174" t="s">
        <v>84</v>
      </c>
      <c r="P51" s="27">
        <v>0</v>
      </c>
      <c r="Q51" s="27">
        <v>0</v>
      </c>
      <c r="R51" s="173" t="s">
        <v>83</v>
      </c>
      <c r="S51" s="173" t="s">
        <v>83</v>
      </c>
      <c r="T51" s="173" t="s">
        <v>83</v>
      </c>
      <c r="U51" s="173" t="s">
        <v>83</v>
      </c>
      <c r="V51" s="27">
        <v>2</v>
      </c>
      <c r="W51" s="27" t="s">
        <v>85</v>
      </c>
      <c r="X51" s="27">
        <v>0</v>
      </c>
      <c r="Y51" s="173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73" t="s">
        <v>83</v>
      </c>
      <c r="AF51" s="173" t="s">
        <v>83</v>
      </c>
      <c r="AG51" s="173" t="s">
        <v>83</v>
      </c>
      <c r="AH51" s="173" t="s">
        <v>83</v>
      </c>
      <c r="AI51" s="27"/>
      <c r="AJ51" s="27"/>
      <c r="AK51" s="27">
        <v>0</v>
      </c>
      <c r="AL51" s="27">
        <v>0</v>
      </c>
      <c r="AM51" s="173" t="s">
        <v>83</v>
      </c>
      <c r="AN51" s="27">
        <f>VLOOKUP(B51,物品!B51:D79,3,FALSE)</f>
        <v>500</v>
      </c>
      <c r="AO51" s="27"/>
      <c r="AP51" s="27"/>
    </row>
    <row r="52" spans="1:42">
      <c r="A52" s="151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53" t="str">
        <f t="shared" si="12"/>
        <v>|CffBF00FF[饰品]化龙护符lv5|r</v>
      </c>
      <c r="K52" s="153" t="str">
        <f t="shared" si="13"/>
        <v>|Cffbbbbbb属性：|r|n攻击+30000|n业力+120000|n生命值+600000|n暴击+8%|n|n|Cff00ff7f击杀800只怪有50%概率升级|r</v>
      </c>
      <c r="L52" s="27"/>
      <c r="M52" s="154" t="str">
        <f>VLOOKUP(LEFT(RIGHT(B52,5),4),物品!B:CU,20,FALSE)</f>
        <v>ReplaceableTextures\\CommandButtons\\BTNZ24.blp</v>
      </c>
      <c r="N52" s="173" t="s">
        <v>83</v>
      </c>
      <c r="O52" s="174" t="s">
        <v>84</v>
      </c>
      <c r="P52" s="27">
        <v>0</v>
      </c>
      <c r="Q52" s="27">
        <v>0</v>
      </c>
      <c r="R52" s="173" t="s">
        <v>83</v>
      </c>
      <c r="S52" s="173" t="s">
        <v>83</v>
      </c>
      <c r="T52" s="173" t="s">
        <v>83</v>
      </c>
      <c r="U52" s="173" t="s">
        <v>83</v>
      </c>
      <c r="V52" s="27">
        <v>2</v>
      </c>
      <c r="W52" s="27" t="s">
        <v>85</v>
      </c>
      <c r="X52" s="27">
        <v>0</v>
      </c>
      <c r="Y52" s="173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73" t="s">
        <v>83</v>
      </c>
      <c r="AF52" s="173" t="s">
        <v>83</v>
      </c>
      <c r="AG52" s="173" t="s">
        <v>83</v>
      </c>
      <c r="AH52" s="173" t="s">
        <v>83</v>
      </c>
      <c r="AI52" s="27"/>
      <c r="AJ52" s="27"/>
      <c r="AK52" s="27">
        <v>0</v>
      </c>
      <c r="AL52" s="27">
        <v>0</v>
      </c>
      <c r="AM52" s="173" t="s">
        <v>83</v>
      </c>
      <c r="AN52" s="27">
        <f>VLOOKUP(B52,物品!B52:D80,3,FALSE)</f>
        <v>800</v>
      </c>
      <c r="AO52" s="27"/>
      <c r="AP52" s="27"/>
    </row>
    <row r="53" spans="1:42">
      <c r="A53" s="151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53" t="str">
        <f t="shared" si="10"/>
        <v>|CffFFC926[饰品]秘魔灵珠lv1|r</v>
      </c>
      <c r="K53" s="153" t="str">
        <f t="shared" si="11"/>
        <v>|Cffbbbbbb属性：|r|n攻击+40000|n业力+160000|n生命值+800000|n暴击+10%|n|n|Cff00ff7f击杀800只怪有50%概率升级|r</v>
      </c>
      <c r="L53" s="27"/>
      <c r="M53" s="154" t="str">
        <f>VLOOKUP(LEFT(RIGHT(B53,5),4),物品!B:CU,20,FALSE)</f>
        <v>ReplaceableTextures\\CommandButtons\\BTNZ09.blp</v>
      </c>
      <c r="N53" s="173" t="s">
        <v>83</v>
      </c>
      <c r="O53" s="174" t="s">
        <v>84</v>
      </c>
      <c r="P53" s="27">
        <v>0</v>
      </c>
      <c r="Q53" s="27">
        <v>0</v>
      </c>
      <c r="R53" s="173" t="s">
        <v>83</v>
      </c>
      <c r="S53" s="173" t="s">
        <v>83</v>
      </c>
      <c r="T53" s="173" t="s">
        <v>83</v>
      </c>
      <c r="U53" s="173" t="s">
        <v>83</v>
      </c>
      <c r="V53" s="27">
        <v>2</v>
      </c>
      <c r="W53" s="27" t="s">
        <v>85</v>
      </c>
      <c r="X53" s="27">
        <v>0</v>
      </c>
      <c r="Y53" s="173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73" t="s">
        <v>83</v>
      </c>
      <c r="AF53" s="173" t="s">
        <v>83</v>
      </c>
      <c r="AG53" s="173" t="s">
        <v>83</v>
      </c>
      <c r="AH53" s="173" t="s">
        <v>83</v>
      </c>
      <c r="AI53" s="27"/>
      <c r="AJ53" s="27"/>
      <c r="AK53" s="27">
        <v>0</v>
      </c>
      <c r="AL53" s="27">
        <v>0</v>
      </c>
      <c r="AM53" s="173" t="s">
        <v>83</v>
      </c>
      <c r="AN53" s="27">
        <f>VLOOKUP(B53,物品!B53:D76,3,FALSE)</f>
        <v>800</v>
      </c>
      <c r="AO53" s="27"/>
      <c r="AP53" s="27"/>
    </row>
    <row r="54" spans="1:42">
      <c r="A54" s="151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53" t="str">
        <f t="shared" si="10"/>
        <v>|CffFFC926[饰品]秘魔灵珠lv2|r</v>
      </c>
      <c r="K54" s="153" t="str">
        <f t="shared" si="11"/>
        <v>|Cffbbbbbb属性：|r|n攻击+45000|n业力+180000|n生命值+900000|n暴击+10%|n|n|Cff00ff7f击杀800只怪有50%概率升级|r</v>
      </c>
      <c r="L54" s="27"/>
      <c r="M54" s="154" t="str">
        <f>VLOOKUP(LEFT(RIGHT(B54,5),4),物品!B:CU,20,FALSE)</f>
        <v>ReplaceableTextures\\CommandButtons\\BTNZ09.blp</v>
      </c>
      <c r="N54" s="173" t="s">
        <v>83</v>
      </c>
      <c r="O54" s="174" t="s">
        <v>84</v>
      </c>
      <c r="P54" s="27">
        <v>0</v>
      </c>
      <c r="Q54" s="27">
        <v>0</v>
      </c>
      <c r="R54" s="173" t="s">
        <v>83</v>
      </c>
      <c r="S54" s="173" t="s">
        <v>83</v>
      </c>
      <c r="T54" s="173" t="s">
        <v>83</v>
      </c>
      <c r="U54" s="173" t="s">
        <v>83</v>
      </c>
      <c r="V54" s="27">
        <v>2</v>
      </c>
      <c r="W54" s="27" t="s">
        <v>85</v>
      </c>
      <c r="X54" s="27">
        <v>0</v>
      </c>
      <c r="Y54" s="173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73" t="s">
        <v>83</v>
      </c>
      <c r="AF54" s="173" t="s">
        <v>83</v>
      </c>
      <c r="AG54" s="173" t="s">
        <v>83</v>
      </c>
      <c r="AH54" s="173" t="s">
        <v>83</v>
      </c>
      <c r="AI54" s="27"/>
      <c r="AJ54" s="27"/>
      <c r="AK54" s="27">
        <v>0</v>
      </c>
      <c r="AL54" s="27">
        <v>0</v>
      </c>
      <c r="AM54" s="173" t="s">
        <v>83</v>
      </c>
      <c r="AN54" s="27">
        <f>VLOOKUP(B54,物品!B54:D77,3,FALSE)</f>
        <v>800</v>
      </c>
      <c r="AO54" s="27"/>
      <c r="AP54" s="27"/>
    </row>
    <row r="55" spans="1:42">
      <c r="A55" s="151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53" t="str">
        <f t="shared" si="10"/>
        <v>|CffFFC926[饰品]秘魔灵珠lv3|r</v>
      </c>
      <c r="K55" s="153" t="str">
        <f t="shared" si="11"/>
        <v>|Cffbbbbbb属性：|r|n攻击+50000|n业力+200000|n生命值+1000000|n暴击+10%|n|n|Cff00ff7f击杀800只怪有50%概率升级|r</v>
      </c>
      <c r="L55" s="27"/>
      <c r="M55" s="154" t="str">
        <f>VLOOKUP(LEFT(RIGHT(B55,5),4),物品!B:CU,20,FALSE)</f>
        <v>ReplaceableTextures\\CommandButtons\\BTNZ09.blp</v>
      </c>
      <c r="N55" s="173" t="s">
        <v>83</v>
      </c>
      <c r="O55" s="174" t="s">
        <v>84</v>
      </c>
      <c r="P55" s="27">
        <v>0</v>
      </c>
      <c r="Q55" s="27">
        <v>0</v>
      </c>
      <c r="R55" s="173" t="s">
        <v>83</v>
      </c>
      <c r="S55" s="173" t="s">
        <v>83</v>
      </c>
      <c r="T55" s="173" t="s">
        <v>83</v>
      </c>
      <c r="U55" s="173" t="s">
        <v>83</v>
      </c>
      <c r="V55" s="27">
        <v>2</v>
      </c>
      <c r="W55" s="27" t="s">
        <v>85</v>
      </c>
      <c r="X55" s="27">
        <v>0</v>
      </c>
      <c r="Y55" s="173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73" t="s">
        <v>83</v>
      </c>
      <c r="AF55" s="173" t="s">
        <v>83</v>
      </c>
      <c r="AG55" s="173" t="s">
        <v>83</v>
      </c>
      <c r="AH55" s="173" t="s">
        <v>83</v>
      </c>
      <c r="AI55" s="27"/>
      <c r="AJ55" s="27"/>
      <c r="AK55" s="27">
        <v>0</v>
      </c>
      <c r="AL55" s="27">
        <v>0</v>
      </c>
      <c r="AM55" s="173" t="s">
        <v>83</v>
      </c>
      <c r="AN55" s="27">
        <f>VLOOKUP(B55,物品!B55:D83,3,FALSE)</f>
        <v>800</v>
      </c>
      <c r="AO55" s="27"/>
      <c r="AP55" s="27"/>
    </row>
    <row r="56" spans="1:42">
      <c r="A56" s="151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53" t="str">
        <f t="shared" si="10"/>
        <v>|CffFFC926[饰品]秘魔灵珠lv4|r</v>
      </c>
      <c r="K56" s="153" t="str">
        <f t="shared" si="11"/>
        <v>|Cffbbbbbb属性：|r|n攻击+55000|n业力+220000|n生命值+1100000|n暴击+10%|n|n|Cff00ff7f击杀800只怪有50%概率升级|r</v>
      </c>
      <c r="L56" s="27"/>
      <c r="M56" s="154" t="str">
        <f>VLOOKUP(LEFT(RIGHT(B56,5),4),物品!B:CU,20,FALSE)</f>
        <v>ReplaceableTextures\\CommandButtons\\BTNZ09.blp</v>
      </c>
      <c r="N56" s="173" t="s">
        <v>83</v>
      </c>
      <c r="O56" s="174" t="s">
        <v>84</v>
      </c>
      <c r="P56" s="27">
        <v>0</v>
      </c>
      <c r="Q56" s="27">
        <v>0</v>
      </c>
      <c r="R56" s="173" t="s">
        <v>83</v>
      </c>
      <c r="S56" s="173" t="s">
        <v>83</v>
      </c>
      <c r="T56" s="173" t="s">
        <v>83</v>
      </c>
      <c r="U56" s="173" t="s">
        <v>83</v>
      </c>
      <c r="V56" s="27">
        <v>2</v>
      </c>
      <c r="W56" s="27" t="s">
        <v>85</v>
      </c>
      <c r="X56" s="27">
        <v>0</v>
      </c>
      <c r="Y56" s="173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73" t="s">
        <v>83</v>
      </c>
      <c r="AF56" s="173" t="s">
        <v>83</v>
      </c>
      <c r="AG56" s="173" t="s">
        <v>83</v>
      </c>
      <c r="AH56" s="173" t="s">
        <v>83</v>
      </c>
      <c r="AI56" s="27"/>
      <c r="AJ56" s="27"/>
      <c r="AK56" s="27">
        <v>0</v>
      </c>
      <c r="AL56" s="27">
        <v>0</v>
      </c>
      <c r="AM56" s="173" t="s">
        <v>83</v>
      </c>
      <c r="AN56" s="27">
        <f>VLOOKUP(B56,物品!B56:D84,3,FALSE)</f>
        <v>800</v>
      </c>
      <c r="AO56" s="27"/>
      <c r="AP56" s="27"/>
    </row>
    <row r="57" spans="1:42">
      <c r="A57" s="151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53" t="str">
        <f t="shared" si="10"/>
        <v>|CffFFC926[饰品]秘魔灵珠lv5|r</v>
      </c>
      <c r="K57" s="153" t="str">
        <f t="shared" si="11"/>
        <v>|Cffbbbbbb属性：|r|n攻击+60000|n业力+240000|n生命值+1200000|n暴击+10%|n|n|Cff00ff7f击杀1200只怪有50%概率升级|r</v>
      </c>
      <c r="L57" s="27"/>
      <c r="M57" s="154" t="str">
        <f>VLOOKUP(LEFT(RIGHT(B57,5),4),物品!B:CU,20,FALSE)</f>
        <v>ReplaceableTextures\\CommandButtons\\BTNZ09.blp</v>
      </c>
      <c r="N57" s="173" t="s">
        <v>83</v>
      </c>
      <c r="O57" s="174" t="s">
        <v>84</v>
      </c>
      <c r="P57" s="27">
        <v>0</v>
      </c>
      <c r="Q57" s="27">
        <v>0</v>
      </c>
      <c r="R57" s="173" t="s">
        <v>83</v>
      </c>
      <c r="S57" s="173" t="s">
        <v>83</v>
      </c>
      <c r="T57" s="173" t="s">
        <v>83</v>
      </c>
      <c r="U57" s="173" t="s">
        <v>83</v>
      </c>
      <c r="V57" s="27">
        <v>2</v>
      </c>
      <c r="W57" s="27" t="s">
        <v>85</v>
      </c>
      <c r="X57" s="27">
        <v>0</v>
      </c>
      <c r="Y57" s="173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73" t="s">
        <v>83</v>
      </c>
      <c r="AF57" s="173" t="s">
        <v>83</v>
      </c>
      <c r="AG57" s="173" t="s">
        <v>83</v>
      </c>
      <c r="AH57" s="173" t="s">
        <v>83</v>
      </c>
      <c r="AI57" s="27"/>
      <c r="AJ57" s="27"/>
      <c r="AK57" s="27">
        <v>0</v>
      </c>
      <c r="AL57" s="27">
        <v>0</v>
      </c>
      <c r="AM57" s="173" t="s">
        <v>83</v>
      </c>
      <c r="AN57" s="27">
        <f>VLOOKUP(B57,物品!B57:D85,3,FALSE)</f>
        <v>1200</v>
      </c>
      <c r="AO57" s="27"/>
      <c r="AP57" s="27"/>
    </row>
    <row r="58" spans="1:42">
      <c r="A58" s="151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53" t="str">
        <f t="shared" si="10"/>
        <v>|CffFF0000[饰品]流光绝影lv1|r</v>
      </c>
      <c r="K58" s="153" t="str">
        <f t="shared" si="11"/>
        <v>|Cffbbbbbb属性：|r|n攻击+90000|n业力+360000|n生命值+1800000|n暴击+12%|n|n|Cff00ff7f击杀1200只怪有50%概率升级|r</v>
      </c>
      <c r="L58" s="27"/>
      <c r="M58" s="154" t="str">
        <f>VLOOKUP(LEFT(RIGHT(B58,5),4),物品!B:CU,20,FALSE)</f>
        <v>ReplaceableTextures\\CommandButtons\\BTNZ10.blp</v>
      </c>
      <c r="N58" s="173" t="s">
        <v>83</v>
      </c>
      <c r="O58" s="174" t="s">
        <v>84</v>
      </c>
      <c r="P58" s="27">
        <v>0</v>
      </c>
      <c r="Q58" s="27">
        <v>0</v>
      </c>
      <c r="R58" s="173" t="s">
        <v>83</v>
      </c>
      <c r="S58" s="173" t="s">
        <v>83</v>
      </c>
      <c r="T58" s="173" t="s">
        <v>83</v>
      </c>
      <c r="U58" s="173" t="s">
        <v>83</v>
      </c>
      <c r="V58" s="27">
        <v>2</v>
      </c>
      <c r="W58" s="27" t="s">
        <v>85</v>
      </c>
      <c r="X58" s="27">
        <v>0</v>
      </c>
      <c r="Y58" s="173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73" t="s">
        <v>83</v>
      </c>
      <c r="AF58" s="173" t="s">
        <v>83</v>
      </c>
      <c r="AG58" s="173" t="s">
        <v>83</v>
      </c>
      <c r="AH58" s="173" t="s">
        <v>83</v>
      </c>
      <c r="AI58" s="27"/>
      <c r="AJ58" s="27"/>
      <c r="AK58" s="27">
        <v>0</v>
      </c>
      <c r="AL58" s="27">
        <v>0</v>
      </c>
      <c r="AM58" s="173" t="s">
        <v>83</v>
      </c>
      <c r="AN58" s="27">
        <f>VLOOKUP(B58,物品!B58:D86,3,FALSE)</f>
        <v>1200</v>
      </c>
      <c r="AO58" s="27"/>
      <c r="AP58" s="27"/>
    </row>
    <row r="59" spans="1:42">
      <c r="A59" s="151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53" t="str">
        <f t="shared" si="10"/>
        <v>|CffFF0000[饰品]流光绝影lv2|r</v>
      </c>
      <c r="K59" s="153" t="str">
        <f t="shared" si="11"/>
        <v>|Cffbbbbbb属性：|r|n攻击+105000|n业力+420000|n生命值+2100000|n暴击+12%|n|n|Cff00ff7f击杀1200只怪有50%概率升级|r</v>
      </c>
      <c r="L59" s="27"/>
      <c r="M59" s="154" t="str">
        <f>VLOOKUP(LEFT(RIGHT(B59,5),4),物品!B:CU,20,FALSE)</f>
        <v>ReplaceableTextures\\CommandButtons\\BTNZ10.blp</v>
      </c>
      <c r="N59" s="173" t="s">
        <v>83</v>
      </c>
      <c r="O59" s="174" t="s">
        <v>84</v>
      </c>
      <c r="P59" s="27">
        <v>0</v>
      </c>
      <c r="Q59" s="27">
        <v>0</v>
      </c>
      <c r="R59" s="173" t="s">
        <v>83</v>
      </c>
      <c r="S59" s="173" t="s">
        <v>83</v>
      </c>
      <c r="T59" s="173" t="s">
        <v>83</v>
      </c>
      <c r="U59" s="173" t="s">
        <v>83</v>
      </c>
      <c r="V59" s="27">
        <v>2</v>
      </c>
      <c r="W59" s="27" t="s">
        <v>85</v>
      </c>
      <c r="X59" s="27">
        <v>0</v>
      </c>
      <c r="Y59" s="173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73" t="s">
        <v>83</v>
      </c>
      <c r="AF59" s="173" t="s">
        <v>83</v>
      </c>
      <c r="AG59" s="173" t="s">
        <v>83</v>
      </c>
      <c r="AH59" s="173" t="s">
        <v>83</v>
      </c>
      <c r="AI59" s="27"/>
      <c r="AJ59" s="27"/>
      <c r="AK59" s="27">
        <v>0</v>
      </c>
      <c r="AL59" s="27">
        <v>0</v>
      </c>
      <c r="AM59" s="173" t="s">
        <v>83</v>
      </c>
      <c r="AN59" s="27">
        <f>VLOOKUP(B59,物品!B59:D87,3,FALSE)</f>
        <v>1200</v>
      </c>
      <c r="AO59" s="27"/>
      <c r="AP59" s="27"/>
    </row>
    <row r="60" spans="1:42">
      <c r="A60" s="151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53" t="str">
        <f t="shared" si="10"/>
        <v>|CffFF0000[饰品]流光绝影lv3|r</v>
      </c>
      <c r="K60" s="153" t="str">
        <f t="shared" si="11"/>
        <v>|Cffbbbbbb属性：|r|n攻击+120000|n业力+480000|n生命值+2400000|n暴击+12%|n|n|Cff00ff7f击杀1200只怪有50%概率升级|r</v>
      </c>
      <c r="L60" s="27"/>
      <c r="M60" s="154" t="str">
        <f>VLOOKUP(LEFT(RIGHT(B60,5),4),物品!B:CU,20,FALSE)</f>
        <v>ReplaceableTextures\\CommandButtons\\BTNZ10.blp</v>
      </c>
      <c r="N60" s="173" t="s">
        <v>83</v>
      </c>
      <c r="O60" s="174" t="s">
        <v>84</v>
      </c>
      <c r="P60" s="27">
        <v>0</v>
      </c>
      <c r="Q60" s="27">
        <v>0</v>
      </c>
      <c r="R60" s="173" t="s">
        <v>83</v>
      </c>
      <c r="S60" s="173" t="s">
        <v>83</v>
      </c>
      <c r="T60" s="173" t="s">
        <v>83</v>
      </c>
      <c r="U60" s="173" t="s">
        <v>83</v>
      </c>
      <c r="V60" s="27">
        <v>2</v>
      </c>
      <c r="W60" s="27" t="s">
        <v>85</v>
      </c>
      <c r="X60" s="27">
        <v>0</v>
      </c>
      <c r="Y60" s="173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73" t="s">
        <v>83</v>
      </c>
      <c r="AF60" s="173" t="s">
        <v>83</v>
      </c>
      <c r="AG60" s="173" t="s">
        <v>83</v>
      </c>
      <c r="AH60" s="173" t="s">
        <v>83</v>
      </c>
      <c r="AI60" s="27"/>
      <c r="AJ60" s="27"/>
      <c r="AK60" s="27">
        <v>0</v>
      </c>
      <c r="AL60" s="27">
        <v>0</v>
      </c>
      <c r="AM60" s="173" t="s">
        <v>83</v>
      </c>
      <c r="AN60" s="27">
        <f>VLOOKUP(B60,物品!B60:D88,3,FALSE)</f>
        <v>1200</v>
      </c>
      <c r="AO60" s="27"/>
      <c r="AP60" s="27"/>
    </row>
    <row r="61" spans="1:42">
      <c r="A61" s="151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53" t="str">
        <f t="shared" si="10"/>
        <v>|CffFF0000[饰品]流光绝影lv4|r</v>
      </c>
      <c r="K61" s="153" t="str">
        <f t="shared" si="11"/>
        <v>|Cffbbbbbb属性：|r|n攻击+135000|n业力+540000|n生命值+2700000|n暴击+12%|n|n|Cff00ff7f击杀1200只怪有50%概率升级|r</v>
      </c>
      <c r="L61" s="27"/>
      <c r="M61" s="154" t="str">
        <f>VLOOKUP(LEFT(RIGHT(B61,5),4),物品!B:CU,20,FALSE)</f>
        <v>ReplaceableTextures\\CommandButtons\\BTNZ10.blp</v>
      </c>
      <c r="N61" s="173" t="s">
        <v>83</v>
      </c>
      <c r="O61" s="174" t="s">
        <v>84</v>
      </c>
      <c r="P61" s="27">
        <v>0</v>
      </c>
      <c r="Q61" s="27">
        <v>0</v>
      </c>
      <c r="R61" s="173" t="s">
        <v>83</v>
      </c>
      <c r="S61" s="173" t="s">
        <v>83</v>
      </c>
      <c r="T61" s="173" t="s">
        <v>83</v>
      </c>
      <c r="U61" s="173" t="s">
        <v>83</v>
      </c>
      <c r="V61" s="27">
        <v>2</v>
      </c>
      <c r="W61" s="27" t="s">
        <v>85</v>
      </c>
      <c r="X61" s="27">
        <v>0</v>
      </c>
      <c r="Y61" s="173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73" t="s">
        <v>83</v>
      </c>
      <c r="AF61" s="173" t="s">
        <v>83</v>
      </c>
      <c r="AG61" s="173" t="s">
        <v>83</v>
      </c>
      <c r="AH61" s="173" t="s">
        <v>83</v>
      </c>
      <c r="AI61" s="27"/>
      <c r="AJ61" s="27"/>
      <c r="AK61" s="27">
        <v>0</v>
      </c>
      <c r="AL61" s="27">
        <v>0</v>
      </c>
      <c r="AM61" s="173" t="s">
        <v>83</v>
      </c>
      <c r="AN61" s="27">
        <f>VLOOKUP(B61,物品!B61:D89,3,FALSE)</f>
        <v>1200</v>
      </c>
      <c r="AO61" s="27"/>
      <c r="AP61" s="27"/>
    </row>
    <row r="62" spans="1:42">
      <c r="A62" s="151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53" t="str">
        <f t="shared" si="10"/>
        <v>|CffFF0000[饰品]流光绝影lv5|r</v>
      </c>
      <c r="K62" s="153" t="str">
        <f t="shared" si="11"/>
        <v>|Cffbbbbbb属性：|r|n攻击+150000|n业力+600000|n生命值+3000000|n暴击+12%|n</v>
      </c>
      <c r="L62" s="27"/>
      <c r="M62" s="154" t="str">
        <f>VLOOKUP(LEFT(RIGHT(B62,5),4),物品!B:CU,20,FALSE)</f>
        <v>ReplaceableTextures\\CommandButtons\\BTNZ10.blp</v>
      </c>
      <c r="N62" s="173" t="s">
        <v>83</v>
      </c>
      <c r="O62" s="174" t="s">
        <v>84</v>
      </c>
      <c r="P62" s="27">
        <v>0</v>
      </c>
      <c r="Q62" s="27">
        <v>0</v>
      </c>
      <c r="R62" s="173" t="s">
        <v>83</v>
      </c>
      <c r="S62" s="173" t="s">
        <v>83</v>
      </c>
      <c r="T62" s="173" t="s">
        <v>83</v>
      </c>
      <c r="U62" s="173" t="s">
        <v>83</v>
      </c>
      <c r="V62" s="27">
        <v>2</v>
      </c>
      <c r="W62" s="27" t="s">
        <v>85</v>
      </c>
      <c r="X62" s="27">
        <v>0</v>
      </c>
      <c r="Y62" s="173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73" t="s">
        <v>83</v>
      </c>
      <c r="AF62" s="173" t="s">
        <v>83</v>
      </c>
      <c r="AG62" s="173" t="s">
        <v>83</v>
      </c>
      <c r="AH62" s="173" t="s">
        <v>83</v>
      </c>
      <c r="AI62" s="27"/>
      <c r="AJ62" s="27"/>
      <c r="AK62" s="27">
        <v>0</v>
      </c>
      <c r="AL62" s="27">
        <v>0</v>
      </c>
      <c r="AM62" s="173" t="s">
        <v>83</v>
      </c>
      <c r="AN62" s="27"/>
      <c r="AO62" s="27"/>
      <c r="AP62" s="27"/>
    </row>
    <row r="63" spans="1:42">
      <c r="A63" s="151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53" t="str">
        <f t="shared" si="10"/>
        <v>[防具]贤者道袍lv1</v>
      </c>
      <c r="K63" s="153" t="str">
        <f t="shared" si="11"/>
        <v>|Cffbbbbbb属性：|r|n生命值+20000|n生命回复+500|n|n|Cff00ff7f点击消耗800金币进行强化|n成功率100%</v>
      </c>
      <c r="L63" s="27"/>
      <c r="M63" s="154" t="str">
        <f>VLOOKUP(LEFT(RIGHT(B63,5),4),物品!B:CU,20,FALSE)</f>
        <v>ReplaceableTextures\\CommandButtons\\BTNZ11.blp</v>
      </c>
      <c r="N63" s="173" t="s">
        <v>83</v>
      </c>
      <c r="O63" s="174" t="s">
        <v>84</v>
      </c>
      <c r="P63" s="27">
        <v>0</v>
      </c>
      <c r="Q63" s="27">
        <v>0</v>
      </c>
      <c r="R63" s="173" t="s">
        <v>83</v>
      </c>
      <c r="S63" s="173" t="s">
        <v>83</v>
      </c>
      <c r="T63" s="173" t="s">
        <v>83</v>
      </c>
      <c r="U63" s="173" t="s">
        <v>83</v>
      </c>
      <c r="V63" s="27">
        <v>3</v>
      </c>
      <c r="W63" s="27" t="s">
        <v>85</v>
      </c>
      <c r="X63" s="27">
        <v>0</v>
      </c>
      <c r="Y63" s="173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73" t="s">
        <v>83</v>
      </c>
      <c r="AF63" s="173" t="s">
        <v>83</v>
      </c>
      <c r="AG63" s="173" t="s">
        <v>83</v>
      </c>
      <c r="AH63" s="173" t="s">
        <v>83</v>
      </c>
      <c r="AI63" s="27"/>
      <c r="AJ63" s="27"/>
      <c r="AK63" s="27">
        <v>0</v>
      </c>
      <c r="AL63" s="27">
        <v>0</v>
      </c>
      <c r="AM63" s="173" t="s">
        <v>83</v>
      </c>
      <c r="AN63" s="27"/>
      <c r="AO63" s="27"/>
      <c r="AP63" s="27">
        <v>1</v>
      </c>
    </row>
    <row r="64" spans="1:42">
      <c r="A64" s="151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53" t="str">
        <f t="shared" ref="J64:J68" si="14">H64</f>
        <v>[防具]贤者道袍lv2</v>
      </c>
      <c r="K64" s="153" t="str">
        <f t="shared" ref="K64:K68" si="15">I64</f>
        <v>|Cffbbbbbb属性：|r|n生命值+40000|n生命回复+1000|n|n|Cff00ff7f点击消耗800金币进行强化|n成功率100%</v>
      </c>
      <c r="L64" s="27"/>
      <c r="M64" s="154" t="str">
        <f>VLOOKUP(LEFT(RIGHT(B64,5),4),物品!B:CU,20,FALSE)</f>
        <v>ReplaceableTextures\\CommandButtons\\BTNZ11.blp</v>
      </c>
      <c r="N64" s="173" t="s">
        <v>83</v>
      </c>
      <c r="O64" s="174" t="s">
        <v>84</v>
      </c>
      <c r="P64" s="27">
        <v>0</v>
      </c>
      <c r="Q64" s="27">
        <v>0</v>
      </c>
      <c r="R64" s="173" t="s">
        <v>83</v>
      </c>
      <c r="S64" s="173" t="s">
        <v>83</v>
      </c>
      <c r="T64" s="173" t="s">
        <v>83</v>
      </c>
      <c r="U64" s="173" t="s">
        <v>83</v>
      </c>
      <c r="V64" s="27">
        <v>3</v>
      </c>
      <c r="W64" s="27" t="s">
        <v>85</v>
      </c>
      <c r="X64" s="27">
        <v>0</v>
      </c>
      <c r="Y64" s="173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73" t="s">
        <v>83</v>
      </c>
      <c r="AF64" s="173" t="s">
        <v>83</v>
      </c>
      <c r="AG64" s="173" t="s">
        <v>83</v>
      </c>
      <c r="AH64" s="173" t="s">
        <v>83</v>
      </c>
      <c r="AI64" s="27"/>
      <c r="AJ64" s="27"/>
      <c r="AK64" s="27">
        <v>0</v>
      </c>
      <c r="AL64" s="27">
        <v>0</v>
      </c>
      <c r="AM64" s="173" t="s">
        <v>83</v>
      </c>
      <c r="AN64" s="27"/>
      <c r="AO64" s="27"/>
      <c r="AP64" s="27">
        <v>1</v>
      </c>
    </row>
    <row r="65" spans="1:42">
      <c r="A65" s="151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53" t="str">
        <f t="shared" si="14"/>
        <v>[防具]贤者道袍lv3</v>
      </c>
      <c r="K65" s="153" t="str">
        <f t="shared" si="15"/>
        <v>|Cffbbbbbb属性：|r|n生命值+60000|n生命回复+1500|n|n|Cff00ff7f点击消耗800金币进行强化|n成功率100%</v>
      </c>
      <c r="L65" s="27"/>
      <c r="M65" s="154" t="str">
        <f>VLOOKUP(LEFT(RIGHT(B65,5),4),物品!B:CU,20,FALSE)</f>
        <v>ReplaceableTextures\\CommandButtons\\BTNZ11.blp</v>
      </c>
      <c r="N65" s="173" t="s">
        <v>83</v>
      </c>
      <c r="O65" s="174" t="s">
        <v>84</v>
      </c>
      <c r="P65" s="27">
        <v>0</v>
      </c>
      <c r="Q65" s="27">
        <v>0</v>
      </c>
      <c r="R65" s="173" t="s">
        <v>83</v>
      </c>
      <c r="S65" s="173" t="s">
        <v>83</v>
      </c>
      <c r="T65" s="173" t="s">
        <v>83</v>
      </c>
      <c r="U65" s="173" t="s">
        <v>83</v>
      </c>
      <c r="V65" s="27">
        <v>3</v>
      </c>
      <c r="W65" s="27" t="s">
        <v>85</v>
      </c>
      <c r="X65" s="27">
        <v>0</v>
      </c>
      <c r="Y65" s="173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73" t="s">
        <v>83</v>
      </c>
      <c r="AF65" s="173" t="s">
        <v>83</v>
      </c>
      <c r="AG65" s="173" t="s">
        <v>83</v>
      </c>
      <c r="AH65" s="173" t="s">
        <v>83</v>
      </c>
      <c r="AI65" s="27"/>
      <c r="AJ65" s="27"/>
      <c r="AK65" s="27">
        <v>0</v>
      </c>
      <c r="AL65" s="27">
        <v>0</v>
      </c>
      <c r="AM65" s="173" t="s">
        <v>83</v>
      </c>
      <c r="AN65" s="27"/>
      <c r="AO65" s="27"/>
      <c r="AP65" s="27">
        <v>1</v>
      </c>
    </row>
    <row r="66" spans="1:42">
      <c r="A66" s="151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53" t="str">
        <f t="shared" si="14"/>
        <v>[防具]贤者道袍lv4</v>
      </c>
      <c r="K66" s="153" t="str">
        <f t="shared" si="15"/>
        <v>|Cffbbbbbb属性：|r|n生命值+80000|n生命回复+2000|n|n|Cff00ff7f点击消耗800金币进行强化|n成功率100%</v>
      </c>
      <c r="L66" s="27"/>
      <c r="M66" s="154" t="str">
        <f>VLOOKUP(LEFT(RIGHT(B66,5),4),物品!B:CU,20,FALSE)</f>
        <v>ReplaceableTextures\\CommandButtons\\BTNZ11.blp</v>
      </c>
      <c r="N66" s="173" t="s">
        <v>83</v>
      </c>
      <c r="O66" s="174" t="s">
        <v>84</v>
      </c>
      <c r="P66" s="27">
        <v>0</v>
      </c>
      <c r="Q66" s="27">
        <v>0</v>
      </c>
      <c r="R66" s="173" t="s">
        <v>83</v>
      </c>
      <c r="S66" s="173" t="s">
        <v>83</v>
      </c>
      <c r="T66" s="173" t="s">
        <v>83</v>
      </c>
      <c r="U66" s="173" t="s">
        <v>83</v>
      </c>
      <c r="V66" s="27">
        <v>3</v>
      </c>
      <c r="W66" s="27" t="s">
        <v>85</v>
      </c>
      <c r="X66" s="27">
        <v>0</v>
      </c>
      <c r="Y66" s="173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73" t="s">
        <v>83</v>
      </c>
      <c r="AF66" s="173" t="s">
        <v>83</v>
      </c>
      <c r="AG66" s="173" t="s">
        <v>83</v>
      </c>
      <c r="AH66" s="173" t="s">
        <v>83</v>
      </c>
      <c r="AI66" s="27"/>
      <c r="AJ66" s="27"/>
      <c r="AK66" s="27">
        <v>0</v>
      </c>
      <c r="AL66" s="27">
        <v>0</v>
      </c>
      <c r="AM66" s="173" t="s">
        <v>83</v>
      </c>
      <c r="AN66" s="27"/>
      <c r="AO66" s="27"/>
      <c r="AP66" s="27">
        <v>1</v>
      </c>
    </row>
    <row r="67" spans="1:42">
      <c r="A67" s="151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53" t="str">
        <f t="shared" si="14"/>
        <v>[防具]贤者道袍lv5</v>
      </c>
      <c r="K67" s="153" t="str">
        <f t="shared" si="15"/>
        <v>|Cffbbbbbb属性：|r|n生命值+100000|n生命回复+2500|n|n|Cff00ff7f点击消耗2500金币进行晋阶挑战</v>
      </c>
      <c r="L67" s="27"/>
      <c r="M67" s="154" t="str">
        <f>VLOOKUP(LEFT(RIGHT(B67,5),4),物品!B:CU,20,FALSE)</f>
        <v>ReplaceableTextures\\CommandButtons\\BTNZ11.blp</v>
      </c>
      <c r="N67" s="173" t="s">
        <v>83</v>
      </c>
      <c r="O67" s="174" t="s">
        <v>84</v>
      </c>
      <c r="P67" s="27">
        <v>0</v>
      </c>
      <c r="Q67" s="27">
        <v>0</v>
      </c>
      <c r="R67" s="173" t="s">
        <v>83</v>
      </c>
      <c r="S67" s="173" t="s">
        <v>83</v>
      </c>
      <c r="T67" s="173" t="s">
        <v>83</v>
      </c>
      <c r="U67" s="173" t="s">
        <v>83</v>
      </c>
      <c r="V67" s="27">
        <v>3</v>
      </c>
      <c r="W67" s="27" t="s">
        <v>85</v>
      </c>
      <c r="X67" s="27">
        <v>0</v>
      </c>
      <c r="Y67" s="173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73" t="s">
        <v>83</v>
      </c>
      <c r="AF67" s="173" t="s">
        <v>83</v>
      </c>
      <c r="AG67" s="173" t="s">
        <v>83</v>
      </c>
      <c r="AH67" s="173" t="s">
        <v>83</v>
      </c>
      <c r="AI67" s="27"/>
      <c r="AJ67" s="27"/>
      <c r="AK67" s="27">
        <v>0</v>
      </c>
      <c r="AL67" s="27">
        <v>0</v>
      </c>
      <c r="AM67" s="173" t="s">
        <v>83</v>
      </c>
      <c r="AN67" s="27"/>
      <c r="AO67" s="27"/>
      <c r="AP67" s="27">
        <v>1</v>
      </c>
    </row>
    <row r="68" spans="1:42">
      <c r="A68" s="151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53" t="str">
        <f t="shared" si="14"/>
        <v>|Cff00FF7F[防具]珊瑚玉衣lv1|r</v>
      </c>
      <c r="K68" s="153" t="str">
        <f t="shared" si="15"/>
        <v>|Cffbbbbbb属性：|r|n护甲+50|n生命值+160000|n生命回复+4000|n|n|Cff00ff7f点击消耗2500金币进行强化|n成功率85%</v>
      </c>
      <c r="L68" s="27"/>
      <c r="M68" s="154" t="str">
        <f>VLOOKUP(LEFT(RIGHT(B68,5),4),物品!B:CU,20,FALSE)</f>
        <v>ReplaceableTextures\\CommandButtons\\BTNZ12.blp</v>
      </c>
      <c r="N68" s="173" t="s">
        <v>83</v>
      </c>
      <c r="O68" s="174" t="s">
        <v>84</v>
      </c>
      <c r="P68" s="27">
        <v>0</v>
      </c>
      <c r="Q68" s="27">
        <v>0</v>
      </c>
      <c r="R68" s="173" t="s">
        <v>83</v>
      </c>
      <c r="S68" s="173" t="s">
        <v>83</v>
      </c>
      <c r="T68" s="173" t="s">
        <v>83</v>
      </c>
      <c r="U68" s="173" t="s">
        <v>83</v>
      </c>
      <c r="V68" s="27">
        <v>3</v>
      </c>
      <c r="W68" s="27" t="s">
        <v>85</v>
      </c>
      <c r="X68" s="27">
        <v>0</v>
      </c>
      <c r="Y68" s="173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73" t="s">
        <v>83</v>
      </c>
      <c r="AF68" s="173" t="s">
        <v>83</v>
      </c>
      <c r="AG68" s="173" t="s">
        <v>83</v>
      </c>
      <c r="AH68" s="173" t="s">
        <v>83</v>
      </c>
      <c r="AI68" s="27"/>
      <c r="AJ68" s="27"/>
      <c r="AK68" s="27">
        <v>0</v>
      </c>
      <c r="AL68" s="27">
        <v>0</v>
      </c>
      <c r="AM68" s="173" t="s">
        <v>83</v>
      </c>
      <c r="AN68" s="27"/>
      <c r="AO68" s="27"/>
      <c r="AP68" s="27">
        <v>1</v>
      </c>
    </row>
    <row r="69" spans="1:42">
      <c r="A69" s="151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53" t="str">
        <f t="shared" ref="J69:J72" si="16">H69</f>
        <v>|Cff00FF7F[防具]珊瑚玉衣lv2|r</v>
      </c>
      <c r="K69" s="153" t="str">
        <f t="shared" ref="K69:K72" si="17">I69</f>
        <v>|Cffbbbbbb属性：|r|n护甲+50|n生命值+200000|n生命回复+5000|n|n|Cff00ff7f点击消耗2500金币进行强化|n成功率85%</v>
      </c>
      <c r="L69" s="27"/>
      <c r="M69" s="154" t="str">
        <f>VLOOKUP(LEFT(RIGHT(B69,5),4),物品!B:CU,20,FALSE)</f>
        <v>ReplaceableTextures\\CommandButtons\\BTNZ12.blp</v>
      </c>
      <c r="N69" s="173" t="s">
        <v>83</v>
      </c>
      <c r="O69" s="174" t="s">
        <v>84</v>
      </c>
      <c r="P69" s="27">
        <v>0</v>
      </c>
      <c r="Q69" s="27">
        <v>0</v>
      </c>
      <c r="R69" s="173" t="s">
        <v>83</v>
      </c>
      <c r="S69" s="173" t="s">
        <v>83</v>
      </c>
      <c r="T69" s="173" t="s">
        <v>83</v>
      </c>
      <c r="U69" s="173" t="s">
        <v>83</v>
      </c>
      <c r="V69" s="27">
        <v>3</v>
      </c>
      <c r="W69" s="27" t="s">
        <v>85</v>
      </c>
      <c r="X69" s="27">
        <v>0</v>
      </c>
      <c r="Y69" s="173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73" t="s">
        <v>83</v>
      </c>
      <c r="AF69" s="173" t="s">
        <v>83</v>
      </c>
      <c r="AG69" s="173" t="s">
        <v>83</v>
      </c>
      <c r="AH69" s="173" t="s">
        <v>83</v>
      </c>
      <c r="AI69" s="27"/>
      <c r="AJ69" s="27"/>
      <c r="AK69" s="27">
        <v>0</v>
      </c>
      <c r="AL69" s="27">
        <v>0</v>
      </c>
      <c r="AM69" s="173" t="s">
        <v>83</v>
      </c>
      <c r="AN69" s="27"/>
      <c r="AO69" s="27"/>
      <c r="AP69" s="27">
        <v>1</v>
      </c>
    </row>
    <row r="70" spans="1:42">
      <c r="A70" s="151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53" t="str">
        <f t="shared" si="16"/>
        <v>|Cff00FF7F[防具]珊瑚玉衣lv3|r</v>
      </c>
      <c r="K70" s="153" t="str">
        <f t="shared" si="17"/>
        <v>|Cffbbbbbb属性：|r|n护甲+50|n生命值+240000|n生命回复+6000|n|n|Cff00ff7f点击消耗2500金币进行强化|n成功率85%</v>
      </c>
      <c r="L70" s="27"/>
      <c r="M70" s="154" t="str">
        <f>VLOOKUP(LEFT(RIGHT(B70,5),4),物品!B:CU,20,FALSE)</f>
        <v>ReplaceableTextures\\CommandButtons\\BTNZ12.blp</v>
      </c>
      <c r="N70" s="173" t="s">
        <v>83</v>
      </c>
      <c r="O70" s="174" t="s">
        <v>84</v>
      </c>
      <c r="P70" s="27">
        <v>0</v>
      </c>
      <c r="Q70" s="27">
        <v>0</v>
      </c>
      <c r="R70" s="173" t="s">
        <v>83</v>
      </c>
      <c r="S70" s="173" t="s">
        <v>83</v>
      </c>
      <c r="T70" s="173" t="s">
        <v>83</v>
      </c>
      <c r="U70" s="173" t="s">
        <v>83</v>
      </c>
      <c r="V70" s="27">
        <v>3</v>
      </c>
      <c r="W70" s="27" t="s">
        <v>85</v>
      </c>
      <c r="X70" s="27">
        <v>0</v>
      </c>
      <c r="Y70" s="173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73" t="s">
        <v>83</v>
      </c>
      <c r="AF70" s="173" t="s">
        <v>83</v>
      </c>
      <c r="AG70" s="173" t="s">
        <v>83</v>
      </c>
      <c r="AH70" s="173" t="s">
        <v>83</v>
      </c>
      <c r="AI70" s="27"/>
      <c r="AJ70" s="27"/>
      <c r="AK70" s="27">
        <v>0</v>
      </c>
      <c r="AL70" s="27">
        <v>0</v>
      </c>
      <c r="AM70" s="173" t="s">
        <v>83</v>
      </c>
      <c r="AN70" s="27"/>
      <c r="AO70" s="27"/>
      <c r="AP70" s="27">
        <v>1</v>
      </c>
    </row>
    <row r="71" spans="1:42">
      <c r="A71" s="151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53" t="str">
        <f t="shared" si="16"/>
        <v>|Cff00FF7F[防具]珊瑚玉衣lv4|r</v>
      </c>
      <c r="K71" s="153" t="str">
        <f t="shared" si="17"/>
        <v>|Cffbbbbbb属性：|r|n护甲+50|n生命值+280000|n生命回复+7000|n|n|Cff00ff7f点击消耗2500金币进行强化|n成功率85%</v>
      </c>
      <c r="L71" s="27"/>
      <c r="M71" s="154" t="str">
        <f>VLOOKUP(LEFT(RIGHT(B71,5),4),物品!B:CU,20,FALSE)</f>
        <v>ReplaceableTextures\\CommandButtons\\BTNZ12.blp</v>
      </c>
      <c r="N71" s="173" t="s">
        <v>83</v>
      </c>
      <c r="O71" s="174" t="s">
        <v>84</v>
      </c>
      <c r="P71" s="27">
        <v>0</v>
      </c>
      <c r="Q71" s="27">
        <v>0</v>
      </c>
      <c r="R71" s="173" t="s">
        <v>83</v>
      </c>
      <c r="S71" s="173" t="s">
        <v>83</v>
      </c>
      <c r="T71" s="173" t="s">
        <v>83</v>
      </c>
      <c r="U71" s="173" t="s">
        <v>83</v>
      </c>
      <c r="V71" s="27">
        <v>3</v>
      </c>
      <c r="W71" s="27" t="s">
        <v>85</v>
      </c>
      <c r="X71" s="27">
        <v>0</v>
      </c>
      <c r="Y71" s="173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73" t="s">
        <v>83</v>
      </c>
      <c r="AF71" s="173" t="s">
        <v>83</v>
      </c>
      <c r="AG71" s="173" t="s">
        <v>83</v>
      </c>
      <c r="AH71" s="173" t="s">
        <v>83</v>
      </c>
      <c r="AI71" s="27"/>
      <c r="AJ71" s="27"/>
      <c r="AK71" s="27">
        <v>0</v>
      </c>
      <c r="AL71" s="27">
        <v>0</v>
      </c>
      <c r="AM71" s="173" t="s">
        <v>83</v>
      </c>
      <c r="AN71" s="27"/>
      <c r="AO71" s="27"/>
      <c r="AP71" s="27">
        <v>1</v>
      </c>
    </row>
    <row r="72" spans="1:42">
      <c r="A72" s="151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53" t="str">
        <f t="shared" si="16"/>
        <v>|Cff00FF7F[防具]珊瑚玉衣lv5|r</v>
      </c>
      <c r="K72" s="153" t="str">
        <f t="shared" si="17"/>
        <v>|Cffbbbbbb属性：|r|n护甲+50|n生命值+320000|n生命回复+8000|n|n|Cff00ff7f点击消耗8000金币进行晋阶挑战</v>
      </c>
      <c r="L72" s="27"/>
      <c r="M72" s="154" t="str">
        <f>VLOOKUP(LEFT(RIGHT(B72,5),4),物品!B:CU,20,FALSE)</f>
        <v>ReplaceableTextures\\CommandButtons\\BTNZ12.blp</v>
      </c>
      <c r="N72" s="173" t="s">
        <v>83</v>
      </c>
      <c r="O72" s="174" t="s">
        <v>84</v>
      </c>
      <c r="P72" s="27">
        <v>0</v>
      </c>
      <c r="Q72" s="27">
        <v>0</v>
      </c>
      <c r="R72" s="173" t="s">
        <v>83</v>
      </c>
      <c r="S72" s="173" t="s">
        <v>83</v>
      </c>
      <c r="T72" s="173" t="s">
        <v>83</v>
      </c>
      <c r="U72" s="173" t="s">
        <v>83</v>
      </c>
      <c r="V72" s="27">
        <v>3</v>
      </c>
      <c r="W72" s="27" t="s">
        <v>85</v>
      </c>
      <c r="X72" s="27">
        <v>0</v>
      </c>
      <c r="Y72" s="173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73" t="s">
        <v>83</v>
      </c>
      <c r="AF72" s="173" t="s">
        <v>83</v>
      </c>
      <c r="AG72" s="173" t="s">
        <v>83</v>
      </c>
      <c r="AH72" s="173" t="s">
        <v>83</v>
      </c>
      <c r="AI72" s="27"/>
      <c r="AJ72" s="27"/>
      <c r="AK72" s="27">
        <v>0</v>
      </c>
      <c r="AL72" s="27">
        <v>0</v>
      </c>
      <c r="AM72" s="173" t="s">
        <v>83</v>
      </c>
      <c r="AN72" s="27"/>
      <c r="AO72" s="27"/>
      <c r="AP72" s="27">
        <v>1</v>
      </c>
    </row>
    <row r="73" spans="1:42">
      <c r="A73" s="151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53" t="str">
        <f t="shared" ref="J73:J92" si="18">H73</f>
        <v>|Cff00BFFF[防具]圣谕披风lv1|r</v>
      </c>
      <c r="K73" s="153" t="str">
        <f t="shared" ref="K73:K92" si="19">I73</f>
        <v>|Cffbbbbbb属性：|r|n护甲+100|n生命值+480000|n生命回复+12000|n|n|Cff00ff7f点击消耗6000金币进行强化|n成功率80%</v>
      </c>
      <c r="L73" s="27"/>
      <c r="M73" s="154" t="str">
        <f>VLOOKUP(LEFT(RIGHT(B73,5),4),物品!B:CU,20,FALSE)</f>
        <v>ReplaceableTextures\\CommandButtons\\BTNZ13.blp</v>
      </c>
      <c r="N73" s="173" t="s">
        <v>83</v>
      </c>
      <c r="O73" s="174" t="s">
        <v>84</v>
      </c>
      <c r="P73" s="27">
        <v>0</v>
      </c>
      <c r="Q73" s="27">
        <v>0</v>
      </c>
      <c r="R73" s="173" t="s">
        <v>83</v>
      </c>
      <c r="S73" s="173" t="s">
        <v>83</v>
      </c>
      <c r="T73" s="173" t="s">
        <v>83</v>
      </c>
      <c r="U73" s="173" t="s">
        <v>83</v>
      </c>
      <c r="V73" s="27">
        <v>3</v>
      </c>
      <c r="W73" s="27" t="s">
        <v>85</v>
      </c>
      <c r="X73" s="27">
        <v>0</v>
      </c>
      <c r="Y73" s="173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73" t="s">
        <v>83</v>
      </c>
      <c r="AF73" s="173" t="s">
        <v>83</v>
      </c>
      <c r="AG73" s="173" t="s">
        <v>83</v>
      </c>
      <c r="AH73" s="173" t="s">
        <v>83</v>
      </c>
      <c r="AI73" s="27"/>
      <c r="AJ73" s="27"/>
      <c r="AK73" s="27">
        <v>0</v>
      </c>
      <c r="AL73" s="27">
        <v>0</v>
      </c>
      <c r="AM73" s="173" t="s">
        <v>83</v>
      </c>
      <c r="AN73" s="27"/>
      <c r="AO73" s="27"/>
      <c r="AP73" s="27">
        <v>1</v>
      </c>
    </row>
    <row r="74" spans="1:42">
      <c r="A74" s="151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53" t="str">
        <f t="shared" si="18"/>
        <v>|Cff00BFFF[防具]圣谕披风lv2|r</v>
      </c>
      <c r="K74" s="153" t="str">
        <f t="shared" si="19"/>
        <v>|Cffbbbbbb属性：|r|n护甲+100|n生命值+560000|n生命回复+14000|n|n|Cff00ff7f点击消耗6000金币进行强化|n成功率80%</v>
      </c>
      <c r="L74" s="27"/>
      <c r="M74" s="154" t="str">
        <f>VLOOKUP(LEFT(RIGHT(B74,5),4),物品!B:CU,20,FALSE)</f>
        <v>ReplaceableTextures\\CommandButtons\\BTNZ13.blp</v>
      </c>
      <c r="N74" s="173" t="s">
        <v>83</v>
      </c>
      <c r="O74" s="174" t="s">
        <v>84</v>
      </c>
      <c r="P74" s="27">
        <v>0</v>
      </c>
      <c r="Q74" s="27">
        <v>0</v>
      </c>
      <c r="R74" s="173" t="s">
        <v>83</v>
      </c>
      <c r="S74" s="173" t="s">
        <v>83</v>
      </c>
      <c r="T74" s="173" t="s">
        <v>83</v>
      </c>
      <c r="U74" s="173" t="s">
        <v>83</v>
      </c>
      <c r="V74" s="27">
        <v>3</v>
      </c>
      <c r="W74" s="27" t="s">
        <v>85</v>
      </c>
      <c r="X74" s="27">
        <v>0</v>
      </c>
      <c r="Y74" s="173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73" t="s">
        <v>83</v>
      </c>
      <c r="AF74" s="173" t="s">
        <v>83</v>
      </c>
      <c r="AG74" s="173" t="s">
        <v>83</v>
      </c>
      <c r="AH74" s="173" t="s">
        <v>83</v>
      </c>
      <c r="AI74" s="27"/>
      <c r="AJ74" s="27"/>
      <c r="AK74" s="27">
        <v>0</v>
      </c>
      <c r="AL74" s="27">
        <v>0</v>
      </c>
      <c r="AM74" s="173" t="s">
        <v>83</v>
      </c>
      <c r="AN74" s="27"/>
      <c r="AO74" s="27"/>
      <c r="AP74" s="27">
        <v>1</v>
      </c>
    </row>
    <row r="75" spans="1:42">
      <c r="A75" s="151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53" t="str">
        <f t="shared" si="18"/>
        <v>|Cff00BFFF[防具]圣谕披风lv3|r</v>
      </c>
      <c r="K75" s="153" t="str">
        <f t="shared" si="19"/>
        <v>|Cffbbbbbb属性：|r|n护甲+100|n生命值+640000|n生命回复+16000|n|n|Cff00ff7f点击消耗6000金币进行强化|n成功率80%</v>
      </c>
      <c r="L75" s="27"/>
      <c r="M75" s="154" t="str">
        <f>VLOOKUP(LEFT(RIGHT(B75,5),4),物品!B:CU,20,FALSE)</f>
        <v>ReplaceableTextures\\CommandButtons\\BTNZ13.blp</v>
      </c>
      <c r="N75" s="173" t="s">
        <v>83</v>
      </c>
      <c r="O75" s="174" t="s">
        <v>84</v>
      </c>
      <c r="P75" s="27">
        <v>0</v>
      </c>
      <c r="Q75" s="27">
        <v>0</v>
      </c>
      <c r="R75" s="173" t="s">
        <v>83</v>
      </c>
      <c r="S75" s="173" t="s">
        <v>83</v>
      </c>
      <c r="T75" s="173" t="s">
        <v>83</v>
      </c>
      <c r="U75" s="173" t="s">
        <v>83</v>
      </c>
      <c r="V75" s="27">
        <v>3</v>
      </c>
      <c r="W75" s="27" t="s">
        <v>85</v>
      </c>
      <c r="X75" s="27">
        <v>0</v>
      </c>
      <c r="Y75" s="173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73" t="s">
        <v>83</v>
      </c>
      <c r="AF75" s="173" t="s">
        <v>83</v>
      </c>
      <c r="AG75" s="173" t="s">
        <v>83</v>
      </c>
      <c r="AH75" s="173" t="s">
        <v>83</v>
      </c>
      <c r="AI75" s="27"/>
      <c r="AJ75" s="27"/>
      <c r="AK75" s="27">
        <v>0</v>
      </c>
      <c r="AL75" s="27">
        <v>0</v>
      </c>
      <c r="AM75" s="173" t="s">
        <v>83</v>
      </c>
      <c r="AN75" s="27"/>
      <c r="AO75" s="27"/>
      <c r="AP75" s="27">
        <v>1</v>
      </c>
    </row>
    <row r="76" spans="1:42">
      <c r="A76" s="151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53" t="str">
        <f t="shared" si="18"/>
        <v>|Cff00BFFF[防具]圣谕披风lv4|r</v>
      </c>
      <c r="K76" s="153" t="str">
        <f t="shared" si="19"/>
        <v>|Cffbbbbbb属性：|r|n护甲+100|n生命值+800000|n生命回复+20000|n|n|Cff00ff7f点击消耗6000金币进行强化|n成功率80%</v>
      </c>
      <c r="L76" s="27"/>
      <c r="M76" s="154" t="str">
        <f>VLOOKUP(LEFT(RIGHT(B76,5),4),物品!B:CU,20,FALSE)</f>
        <v>ReplaceableTextures\\CommandButtons\\BTNZ13.blp</v>
      </c>
      <c r="N76" s="173" t="s">
        <v>83</v>
      </c>
      <c r="O76" s="174" t="s">
        <v>84</v>
      </c>
      <c r="P76" s="27">
        <v>0</v>
      </c>
      <c r="Q76" s="27">
        <v>0</v>
      </c>
      <c r="R76" s="173" t="s">
        <v>83</v>
      </c>
      <c r="S76" s="173" t="s">
        <v>83</v>
      </c>
      <c r="T76" s="173" t="s">
        <v>83</v>
      </c>
      <c r="U76" s="173" t="s">
        <v>83</v>
      </c>
      <c r="V76" s="27">
        <v>3</v>
      </c>
      <c r="W76" s="27" t="s">
        <v>85</v>
      </c>
      <c r="X76" s="27">
        <v>0</v>
      </c>
      <c r="Y76" s="173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73" t="s">
        <v>83</v>
      </c>
      <c r="AF76" s="173" t="s">
        <v>83</v>
      </c>
      <c r="AG76" s="173" t="s">
        <v>83</v>
      </c>
      <c r="AH76" s="173" t="s">
        <v>83</v>
      </c>
      <c r="AI76" s="27"/>
      <c r="AJ76" s="27"/>
      <c r="AK76" s="27">
        <v>0</v>
      </c>
      <c r="AL76" s="27">
        <v>0</v>
      </c>
      <c r="AM76" s="173" t="s">
        <v>83</v>
      </c>
      <c r="AN76" s="27"/>
      <c r="AO76" s="27"/>
      <c r="AP76" s="27">
        <v>1</v>
      </c>
    </row>
    <row r="77" spans="1:42">
      <c r="A77" s="151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53" t="str">
        <f t="shared" si="18"/>
        <v>|Cff00BFFF[防具]圣谕披风lv5|r</v>
      </c>
      <c r="K77" s="153" t="str">
        <f t="shared" si="19"/>
        <v>|Cffbbbbbb属性：|r|n护甲+100|n生命值+960000|n生命回复+24000|n|n|Cff00ff7f点击消耗20000金币进行晋阶挑战</v>
      </c>
      <c r="L77" s="27"/>
      <c r="M77" s="154" t="str">
        <f>VLOOKUP(LEFT(RIGHT(B77,5),4),物品!B:CU,20,FALSE)</f>
        <v>ReplaceableTextures\\CommandButtons\\BTNZ13.blp</v>
      </c>
      <c r="N77" s="173" t="s">
        <v>83</v>
      </c>
      <c r="O77" s="174" t="s">
        <v>84</v>
      </c>
      <c r="P77" s="27">
        <v>0</v>
      </c>
      <c r="Q77" s="27">
        <v>0</v>
      </c>
      <c r="R77" s="173" t="s">
        <v>83</v>
      </c>
      <c r="S77" s="173" t="s">
        <v>83</v>
      </c>
      <c r="T77" s="173" t="s">
        <v>83</v>
      </c>
      <c r="U77" s="173" t="s">
        <v>83</v>
      </c>
      <c r="V77" s="27">
        <v>3</v>
      </c>
      <c r="W77" s="27" t="s">
        <v>85</v>
      </c>
      <c r="X77" s="27">
        <v>0</v>
      </c>
      <c r="Y77" s="173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73" t="s">
        <v>83</v>
      </c>
      <c r="AF77" s="173" t="s">
        <v>83</v>
      </c>
      <c r="AG77" s="173" t="s">
        <v>83</v>
      </c>
      <c r="AH77" s="173" t="s">
        <v>83</v>
      </c>
      <c r="AI77" s="27"/>
      <c r="AJ77" s="27"/>
      <c r="AK77" s="27">
        <v>0</v>
      </c>
      <c r="AL77" s="27">
        <v>0</v>
      </c>
      <c r="AM77" s="173" t="s">
        <v>83</v>
      </c>
      <c r="AN77" s="27"/>
      <c r="AO77" s="27"/>
      <c r="AP77" s="27">
        <v>1</v>
      </c>
    </row>
    <row r="78" spans="1:42">
      <c r="A78" s="151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53" t="str">
        <f t="shared" ref="J78:J82" si="20">H78</f>
        <v>|CffBF00FF[防具]幻灵护甲lv1|r</v>
      </c>
      <c r="K78" s="153" t="str">
        <f t="shared" ref="K78:K82" si="21">I78</f>
        <v>|Cffbbbbbb属性：|r|n护甲+150|n生命值+1440000|n生命回复+36000|n|n|Cff00ff7f点击消耗10000金币进行强化|n成功率70%</v>
      </c>
      <c r="L78" s="27"/>
      <c r="M78" s="154" t="str">
        <f>VLOOKUP(LEFT(RIGHT(B78,5),4),物品!B:CU,20,FALSE)</f>
        <v>ReplaceableTextures\\CommandButtons\\BTNZ23.blp</v>
      </c>
      <c r="N78" s="173" t="s">
        <v>83</v>
      </c>
      <c r="O78" s="174" t="s">
        <v>84</v>
      </c>
      <c r="P78" s="27">
        <v>0</v>
      </c>
      <c r="Q78" s="27">
        <v>0</v>
      </c>
      <c r="R78" s="173" t="s">
        <v>83</v>
      </c>
      <c r="S78" s="173" t="s">
        <v>83</v>
      </c>
      <c r="T78" s="173" t="s">
        <v>83</v>
      </c>
      <c r="U78" s="173" t="s">
        <v>83</v>
      </c>
      <c r="V78" s="27">
        <v>3</v>
      </c>
      <c r="W78" s="27" t="s">
        <v>85</v>
      </c>
      <c r="X78" s="27">
        <v>0</v>
      </c>
      <c r="Y78" s="173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73" t="s">
        <v>83</v>
      </c>
      <c r="AF78" s="173" t="s">
        <v>83</v>
      </c>
      <c r="AG78" s="173" t="s">
        <v>83</v>
      </c>
      <c r="AH78" s="173" t="s">
        <v>83</v>
      </c>
      <c r="AI78" s="27"/>
      <c r="AJ78" s="27"/>
      <c r="AK78" s="27">
        <v>0</v>
      </c>
      <c r="AL78" s="27">
        <v>0</v>
      </c>
      <c r="AM78" s="173" t="s">
        <v>83</v>
      </c>
      <c r="AN78" s="27"/>
      <c r="AO78" s="27"/>
      <c r="AP78" s="27">
        <v>1</v>
      </c>
    </row>
    <row r="79" spans="1:42">
      <c r="A79" s="151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53" t="str">
        <f t="shared" si="20"/>
        <v>|CffBF00FF[防具]幻灵护甲lv2|r</v>
      </c>
      <c r="K79" s="153" t="str">
        <f t="shared" si="21"/>
        <v>|Cffbbbbbb属性：|r|n护甲+150|n生命值+1680000|n生命回复+42000|n|n|Cff00ff7f点击消耗10000金币进行强化|n成功率70%</v>
      </c>
      <c r="L79" s="27"/>
      <c r="M79" s="154" t="str">
        <f>VLOOKUP(LEFT(RIGHT(B79,5),4),物品!B:CU,20,FALSE)</f>
        <v>ReplaceableTextures\\CommandButtons\\BTNZ23.blp</v>
      </c>
      <c r="N79" s="173" t="s">
        <v>83</v>
      </c>
      <c r="O79" s="174" t="s">
        <v>84</v>
      </c>
      <c r="P79" s="27">
        <v>0</v>
      </c>
      <c r="Q79" s="27">
        <v>0</v>
      </c>
      <c r="R79" s="173" t="s">
        <v>83</v>
      </c>
      <c r="S79" s="173" t="s">
        <v>83</v>
      </c>
      <c r="T79" s="173" t="s">
        <v>83</v>
      </c>
      <c r="U79" s="173" t="s">
        <v>83</v>
      </c>
      <c r="V79" s="27">
        <v>3</v>
      </c>
      <c r="W79" s="27" t="s">
        <v>85</v>
      </c>
      <c r="X79" s="27">
        <v>0</v>
      </c>
      <c r="Y79" s="173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73" t="s">
        <v>83</v>
      </c>
      <c r="AF79" s="173" t="s">
        <v>83</v>
      </c>
      <c r="AG79" s="173" t="s">
        <v>83</v>
      </c>
      <c r="AH79" s="173" t="s">
        <v>83</v>
      </c>
      <c r="AI79" s="27"/>
      <c r="AJ79" s="27"/>
      <c r="AK79" s="27">
        <v>0</v>
      </c>
      <c r="AL79" s="27">
        <v>0</v>
      </c>
      <c r="AM79" s="173" t="s">
        <v>83</v>
      </c>
      <c r="AN79" s="27"/>
      <c r="AO79" s="27"/>
      <c r="AP79" s="27">
        <v>1</v>
      </c>
    </row>
    <row r="80" spans="1:42">
      <c r="A80" s="151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53" t="str">
        <f t="shared" si="20"/>
        <v>|CffBF00FF[防具]幻灵护甲lv3|r</v>
      </c>
      <c r="K80" s="153" t="str">
        <f t="shared" si="21"/>
        <v>|Cffbbbbbb属性：|r|n护甲+150|n生命值+1920000|n生命回复+48000|n|n|Cff00ff7f点击消耗10000金币进行强化|n成功率70%</v>
      </c>
      <c r="L80" s="27"/>
      <c r="M80" s="154" t="str">
        <f>VLOOKUP(LEFT(RIGHT(B80,5),4),物品!B:CU,20,FALSE)</f>
        <v>ReplaceableTextures\\CommandButtons\\BTNZ23.blp</v>
      </c>
      <c r="N80" s="173" t="s">
        <v>83</v>
      </c>
      <c r="O80" s="174" t="s">
        <v>84</v>
      </c>
      <c r="P80" s="27">
        <v>0</v>
      </c>
      <c r="Q80" s="27">
        <v>0</v>
      </c>
      <c r="R80" s="173" t="s">
        <v>83</v>
      </c>
      <c r="S80" s="173" t="s">
        <v>83</v>
      </c>
      <c r="T80" s="173" t="s">
        <v>83</v>
      </c>
      <c r="U80" s="173" t="s">
        <v>83</v>
      </c>
      <c r="V80" s="27">
        <v>3</v>
      </c>
      <c r="W80" s="27" t="s">
        <v>85</v>
      </c>
      <c r="X80" s="27">
        <v>0</v>
      </c>
      <c r="Y80" s="173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73" t="s">
        <v>83</v>
      </c>
      <c r="AF80" s="173" t="s">
        <v>83</v>
      </c>
      <c r="AG80" s="173" t="s">
        <v>83</v>
      </c>
      <c r="AH80" s="173" t="s">
        <v>83</v>
      </c>
      <c r="AI80" s="27"/>
      <c r="AJ80" s="27"/>
      <c r="AK80" s="27">
        <v>0</v>
      </c>
      <c r="AL80" s="27">
        <v>0</v>
      </c>
      <c r="AM80" s="173" t="s">
        <v>83</v>
      </c>
      <c r="AN80" s="27"/>
      <c r="AO80" s="27"/>
      <c r="AP80" s="27">
        <v>1</v>
      </c>
    </row>
    <row r="81" spans="1:42">
      <c r="A81" s="151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53" t="str">
        <f t="shared" si="20"/>
        <v>|CffBF00FF[防具]幻灵护甲lv4|r</v>
      </c>
      <c r="K81" s="153" t="str">
        <f t="shared" si="21"/>
        <v>|Cffbbbbbb属性：|r|n护甲+150|n生命值+2160000|n生命回复+54000|n|n|Cff00ff7f点击消耗10000金币进行强化|n成功率70%</v>
      </c>
      <c r="L81" s="27"/>
      <c r="M81" s="154" t="str">
        <f>VLOOKUP(LEFT(RIGHT(B81,5),4),物品!B:CU,20,FALSE)</f>
        <v>ReplaceableTextures\\CommandButtons\\BTNZ23.blp</v>
      </c>
      <c r="N81" s="173" t="s">
        <v>83</v>
      </c>
      <c r="O81" s="174" t="s">
        <v>84</v>
      </c>
      <c r="P81" s="27">
        <v>0</v>
      </c>
      <c r="Q81" s="27">
        <v>0</v>
      </c>
      <c r="R81" s="173" t="s">
        <v>83</v>
      </c>
      <c r="S81" s="173" t="s">
        <v>83</v>
      </c>
      <c r="T81" s="173" t="s">
        <v>83</v>
      </c>
      <c r="U81" s="173" t="s">
        <v>83</v>
      </c>
      <c r="V81" s="27">
        <v>3</v>
      </c>
      <c r="W81" s="27" t="s">
        <v>85</v>
      </c>
      <c r="X81" s="27">
        <v>0</v>
      </c>
      <c r="Y81" s="173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73" t="s">
        <v>83</v>
      </c>
      <c r="AF81" s="173" t="s">
        <v>83</v>
      </c>
      <c r="AG81" s="173" t="s">
        <v>83</v>
      </c>
      <c r="AH81" s="173" t="s">
        <v>83</v>
      </c>
      <c r="AI81" s="27"/>
      <c r="AJ81" s="27"/>
      <c r="AK81" s="27">
        <v>0</v>
      </c>
      <c r="AL81" s="27">
        <v>0</v>
      </c>
      <c r="AM81" s="173" t="s">
        <v>83</v>
      </c>
      <c r="AN81" s="27"/>
      <c r="AO81" s="27"/>
      <c r="AP81" s="27">
        <v>1</v>
      </c>
    </row>
    <row r="82" spans="1:42">
      <c r="A82" s="151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53" t="str">
        <f t="shared" si="20"/>
        <v>|CffBF00FF[防具]幻灵护甲lv5|r</v>
      </c>
      <c r="K82" s="153" t="str">
        <f t="shared" si="21"/>
        <v>|Cffbbbbbb属性：|r|n护甲+150|n生命值+2400000|n生命回复+60000|n|n|Cff00ff7f点击消耗30000金币进行晋阶挑战</v>
      </c>
      <c r="L82" s="27"/>
      <c r="M82" s="154" t="str">
        <f>VLOOKUP(LEFT(RIGHT(B82,5),4),物品!B:CU,20,FALSE)</f>
        <v>ReplaceableTextures\\CommandButtons\\BTNZ23.blp</v>
      </c>
      <c r="N82" s="173" t="s">
        <v>83</v>
      </c>
      <c r="O82" s="174" t="s">
        <v>84</v>
      </c>
      <c r="P82" s="27">
        <v>0</v>
      </c>
      <c r="Q82" s="27">
        <v>0</v>
      </c>
      <c r="R82" s="173" t="s">
        <v>83</v>
      </c>
      <c r="S82" s="173" t="s">
        <v>83</v>
      </c>
      <c r="T82" s="173" t="s">
        <v>83</v>
      </c>
      <c r="U82" s="173" t="s">
        <v>83</v>
      </c>
      <c r="V82" s="27">
        <v>3</v>
      </c>
      <c r="W82" s="27" t="s">
        <v>85</v>
      </c>
      <c r="X82" s="27">
        <v>0</v>
      </c>
      <c r="Y82" s="173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73" t="s">
        <v>83</v>
      </c>
      <c r="AF82" s="173" t="s">
        <v>83</v>
      </c>
      <c r="AG82" s="173" t="s">
        <v>83</v>
      </c>
      <c r="AH82" s="173" t="s">
        <v>83</v>
      </c>
      <c r="AI82" s="27"/>
      <c r="AJ82" s="27"/>
      <c r="AK82" s="27">
        <v>0</v>
      </c>
      <c r="AL82" s="27">
        <v>0</v>
      </c>
      <c r="AM82" s="173" t="s">
        <v>83</v>
      </c>
      <c r="AN82" s="27"/>
      <c r="AO82" s="27"/>
      <c r="AP82" s="27">
        <v>1</v>
      </c>
    </row>
    <row r="83" spans="1:42">
      <c r="A83" s="151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53" t="str">
        <f t="shared" si="18"/>
        <v>|CffFFC926[防具]乾坤护心甲lv1|r</v>
      </c>
      <c r="K83" s="153" t="str">
        <f t="shared" si="19"/>
        <v>|Cffbbbbbb属性：|r|n护甲+200|n生命值+3200000|n生命回复+80000|n|n|Cff00ff7f点击消耗20000金币进行强化|n成功率60%</v>
      </c>
      <c r="L83" s="27"/>
      <c r="M83" s="154" t="str">
        <f>VLOOKUP(LEFT(RIGHT(B83,5),4),物品!B:CU,20,FALSE)</f>
        <v>ReplaceableTextures\\CommandButtons\\BTNZ14.blp</v>
      </c>
      <c r="N83" s="173" t="s">
        <v>83</v>
      </c>
      <c r="O83" s="174" t="s">
        <v>84</v>
      </c>
      <c r="P83" s="27">
        <v>0</v>
      </c>
      <c r="Q83" s="27">
        <v>0</v>
      </c>
      <c r="R83" s="173" t="s">
        <v>83</v>
      </c>
      <c r="S83" s="173" t="s">
        <v>83</v>
      </c>
      <c r="T83" s="173" t="s">
        <v>83</v>
      </c>
      <c r="U83" s="173" t="s">
        <v>83</v>
      </c>
      <c r="V83" s="27">
        <v>3</v>
      </c>
      <c r="W83" s="27" t="s">
        <v>85</v>
      </c>
      <c r="X83" s="27">
        <v>0</v>
      </c>
      <c r="Y83" s="173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73" t="s">
        <v>83</v>
      </c>
      <c r="AF83" s="173" t="s">
        <v>83</v>
      </c>
      <c r="AG83" s="173" t="s">
        <v>83</v>
      </c>
      <c r="AH83" s="173" t="s">
        <v>83</v>
      </c>
      <c r="AI83" s="27"/>
      <c r="AJ83" s="27"/>
      <c r="AK83" s="27">
        <v>0</v>
      </c>
      <c r="AL83" s="27">
        <v>0</v>
      </c>
      <c r="AM83" s="173" t="s">
        <v>83</v>
      </c>
      <c r="AN83" s="27"/>
      <c r="AO83" s="27"/>
      <c r="AP83" s="27">
        <v>1</v>
      </c>
    </row>
    <row r="84" spans="1:42">
      <c r="A84" s="151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53" t="str">
        <f t="shared" si="18"/>
        <v>|CffFFC926[防具]乾坤护心甲lv2|r</v>
      </c>
      <c r="K84" s="153" t="str">
        <f t="shared" si="19"/>
        <v>|Cffbbbbbb属性：|r|n护甲+200|n生命值+3600000|n生命回复+90000|n|n|Cff00ff7f点击消耗20000金币进行强化|n成功率60%</v>
      </c>
      <c r="L84" s="27"/>
      <c r="M84" s="154" t="str">
        <f>VLOOKUP(LEFT(RIGHT(B84,5),4),物品!B:CU,20,FALSE)</f>
        <v>ReplaceableTextures\\CommandButtons\\BTNZ14.blp</v>
      </c>
      <c r="N84" s="173" t="s">
        <v>83</v>
      </c>
      <c r="O84" s="174" t="s">
        <v>84</v>
      </c>
      <c r="P84" s="27">
        <v>0</v>
      </c>
      <c r="Q84" s="27">
        <v>0</v>
      </c>
      <c r="R84" s="173" t="s">
        <v>83</v>
      </c>
      <c r="S84" s="173" t="s">
        <v>83</v>
      </c>
      <c r="T84" s="173" t="s">
        <v>83</v>
      </c>
      <c r="U84" s="173" t="s">
        <v>83</v>
      </c>
      <c r="V84" s="27">
        <v>3</v>
      </c>
      <c r="W84" s="27" t="s">
        <v>85</v>
      </c>
      <c r="X84" s="27">
        <v>0</v>
      </c>
      <c r="Y84" s="173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73" t="s">
        <v>83</v>
      </c>
      <c r="AF84" s="173" t="s">
        <v>83</v>
      </c>
      <c r="AG84" s="173" t="s">
        <v>83</v>
      </c>
      <c r="AH84" s="173" t="s">
        <v>83</v>
      </c>
      <c r="AI84" s="27"/>
      <c r="AJ84" s="27"/>
      <c r="AK84" s="27">
        <v>0</v>
      </c>
      <c r="AL84" s="27">
        <v>0</v>
      </c>
      <c r="AM84" s="173" t="s">
        <v>83</v>
      </c>
      <c r="AN84" s="27"/>
      <c r="AO84" s="27"/>
      <c r="AP84" s="27">
        <v>1</v>
      </c>
    </row>
    <row r="85" spans="1:42">
      <c r="A85" s="151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53" t="str">
        <f t="shared" si="18"/>
        <v>|CffFFC926[防具]乾坤护心甲lv3|r</v>
      </c>
      <c r="K85" s="153" t="str">
        <f t="shared" si="19"/>
        <v>|Cffbbbbbb属性：|r|n护甲+200|n生命值+4000000|n生命回复+100000|n|n|Cff00ff7f点击消耗20000金币进行强化|n成功率60%</v>
      </c>
      <c r="L85" s="27"/>
      <c r="M85" s="154" t="str">
        <f>VLOOKUP(LEFT(RIGHT(B85,5),4),物品!B:CU,20,FALSE)</f>
        <v>ReplaceableTextures\\CommandButtons\\BTNZ14.blp</v>
      </c>
      <c r="N85" s="173" t="s">
        <v>83</v>
      </c>
      <c r="O85" s="174" t="s">
        <v>84</v>
      </c>
      <c r="P85" s="27">
        <v>0</v>
      </c>
      <c r="Q85" s="27">
        <v>0</v>
      </c>
      <c r="R85" s="173" t="s">
        <v>83</v>
      </c>
      <c r="S85" s="173" t="s">
        <v>83</v>
      </c>
      <c r="T85" s="173" t="s">
        <v>83</v>
      </c>
      <c r="U85" s="173" t="s">
        <v>83</v>
      </c>
      <c r="V85" s="27">
        <v>3</v>
      </c>
      <c r="W85" s="27" t="s">
        <v>85</v>
      </c>
      <c r="X85" s="27">
        <v>0</v>
      </c>
      <c r="Y85" s="173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73" t="s">
        <v>83</v>
      </c>
      <c r="AF85" s="173" t="s">
        <v>83</v>
      </c>
      <c r="AG85" s="173" t="s">
        <v>83</v>
      </c>
      <c r="AH85" s="173" t="s">
        <v>83</v>
      </c>
      <c r="AI85" s="27"/>
      <c r="AJ85" s="27"/>
      <c r="AK85" s="27">
        <v>0</v>
      </c>
      <c r="AL85" s="27">
        <v>0</v>
      </c>
      <c r="AM85" s="173" t="s">
        <v>83</v>
      </c>
      <c r="AN85" s="27"/>
      <c r="AO85" s="27"/>
      <c r="AP85" s="27">
        <v>1</v>
      </c>
    </row>
    <row r="86" spans="1:42">
      <c r="A86" s="151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53" t="str">
        <f t="shared" si="18"/>
        <v>|CffFFC926[防具]乾坤护心甲lv4|r</v>
      </c>
      <c r="K86" s="153" t="str">
        <f t="shared" si="19"/>
        <v>|Cffbbbbbb属性：|r|n护甲+200|n生命值+4400000|n生命回复+110000|n|n|Cff00ff7f点击消耗20000金币进行强化|n成功率60%</v>
      </c>
      <c r="L86" s="27"/>
      <c r="M86" s="154" t="str">
        <f>VLOOKUP(LEFT(RIGHT(B86,5),4),物品!B:CU,20,FALSE)</f>
        <v>ReplaceableTextures\\CommandButtons\\BTNZ14.blp</v>
      </c>
      <c r="N86" s="173" t="s">
        <v>83</v>
      </c>
      <c r="O86" s="174" t="s">
        <v>84</v>
      </c>
      <c r="P86" s="27">
        <v>0</v>
      </c>
      <c r="Q86" s="27">
        <v>0</v>
      </c>
      <c r="R86" s="173" t="s">
        <v>83</v>
      </c>
      <c r="S86" s="173" t="s">
        <v>83</v>
      </c>
      <c r="T86" s="173" t="s">
        <v>83</v>
      </c>
      <c r="U86" s="173" t="s">
        <v>83</v>
      </c>
      <c r="V86" s="27">
        <v>3</v>
      </c>
      <c r="W86" s="27" t="s">
        <v>85</v>
      </c>
      <c r="X86" s="27">
        <v>0</v>
      </c>
      <c r="Y86" s="173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73" t="s">
        <v>83</v>
      </c>
      <c r="AF86" s="173" t="s">
        <v>83</v>
      </c>
      <c r="AG86" s="173" t="s">
        <v>83</v>
      </c>
      <c r="AH86" s="173" t="s">
        <v>83</v>
      </c>
      <c r="AI86" s="27"/>
      <c r="AJ86" s="27"/>
      <c r="AK86" s="27">
        <v>0</v>
      </c>
      <c r="AL86" s="27">
        <v>0</v>
      </c>
      <c r="AM86" s="173" t="s">
        <v>83</v>
      </c>
      <c r="AN86" s="27"/>
      <c r="AO86" s="27"/>
      <c r="AP86" s="27">
        <v>1</v>
      </c>
    </row>
    <row r="87" spans="1:42">
      <c r="A87" s="151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53" t="str">
        <f t="shared" si="18"/>
        <v>|CffFFC926[防具]乾坤护心甲lv5|r</v>
      </c>
      <c r="K87" s="153" t="str">
        <f t="shared" si="19"/>
        <v>|Cffbbbbbb属性：|r|n护甲+200|n生命值+4800000|n生命回复+120000|n|n|Cff00ff7f点击消耗50000金币进行晋阶挑战</v>
      </c>
      <c r="L87" s="27"/>
      <c r="M87" s="154" t="str">
        <f>VLOOKUP(LEFT(RIGHT(B87,5),4),物品!B:CU,20,FALSE)</f>
        <v>ReplaceableTextures\\CommandButtons\\BTNZ14.blp</v>
      </c>
      <c r="N87" s="173" t="s">
        <v>83</v>
      </c>
      <c r="O87" s="174" t="s">
        <v>84</v>
      </c>
      <c r="P87" s="27">
        <v>0</v>
      </c>
      <c r="Q87" s="27">
        <v>0</v>
      </c>
      <c r="R87" s="173" t="s">
        <v>83</v>
      </c>
      <c r="S87" s="173" t="s">
        <v>83</v>
      </c>
      <c r="T87" s="173" t="s">
        <v>83</v>
      </c>
      <c r="U87" s="173" t="s">
        <v>83</v>
      </c>
      <c r="V87" s="27">
        <v>3</v>
      </c>
      <c r="W87" s="27" t="s">
        <v>85</v>
      </c>
      <c r="X87" s="27">
        <v>0</v>
      </c>
      <c r="Y87" s="173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73" t="s">
        <v>83</v>
      </c>
      <c r="AF87" s="173" t="s">
        <v>83</v>
      </c>
      <c r="AG87" s="173" t="s">
        <v>83</v>
      </c>
      <c r="AH87" s="173" t="s">
        <v>83</v>
      </c>
      <c r="AI87" s="27"/>
      <c r="AJ87" s="27"/>
      <c r="AK87" s="27">
        <v>0</v>
      </c>
      <c r="AL87" s="27">
        <v>0</v>
      </c>
      <c r="AM87" s="173" t="s">
        <v>83</v>
      </c>
      <c r="AN87" s="27"/>
      <c r="AO87" s="27"/>
      <c r="AP87" s="27">
        <v>1</v>
      </c>
    </row>
    <row r="88" spans="1:42">
      <c r="A88" s="151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53" t="str">
        <f t="shared" si="18"/>
        <v>|CffFF0000[防具]九龙黄金甲lv1|r</v>
      </c>
      <c r="K88" s="153" t="str">
        <f t="shared" si="19"/>
        <v>|Cffbbbbbb属性：|r|n护甲+300|n生命值+7200000|n生命回复+180000|n|n|Cff00ff7f点击消耗30000金币进行强化|n成功率50%</v>
      </c>
      <c r="L88" s="27"/>
      <c r="M88" s="154" t="str">
        <f>VLOOKUP(LEFT(RIGHT(B88,5),4),物品!B:CU,20,FALSE)</f>
        <v>ReplaceableTextures\\CommandButtons\\BTNZ15.blp</v>
      </c>
      <c r="N88" s="173" t="s">
        <v>83</v>
      </c>
      <c r="O88" s="174" t="s">
        <v>84</v>
      </c>
      <c r="P88" s="27">
        <v>0</v>
      </c>
      <c r="Q88" s="27">
        <v>0</v>
      </c>
      <c r="R88" s="173" t="s">
        <v>83</v>
      </c>
      <c r="S88" s="173" t="s">
        <v>83</v>
      </c>
      <c r="T88" s="173" t="s">
        <v>83</v>
      </c>
      <c r="U88" s="173" t="s">
        <v>83</v>
      </c>
      <c r="V88" s="27">
        <v>3</v>
      </c>
      <c r="W88" s="27" t="s">
        <v>85</v>
      </c>
      <c r="X88" s="27">
        <v>0</v>
      </c>
      <c r="Y88" s="173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73" t="s">
        <v>83</v>
      </c>
      <c r="AF88" s="173" t="s">
        <v>83</v>
      </c>
      <c r="AG88" s="173" t="s">
        <v>83</v>
      </c>
      <c r="AH88" s="173" t="s">
        <v>83</v>
      </c>
      <c r="AI88" s="27"/>
      <c r="AJ88" s="27"/>
      <c r="AK88" s="27">
        <v>0</v>
      </c>
      <c r="AL88" s="27">
        <v>0</v>
      </c>
      <c r="AM88" s="173" t="s">
        <v>83</v>
      </c>
      <c r="AN88" s="27"/>
      <c r="AO88" s="27"/>
      <c r="AP88" s="27">
        <v>1</v>
      </c>
    </row>
    <row r="89" spans="1:42">
      <c r="A89" s="151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53" t="str">
        <f t="shared" si="18"/>
        <v>|CffFF0000[防具]九龙黄金甲lv2|r</v>
      </c>
      <c r="K89" s="153" t="str">
        <f t="shared" si="19"/>
        <v>|Cffbbbbbb属性：|r|n护甲+300|n生命值+8400000|n生命回复+210000|n|n|Cff00ff7f点击消耗30000金币进行强化|n成功率50%</v>
      </c>
      <c r="L89" s="27"/>
      <c r="M89" s="154" t="str">
        <f>VLOOKUP(LEFT(RIGHT(B89,5),4),物品!B:CU,20,FALSE)</f>
        <v>ReplaceableTextures\\CommandButtons\\BTNZ15.blp</v>
      </c>
      <c r="N89" s="173" t="s">
        <v>83</v>
      </c>
      <c r="O89" s="174" t="s">
        <v>84</v>
      </c>
      <c r="P89" s="27">
        <v>0</v>
      </c>
      <c r="Q89" s="27">
        <v>0</v>
      </c>
      <c r="R89" s="173" t="s">
        <v>83</v>
      </c>
      <c r="S89" s="173" t="s">
        <v>83</v>
      </c>
      <c r="T89" s="173" t="s">
        <v>83</v>
      </c>
      <c r="U89" s="173" t="s">
        <v>83</v>
      </c>
      <c r="V89" s="27">
        <v>3</v>
      </c>
      <c r="W89" s="27" t="s">
        <v>85</v>
      </c>
      <c r="X89" s="27">
        <v>0</v>
      </c>
      <c r="Y89" s="173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73" t="s">
        <v>83</v>
      </c>
      <c r="AF89" s="173" t="s">
        <v>83</v>
      </c>
      <c r="AG89" s="173" t="s">
        <v>83</v>
      </c>
      <c r="AH89" s="173" t="s">
        <v>83</v>
      </c>
      <c r="AI89" s="27"/>
      <c r="AJ89" s="27"/>
      <c r="AK89" s="27">
        <v>0</v>
      </c>
      <c r="AL89" s="27">
        <v>0</v>
      </c>
      <c r="AM89" s="173" t="s">
        <v>83</v>
      </c>
      <c r="AN89" s="27"/>
      <c r="AO89" s="27"/>
      <c r="AP89" s="27">
        <v>1</v>
      </c>
    </row>
    <row r="90" spans="1:42">
      <c r="A90" s="151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53" t="str">
        <f t="shared" si="18"/>
        <v>|CffFF0000[防具]九龙黄金甲lv3|r</v>
      </c>
      <c r="K90" s="153" t="str">
        <f t="shared" si="19"/>
        <v>|Cffbbbbbb属性：|r|n护甲+300|n生命值+9600000|n生命回复+240000|n|n|Cff00ff7f点击消耗30000金币进行强化|n成功率50%</v>
      </c>
      <c r="L90" s="27"/>
      <c r="M90" s="154" t="str">
        <f>VLOOKUP(LEFT(RIGHT(B90,5),4),物品!B:CU,20,FALSE)</f>
        <v>ReplaceableTextures\\CommandButtons\\BTNZ15.blp</v>
      </c>
      <c r="N90" s="173" t="s">
        <v>83</v>
      </c>
      <c r="O90" s="174" t="s">
        <v>84</v>
      </c>
      <c r="P90" s="27">
        <v>0</v>
      </c>
      <c r="Q90" s="27">
        <v>0</v>
      </c>
      <c r="R90" s="173" t="s">
        <v>83</v>
      </c>
      <c r="S90" s="173" t="s">
        <v>83</v>
      </c>
      <c r="T90" s="173" t="s">
        <v>83</v>
      </c>
      <c r="U90" s="173" t="s">
        <v>83</v>
      </c>
      <c r="V90" s="27">
        <v>3</v>
      </c>
      <c r="W90" s="27" t="s">
        <v>85</v>
      </c>
      <c r="X90" s="27">
        <v>0</v>
      </c>
      <c r="Y90" s="173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73" t="s">
        <v>83</v>
      </c>
      <c r="AF90" s="173" t="s">
        <v>83</v>
      </c>
      <c r="AG90" s="173" t="s">
        <v>83</v>
      </c>
      <c r="AH90" s="173" t="s">
        <v>83</v>
      </c>
      <c r="AI90" s="27"/>
      <c r="AJ90" s="27"/>
      <c r="AK90" s="27">
        <v>0</v>
      </c>
      <c r="AL90" s="27">
        <v>0</v>
      </c>
      <c r="AM90" s="173" t="s">
        <v>83</v>
      </c>
      <c r="AN90" s="27"/>
      <c r="AO90" s="27"/>
      <c r="AP90" s="27">
        <v>1</v>
      </c>
    </row>
    <row r="91" spans="1:42">
      <c r="A91" s="151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53" t="str">
        <f t="shared" si="18"/>
        <v>|CffFF0000[防具]九龙黄金甲lv4|r</v>
      </c>
      <c r="K91" s="153" t="str">
        <f t="shared" si="19"/>
        <v>|Cffbbbbbb属性：|r|n护甲+300|n生命值+10800000|n生命回复+270000|n|n|Cff00ff7f点击消耗30000金币进行强化|n成功率50%</v>
      </c>
      <c r="L91" s="27"/>
      <c r="M91" s="154" t="str">
        <f>VLOOKUP(LEFT(RIGHT(B91,5),4),物品!B:CU,20,FALSE)</f>
        <v>ReplaceableTextures\\CommandButtons\\BTNZ15.blp</v>
      </c>
      <c r="N91" s="173" t="s">
        <v>83</v>
      </c>
      <c r="O91" s="174" t="s">
        <v>84</v>
      </c>
      <c r="P91" s="27">
        <v>0</v>
      </c>
      <c r="Q91" s="27">
        <v>0</v>
      </c>
      <c r="R91" s="173" t="s">
        <v>83</v>
      </c>
      <c r="S91" s="173" t="s">
        <v>83</v>
      </c>
      <c r="T91" s="173" t="s">
        <v>83</v>
      </c>
      <c r="U91" s="173" t="s">
        <v>83</v>
      </c>
      <c r="V91" s="27">
        <v>3</v>
      </c>
      <c r="W91" s="27" t="s">
        <v>85</v>
      </c>
      <c r="X91" s="27">
        <v>0</v>
      </c>
      <c r="Y91" s="173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73" t="s">
        <v>83</v>
      </c>
      <c r="AF91" s="173" t="s">
        <v>83</v>
      </c>
      <c r="AG91" s="173" t="s">
        <v>83</v>
      </c>
      <c r="AH91" s="173" t="s">
        <v>83</v>
      </c>
      <c r="AI91" s="27"/>
      <c r="AJ91" s="27"/>
      <c r="AK91" s="27">
        <v>0</v>
      </c>
      <c r="AL91" s="27">
        <v>0</v>
      </c>
      <c r="AM91" s="173" t="s">
        <v>83</v>
      </c>
      <c r="AN91" s="27"/>
      <c r="AO91" s="27"/>
      <c r="AP91" s="27">
        <v>1</v>
      </c>
    </row>
    <row r="92" spans="1:42">
      <c r="A92" s="151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53" t="str">
        <f t="shared" si="18"/>
        <v>|CffFF0000[防具]九龙黄金甲lv5|r</v>
      </c>
      <c r="K92" s="153" t="str">
        <f t="shared" si="19"/>
        <v>|Cffbbbbbb属性：|r|n护甲+300|n生命值+12000000|n生命回复+300000|n</v>
      </c>
      <c r="L92" s="27"/>
      <c r="M92" s="154" t="str">
        <f>VLOOKUP(LEFT(RIGHT(B92,5),4),物品!B:CU,20,FALSE)</f>
        <v>ReplaceableTextures\\CommandButtons\\BTNZ15.blp</v>
      </c>
      <c r="N92" s="173" t="s">
        <v>83</v>
      </c>
      <c r="O92" s="174" t="s">
        <v>84</v>
      </c>
      <c r="P92" s="27">
        <v>0</v>
      </c>
      <c r="Q92" s="27">
        <v>0</v>
      </c>
      <c r="R92" s="173" t="s">
        <v>83</v>
      </c>
      <c r="S92" s="173" t="s">
        <v>83</v>
      </c>
      <c r="T92" s="173" t="s">
        <v>83</v>
      </c>
      <c r="U92" s="173" t="s">
        <v>83</v>
      </c>
      <c r="V92" s="27">
        <v>3</v>
      </c>
      <c r="W92" s="27" t="s">
        <v>85</v>
      </c>
      <c r="X92" s="27">
        <v>0</v>
      </c>
      <c r="Y92" s="173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73" t="s">
        <v>83</v>
      </c>
      <c r="AF92" s="173" t="s">
        <v>83</v>
      </c>
      <c r="AG92" s="173" t="s">
        <v>83</v>
      </c>
      <c r="AH92" s="173" t="s">
        <v>83</v>
      </c>
      <c r="AI92" s="27"/>
      <c r="AJ92" s="27"/>
      <c r="AK92" s="27">
        <v>0</v>
      </c>
      <c r="AL92" s="27">
        <v>0</v>
      </c>
      <c r="AM92" s="173" t="s">
        <v>83</v>
      </c>
      <c r="AN92" s="27"/>
      <c r="AO92" s="27"/>
      <c r="AP92" s="27"/>
    </row>
    <row r="93" spans="1:42">
      <c r="A93" s="151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53" t="str">
        <f t="shared" ref="J93" si="22">H93</f>
        <v>低级道果【1】</v>
      </c>
      <c r="K93" s="153" t="str">
        <f t="shared" ref="K93" si="23">I93</f>
        <v>|Cffbbbbbb属性：|r|n攻击+5000|n业力+4000|n生命值+100000|n生命回复+2000|n攻击伤害+9%|n技能伤害+8%|n</v>
      </c>
      <c r="L93" s="27"/>
      <c r="M93" s="154" t="str">
        <f>VLOOKUP(LEFT(RIGHT(B93,5),4),物品!B:CU,20,FALSE)</f>
        <v>ReplaceableTextures\\CommandButtons\\BTNOrbOfFrost.blp</v>
      </c>
      <c r="N93" s="173" t="s">
        <v>83</v>
      </c>
      <c r="O93" s="154" t="s">
        <v>87</v>
      </c>
      <c r="P93" s="27">
        <v>0</v>
      </c>
      <c r="Q93" s="27">
        <v>0</v>
      </c>
      <c r="R93" s="173" t="s">
        <v>83</v>
      </c>
      <c r="S93" s="173" t="s">
        <v>83</v>
      </c>
      <c r="T93" s="173" t="s">
        <v>83</v>
      </c>
      <c r="U93" s="173" t="s">
        <v>83</v>
      </c>
      <c r="V93" s="27"/>
      <c r="W93" s="27" t="s">
        <v>88</v>
      </c>
      <c r="X93" s="27">
        <v>0</v>
      </c>
      <c r="Y93" s="173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73" t="s">
        <v>83</v>
      </c>
      <c r="AF93" s="173" t="s">
        <v>83</v>
      </c>
      <c r="AG93" s="173" t="s">
        <v>83</v>
      </c>
      <c r="AH93" s="173" t="s">
        <v>83</v>
      </c>
      <c r="AI93" s="27">
        <v>1</v>
      </c>
      <c r="AJ93" s="27"/>
      <c r="AK93" s="27">
        <v>1</v>
      </c>
      <c r="AL93" s="27">
        <v>1</v>
      </c>
      <c r="AM93" s="173" t="s">
        <v>83</v>
      </c>
      <c r="AN93" s="27">
        <v>1</v>
      </c>
      <c r="AO93" s="27">
        <v>1</v>
      </c>
      <c r="AP93" s="27">
        <v>1</v>
      </c>
    </row>
    <row r="94" spans="1:42">
      <c r="A94" s="151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53" t="str">
        <f t="shared" ref="J94:J97" si="24">H94</f>
        <v>中级道果【2】</v>
      </c>
      <c r="K94" s="153" t="str">
        <f t="shared" ref="K94:K97" si="25">I94</f>
        <v>|Cffbbbbbb属性：|r|n攻击+7500|n业力+6000|n生命值+150000|n生命回复+3000|n攻击伤害+9%|n技能伤害+8%|n</v>
      </c>
      <c r="L94" s="27"/>
      <c r="M94" s="154" t="str">
        <f>VLOOKUP(LEFT(RIGHT(B94,5),4),物品!B:CU,20,FALSE)</f>
        <v>ReplaceableTextures\\CommandButtons\\BTNOrbOfVenom.blp</v>
      </c>
      <c r="N94" s="173" t="s">
        <v>83</v>
      </c>
      <c r="O94" s="154" t="s">
        <v>87</v>
      </c>
      <c r="P94" s="27">
        <v>0</v>
      </c>
      <c r="Q94" s="27">
        <v>0</v>
      </c>
      <c r="R94" s="173" t="s">
        <v>83</v>
      </c>
      <c r="S94" s="173" t="s">
        <v>83</v>
      </c>
      <c r="T94" s="173" t="s">
        <v>83</v>
      </c>
      <c r="U94" s="173" t="s">
        <v>83</v>
      </c>
      <c r="V94" s="27"/>
      <c r="W94" s="27" t="s">
        <v>88</v>
      </c>
      <c r="X94" s="27">
        <v>0</v>
      </c>
      <c r="Y94" s="173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73" t="s">
        <v>83</v>
      </c>
      <c r="AF94" s="173" t="s">
        <v>83</v>
      </c>
      <c r="AG94" s="173" t="s">
        <v>83</v>
      </c>
      <c r="AH94" s="173" t="s">
        <v>83</v>
      </c>
      <c r="AI94" s="27">
        <v>1</v>
      </c>
      <c r="AJ94" s="27"/>
      <c r="AK94" s="27">
        <v>1</v>
      </c>
      <c r="AL94" s="27">
        <v>1</v>
      </c>
      <c r="AM94" s="173" t="s">
        <v>83</v>
      </c>
      <c r="AN94" s="27">
        <v>1</v>
      </c>
      <c r="AO94" s="27">
        <v>1</v>
      </c>
      <c r="AP94" s="27">
        <v>1</v>
      </c>
    </row>
    <row r="95" spans="1:42">
      <c r="A95" s="151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53" t="str">
        <f t="shared" si="24"/>
        <v>|Cff00FF7F高级道果【3】|r</v>
      </c>
      <c r="K95" s="153" t="str">
        <f t="shared" si="25"/>
        <v>|Cffbbbbbb属性：|r|n攻击+12500|n业力+10000|n生命值+250000|n生命回复+5000|n攻击伤害+9%|n技能伤害+8%|n</v>
      </c>
      <c r="L95" s="27"/>
      <c r="M95" s="154" t="str">
        <f>VLOOKUP(LEFT(RIGHT(B95,5),4),物品!B:CU,20,FALSE)</f>
        <v>ReplaceableTextures\\CommandButtons\\BTNOrbOfCorruption.blp</v>
      </c>
      <c r="N95" s="173" t="s">
        <v>83</v>
      </c>
      <c r="O95" s="154" t="s">
        <v>89</v>
      </c>
      <c r="P95" s="27">
        <v>0</v>
      </c>
      <c r="Q95" s="27">
        <v>0</v>
      </c>
      <c r="R95" s="173" t="s">
        <v>83</v>
      </c>
      <c r="S95" s="173" t="s">
        <v>83</v>
      </c>
      <c r="T95" s="173" t="s">
        <v>83</v>
      </c>
      <c r="U95" s="173" t="s">
        <v>83</v>
      </c>
      <c r="V95" s="27"/>
      <c r="W95" s="27" t="s">
        <v>88</v>
      </c>
      <c r="X95" s="27">
        <v>0</v>
      </c>
      <c r="Y95" s="173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73" t="s">
        <v>83</v>
      </c>
      <c r="AF95" s="173" t="s">
        <v>83</v>
      </c>
      <c r="AG95" s="173" t="s">
        <v>83</v>
      </c>
      <c r="AH95" s="173" t="s">
        <v>83</v>
      </c>
      <c r="AI95" s="27">
        <v>1</v>
      </c>
      <c r="AJ95" s="27"/>
      <c r="AK95" s="27">
        <v>1</v>
      </c>
      <c r="AL95" s="27">
        <v>1</v>
      </c>
      <c r="AM95" s="173" t="s">
        <v>83</v>
      </c>
      <c r="AN95" s="27">
        <v>1</v>
      </c>
      <c r="AO95" s="27">
        <v>1</v>
      </c>
      <c r="AP95" s="27">
        <v>1</v>
      </c>
    </row>
    <row r="96" spans="1:42">
      <c r="A96" s="151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53" t="str">
        <f t="shared" si="24"/>
        <v>|Cff00FF7F黄级道果【4】|r</v>
      </c>
      <c r="K96" s="153" t="str">
        <f t="shared" si="25"/>
        <v>|Cffbbbbbb属性：|r|n攻击+21250|n业力+17000|n生命值+425000|n生命回复+8500|n攻击伤害+18%|n技能伤害+15%|n</v>
      </c>
      <c r="L96" s="27"/>
      <c r="M96" s="154" t="str">
        <f>VLOOKUP(LEFT(RIGHT(B96,5),4),物品!B:CU,20,FALSE)</f>
        <v>ReplaceableTextures\\CommandButtons\\BTNOrbOfFire.blp</v>
      </c>
      <c r="N96" s="173" t="s">
        <v>83</v>
      </c>
      <c r="O96" s="154" t="s">
        <v>89</v>
      </c>
      <c r="P96" s="27">
        <v>0</v>
      </c>
      <c r="Q96" s="27">
        <v>0</v>
      </c>
      <c r="R96" s="173" t="s">
        <v>83</v>
      </c>
      <c r="S96" s="173" t="s">
        <v>83</v>
      </c>
      <c r="T96" s="173" t="s">
        <v>83</v>
      </c>
      <c r="U96" s="173" t="s">
        <v>83</v>
      </c>
      <c r="V96" s="27"/>
      <c r="W96" s="27" t="s">
        <v>88</v>
      </c>
      <c r="X96" s="27">
        <v>0</v>
      </c>
      <c r="Y96" s="173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73" t="s">
        <v>83</v>
      </c>
      <c r="AF96" s="173" t="s">
        <v>83</v>
      </c>
      <c r="AG96" s="173" t="s">
        <v>83</v>
      </c>
      <c r="AH96" s="173" t="s">
        <v>83</v>
      </c>
      <c r="AI96" s="27">
        <v>1</v>
      </c>
      <c r="AJ96" s="27"/>
      <c r="AK96" s="27">
        <v>1</v>
      </c>
      <c r="AL96" s="27">
        <v>1</v>
      </c>
      <c r="AM96" s="173" t="s">
        <v>83</v>
      </c>
      <c r="AN96" s="27">
        <v>1</v>
      </c>
      <c r="AO96" s="27">
        <v>1</v>
      </c>
      <c r="AP96" s="27">
        <v>1</v>
      </c>
    </row>
    <row r="97" spans="1:42">
      <c r="A97" s="151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53" t="str">
        <f t="shared" si="24"/>
        <v>|Cff00BFFF玄级道果【5】|r</v>
      </c>
      <c r="K97" s="153" t="str">
        <f t="shared" si="25"/>
        <v>|Cffbbbbbb属性：|r|n攻击+33750|n业力+27000|n生命值+675000|n生命回复+13500|n攻击伤害+18%|n技能伤害+15%|n</v>
      </c>
      <c r="L97" s="27"/>
      <c r="M97" s="154" t="str">
        <f>VLOOKUP(LEFT(RIGHT(B97,5),4),物品!B:CU,20,FALSE)</f>
        <v>ReplaceableTextures\\CommandButtons\\BTNUsedSoulGem.blp</v>
      </c>
      <c r="N97" s="173" t="s">
        <v>83</v>
      </c>
      <c r="O97" s="154" t="s">
        <v>90</v>
      </c>
      <c r="P97" s="27">
        <v>0</v>
      </c>
      <c r="Q97" s="27">
        <v>0</v>
      </c>
      <c r="R97" s="173" t="s">
        <v>83</v>
      </c>
      <c r="S97" s="173" t="s">
        <v>83</v>
      </c>
      <c r="T97" s="173" t="s">
        <v>83</v>
      </c>
      <c r="U97" s="173" t="s">
        <v>83</v>
      </c>
      <c r="V97" s="27"/>
      <c r="W97" s="27" t="s">
        <v>88</v>
      </c>
      <c r="X97" s="27">
        <v>0</v>
      </c>
      <c r="Y97" s="173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73" t="s">
        <v>83</v>
      </c>
      <c r="AF97" s="173" t="s">
        <v>83</v>
      </c>
      <c r="AG97" s="173" t="s">
        <v>83</v>
      </c>
      <c r="AH97" s="173" t="s">
        <v>83</v>
      </c>
      <c r="AI97" s="27">
        <v>1</v>
      </c>
      <c r="AJ97" s="27"/>
      <c r="AK97" s="27">
        <v>1</v>
      </c>
      <c r="AL97" s="27">
        <v>1</v>
      </c>
      <c r="AM97" s="173" t="s">
        <v>83</v>
      </c>
      <c r="AN97" s="27">
        <v>1</v>
      </c>
      <c r="AO97" s="27">
        <v>1</v>
      </c>
      <c r="AP97" s="27">
        <v>1</v>
      </c>
    </row>
    <row r="98" spans="1:42">
      <c r="A98" s="151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53" t="str">
        <f t="shared" ref="J98:J132" si="26">H98</f>
        <v>|Cff00BFFF地级道果【6】|r</v>
      </c>
      <c r="K98" s="153" t="str">
        <f t="shared" ref="K98:K132" si="27">I98</f>
        <v>|Cffbbbbbb属性：|r|n攻击+50000|n业力+40000|n生命值+1000000|n生命回复+20000|n攻击伤害+18%|n技能伤害+15%|n</v>
      </c>
      <c r="L98" s="27"/>
      <c r="M98" s="154" t="str">
        <f>VLOOKUP(LEFT(RIGHT(B98,5),4),物品!B:CU,20,FALSE)</f>
        <v>ReplaceableTextures\\CommandButtons\\BTNOrbofSlowness.blp</v>
      </c>
      <c r="N98" s="173" t="s">
        <v>83</v>
      </c>
      <c r="O98" s="154" t="s">
        <v>90</v>
      </c>
      <c r="P98" s="27">
        <v>0</v>
      </c>
      <c r="Q98" s="27">
        <v>0</v>
      </c>
      <c r="R98" s="173" t="s">
        <v>83</v>
      </c>
      <c r="S98" s="173" t="s">
        <v>83</v>
      </c>
      <c r="T98" s="173" t="s">
        <v>83</v>
      </c>
      <c r="U98" s="173" t="s">
        <v>83</v>
      </c>
      <c r="V98" s="27"/>
      <c r="W98" s="27" t="s">
        <v>88</v>
      </c>
      <c r="X98" s="27">
        <v>0</v>
      </c>
      <c r="Y98" s="173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73" t="s">
        <v>83</v>
      </c>
      <c r="AF98" s="173" t="s">
        <v>83</v>
      </c>
      <c r="AG98" s="173" t="s">
        <v>83</v>
      </c>
      <c r="AH98" s="173" t="s">
        <v>83</v>
      </c>
      <c r="AI98" s="27">
        <v>1</v>
      </c>
      <c r="AJ98" s="27"/>
      <c r="AK98" s="27">
        <v>1</v>
      </c>
      <c r="AL98" s="27">
        <v>1</v>
      </c>
      <c r="AM98" s="173" t="s">
        <v>83</v>
      </c>
      <c r="AN98" s="27">
        <v>1</v>
      </c>
      <c r="AO98" s="27">
        <v>1</v>
      </c>
      <c r="AP98" s="27">
        <v>1</v>
      </c>
    </row>
    <row r="99" spans="1:42">
      <c r="A99" s="151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53" t="str">
        <f t="shared" si="26"/>
        <v>|CffFFC926天级道果【7】|r</v>
      </c>
      <c r="K99" s="153" t="str">
        <f t="shared" si="27"/>
        <v>|Cffbbbbbb属性：|r|n攻击+72500|n业力+58000|n生命值+1450000|n生命回复+29000|n攻击伤害+24%|n技能伤害+20%|n</v>
      </c>
      <c r="L99" s="27"/>
      <c r="M99" s="154" t="str">
        <f>VLOOKUP(LEFT(RIGHT(B99,5),4),物品!B:CU,20,FALSE)</f>
        <v>ReplaceableTextures\\CommandButtons\\BTNOrbOfLightning.blp</v>
      </c>
      <c r="N99" s="173" t="s">
        <v>83</v>
      </c>
      <c r="O99" s="154" t="s">
        <v>91</v>
      </c>
      <c r="P99" s="27">
        <v>0</v>
      </c>
      <c r="Q99" s="27">
        <v>0</v>
      </c>
      <c r="R99" s="173" t="s">
        <v>83</v>
      </c>
      <c r="S99" s="173" t="s">
        <v>83</v>
      </c>
      <c r="T99" s="173" t="s">
        <v>83</v>
      </c>
      <c r="U99" s="173" t="s">
        <v>83</v>
      </c>
      <c r="V99" s="27"/>
      <c r="W99" s="27" t="s">
        <v>88</v>
      </c>
      <c r="X99" s="27">
        <v>0</v>
      </c>
      <c r="Y99" s="173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73" t="s">
        <v>83</v>
      </c>
      <c r="AF99" s="173" t="s">
        <v>83</v>
      </c>
      <c r="AG99" s="173" t="s">
        <v>83</v>
      </c>
      <c r="AH99" s="173" t="s">
        <v>83</v>
      </c>
      <c r="AI99" s="27">
        <v>1</v>
      </c>
      <c r="AJ99" s="27"/>
      <c r="AK99" s="27">
        <v>1</v>
      </c>
      <c r="AL99" s="27">
        <v>1</v>
      </c>
      <c r="AM99" s="173" t="s">
        <v>83</v>
      </c>
      <c r="AN99" s="27">
        <v>1</v>
      </c>
      <c r="AO99" s="27">
        <v>1</v>
      </c>
      <c r="AP99" s="27">
        <v>1</v>
      </c>
    </row>
    <row r="100" spans="1:42">
      <c r="A100" s="151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53" t="str">
        <f t="shared" si="26"/>
        <v>|CffFFC926仙品道果【8】|r</v>
      </c>
      <c r="K100" s="153" t="str">
        <f t="shared" si="27"/>
        <v>|Cffbbbbbb属性：|r|n攻击+102500|n业力+82000|n生命值+2050000|n生命回复+41000|n攻击伤害+24%|n技能伤害+20%|n</v>
      </c>
      <c r="L100" s="27"/>
      <c r="M100" s="154" t="str">
        <f>VLOOKUP(LEFT(RIGHT(B100,5),4),物品!B:CU,20,FALSE)</f>
        <v>ReplaceableTextures\\CommandButtons\\BTNHeartOfAszune.blp</v>
      </c>
      <c r="N100" s="173" t="s">
        <v>83</v>
      </c>
      <c r="O100" s="154" t="s">
        <v>91</v>
      </c>
      <c r="P100" s="27">
        <v>0</v>
      </c>
      <c r="Q100" s="27">
        <v>0</v>
      </c>
      <c r="R100" s="173" t="s">
        <v>83</v>
      </c>
      <c r="S100" s="173" t="s">
        <v>83</v>
      </c>
      <c r="T100" s="173" t="s">
        <v>83</v>
      </c>
      <c r="U100" s="173" t="s">
        <v>83</v>
      </c>
      <c r="V100" s="27"/>
      <c r="W100" s="27" t="s">
        <v>88</v>
      </c>
      <c r="X100" s="27">
        <v>0</v>
      </c>
      <c r="Y100" s="173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73" t="s">
        <v>83</v>
      </c>
      <c r="AF100" s="173" t="s">
        <v>83</v>
      </c>
      <c r="AG100" s="173" t="s">
        <v>83</v>
      </c>
      <c r="AH100" s="173" t="s">
        <v>83</v>
      </c>
      <c r="AI100" s="27">
        <v>1</v>
      </c>
      <c r="AJ100" s="27"/>
      <c r="AK100" s="27">
        <v>1</v>
      </c>
      <c r="AL100" s="27">
        <v>1</v>
      </c>
      <c r="AM100" s="173" t="s">
        <v>83</v>
      </c>
      <c r="AN100" s="27">
        <v>1</v>
      </c>
      <c r="AO100" s="27">
        <v>1</v>
      </c>
      <c r="AP100" s="27">
        <v>1</v>
      </c>
    </row>
    <row r="101" spans="1:42">
      <c r="A101" s="151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53" t="str">
        <f t="shared" si="26"/>
        <v>|CffFF0000至圣道果【9】|r</v>
      </c>
      <c r="K101" s="153" t="str">
        <f t="shared" si="27"/>
        <v>|Cffbbbbbb属性：|r|n攻击+141250|n业力+113000|n生命值+2825000|n生命回复+56500|n攻击伤害+24%|n技能伤害+20%|n</v>
      </c>
      <c r="L101" s="27"/>
      <c r="M101" s="154" t="str">
        <f>VLOOKUP(LEFT(RIGHT(B101,5),4),物品!B:CU,20,FALSE)</f>
        <v>ReplaceableTextures\\CommandButtons\\BTNPhilosophersStone.blp</v>
      </c>
      <c r="N101" s="173" t="s">
        <v>83</v>
      </c>
      <c r="O101" s="154" t="s">
        <v>92</v>
      </c>
      <c r="P101" s="27">
        <v>0</v>
      </c>
      <c r="Q101" s="27">
        <v>0</v>
      </c>
      <c r="R101" s="173" t="s">
        <v>83</v>
      </c>
      <c r="S101" s="173" t="s">
        <v>83</v>
      </c>
      <c r="T101" s="173" t="s">
        <v>83</v>
      </c>
      <c r="U101" s="173" t="s">
        <v>83</v>
      </c>
      <c r="V101" s="27"/>
      <c r="W101" s="27" t="s">
        <v>88</v>
      </c>
      <c r="X101" s="27">
        <v>0</v>
      </c>
      <c r="Y101" s="173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73" t="s">
        <v>83</v>
      </c>
      <c r="AF101" s="173" t="s">
        <v>83</v>
      </c>
      <c r="AG101" s="173" t="s">
        <v>83</v>
      </c>
      <c r="AH101" s="173" t="s">
        <v>83</v>
      </c>
      <c r="AI101" s="27">
        <v>1</v>
      </c>
      <c r="AJ101" s="27"/>
      <c r="AK101" s="27">
        <v>1</v>
      </c>
      <c r="AL101" s="27">
        <v>1</v>
      </c>
      <c r="AM101" s="173" t="s">
        <v>83</v>
      </c>
      <c r="AN101" s="27">
        <v>1</v>
      </c>
      <c r="AO101" s="27">
        <v>1</v>
      </c>
      <c r="AP101" s="27">
        <v>1</v>
      </c>
    </row>
    <row r="102" spans="1:42">
      <c r="A102" s="151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53" t="str">
        <f t="shared" si="26"/>
        <v>|CffFF0000混沌道果【10】|r</v>
      </c>
      <c r="K102" s="153" t="str">
        <f t="shared" si="27"/>
        <v>|Cffbbbbbb属性：|r|n攻击+191250|n业力+153000|n生命值+3825000|n生命回复+76500|n攻击伤害+36%|n技能伤害+30%|n</v>
      </c>
      <c r="L102" s="27"/>
      <c r="M102" s="154" t="str">
        <f>VLOOKUP(LEFT(RIGHT(B102,5),4),物品!B:CU,20,FALSE)</f>
        <v>ReplaceableTextures\\CommandButtons\\BTNOrbOfDarkness.blp</v>
      </c>
      <c r="N102" s="173" t="s">
        <v>83</v>
      </c>
      <c r="O102" s="154" t="s">
        <v>92</v>
      </c>
      <c r="P102" s="27">
        <v>0</v>
      </c>
      <c r="Q102" s="27">
        <v>0</v>
      </c>
      <c r="R102" s="173" t="s">
        <v>83</v>
      </c>
      <c r="S102" s="173" t="s">
        <v>83</v>
      </c>
      <c r="T102" s="173" t="s">
        <v>83</v>
      </c>
      <c r="U102" s="173" t="s">
        <v>83</v>
      </c>
      <c r="V102" s="27"/>
      <c r="W102" s="27" t="s">
        <v>88</v>
      </c>
      <c r="X102" s="27">
        <v>0</v>
      </c>
      <c r="Y102" s="173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73" t="s">
        <v>83</v>
      </c>
      <c r="AF102" s="173" t="s">
        <v>83</v>
      </c>
      <c r="AG102" s="173" t="s">
        <v>83</v>
      </c>
      <c r="AH102" s="173" t="s">
        <v>83</v>
      </c>
      <c r="AI102" s="27">
        <v>1</v>
      </c>
      <c r="AJ102" s="27"/>
      <c r="AK102" s="27">
        <v>1</v>
      </c>
      <c r="AL102" s="27">
        <v>1</v>
      </c>
      <c r="AM102" s="173" t="s">
        <v>83</v>
      </c>
      <c r="AN102" s="27">
        <v>1</v>
      </c>
      <c r="AO102" s="27">
        <v>1</v>
      </c>
      <c r="AP102" s="27">
        <v>1</v>
      </c>
    </row>
    <row r="103" spans="1:42">
      <c r="A103" s="151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3" t="str">
        <f t="shared" ref="J103:J112" si="28">H103</f>
        <v>完美的低级道果【1】</v>
      </c>
      <c r="K103" s="153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54" t="str">
        <f>VLOOKUP(LEFT(RIGHT(B103,5),4),物品!B:CU,20,FALSE)</f>
        <v>ReplaceableTextures\\CommandButtons\\BTNDG11.blp</v>
      </c>
      <c r="N103" s="173" t="s">
        <v>83</v>
      </c>
      <c r="O103" s="154" t="s">
        <v>87</v>
      </c>
      <c r="P103" s="27">
        <v>0</v>
      </c>
      <c r="Q103" s="27">
        <v>0</v>
      </c>
      <c r="R103" s="173" t="s">
        <v>83</v>
      </c>
      <c r="S103" s="173" t="s">
        <v>83</v>
      </c>
      <c r="T103" s="173" t="s">
        <v>83</v>
      </c>
      <c r="U103" s="173" t="s">
        <v>83</v>
      </c>
      <c r="V103" s="27"/>
      <c r="W103" s="27" t="s">
        <v>93</v>
      </c>
      <c r="X103" s="27">
        <v>0</v>
      </c>
      <c r="Y103" s="173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73" t="s">
        <v>83</v>
      </c>
      <c r="AF103" s="173" t="s">
        <v>83</v>
      </c>
      <c r="AG103" s="173" t="s">
        <v>83</v>
      </c>
      <c r="AH103" s="173" t="s">
        <v>83</v>
      </c>
      <c r="AI103" s="27"/>
      <c r="AJ103" s="27"/>
      <c r="AK103" s="27">
        <v>1</v>
      </c>
      <c r="AL103" s="27">
        <v>1</v>
      </c>
      <c r="AM103" s="173" t="s">
        <v>83</v>
      </c>
      <c r="AN103" s="27">
        <v>1</v>
      </c>
      <c r="AO103" s="27">
        <v>1</v>
      </c>
      <c r="AP103" s="27">
        <v>1</v>
      </c>
    </row>
    <row r="104" spans="1:42">
      <c r="A104" s="151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3" t="str">
        <f t="shared" si="28"/>
        <v>完美的中级道果【2】</v>
      </c>
      <c r="K104" s="153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54" t="str">
        <f>VLOOKUP(LEFT(RIGHT(B104,5),4),物品!B:CU,20,FALSE)</f>
        <v>ReplaceableTextures\\CommandButtons\\BTNDG12.blp</v>
      </c>
      <c r="N104" s="173" t="s">
        <v>83</v>
      </c>
      <c r="O104" s="154" t="s">
        <v>87</v>
      </c>
      <c r="P104" s="27">
        <v>0</v>
      </c>
      <c r="Q104" s="27">
        <v>0</v>
      </c>
      <c r="R104" s="173" t="s">
        <v>83</v>
      </c>
      <c r="S104" s="173" t="s">
        <v>83</v>
      </c>
      <c r="T104" s="173" t="s">
        <v>83</v>
      </c>
      <c r="U104" s="173" t="s">
        <v>83</v>
      </c>
      <c r="V104" s="27"/>
      <c r="W104" s="27" t="s">
        <v>93</v>
      </c>
      <c r="X104" s="27">
        <v>0</v>
      </c>
      <c r="Y104" s="173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73" t="s">
        <v>83</v>
      </c>
      <c r="AF104" s="173" t="s">
        <v>83</v>
      </c>
      <c r="AG104" s="173" t="s">
        <v>83</v>
      </c>
      <c r="AH104" s="173" t="s">
        <v>83</v>
      </c>
      <c r="AI104" s="27"/>
      <c r="AJ104" s="27"/>
      <c r="AK104" s="27">
        <v>1</v>
      </c>
      <c r="AL104" s="27">
        <v>1</v>
      </c>
      <c r="AM104" s="173" t="s">
        <v>83</v>
      </c>
      <c r="AN104" s="27">
        <v>1</v>
      </c>
      <c r="AO104" s="27">
        <v>1</v>
      </c>
      <c r="AP104" s="27">
        <v>1</v>
      </c>
    </row>
    <row r="105" spans="1:42">
      <c r="A105" s="151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3" t="str">
        <f t="shared" si="28"/>
        <v>|Cff00FF7F完美的高级道果【3】|r</v>
      </c>
      <c r="K105" s="153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54" t="str">
        <f>VLOOKUP(LEFT(RIGHT(B105,5),4),物品!B:CU,20,FALSE)</f>
        <v>ReplaceableTextures\\CommandButtons\\BTNDG13.blp</v>
      </c>
      <c r="N105" s="173" t="s">
        <v>83</v>
      </c>
      <c r="O105" s="154" t="s">
        <v>89</v>
      </c>
      <c r="P105" s="27">
        <v>0</v>
      </c>
      <c r="Q105" s="27">
        <v>0</v>
      </c>
      <c r="R105" s="173" t="s">
        <v>83</v>
      </c>
      <c r="S105" s="173" t="s">
        <v>83</v>
      </c>
      <c r="T105" s="173" t="s">
        <v>83</v>
      </c>
      <c r="U105" s="173" t="s">
        <v>83</v>
      </c>
      <c r="V105" s="27"/>
      <c r="W105" s="27" t="s">
        <v>93</v>
      </c>
      <c r="X105" s="27">
        <v>0</v>
      </c>
      <c r="Y105" s="173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73" t="s">
        <v>83</v>
      </c>
      <c r="AF105" s="173" t="s">
        <v>83</v>
      </c>
      <c r="AG105" s="173" t="s">
        <v>83</v>
      </c>
      <c r="AH105" s="173" t="s">
        <v>83</v>
      </c>
      <c r="AI105" s="27"/>
      <c r="AJ105" s="27"/>
      <c r="AK105" s="27">
        <v>1</v>
      </c>
      <c r="AL105" s="27">
        <v>1</v>
      </c>
      <c r="AM105" s="173" t="s">
        <v>83</v>
      </c>
      <c r="AN105" s="27">
        <v>1</v>
      </c>
      <c r="AO105" s="27">
        <v>1</v>
      </c>
      <c r="AP105" s="27">
        <v>1</v>
      </c>
    </row>
    <row r="106" spans="1:42">
      <c r="A106" s="151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3" t="str">
        <f t="shared" si="28"/>
        <v>|Cff00FF7F完美的黄级道果【4】|r</v>
      </c>
      <c r="K106" s="153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54" t="str">
        <f>VLOOKUP(LEFT(RIGHT(B106,5),4),物品!B:CU,20,FALSE)</f>
        <v>ReplaceableTextures\\CommandButtons\\BTNDG14.blp</v>
      </c>
      <c r="N106" s="173" t="s">
        <v>83</v>
      </c>
      <c r="O106" s="154" t="s">
        <v>89</v>
      </c>
      <c r="P106" s="27">
        <v>0</v>
      </c>
      <c r="Q106" s="27">
        <v>0</v>
      </c>
      <c r="R106" s="173" t="s">
        <v>83</v>
      </c>
      <c r="S106" s="173" t="s">
        <v>83</v>
      </c>
      <c r="T106" s="173" t="s">
        <v>83</v>
      </c>
      <c r="U106" s="173" t="s">
        <v>83</v>
      </c>
      <c r="V106" s="27"/>
      <c r="W106" s="27" t="s">
        <v>93</v>
      </c>
      <c r="X106" s="27">
        <v>0</v>
      </c>
      <c r="Y106" s="173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73" t="s">
        <v>83</v>
      </c>
      <c r="AF106" s="173" t="s">
        <v>83</v>
      </c>
      <c r="AG106" s="173" t="s">
        <v>83</v>
      </c>
      <c r="AH106" s="173" t="s">
        <v>83</v>
      </c>
      <c r="AI106" s="27"/>
      <c r="AJ106" s="27"/>
      <c r="AK106" s="27">
        <v>1</v>
      </c>
      <c r="AL106" s="27">
        <v>1</v>
      </c>
      <c r="AM106" s="173" t="s">
        <v>83</v>
      </c>
      <c r="AN106" s="27">
        <v>1</v>
      </c>
      <c r="AO106" s="27">
        <v>1</v>
      </c>
      <c r="AP106" s="27">
        <v>1</v>
      </c>
    </row>
    <row r="107" spans="1:42">
      <c r="A107" s="151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3" t="str">
        <f t="shared" si="28"/>
        <v>|Cff00BFFF完美的玄级道果【5】|r</v>
      </c>
      <c r="K107" s="153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54" t="str">
        <f>VLOOKUP(LEFT(RIGHT(B107,5),4),物品!B:CU,20,FALSE)</f>
        <v>ReplaceableTextures\\CommandButtons\\BTNDG15.blp</v>
      </c>
      <c r="N107" s="173" t="s">
        <v>83</v>
      </c>
      <c r="O107" s="154" t="s">
        <v>90</v>
      </c>
      <c r="P107" s="27">
        <v>0</v>
      </c>
      <c r="Q107" s="27">
        <v>0</v>
      </c>
      <c r="R107" s="173" t="s">
        <v>83</v>
      </c>
      <c r="S107" s="173" t="s">
        <v>83</v>
      </c>
      <c r="T107" s="173" t="s">
        <v>83</v>
      </c>
      <c r="U107" s="173" t="s">
        <v>83</v>
      </c>
      <c r="V107" s="27"/>
      <c r="W107" s="27" t="s">
        <v>93</v>
      </c>
      <c r="X107" s="27">
        <v>0</v>
      </c>
      <c r="Y107" s="173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73" t="s">
        <v>83</v>
      </c>
      <c r="AF107" s="173" t="s">
        <v>83</v>
      </c>
      <c r="AG107" s="173" t="s">
        <v>83</v>
      </c>
      <c r="AH107" s="173" t="s">
        <v>83</v>
      </c>
      <c r="AI107" s="27"/>
      <c r="AJ107" s="27"/>
      <c r="AK107" s="27">
        <v>1</v>
      </c>
      <c r="AL107" s="27">
        <v>1</v>
      </c>
      <c r="AM107" s="173" t="s">
        <v>83</v>
      </c>
      <c r="AN107" s="27">
        <v>1</v>
      </c>
      <c r="AO107" s="27">
        <v>1</v>
      </c>
      <c r="AP107" s="27">
        <v>1</v>
      </c>
    </row>
    <row r="108" spans="1:42">
      <c r="A108" s="151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3" t="str">
        <f t="shared" si="28"/>
        <v>|Cff00BFFF完美的地级道果【6】|r</v>
      </c>
      <c r="K108" s="153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54" t="str">
        <f>VLOOKUP(LEFT(RIGHT(B108,5),4),物品!B:CU,20,FALSE)</f>
        <v>ReplaceableTextures\\CommandButtons\\BTNDG16.blp</v>
      </c>
      <c r="N108" s="173" t="s">
        <v>83</v>
      </c>
      <c r="O108" s="154" t="s">
        <v>90</v>
      </c>
      <c r="P108" s="27">
        <v>0</v>
      </c>
      <c r="Q108" s="27">
        <v>0</v>
      </c>
      <c r="R108" s="173" t="s">
        <v>83</v>
      </c>
      <c r="S108" s="173" t="s">
        <v>83</v>
      </c>
      <c r="T108" s="173" t="s">
        <v>83</v>
      </c>
      <c r="U108" s="173" t="s">
        <v>83</v>
      </c>
      <c r="V108" s="27"/>
      <c r="W108" s="27" t="s">
        <v>93</v>
      </c>
      <c r="X108" s="27">
        <v>0</v>
      </c>
      <c r="Y108" s="173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73" t="s">
        <v>83</v>
      </c>
      <c r="AF108" s="173" t="s">
        <v>83</v>
      </c>
      <c r="AG108" s="173" t="s">
        <v>83</v>
      </c>
      <c r="AH108" s="173" t="s">
        <v>83</v>
      </c>
      <c r="AI108" s="27"/>
      <c r="AJ108" s="27"/>
      <c r="AK108" s="27">
        <v>1</v>
      </c>
      <c r="AL108" s="27">
        <v>1</v>
      </c>
      <c r="AM108" s="173" t="s">
        <v>83</v>
      </c>
      <c r="AN108" s="27">
        <v>1</v>
      </c>
      <c r="AO108" s="27">
        <v>1</v>
      </c>
      <c r="AP108" s="27">
        <v>1</v>
      </c>
    </row>
    <row r="109" spans="1:42">
      <c r="A109" s="151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3" t="str">
        <f t="shared" si="28"/>
        <v>|CffFFC926完美的天级道果【7】|r</v>
      </c>
      <c r="K109" s="153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54" t="str">
        <f>VLOOKUP(LEFT(RIGHT(B109,5),4),物品!B:CU,20,FALSE)</f>
        <v>ReplaceableTextures\\CommandButtons\\BTNDG17.blp</v>
      </c>
      <c r="N109" s="173" t="s">
        <v>83</v>
      </c>
      <c r="O109" s="154" t="s">
        <v>91</v>
      </c>
      <c r="P109" s="27">
        <v>0</v>
      </c>
      <c r="Q109" s="27">
        <v>0</v>
      </c>
      <c r="R109" s="173" t="s">
        <v>83</v>
      </c>
      <c r="S109" s="173" t="s">
        <v>83</v>
      </c>
      <c r="T109" s="173" t="s">
        <v>83</v>
      </c>
      <c r="U109" s="173" t="s">
        <v>83</v>
      </c>
      <c r="V109" s="27"/>
      <c r="W109" s="27" t="s">
        <v>93</v>
      </c>
      <c r="X109" s="27">
        <v>0</v>
      </c>
      <c r="Y109" s="173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73" t="s">
        <v>83</v>
      </c>
      <c r="AF109" s="173" t="s">
        <v>83</v>
      </c>
      <c r="AG109" s="173" t="s">
        <v>83</v>
      </c>
      <c r="AH109" s="173" t="s">
        <v>83</v>
      </c>
      <c r="AI109" s="27"/>
      <c r="AJ109" s="27"/>
      <c r="AK109" s="27">
        <v>1</v>
      </c>
      <c r="AL109" s="27">
        <v>1</v>
      </c>
      <c r="AM109" s="173" t="s">
        <v>83</v>
      </c>
      <c r="AN109" s="27">
        <v>1</v>
      </c>
      <c r="AO109" s="27">
        <v>1</v>
      </c>
      <c r="AP109" s="27">
        <v>1</v>
      </c>
    </row>
    <row r="110" spans="1:42">
      <c r="A110" s="151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3" t="str">
        <f t="shared" si="28"/>
        <v>|CffFFC926完美的仙品道果【8】|r</v>
      </c>
      <c r="K110" s="153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54" t="str">
        <f>VLOOKUP(LEFT(RIGHT(B110,5),4),物品!B:CU,20,FALSE)</f>
        <v>ReplaceableTextures\\CommandButtons\\BTNDG18.blp</v>
      </c>
      <c r="N110" s="173" t="s">
        <v>83</v>
      </c>
      <c r="O110" s="154" t="s">
        <v>91</v>
      </c>
      <c r="P110" s="27">
        <v>0</v>
      </c>
      <c r="Q110" s="27">
        <v>0</v>
      </c>
      <c r="R110" s="173" t="s">
        <v>83</v>
      </c>
      <c r="S110" s="173" t="s">
        <v>83</v>
      </c>
      <c r="T110" s="173" t="s">
        <v>83</v>
      </c>
      <c r="U110" s="173" t="s">
        <v>83</v>
      </c>
      <c r="V110" s="27"/>
      <c r="W110" s="27" t="s">
        <v>93</v>
      </c>
      <c r="X110" s="27">
        <v>0</v>
      </c>
      <c r="Y110" s="173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73" t="s">
        <v>83</v>
      </c>
      <c r="AF110" s="173" t="s">
        <v>83</v>
      </c>
      <c r="AG110" s="173" t="s">
        <v>83</v>
      </c>
      <c r="AH110" s="173" t="s">
        <v>83</v>
      </c>
      <c r="AI110" s="27"/>
      <c r="AJ110" s="27"/>
      <c r="AK110" s="27">
        <v>1</v>
      </c>
      <c r="AL110" s="27">
        <v>1</v>
      </c>
      <c r="AM110" s="173" t="s">
        <v>83</v>
      </c>
      <c r="AN110" s="27">
        <v>1</v>
      </c>
      <c r="AO110" s="27">
        <v>1</v>
      </c>
      <c r="AP110" s="27">
        <v>1</v>
      </c>
    </row>
    <row r="111" spans="1:42">
      <c r="A111" s="151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3" t="str">
        <f t="shared" si="28"/>
        <v>|CffFF0000完美的至圣道果【9】|r</v>
      </c>
      <c r="K111" s="153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54" t="str">
        <f>VLOOKUP(LEFT(RIGHT(B111,5),4),物品!B:CU,20,FALSE)</f>
        <v>ReplaceableTextures\\CommandButtons\\BTNDG19.blp</v>
      </c>
      <c r="N111" s="173" t="s">
        <v>83</v>
      </c>
      <c r="O111" s="154" t="s">
        <v>92</v>
      </c>
      <c r="P111" s="27">
        <v>0</v>
      </c>
      <c r="Q111" s="27">
        <v>0</v>
      </c>
      <c r="R111" s="173" t="s">
        <v>83</v>
      </c>
      <c r="S111" s="173" t="s">
        <v>83</v>
      </c>
      <c r="T111" s="173" t="s">
        <v>83</v>
      </c>
      <c r="U111" s="173" t="s">
        <v>83</v>
      </c>
      <c r="V111" s="27"/>
      <c r="W111" s="27" t="s">
        <v>93</v>
      </c>
      <c r="X111" s="27">
        <v>0</v>
      </c>
      <c r="Y111" s="173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73" t="s">
        <v>83</v>
      </c>
      <c r="AF111" s="173" t="s">
        <v>83</v>
      </c>
      <c r="AG111" s="173" t="s">
        <v>83</v>
      </c>
      <c r="AH111" s="173" t="s">
        <v>83</v>
      </c>
      <c r="AI111" s="27"/>
      <c r="AJ111" s="27"/>
      <c r="AK111" s="27">
        <v>1</v>
      </c>
      <c r="AL111" s="27">
        <v>1</v>
      </c>
      <c r="AM111" s="173" t="s">
        <v>83</v>
      </c>
      <c r="AN111" s="27">
        <v>1</v>
      </c>
      <c r="AO111" s="27">
        <v>1</v>
      </c>
      <c r="AP111" s="27">
        <v>1</v>
      </c>
    </row>
    <row r="112" spans="1:42">
      <c r="A112" s="151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3" t="str">
        <f t="shared" si="28"/>
        <v>|CffFF0000完美的混沌道果【10】|r</v>
      </c>
      <c r="K112" s="153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54" t="str">
        <f>VLOOKUP(LEFT(RIGHT(B112,5),4),物品!B:CU,20,FALSE)</f>
        <v>ReplaceableTextures\\CommandButtons\\BTNDG20.blp</v>
      </c>
      <c r="N112" s="173" t="s">
        <v>83</v>
      </c>
      <c r="O112" s="154" t="s">
        <v>92</v>
      </c>
      <c r="P112" s="27">
        <v>0</v>
      </c>
      <c r="Q112" s="27">
        <v>0</v>
      </c>
      <c r="R112" s="173" t="s">
        <v>83</v>
      </c>
      <c r="S112" s="173" t="s">
        <v>83</v>
      </c>
      <c r="T112" s="173" t="s">
        <v>83</v>
      </c>
      <c r="U112" s="173" t="s">
        <v>83</v>
      </c>
      <c r="V112" s="27"/>
      <c r="W112" s="27" t="s">
        <v>93</v>
      </c>
      <c r="X112" s="27">
        <v>0</v>
      </c>
      <c r="Y112" s="173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73" t="s">
        <v>83</v>
      </c>
      <c r="AF112" s="173" t="s">
        <v>83</v>
      </c>
      <c r="AG112" s="173" t="s">
        <v>83</v>
      </c>
      <c r="AH112" s="173" t="s">
        <v>83</v>
      </c>
      <c r="AI112" s="27"/>
      <c r="AJ112" s="27"/>
      <c r="AK112" s="27">
        <v>1</v>
      </c>
      <c r="AL112" s="27">
        <v>1</v>
      </c>
      <c r="AM112" s="173" t="s">
        <v>83</v>
      </c>
      <c r="AN112" s="27">
        <v>1</v>
      </c>
      <c r="AO112" s="27">
        <v>1</v>
      </c>
      <c r="AP112" s="27">
        <v>1</v>
      </c>
    </row>
    <row r="113" spans="1:42">
      <c r="A113" s="151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3" t="str">
        <f t="shared" si="26"/>
        <v>低级道果【1】</v>
      </c>
      <c r="K113" s="153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54" t="str">
        <f>VLOOKUP(LEFT(RIGHT(B113,5),4),物品!B:CU,20,FALSE)</f>
        <v>ReplaceableTextures\\CommandButtons\\BTNDG01.blp</v>
      </c>
      <c r="N113" s="173" t="s">
        <v>83</v>
      </c>
      <c r="O113" s="154" t="s">
        <v>87</v>
      </c>
      <c r="P113" s="27">
        <v>0</v>
      </c>
      <c r="Q113" s="27">
        <v>0</v>
      </c>
      <c r="R113" s="173" t="s">
        <v>83</v>
      </c>
      <c r="S113" s="173" t="s">
        <v>83</v>
      </c>
      <c r="T113" s="173" t="s">
        <v>83</v>
      </c>
      <c r="U113" s="173" t="s">
        <v>83</v>
      </c>
      <c r="V113" s="27"/>
      <c r="W113" s="27" t="s">
        <v>93</v>
      </c>
      <c r="X113" s="27">
        <v>0</v>
      </c>
      <c r="Y113" s="173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73" t="s">
        <v>83</v>
      </c>
      <c r="AF113" s="173" t="s">
        <v>83</v>
      </c>
      <c r="AG113" s="173" t="s">
        <v>83</v>
      </c>
      <c r="AH113" s="173" t="s">
        <v>83</v>
      </c>
      <c r="AI113" s="27"/>
      <c r="AJ113" s="27"/>
      <c r="AK113" s="27">
        <v>1</v>
      </c>
      <c r="AL113" s="27">
        <v>1</v>
      </c>
      <c r="AM113" s="173" t="s">
        <v>83</v>
      </c>
      <c r="AN113" s="27">
        <v>1</v>
      </c>
      <c r="AO113" s="27">
        <v>1</v>
      </c>
      <c r="AP113" s="27">
        <v>1</v>
      </c>
    </row>
    <row r="114" spans="1:42">
      <c r="A114" s="151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3" t="str">
        <f t="shared" si="26"/>
        <v>中级道果【2】</v>
      </c>
      <c r="K114" s="153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54" t="str">
        <f>VLOOKUP(LEFT(RIGHT(B114,5),4),物品!B:CU,20,FALSE)</f>
        <v>ReplaceableTextures\\CommandButtons\\BTNDG02.blp</v>
      </c>
      <c r="N114" s="173" t="s">
        <v>83</v>
      </c>
      <c r="O114" s="154" t="s">
        <v>87</v>
      </c>
      <c r="P114" s="27">
        <v>0</v>
      </c>
      <c r="Q114" s="27">
        <v>0</v>
      </c>
      <c r="R114" s="173" t="s">
        <v>83</v>
      </c>
      <c r="S114" s="173" t="s">
        <v>83</v>
      </c>
      <c r="T114" s="173" t="s">
        <v>83</v>
      </c>
      <c r="U114" s="173" t="s">
        <v>83</v>
      </c>
      <c r="V114" s="27"/>
      <c r="W114" s="27" t="s">
        <v>93</v>
      </c>
      <c r="X114" s="27">
        <v>0</v>
      </c>
      <c r="Y114" s="173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73" t="s">
        <v>83</v>
      </c>
      <c r="AF114" s="173" t="s">
        <v>83</v>
      </c>
      <c r="AG114" s="173" t="s">
        <v>83</v>
      </c>
      <c r="AH114" s="173" t="s">
        <v>83</v>
      </c>
      <c r="AI114" s="27"/>
      <c r="AJ114" s="27"/>
      <c r="AK114" s="27">
        <v>1</v>
      </c>
      <c r="AL114" s="27">
        <v>1</v>
      </c>
      <c r="AM114" s="173" t="s">
        <v>83</v>
      </c>
      <c r="AN114" s="27">
        <v>1</v>
      </c>
      <c r="AO114" s="27">
        <v>1</v>
      </c>
      <c r="AP114" s="27">
        <v>1</v>
      </c>
    </row>
    <row r="115" spans="1:42">
      <c r="A115" s="151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3" t="str">
        <f t="shared" ref="J115:J118" si="30">H115</f>
        <v>|Cff00FF7F高级道果【3】|r</v>
      </c>
      <c r="K115" s="153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54" t="str">
        <f>VLOOKUP(LEFT(RIGHT(B115,5),4),物品!B:CU,20,FALSE)</f>
        <v>ReplaceableTextures\\CommandButtons\\BTNDG03.blp</v>
      </c>
      <c r="N115" s="173" t="s">
        <v>83</v>
      </c>
      <c r="O115" s="154" t="s">
        <v>89</v>
      </c>
      <c r="P115" s="27">
        <v>0</v>
      </c>
      <c r="Q115" s="27">
        <v>0</v>
      </c>
      <c r="R115" s="173" t="s">
        <v>83</v>
      </c>
      <c r="S115" s="173" t="s">
        <v>83</v>
      </c>
      <c r="T115" s="173" t="s">
        <v>83</v>
      </c>
      <c r="U115" s="173" t="s">
        <v>83</v>
      </c>
      <c r="V115" s="27"/>
      <c r="W115" s="27" t="s">
        <v>93</v>
      </c>
      <c r="X115" s="27">
        <v>0</v>
      </c>
      <c r="Y115" s="173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73" t="s">
        <v>83</v>
      </c>
      <c r="AF115" s="173" t="s">
        <v>83</v>
      </c>
      <c r="AG115" s="173" t="s">
        <v>83</v>
      </c>
      <c r="AH115" s="173" t="s">
        <v>83</v>
      </c>
      <c r="AI115" s="27"/>
      <c r="AJ115" s="27"/>
      <c r="AK115" s="27">
        <v>1</v>
      </c>
      <c r="AL115" s="27">
        <v>1</v>
      </c>
      <c r="AM115" s="173" t="s">
        <v>83</v>
      </c>
      <c r="AN115" s="27">
        <v>1</v>
      </c>
      <c r="AO115" s="27">
        <v>1</v>
      </c>
      <c r="AP115" s="27">
        <v>1</v>
      </c>
    </row>
    <row r="116" spans="1:42">
      <c r="A116" s="151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3" t="str">
        <f t="shared" si="30"/>
        <v>|Cff00FF7F黄级道果【4】|r</v>
      </c>
      <c r="K116" s="153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54" t="str">
        <f>VLOOKUP(LEFT(RIGHT(B116,5),4),物品!B:CU,20,FALSE)</f>
        <v>ReplaceableTextures\\CommandButtons\\BTNDG04.blp</v>
      </c>
      <c r="N116" s="173" t="s">
        <v>83</v>
      </c>
      <c r="O116" s="154" t="s">
        <v>89</v>
      </c>
      <c r="P116" s="27">
        <v>0</v>
      </c>
      <c r="Q116" s="27">
        <v>0</v>
      </c>
      <c r="R116" s="173" t="s">
        <v>83</v>
      </c>
      <c r="S116" s="173" t="s">
        <v>83</v>
      </c>
      <c r="T116" s="173" t="s">
        <v>83</v>
      </c>
      <c r="U116" s="173" t="s">
        <v>83</v>
      </c>
      <c r="V116" s="27"/>
      <c r="W116" s="27" t="s">
        <v>93</v>
      </c>
      <c r="X116" s="27">
        <v>0</v>
      </c>
      <c r="Y116" s="173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73" t="s">
        <v>83</v>
      </c>
      <c r="AF116" s="173" t="s">
        <v>83</v>
      </c>
      <c r="AG116" s="173" t="s">
        <v>83</v>
      </c>
      <c r="AH116" s="173" t="s">
        <v>83</v>
      </c>
      <c r="AI116" s="27"/>
      <c r="AJ116" s="27"/>
      <c r="AK116" s="27">
        <v>1</v>
      </c>
      <c r="AL116" s="27">
        <v>1</v>
      </c>
      <c r="AM116" s="173" t="s">
        <v>83</v>
      </c>
      <c r="AN116" s="27">
        <v>1</v>
      </c>
      <c r="AO116" s="27">
        <v>1</v>
      </c>
      <c r="AP116" s="27">
        <v>1</v>
      </c>
    </row>
    <row r="117" spans="1:42">
      <c r="A117" s="151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3" t="str">
        <f t="shared" si="30"/>
        <v>|Cff00BFFF玄级道果【5】|r</v>
      </c>
      <c r="K117" s="153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54" t="str">
        <f>VLOOKUP(LEFT(RIGHT(B117,5),4),物品!B:CU,20,FALSE)</f>
        <v>ReplaceableTextures\\CommandButtons\\BTNDG05.blp</v>
      </c>
      <c r="N117" s="173" t="s">
        <v>83</v>
      </c>
      <c r="O117" s="154" t="s">
        <v>90</v>
      </c>
      <c r="P117" s="27">
        <v>0</v>
      </c>
      <c r="Q117" s="27">
        <v>0</v>
      </c>
      <c r="R117" s="173" t="s">
        <v>83</v>
      </c>
      <c r="S117" s="173" t="s">
        <v>83</v>
      </c>
      <c r="T117" s="173" t="s">
        <v>83</v>
      </c>
      <c r="U117" s="173" t="s">
        <v>83</v>
      </c>
      <c r="V117" s="27"/>
      <c r="W117" s="27" t="s">
        <v>93</v>
      </c>
      <c r="X117" s="27">
        <v>0</v>
      </c>
      <c r="Y117" s="173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73" t="s">
        <v>83</v>
      </c>
      <c r="AF117" s="173" t="s">
        <v>83</v>
      </c>
      <c r="AG117" s="173" t="s">
        <v>83</v>
      </c>
      <c r="AH117" s="173" t="s">
        <v>83</v>
      </c>
      <c r="AI117" s="27"/>
      <c r="AJ117" s="27"/>
      <c r="AK117" s="27">
        <v>1</v>
      </c>
      <c r="AL117" s="27">
        <v>1</v>
      </c>
      <c r="AM117" s="173" t="s">
        <v>83</v>
      </c>
      <c r="AN117" s="27">
        <v>1</v>
      </c>
      <c r="AO117" s="27">
        <v>1</v>
      </c>
      <c r="AP117" s="27">
        <v>1</v>
      </c>
    </row>
    <row r="118" spans="1:42">
      <c r="A118" s="151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3" t="str">
        <f t="shared" si="30"/>
        <v>|Cff00BFFF地级道果【6】|r</v>
      </c>
      <c r="K118" s="153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54" t="str">
        <f>VLOOKUP(LEFT(RIGHT(B118,5),4),物品!B:CU,20,FALSE)</f>
        <v>ReplaceableTextures\\CommandButtons\\BTNDG06.blp</v>
      </c>
      <c r="N118" s="173" t="s">
        <v>83</v>
      </c>
      <c r="O118" s="154" t="s">
        <v>90</v>
      </c>
      <c r="P118" s="27">
        <v>0</v>
      </c>
      <c r="Q118" s="27">
        <v>0</v>
      </c>
      <c r="R118" s="173" t="s">
        <v>83</v>
      </c>
      <c r="S118" s="173" t="s">
        <v>83</v>
      </c>
      <c r="T118" s="173" t="s">
        <v>83</v>
      </c>
      <c r="U118" s="173" t="s">
        <v>83</v>
      </c>
      <c r="V118" s="27"/>
      <c r="W118" s="27" t="s">
        <v>93</v>
      </c>
      <c r="X118" s="27">
        <v>0</v>
      </c>
      <c r="Y118" s="173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73" t="s">
        <v>83</v>
      </c>
      <c r="AF118" s="173" t="s">
        <v>83</v>
      </c>
      <c r="AG118" s="173" t="s">
        <v>83</v>
      </c>
      <c r="AH118" s="173" t="s">
        <v>83</v>
      </c>
      <c r="AI118" s="27"/>
      <c r="AJ118" s="27"/>
      <c r="AK118" s="27">
        <v>1</v>
      </c>
      <c r="AL118" s="27">
        <v>1</v>
      </c>
      <c r="AM118" s="173" t="s">
        <v>83</v>
      </c>
      <c r="AN118" s="27">
        <v>1</v>
      </c>
      <c r="AO118" s="27">
        <v>1</v>
      </c>
      <c r="AP118" s="27">
        <v>1</v>
      </c>
    </row>
    <row r="119" spans="1:42">
      <c r="A119" s="151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3" t="str">
        <f t="shared" si="26"/>
        <v>|CffFFC926天级道果【7】|r</v>
      </c>
      <c r="K119" s="153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54" t="str">
        <f>VLOOKUP(LEFT(RIGHT(B119,5),4),物品!B:CU,20,FALSE)</f>
        <v>ReplaceableTextures\\CommandButtons\\BTNDG07.blp</v>
      </c>
      <c r="N119" s="173" t="s">
        <v>83</v>
      </c>
      <c r="O119" s="154" t="s">
        <v>91</v>
      </c>
      <c r="P119" s="27">
        <v>0</v>
      </c>
      <c r="Q119" s="27">
        <v>0</v>
      </c>
      <c r="R119" s="173" t="s">
        <v>83</v>
      </c>
      <c r="S119" s="173" t="s">
        <v>83</v>
      </c>
      <c r="T119" s="173" t="s">
        <v>83</v>
      </c>
      <c r="U119" s="173" t="s">
        <v>83</v>
      </c>
      <c r="V119" s="27"/>
      <c r="W119" s="27" t="s">
        <v>93</v>
      </c>
      <c r="X119" s="27">
        <v>0</v>
      </c>
      <c r="Y119" s="173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73" t="s">
        <v>83</v>
      </c>
      <c r="AF119" s="173" t="s">
        <v>83</v>
      </c>
      <c r="AG119" s="173" t="s">
        <v>83</v>
      </c>
      <c r="AH119" s="173" t="s">
        <v>83</v>
      </c>
      <c r="AI119" s="27"/>
      <c r="AJ119" s="27"/>
      <c r="AK119" s="27">
        <v>1</v>
      </c>
      <c r="AL119" s="27">
        <v>1</v>
      </c>
      <c r="AM119" s="173" t="s">
        <v>83</v>
      </c>
      <c r="AN119" s="27">
        <v>1</v>
      </c>
      <c r="AO119" s="27">
        <v>1</v>
      </c>
      <c r="AP119" s="27">
        <v>1</v>
      </c>
    </row>
    <row r="120" spans="1:42">
      <c r="A120" s="151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3" t="str">
        <f t="shared" si="26"/>
        <v>|CffFFC926仙品道果【8】|r</v>
      </c>
      <c r="K120" s="153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54" t="str">
        <f>VLOOKUP(LEFT(RIGHT(B120,5),4),物品!B:CU,20,FALSE)</f>
        <v>ReplaceableTextures\\CommandButtons\\BTNDG08.blp</v>
      </c>
      <c r="N120" s="173" t="s">
        <v>83</v>
      </c>
      <c r="O120" s="154" t="s">
        <v>91</v>
      </c>
      <c r="P120" s="27">
        <v>0</v>
      </c>
      <c r="Q120" s="27">
        <v>0</v>
      </c>
      <c r="R120" s="173" t="s">
        <v>83</v>
      </c>
      <c r="S120" s="173" t="s">
        <v>83</v>
      </c>
      <c r="T120" s="173" t="s">
        <v>83</v>
      </c>
      <c r="U120" s="173" t="s">
        <v>83</v>
      </c>
      <c r="V120" s="27"/>
      <c r="W120" s="27" t="s">
        <v>93</v>
      </c>
      <c r="X120" s="27">
        <v>0</v>
      </c>
      <c r="Y120" s="173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73" t="s">
        <v>83</v>
      </c>
      <c r="AF120" s="173" t="s">
        <v>83</v>
      </c>
      <c r="AG120" s="173" t="s">
        <v>83</v>
      </c>
      <c r="AH120" s="173" t="s">
        <v>83</v>
      </c>
      <c r="AI120" s="27"/>
      <c r="AJ120" s="27"/>
      <c r="AK120" s="27">
        <v>1</v>
      </c>
      <c r="AL120" s="27">
        <v>1</v>
      </c>
      <c r="AM120" s="173" t="s">
        <v>83</v>
      </c>
      <c r="AN120" s="27">
        <v>1</v>
      </c>
      <c r="AO120" s="27">
        <v>1</v>
      </c>
      <c r="AP120" s="27">
        <v>1</v>
      </c>
    </row>
    <row r="121" spans="1:42">
      <c r="A121" s="151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3" t="str">
        <f t="shared" si="26"/>
        <v>|CffFF0000至圣道果【9】|r</v>
      </c>
      <c r="K121" s="153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54" t="str">
        <f>VLOOKUP(LEFT(RIGHT(B121,5),4),物品!B:CU,20,FALSE)</f>
        <v>ReplaceableTextures\\CommandButtons\\BTNDG09.blp</v>
      </c>
      <c r="N121" s="173" t="s">
        <v>83</v>
      </c>
      <c r="O121" s="154" t="s">
        <v>92</v>
      </c>
      <c r="P121" s="27">
        <v>0</v>
      </c>
      <c r="Q121" s="27">
        <v>0</v>
      </c>
      <c r="R121" s="173" t="s">
        <v>83</v>
      </c>
      <c r="S121" s="173" t="s">
        <v>83</v>
      </c>
      <c r="T121" s="173" t="s">
        <v>83</v>
      </c>
      <c r="U121" s="173" t="s">
        <v>83</v>
      </c>
      <c r="V121" s="27"/>
      <c r="W121" s="27" t="s">
        <v>93</v>
      </c>
      <c r="X121" s="27">
        <v>0</v>
      </c>
      <c r="Y121" s="173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73" t="s">
        <v>83</v>
      </c>
      <c r="AF121" s="173" t="s">
        <v>83</v>
      </c>
      <c r="AG121" s="173" t="s">
        <v>83</v>
      </c>
      <c r="AH121" s="173" t="s">
        <v>83</v>
      </c>
      <c r="AI121" s="27"/>
      <c r="AJ121" s="27"/>
      <c r="AK121" s="27">
        <v>1</v>
      </c>
      <c r="AL121" s="27">
        <v>1</v>
      </c>
      <c r="AM121" s="173" t="s">
        <v>83</v>
      </c>
      <c r="AN121" s="27">
        <v>1</v>
      </c>
      <c r="AO121" s="27">
        <v>1</v>
      </c>
      <c r="AP121" s="27">
        <v>1</v>
      </c>
    </row>
    <row r="122" spans="1:42">
      <c r="A122" s="151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3" t="str">
        <f t="shared" si="26"/>
        <v>|CffFF0000混沌道果【10】|r</v>
      </c>
      <c r="K122" s="153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54" t="str">
        <f>VLOOKUP(LEFT(RIGHT(B122,5),4),物品!B:CU,20,FALSE)</f>
        <v>ReplaceableTextures\\CommandButtons\\BTNDG10.blp</v>
      </c>
      <c r="N122" s="173" t="s">
        <v>83</v>
      </c>
      <c r="O122" s="154" t="s">
        <v>92</v>
      </c>
      <c r="P122" s="27">
        <v>0</v>
      </c>
      <c r="Q122" s="27">
        <v>0</v>
      </c>
      <c r="R122" s="173" t="s">
        <v>83</v>
      </c>
      <c r="S122" s="173" t="s">
        <v>83</v>
      </c>
      <c r="T122" s="173" t="s">
        <v>83</v>
      </c>
      <c r="U122" s="173" t="s">
        <v>83</v>
      </c>
      <c r="V122" s="27"/>
      <c r="W122" s="27" t="s">
        <v>93</v>
      </c>
      <c r="X122" s="27">
        <v>0</v>
      </c>
      <c r="Y122" s="173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73" t="s">
        <v>83</v>
      </c>
      <c r="AF122" s="173" t="s">
        <v>83</v>
      </c>
      <c r="AG122" s="173" t="s">
        <v>83</v>
      </c>
      <c r="AH122" s="173" t="s">
        <v>83</v>
      </c>
      <c r="AI122" s="27"/>
      <c r="AJ122" s="27"/>
      <c r="AK122" s="27">
        <v>1</v>
      </c>
      <c r="AL122" s="27">
        <v>1</v>
      </c>
      <c r="AM122" s="173" t="s">
        <v>83</v>
      </c>
      <c r="AN122" s="27">
        <v>1</v>
      </c>
      <c r="AO122" s="27">
        <v>1</v>
      </c>
      <c r="AP122" s="27">
        <v>1</v>
      </c>
    </row>
    <row r="123" spans="1:42">
      <c r="A123" s="151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53" t="str">
        <f t="shared" si="26"/>
        <v>|cffffc926高级技能书[主动]|r</v>
      </c>
      <c r="K123" s="153" t="str">
        <f t="shared" si="27"/>
        <v>低概率获得C级技能，高概率获得|Cff00ff7fB级技能|r，低概率获得|Cff2693ffA级技能|r。</v>
      </c>
      <c r="L123" s="27"/>
      <c r="M123" s="154" t="str">
        <f>VLOOKUP(LEFT(RIGHT(B123,5),4),物品!B:CU,20,FALSE)</f>
        <v>ReplaceableTextures\\CommandButtons\\BTN001.blp</v>
      </c>
      <c r="N123" s="173" t="s">
        <v>83</v>
      </c>
      <c r="O123" s="154" t="s">
        <v>94</v>
      </c>
      <c r="P123" s="27">
        <v>0</v>
      </c>
      <c r="Q123" s="27">
        <v>0</v>
      </c>
      <c r="R123" s="173" t="s">
        <v>83</v>
      </c>
      <c r="S123" s="173" t="s">
        <v>83</v>
      </c>
      <c r="T123" s="173" t="s">
        <v>83</v>
      </c>
      <c r="U123" s="173" t="s">
        <v>83</v>
      </c>
      <c r="V123" s="27"/>
      <c r="W123" s="27" t="s">
        <v>93</v>
      </c>
      <c r="X123" s="27">
        <v>0</v>
      </c>
      <c r="Y123" s="173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73" t="s">
        <v>83</v>
      </c>
      <c r="AF123" s="173" t="s">
        <v>83</v>
      </c>
      <c r="AG123" s="173" t="s">
        <v>83</v>
      </c>
      <c r="AH123" s="173" t="s">
        <v>83</v>
      </c>
      <c r="AI123" s="27"/>
      <c r="AJ123" s="27"/>
      <c r="AK123" s="27">
        <v>1</v>
      </c>
      <c r="AL123" s="27">
        <v>1</v>
      </c>
      <c r="AM123" s="173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51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53" t="str">
        <f t="shared" ref="J124:J125" si="32">H124</f>
        <v>|cffffc926符印宝箱|r</v>
      </c>
      <c r="K124" s="153" t="str">
        <f t="shared" ref="K124:K125" si="33">I124</f>
        <v>随机抽取|Cffffd24d3|r个|Cffffd24d符印|r，可以从中任意选择|Cffffd24d1|r个。</v>
      </c>
      <c r="L124" s="27"/>
      <c r="M124" s="154" t="str">
        <f>VLOOKUP(LEFT(RIGHT(B124,5),4),物品!B:CU,20,FALSE)</f>
        <v>ReplaceableTextures\\CommandButtons\\BTNAM24.blp</v>
      </c>
      <c r="N124" s="173" t="s">
        <v>83</v>
      </c>
      <c r="O124" s="154" t="s">
        <v>94</v>
      </c>
      <c r="P124" s="27">
        <v>0</v>
      </c>
      <c r="Q124" s="27">
        <v>0</v>
      </c>
      <c r="R124" s="173" t="s">
        <v>83</v>
      </c>
      <c r="S124" s="173" t="s">
        <v>83</v>
      </c>
      <c r="T124" s="173" t="s">
        <v>83</v>
      </c>
      <c r="U124" s="173" t="s">
        <v>83</v>
      </c>
      <c r="V124" s="27"/>
      <c r="W124" s="27" t="s">
        <v>93</v>
      </c>
      <c r="X124" s="27">
        <v>0</v>
      </c>
      <c r="Y124" s="173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73" t="s">
        <v>83</v>
      </c>
      <c r="AF124" s="173" t="s">
        <v>83</v>
      </c>
      <c r="AG124" s="173" t="s">
        <v>83</v>
      </c>
      <c r="AH124" s="173" t="s">
        <v>83</v>
      </c>
      <c r="AI124" s="27"/>
      <c r="AJ124" s="27"/>
      <c r="AK124" s="27">
        <v>1</v>
      </c>
      <c r="AL124" s="27">
        <v>1</v>
      </c>
      <c r="AM124" s="173" t="s">
        <v>83</v>
      </c>
      <c r="AN124" s="27">
        <v>1</v>
      </c>
      <c r="AO124" s="27">
        <v>1</v>
      </c>
      <c r="AP124" s="27">
        <v>1</v>
      </c>
    </row>
    <row r="125" spans="1:42">
      <c r="A125" s="151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53" t="str">
        <f t="shared" si="32"/>
        <v>|cff00ff7f初级技能书[被动]|r</v>
      </c>
      <c r="K125" s="153" t="str">
        <f t="shared" si="33"/>
        <v>高概率获得D级技能，低概率获得|Cff00ff7fC级技能|r</v>
      </c>
      <c r="L125" s="27"/>
      <c r="M125" s="154" t="str">
        <f>VLOOKUP(LEFT(RIGHT(B125,5),4),物品!B:CU,20,FALSE)</f>
        <v>ReplaceableTextures\\CommandButtons\\BTN024.blp</v>
      </c>
      <c r="N125" s="173" t="s">
        <v>83</v>
      </c>
      <c r="O125" s="154" t="s">
        <v>94</v>
      </c>
      <c r="P125" s="27">
        <v>0</v>
      </c>
      <c r="Q125" s="27">
        <v>0</v>
      </c>
      <c r="R125" s="173" t="s">
        <v>83</v>
      </c>
      <c r="S125" s="173" t="s">
        <v>83</v>
      </c>
      <c r="T125" s="173" t="s">
        <v>83</v>
      </c>
      <c r="U125" s="173" t="s">
        <v>83</v>
      </c>
      <c r="V125" s="27"/>
      <c r="W125" s="27" t="s">
        <v>93</v>
      </c>
      <c r="X125" s="27">
        <v>0</v>
      </c>
      <c r="Y125" s="173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73" t="s">
        <v>83</v>
      </c>
      <c r="AF125" s="173" t="s">
        <v>83</v>
      </c>
      <c r="AG125" s="173" t="s">
        <v>83</v>
      </c>
      <c r="AH125" s="173" t="s">
        <v>83</v>
      </c>
      <c r="AI125" s="27"/>
      <c r="AJ125" s="27"/>
      <c r="AK125" s="27">
        <v>1</v>
      </c>
      <c r="AL125" s="27">
        <v>1</v>
      </c>
      <c r="AM125" s="173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51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53" t="str">
        <f t="shared" ref="J126:J127" si="34">H126</f>
        <v>|cff00ff7f中级技能书[主动]|r</v>
      </c>
      <c r="K126" s="153" t="str">
        <f t="shared" ref="K126:K127" si="35">I126</f>
        <v>较高概率获得D级技能，高概率获得|Cff00ff7fC级技能|r，极低概率获得|Cff2693ffB级技能|r。</v>
      </c>
      <c r="L126" s="27"/>
      <c r="M126" s="154" t="str">
        <f>VLOOKUP(LEFT(RIGHT(B126,5),4),物品!B:CU,20,FALSE)</f>
        <v>ReplaceableTextures\\CommandButtons\\BTN020.blp</v>
      </c>
      <c r="N126" s="173" t="s">
        <v>83</v>
      </c>
      <c r="O126" s="154" t="s">
        <v>94</v>
      </c>
      <c r="P126" s="27">
        <v>0</v>
      </c>
      <c r="Q126" s="27">
        <v>0</v>
      </c>
      <c r="R126" s="173" t="s">
        <v>83</v>
      </c>
      <c r="S126" s="173" t="s">
        <v>83</v>
      </c>
      <c r="T126" s="173" t="s">
        <v>83</v>
      </c>
      <c r="U126" s="173" t="s">
        <v>83</v>
      </c>
      <c r="V126" s="27"/>
      <c r="W126" s="27" t="s">
        <v>93</v>
      </c>
      <c r="X126" s="27">
        <v>0</v>
      </c>
      <c r="Y126" s="173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73" t="s">
        <v>83</v>
      </c>
      <c r="AF126" s="173" t="s">
        <v>83</v>
      </c>
      <c r="AG126" s="173" t="s">
        <v>83</v>
      </c>
      <c r="AH126" s="173" t="s">
        <v>83</v>
      </c>
      <c r="AI126" s="27"/>
      <c r="AJ126" s="27"/>
      <c r="AK126" s="27">
        <v>1</v>
      </c>
      <c r="AL126" s="27">
        <v>1</v>
      </c>
      <c r="AM126" s="173" t="s">
        <v>83</v>
      </c>
      <c r="AN126" s="27">
        <v>1</v>
      </c>
      <c r="AO126" s="27">
        <v>1</v>
      </c>
      <c r="AP126" s="27">
        <v>1</v>
      </c>
    </row>
    <row r="127" spans="1:42">
      <c r="A127" s="151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53" t="str">
        <f t="shared" si="34"/>
        <v>|cff00ff7f中级技能书[被动]|r</v>
      </c>
      <c r="K127" s="153" t="str">
        <f t="shared" si="35"/>
        <v>较高概率获得D级技能，高概率获得|Cff00ff7fC级技能|r，极低概率获得|Cff2693ffB级技能|r。</v>
      </c>
      <c r="L127" s="27"/>
      <c r="M127" s="154" t="str">
        <f>VLOOKUP(LEFT(RIGHT(B127,5),4),物品!B:CU,20,FALSE)</f>
        <v>ReplaceableTextures\\CommandButtons\\BTN021.blp</v>
      </c>
      <c r="N127" s="173" t="s">
        <v>83</v>
      </c>
      <c r="O127" s="154" t="s">
        <v>94</v>
      </c>
      <c r="P127" s="27">
        <v>0</v>
      </c>
      <c r="Q127" s="27">
        <v>0</v>
      </c>
      <c r="R127" s="173" t="s">
        <v>83</v>
      </c>
      <c r="S127" s="173" t="s">
        <v>83</v>
      </c>
      <c r="T127" s="173" t="s">
        <v>83</v>
      </c>
      <c r="U127" s="173" t="s">
        <v>83</v>
      </c>
      <c r="V127" s="27"/>
      <c r="W127" s="27" t="s">
        <v>93</v>
      </c>
      <c r="X127" s="27">
        <v>0</v>
      </c>
      <c r="Y127" s="173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73" t="s">
        <v>83</v>
      </c>
      <c r="AF127" s="173" t="s">
        <v>83</v>
      </c>
      <c r="AG127" s="173" t="s">
        <v>83</v>
      </c>
      <c r="AH127" s="173" t="s">
        <v>83</v>
      </c>
      <c r="AI127" s="27"/>
      <c r="AJ127" s="27"/>
      <c r="AK127" s="27">
        <v>1</v>
      </c>
      <c r="AL127" s="27">
        <v>1</v>
      </c>
      <c r="AM127" s="173" t="s">
        <v>83</v>
      </c>
      <c r="AN127" s="27">
        <v>1</v>
      </c>
      <c r="AO127" s="27">
        <v>1</v>
      </c>
      <c r="AP127" s="27">
        <v>1</v>
      </c>
    </row>
    <row r="128" spans="1:42">
      <c r="A128" s="151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53" t="str">
        <f t="shared" ref="J128" si="36">H128</f>
        <v>|cffffc926高级技能书[被动]|r</v>
      </c>
      <c r="K128" s="153" t="str">
        <f t="shared" ref="K128" si="37">I128</f>
        <v>低概率获得C级技能，高概率获得|Cff00ff7fB级技能|r，低概率获得|Cff2693ffA级技能|r。</v>
      </c>
      <c r="L128" s="27"/>
      <c r="M128" s="154" t="str">
        <f>VLOOKUP(LEFT(RIGHT(B128,5),4),物品!B:CU,20,FALSE)</f>
        <v>ReplaceableTextures\\CommandButtons\\BTN002.blp</v>
      </c>
      <c r="N128" s="173" t="s">
        <v>83</v>
      </c>
      <c r="O128" s="154" t="s">
        <v>94</v>
      </c>
      <c r="P128" s="27">
        <v>0</v>
      </c>
      <c r="Q128" s="27">
        <v>0</v>
      </c>
      <c r="R128" s="173" t="s">
        <v>83</v>
      </c>
      <c r="S128" s="173" t="s">
        <v>83</v>
      </c>
      <c r="T128" s="173" t="s">
        <v>83</v>
      </c>
      <c r="U128" s="173" t="s">
        <v>83</v>
      </c>
      <c r="V128" s="27"/>
      <c r="W128" s="27" t="s">
        <v>93</v>
      </c>
      <c r="X128" s="27">
        <v>0</v>
      </c>
      <c r="Y128" s="173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73" t="s">
        <v>83</v>
      </c>
      <c r="AF128" s="173" t="s">
        <v>83</v>
      </c>
      <c r="AG128" s="173" t="s">
        <v>83</v>
      </c>
      <c r="AH128" s="173" t="s">
        <v>83</v>
      </c>
      <c r="AI128" s="27"/>
      <c r="AJ128" s="27"/>
      <c r="AK128" s="27">
        <v>1</v>
      </c>
      <c r="AL128" s="27">
        <v>1</v>
      </c>
      <c r="AM128" s="173" t="s">
        <v>83</v>
      </c>
      <c r="AN128" s="27">
        <v>1</v>
      </c>
      <c r="AO128" s="27">
        <v>1</v>
      </c>
      <c r="AP128" s="27">
        <v>1</v>
      </c>
    </row>
    <row r="129" spans="1:42">
      <c r="A129" s="151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3" t="str">
        <f t="shared" si="26"/>
        <v>|Cff00BFFF技能进阶石【完美】|r</v>
      </c>
      <c r="K129" s="153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54" t="str">
        <f>VLOOKUP(LEFT(RIGHT(B129,5),4),物品!B:CU,20,FALSE)</f>
        <v>ReplaceableTextures\\CommandButtons\\BTNIN05.blp</v>
      </c>
      <c r="N129" s="173" t="s">
        <v>83</v>
      </c>
      <c r="O129" s="154" t="s">
        <v>95</v>
      </c>
      <c r="P129" s="27"/>
      <c r="Q129" s="27"/>
      <c r="R129" s="173" t="s">
        <v>83</v>
      </c>
      <c r="S129" s="173" t="s">
        <v>83</v>
      </c>
      <c r="T129" s="173" t="s">
        <v>83</v>
      </c>
      <c r="U129" s="173" t="s">
        <v>83</v>
      </c>
      <c r="V129" s="27"/>
      <c r="W129" s="27" t="s">
        <v>88</v>
      </c>
      <c r="X129" s="27">
        <v>0</v>
      </c>
      <c r="Y129" s="173" t="s">
        <v>83</v>
      </c>
      <c r="Z129" s="27">
        <v>0</v>
      </c>
      <c r="AA129" s="27">
        <v>0</v>
      </c>
      <c r="AB129" s="153">
        <v>0</v>
      </c>
      <c r="AC129" s="27">
        <v>1</v>
      </c>
      <c r="AD129" s="27">
        <v>1</v>
      </c>
      <c r="AE129" s="173" t="s">
        <v>83</v>
      </c>
      <c r="AF129" s="173" t="s">
        <v>83</v>
      </c>
      <c r="AG129" s="173" t="s">
        <v>83</v>
      </c>
      <c r="AH129" s="173" t="s">
        <v>83</v>
      </c>
      <c r="AI129" s="27">
        <v>1</v>
      </c>
      <c r="AJ129" s="27"/>
      <c r="AK129" s="27">
        <v>1</v>
      </c>
      <c r="AL129" s="27">
        <v>1</v>
      </c>
      <c r="AM129" s="173" t="s">
        <v>83</v>
      </c>
      <c r="AN129" s="27">
        <v>1</v>
      </c>
      <c r="AO129" s="27">
        <v>1</v>
      </c>
      <c r="AP129" s="27">
        <v>1</v>
      </c>
    </row>
    <row r="130" spans="1:42">
      <c r="A130" s="151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53" t="str">
        <f t="shared" si="26"/>
        <v>|CffFFD24D品质潜能石【完美】|r</v>
      </c>
      <c r="K130" s="153" t="str">
        <f t="shared" si="27"/>
        <v>购买需求：灵力x20|n|n使用后为指定技能增加1点品质潜力</v>
      </c>
      <c r="L130" s="27"/>
      <c r="M130" s="154" t="str">
        <f>VLOOKUP(LEFT(RIGHT(B130,5),4),物品!B:CU,20,FALSE)</f>
        <v>ReplaceableTextures\\CommandButtons\\BTNIN04.blp</v>
      </c>
      <c r="N130" s="173" t="s">
        <v>83</v>
      </c>
      <c r="O130" s="154" t="s">
        <v>91</v>
      </c>
      <c r="P130" s="27"/>
      <c r="Q130" s="27"/>
      <c r="R130" s="173" t="s">
        <v>83</v>
      </c>
      <c r="S130" s="173" t="s">
        <v>83</v>
      </c>
      <c r="T130" s="173" t="s">
        <v>83</v>
      </c>
      <c r="U130" s="173" t="s">
        <v>83</v>
      </c>
      <c r="V130" s="27"/>
      <c r="W130" s="27" t="s">
        <v>88</v>
      </c>
      <c r="X130" s="27">
        <v>0</v>
      </c>
      <c r="Y130" s="173" t="s">
        <v>83</v>
      </c>
      <c r="Z130" s="27">
        <v>0</v>
      </c>
      <c r="AA130" s="27">
        <v>0</v>
      </c>
      <c r="AB130" s="153">
        <v>0</v>
      </c>
      <c r="AC130" s="27">
        <v>1</v>
      </c>
      <c r="AD130" s="27">
        <v>1</v>
      </c>
      <c r="AE130" s="173" t="s">
        <v>83</v>
      </c>
      <c r="AF130" s="173" t="s">
        <v>83</v>
      </c>
      <c r="AG130" s="173" t="s">
        <v>83</v>
      </c>
      <c r="AH130" s="173" t="s">
        <v>83</v>
      </c>
      <c r="AI130" s="27">
        <v>1</v>
      </c>
      <c r="AJ130" s="27"/>
      <c r="AK130" s="27">
        <v>1</v>
      </c>
      <c r="AL130" s="27">
        <v>1</v>
      </c>
      <c r="AM130" s="173" t="s">
        <v>83</v>
      </c>
      <c r="AN130" s="27">
        <v>1</v>
      </c>
      <c r="AO130" s="27">
        <v>1</v>
      </c>
      <c r="AP130" s="27">
        <v>1</v>
      </c>
    </row>
    <row r="131" spans="1:42">
      <c r="A131" s="151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3" t="str">
        <f t="shared" si="26"/>
        <v>|Cff00FF7F技能进阶石【残缺】|r</v>
      </c>
      <c r="K131" s="153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54" t="str">
        <f>VLOOKUP(LEFT(RIGHT(B131,5),4),物品!B:CU,20,FALSE)</f>
        <v>ReplaceableTextures\\CommandButtons\\BTNIN06.blp</v>
      </c>
      <c r="N131" s="173" t="s">
        <v>83</v>
      </c>
      <c r="O131" s="154" t="s">
        <v>96</v>
      </c>
      <c r="P131" s="27"/>
      <c r="Q131" s="27"/>
      <c r="R131" s="173" t="s">
        <v>83</v>
      </c>
      <c r="S131" s="173" t="s">
        <v>83</v>
      </c>
      <c r="T131" s="173" t="s">
        <v>83</v>
      </c>
      <c r="U131" s="173" t="s">
        <v>83</v>
      </c>
      <c r="V131" s="27"/>
      <c r="W131" s="27" t="s">
        <v>88</v>
      </c>
      <c r="X131" s="27">
        <v>0</v>
      </c>
      <c r="Y131" s="173" t="s">
        <v>83</v>
      </c>
      <c r="Z131" s="27">
        <v>0</v>
      </c>
      <c r="AA131" s="27">
        <v>0</v>
      </c>
      <c r="AB131" s="153">
        <v>0</v>
      </c>
      <c r="AC131" s="27">
        <v>1</v>
      </c>
      <c r="AD131" s="27">
        <v>1</v>
      </c>
      <c r="AE131" s="173" t="s">
        <v>83</v>
      </c>
      <c r="AF131" s="173" t="s">
        <v>83</v>
      </c>
      <c r="AG131" s="173" t="s">
        <v>83</v>
      </c>
      <c r="AH131" s="173" t="s">
        <v>83</v>
      </c>
      <c r="AI131" s="27">
        <v>1</v>
      </c>
      <c r="AJ131" s="27"/>
      <c r="AK131" s="27">
        <v>1</v>
      </c>
      <c r="AL131" s="27">
        <v>1</v>
      </c>
      <c r="AM131" s="173" t="s">
        <v>83</v>
      </c>
      <c r="AN131" s="27">
        <v>1</v>
      </c>
      <c r="AO131" s="27">
        <v>1</v>
      </c>
      <c r="AP131" s="27">
        <v>1</v>
      </c>
    </row>
    <row r="132" spans="1:42">
      <c r="A132" s="151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53" t="str">
        <f t="shared" si="26"/>
        <v>|CffFFD24D品质潜能石【】|r</v>
      </c>
      <c r="K132" s="153">
        <f t="shared" si="27"/>
        <v>0</v>
      </c>
      <c r="L132" s="27"/>
      <c r="M132" s="154" t="str">
        <f>VLOOKUP(LEFT(RIGHT(B132,5),4),物品!B:CU,20,FALSE)</f>
        <v>ReplaceableTextures\\CommandButtons\\BTNIN04.blp</v>
      </c>
      <c r="N132" s="173" t="s">
        <v>83</v>
      </c>
      <c r="O132" s="154" t="s">
        <v>91</v>
      </c>
      <c r="P132" s="27"/>
      <c r="Q132" s="27"/>
      <c r="R132" s="173" t="s">
        <v>83</v>
      </c>
      <c r="S132" s="173" t="s">
        <v>83</v>
      </c>
      <c r="T132" s="173" t="s">
        <v>83</v>
      </c>
      <c r="U132" s="173" t="s">
        <v>83</v>
      </c>
      <c r="V132" s="27"/>
      <c r="W132" s="27" t="s">
        <v>88</v>
      </c>
      <c r="X132" s="27">
        <v>0</v>
      </c>
      <c r="Y132" s="173" t="s">
        <v>83</v>
      </c>
      <c r="Z132" s="27">
        <v>0</v>
      </c>
      <c r="AA132" s="27">
        <v>0</v>
      </c>
      <c r="AB132" s="153">
        <v>0</v>
      </c>
      <c r="AC132" s="27">
        <v>1</v>
      </c>
      <c r="AD132" s="27">
        <v>1</v>
      </c>
      <c r="AE132" s="173" t="s">
        <v>83</v>
      </c>
      <c r="AF132" s="173" t="s">
        <v>83</v>
      </c>
      <c r="AG132" s="173" t="s">
        <v>83</v>
      </c>
      <c r="AH132" s="173" t="s">
        <v>83</v>
      </c>
      <c r="AI132" s="27">
        <v>1</v>
      </c>
      <c r="AJ132" s="27"/>
      <c r="AK132" s="27">
        <v>1</v>
      </c>
      <c r="AL132" s="27">
        <v>1</v>
      </c>
      <c r="AM132" s="173" t="s">
        <v>83</v>
      </c>
      <c r="AN132" s="27">
        <v>1</v>
      </c>
      <c r="AO132" s="27">
        <v>1</v>
      </c>
      <c r="AP132" s="27">
        <v>1</v>
      </c>
    </row>
    <row r="133" spans="1:42">
      <c r="A133" s="151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53" t="str">
        <f t="shared" ref="J133:J134" si="38">H133</f>
        <v>|Cff00BFFF技能进阶石【完美】|r</v>
      </c>
      <c r="K133" s="153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54" t="str">
        <f>VLOOKUP(LEFT(RIGHT(B133,5),4),物品!B:CU,20,FALSE)</f>
        <v>ReplaceableTextures\\CommandButtons\\BTNIN05.blp</v>
      </c>
      <c r="N133" s="173" t="s">
        <v>83</v>
      </c>
      <c r="O133" s="154" t="s">
        <v>95</v>
      </c>
      <c r="P133" s="27">
        <v>1</v>
      </c>
      <c r="Q133" s="27">
        <v>2</v>
      </c>
      <c r="R133" s="173" t="s">
        <v>83</v>
      </c>
      <c r="S133" s="173" t="s">
        <v>83</v>
      </c>
      <c r="T133" s="173" t="s">
        <v>83</v>
      </c>
      <c r="U133" s="173" t="s">
        <v>83</v>
      </c>
      <c r="V133" s="27"/>
      <c r="W133" s="27" t="s">
        <v>93</v>
      </c>
      <c r="X133" s="27">
        <v>0</v>
      </c>
      <c r="Y133" s="173" t="s">
        <v>83</v>
      </c>
      <c r="Z133" s="27">
        <v>0</v>
      </c>
      <c r="AA133" s="27">
        <v>0</v>
      </c>
      <c r="AB133" s="153">
        <v>35</v>
      </c>
      <c r="AC133" s="27">
        <v>1</v>
      </c>
      <c r="AD133" s="27">
        <v>1</v>
      </c>
      <c r="AE133" s="173" t="s">
        <v>83</v>
      </c>
      <c r="AF133" s="173" t="s">
        <v>83</v>
      </c>
      <c r="AG133" s="173" t="s">
        <v>83</v>
      </c>
      <c r="AH133" s="173" t="s">
        <v>83</v>
      </c>
      <c r="AI133" s="27"/>
      <c r="AJ133" s="27"/>
      <c r="AK133" s="27">
        <v>1</v>
      </c>
      <c r="AL133" s="27">
        <v>1</v>
      </c>
      <c r="AM133" s="173" t="s">
        <v>83</v>
      </c>
      <c r="AN133" s="27">
        <v>1</v>
      </c>
      <c r="AO133" s="27">
        <v>1</v>
      </c>
      <c r="AP133" s="27">
        <v>1</v>
      </c>
    </row>
    <row r="134" spans="1:42">
      <c r="A134" s="151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53" t="str">
        <f t="shared" si="38"/>
        <v>|CffFF0000技能进化石|r</v>
      </c>
      <c r="K134" s="153" t="str">
        <f t="shared" si="39"/>
        <v>使指定的|Cffffc926A级|r技能进化为|Cffff0000S级|r。</v>
      </c>
      <c r="L134" s="27"/>
      <c r="M134" s="154" t="str">
        <f>VLOOKUP(LEFT(RIGHT(B134,5),4),物品!B:CU,20,FALSE)</f>
        <v>ReplaceableTextures\\CommandButtons\\BTNIN04.blp</v>
      </c>
      <c r="N134" s="173" t="s">
        <v>83</v>
      </c>
      <c r="O134" s="154" t="s">
        <v>91</v>
      </c>
      <c r="P134" s="27"/>
      <c r="Q134" s="27"/>
      <c r="R134" s="173" t="s">
        <v>83</v>
      </c>
      <c r="S134" s="173" t="s">
        <v>83</v>
      </c>
      <c r="T134" s="173" t="s">
        <v>83</v>
      </c>
      <c r="U134" s="173" t="s">
        <v>83</v>
      </c>
      <c r="V134" s="27"/>
      <c r="W134" s="27" t="s">
        <v>93</v>
      </c>
      <c r="X134" s="27">
        <v>0</v>
      </c>
      <c r="Y134" s="173" t="s">
        <v>83</v>
      </c>
      <c r="Z134" s="27">
        <v>0</v>
      </c>
      <c r="AA134" s="27">
        <v>0</v>
      </c>
      <c r="AB134" s="153">
        <v>0</v>
      </c>
      <c r="AC134" s="27">
        <v>1</v>
      </c>
      <c r="AD134" s="27">
        <v>1</v>
      </c>
      <c r="AE134" s="173" t="s">
        <v>83</v>
      </c>
      <c r="AF134" s="173" t="s">
        <v>83</v>
      </c>
      <c r="AG134" s="173" t="s">
        <v>83</v>
      </c>
      <c r="AH134" s="173" t="s">
        <v>83</v>
      </c>
      <c r="AI134" s="27"/>
      <c r="AJ134" s="27"/>
      <c r="AK134" s="27">
        <v>1</v>
      </c>
      <c r="AL134" s="27">
        <v>1</v>
      </c>
      <c r="AM134" s="173" t="s">
        <v>83</v>
      </c>
      <c r="AN134" s="27">
        <v>1</v>
      </c>
      <c r="AO134" s="27">
        <v>1</v>
      </c>
      <c r="AP134" s="27">
        <v>1</v>
      </c>
    </row>
    <row r="135" spans="1:42">
      <c r="A135" s="151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53" t="str">
        <f t="shared" ref="J135" si="40">H135</f>
        <v>|Cff00FF7F技能进阶石【残缺】|r</v>
      </c>
      <c r="K135" s="153" t="str">
        <f t="shared" ref="K135" si="41">I135</f>
        <v>|CffFFC92650%概率|r提升指定技能的|Cffffc926品质|r。|n|n|Cff00ff7f只能对|r|Cffffc926A级|r|Cff00ff7f以下的技能使用。|r</v>
      </c>
      <c r="L135" s="27"/>
      <c r="M135" s="154" t="str">
        <f>VLOOKUP(LEFT(RIGHT(B135,5),4),物品!B:CU,20,FALSE)</f>
        <v>ReplaceableTextures\\CommandButtons\\BTNIN06.blp</v>
      </c>
      <c r="N135" s="173" t="s">
        <v>83</v>
      </c>
      <c r="O135" s="154" t="s">
        <v>96</v>
      </c>
      <c r="P135" s="27">
        <v>0</v>
      </c>
      <c r="Q135" s="27">
        <v>2</v>
      </c>
      <c r="R135" s="173" t="s">
        <v>83</v>
      </c>
      <c r="S135" s="173" t="s">
        <v>83</v>
      </c>
      <c r="T135" s="173" t="s">
        <v>83</v>
      </c>
      <c r="U135" s="173" t="s">
        <v>83</v>
      </c>
      <c r="V135" s="27"/>
      <c r="W135" s="27" t="s">
        <v>93</v>
      </c>
      <c r="X135" s="27">
        <v>0</v>
      </c>
      <c r="Y135" s="173" t="s">
        <v>83</v>
      </c>
      <c r="Z135" s="27">
        <v>0</v>
      </c>
      <c r="AA135" s="27">
        <v>0</v>
      </c>
      <c r="AB135" s="153">
        <v>10</v>
      </c>
      <c r="AC135" s="27">
        <v>1</v>
      </c>
      <c r="AD135" s="27">
        <v>1</v>
      </c>
      <c r="AE135" s="173" t="s">
        <v>83</v>
      </c>
      <c r="AF135" s="173" t="s">
        <v>83</v>
      </c>
      <c r="AG135" s="173" t="s">
        <v>83</v>
      </c>
      <c r="AH135" s="173" t="s">
        <v>83</v>
      </c>
      <c r="AI135" s="27"/>
      <c r="AJ135" s="27"/>
      <c r="AK135" s="27">
        <v>1</v>
      </c>
      <c r="AL135" s="27">
        <v>1</v>
      </c>
      <c r="AM135" s="173" t="s">
        <v>83</v>
      </c>
      <c r="AN135" s="27">
        <v>1</v>
      </c>
      <c r="AO135" s="27">
        <v>1</v>
      </c>
      <c r="AP135" s="27">
        <v>1</v>
      </c>
    </row>
    <row r="136" spans="1:42">
      <c r="A136" s="151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53" t="str">
        <f t="shared" ref="J136" si="42">H136</f>
        <v>|CffFFD24D品质潜能石【】|r</v>
      </c>
      <c r="K136" s="153">
        <f t="shared" ref="K136" si="43">I136</f>
        <v>0</v>
      </c>
      <c r="L136" s="27"/>
      <c r="M136" s="154" t="str">
        <f>VLOOKUP(LEFT(RIGHT(B136,5),4),物品!B:CU,20,FALSE)</f>
        <v>ReplaceableTextures\\CommandButtons\\BTNIN04.blp</v>
      </c>
      <c r="N136" s="173" t="s">
        <v>83</v>
      </c>
      <c r="O136" s="154" t="s">
        <v>91</v>
      </c>
      <c r="P136" s="27"/>
      <c r="Q136" s="27"/>
      <c r="R136" s="173" t="s">
        <v>83</v>
      </c>
      <c r="S136" s="173" t="s">
        <v>83</v>
      </c>
      <c r="T136" s="173" t="s">
        <v>83</v>
      </c>
      <c r="U136" s="173" t="s">
        <v>83</v>
      </c>
      <c r="V136" s="27"/>
      <c r="W136" s="27" t="s">
        <v>93</v>
      </c>
      <c r="X136" s="27">
        <v>0</v>
      </c>
      <c r="Y136" s="173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73" t="s">
        <v>83</v>
      </c>
      <c r="AF136" s="173" t="s">
        <v>83</v>
      </c>
      <c r="AG136" s="173" t="s">
        <v>83</v>
      </c>
      <c r="AH136" s="173" t="s">
        <v>83</v>
      </c>
      <c r="AI136" s="27"/>
      <c r="AJ136" s="27"/>
      <c r="AK136" s="27">
        <v>1</v>
      </c>
      <c r="AL136" s="27">
        <v>1</v>
      </c>
      <c r="AM136" s="173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51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53" t="str">
        <f t="shared" ref="J137" si="44">H137</f>
        <v>随机法宝</v>
      </c>
      <c r="K137" s="153" t="str">
        <f t="shared" ref="K137" si="45">I137</f>
        <v>获得一个随机品质的|Cffffc926法宝|r。</v>
      </c>
      <c r="L137" s="27"/>
      <c r="M137" s="154" t="str">
        <f>VLOOKUP(LEFT(RIGHT(B137,5),4),物品!B:CU,20,FALSE)</f>
        <v>ReplaceableTextures\\CommandButtons\\BTNCF01.blp</v>
      </c>
      <c r="N137" s="173" t="s">
        <v>83</v>
      </c>
      <c r="O137" s="154" t="s">
        <v>98</v>
      </c>
      <c r="P137" s="27">
        <v>0</v>
      </c>
      <c r="Q137" s="27">
        <v>0</v>
      </c>
      <c r="R137" s="173" t="s">
        <v>83</v>
      </c>
      <c r="S137" s="173" t="s">
        <v>83</v>
      </c>
      <c r="T137" s="173" t="s">
        <v>83</v>
      </c>
      <c r="U137" s="173" t="s">
        <v>83</v>
      </c>
      <c r="V137" s="27"/>
      <c r="W137" s="27" t="s">
        <v>88</v>
      </c>
      <c r="X137" s="27">
        <v>0</v>
      </c>
      <c r="Y137" s="173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73" t="s">
        <v>83</v>
      </c>
      <c r="AF137" s="173" t="s">
        <v>83</v>
      </c>
      <c r="AG137" s="173" t="s">
        <v>83</v>
      </c>
      <c r="AH137" s="173" t="s">
        <v>83</v>
      </c>
      <c r="AI137" s="27">
        <v>1</v>
      </c>
      <c r="AJ137" s="27"/>
      <c r="AK137" s="27">
        <v>1</v>
      </c>
      <c r="AL137" s="27">
        <v>1</v>
      </c>
      <c r="AM137" s="173" t="s">
        <v>83</v>
      </c>
      <c r="AN137" s="27">
        <v>1</v>
      </c>
      <c r="AO137" s="27">
        <v>1</v>
      </c>
      <c r="AP137" s="27">
        <v>1</v>
      </c>
    </row>
    <row r="138" spans="1:42">
      <c r="A138" s="151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53" t="str">
        <f t="shared" ref="J138:J141" si="46">H138</f>
        <v>蛋黄月饼</v>
      </c>
      <c r="K138" s="153" t="str">
        <f t="shared" ref="K138:K141" si="47">I138</f>
        <v>回复|Cffffd24d80%|r生命，|Cff00ff7f解除|r异常状态</v>
      </c>
      <c r="L138" s="27"/>
      <c r="M138" s="154" t="str">
        <f>VLOOKUP(LEFT(RIGHT(B138,5),4),物品!B:CU,20,FALSE)</f>
        <v>ReplaceableTextures\\CommandButtons\\BTNI001.blp</v>
      </c>
      <c r="N138" s="173" t="s">
        <v>83</v>
      </c>
      <c r="O138" s="154" t="s">
        <v>94</v>
      </c>
      <c r="P138" s="27">
        <v>0</v>
      </c>
      <c r="Q138" s="27">
        <v>0</v>
      </c>
      <c r="R138" s="173" t="s">
        <v>83</v>
      </c>
      <c r="S138" s="173" t="s">
        <v>83</v>
      </c>
      <c r="T138" s="173" t="s">
        <v>83</v>
      </c>
      <c r="U138" s="173" t="s">
        <v>83</v>
      </c>
      <c r="V138" s="27"/>
      <c r="W138" s="27" t="s">
        <v>93</v>
      </c>
      <c r="X138" s="27">
        <v>0</v>
      </c>
      <c r="Y138" s="173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73" t="s">
        <v>83</v>
      </c>
      <c r="AF138" s="173" t="s">
        <v>83</v>
      </c>
      <c r="AG138" s="173" t="s">
        <v>83</v>
      </c>
      <c r="AH138" s="173" t="s">
        <v>83</v>
      </c>
      <c r="AI138" s="27"/>
      <c r="AJ138" s="27"/>
      <c r="AK138" s="27">
        <v>1</v>
      </c>
      <c r="AL138" s="27">
        <v>1</v>
      </c>
      <c r="AM138" s="173" t="s">
        <v>83</v>
      </c>
      <c r="AN138" s="27">
        <v>1</v>
      </c>
      <c r="AO138" s="27">
        <v>1</v>
      </c>
      <c r="AP138" s="27">
        <v>1</v>
      </c>
    </row>
    <row r="139" spans="1:42">
      <c r="A139" s="151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53" t="str">
        <f t="shared" si="46"/>
        <v>豆沙月饼</v>
      </c>
      <c r="K139" s="153" t="str">
        <f t="shared" si="47"/>
        <v>暴击|Cffff0000+10%|n|n|r|Cff00ff7f效果持续15秒。|r</v>
      </c>
      <c r="L139" s="27"/>
      <c r="M139" s="154" t="str">
        <f>VLOOKUP(LEFT(RIGHT(B139,5),4),物品!B:CU,20,FALSE)</f>
        <v>ReplaceableTextures\\CommandButtons\\BTNI002.blp</v>
      </c>
      <c r="N139" s="173" t="s">
        <v>83</v>
      </c>
      <c r="O139" s="154" t="s">
        <v>94</v>
      </c>
      <c r="P139" s="27">
        <v>0</v>
      </c>
      <c r="Q139" s="27">
        <v>0</v>
      </c>
      <c r="R139" s="173" t="s">
        <v>83</v>
      </c>
      <c r="S139" s="173" t="s">
        <v>83</v>
      </c>
      <c r="T139" s="173" t="s">
        <v>83</v>
      </c>
      <c r="U139" s="173" t="s">
        <v>83</v>
      </c>
      <c r="V139" s="27"/>
      <c r="W139" s="27" t="s">
        <v>93</v>
      </c>
      <c r="X139" s="27">
        <v>0</v>
      </c>
      <c r="Y139" s="173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73" t="s">
        <v>83</v>
      </c>
      <c r="AF139" s="173" t="s">
        <v>83</v>
      </c>
      <c r="AG139" s="173" t="s">
        <v>83</v>
      </c>
      <c r="AH139" s="173" t="s">
        <v>83</v>
      </c>
      <c r="AI139" s="27"/>
      <c r="AJ139" s="27"/>
      <c r="AK139" s="27">
        <v>1</v>
      </c>
      <c r="AL139" s="27">
        <v>1</v>
      </c>
      <c r="AM139" s="173" t="s">
        <v>83</v>
      </c>
      <c r="AN139" s="27">
        <v>1</v>
      </c>
      <c r="AO139" s="27">
        <v>1</v>
      </c>
      <c r="AP139" s="27">
        <v>1</v>
      </c>
    </row>
    <row r="140" spans="1:42">
      <c r="A140" s="151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53" t="str">
        <f t="shared" si="46"/>
        <v>冰皮月饼</v>
      </c>
      <c r="K140" s="153" t="str">
        <f t="shared" si="47"/>
        <v>攻击速度|Cffffd24d+40%|r。|n|n|Cff00ff7f持续15秒。|r</v>
      </c>
      <c r="L140" s="27"/>
      <c r="M140" s="154" t="str">
        <f>VLOOKUP(LEFT(RIGHT(B140,5),4),物品!B:CU,20,FALSE)</f>
        <v>ReplaceableTextures\\CommandButtons\\BTNI003.blp</v>
      </c>
      <c r="N140" s="173" t="s">
        <v>83</v>
      </c>
      <c r="O140" s="154" t="s">
        <v>94</v>
      </c>
      <c r="P140" s="27">
        <v>0</v>
      </c>
      <c r="Q140" s="27">
        <v>0</v>
      </c>
      <c r="R140" s="173" t="s">
        <v>83</v>
      </c>
      <c r="S140" s="173" t="s">
        <v>83</v>
      </c>
      <c r="T140" s="173" t="s">
        <v>83</v>
      </c>
      <c r="U140" s="173" t="s">
        <v>83</v>
      </c>
      <c r="V140" s="27"/>
      <c r="W140" s="27" t="s">
        <v>93</v>
      </c>
      <c r="X140" s="27">
        <v>0</v>
      </c>
      <c r="Y140" s="173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73" t="s">
        <v>83</v>
      </c>
      <c r="AF140" s="173" t="s">
        <v>83</v>
      </c>
      <c r="AG140" s="173" t="s">
        <v>83</v>
      </c>
      <c r="AH140" s="173" t="s">
        <v>83</v>
      </c>
      <c r="AI140" s="27"/>
      <c r="AJ140" s="27"/>
      <c r="AK140" s="27">
        <v>1</v>
      </c>
      <c r="AL140" s="27">
        <v>1</v>
      </c>
      <c r="AM140" s="173" t="s">
        <v>83</v>
      </c>
      <c r="AN140" s="27">
        <v>1</v>
      </c>
      <c r="AO140" s="27">
        <v>1</v>
      </c>
      <c r="AP140" s="27">
        <v>1</v>
      </c>
    </row>
    <row r="141" spans="1:42">
      <c r="A141" s="151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53" t="str">
        <f t="shared" si="46"/>
        <v>果蔬月饼</v>
      </c>
      <c r="K141" s="153" t="str">
        <f t="shared" si="47"/>
        <v>技能伤害提高|Cffffd24d20%|r|Cfff0f0f0。|n|n|r|Cff00ff7f持续15秒。|r</v>
      </c>
      <c r="L141" s="27"/>
      <c r="M141" s="154" t="str">
        <f>VLOOKUP(LEFT(RIGHT(B141,5),4),物品!B:CU,20,FALSE)</f>
        <v>ReplaceableTextures\\CommandButtons\\BTNI004.blp</v>
      </c>
      <c r="N141" s="173" t="s">
        <v>83</v>
      </c>
      <c r="O141" s="154" t="s">
        <v>94</v>
      </c>
      <c r="P141" s="27">
        <v>0</v>
      </c>
      <c r="Q141" s="27">
        <v>0</v>
      </c>
      <c r="R141" s="173" t="s">
        <v>83</v>
      </c>
      <c r="S141" s="173" t="s">
        <v>83</v>
      </c>
      <c r="T141" s="173" t="s">
        <v>83</v>
      </c>
      <c r="U141" s="173" t="s">
        <v>83</v>
      </c>
      <c r="V141" s="27"/>
      <c r="W141" s="27" t="s">
        <v>93</v>
      </c>
      <c r="X141" s="27">
        <v>0</v>
      </c>
      <c r="Y141" s="173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73" t="s">
        <v>83</v>
      </c>
      <c r="AF141" s="173" t="s">
        <v>83</v>
      </c>
      <c r="AG141" s="173" t="s">
        <v>83</v>
      </c>
      <c r="AH141" s="173" t="s">
        <v>83</v>
      </c>
      <c r="AI141" s="27"/>
      <c r="AJ141" s="27"/>
      <c r="AK141" s="27">
        <v>1</v>
      </c>
      <c r="AL141" s="27">
        <v>1</v>
      </c>
      <c r="AM141" s="173" t="s">
        <v>83</v>
      </c>
      <c r="AN141" s="27">
        <v>1</v>
      </c>
      <c r="AO141" s="27">
        <v>1</v>
      </c>
      <c r="AP141" s="27">
        <v>1</v>
      </c>
    </row>
    <row r="142" spans="1:42">
      <c r="A142" s="151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53" t="str">
        <f t="shared" ref="J142:J144" si="48">H142</f>
        <v>鲜肉月饼</v>
      </c>
      <c r="K142" s="153" t="str">
        <f t="shared" ref="K142:K144" si="49">I142</f>
        <v>攻击伤害提高|Cffffd24d20%|r。|n|n|Cff00ff7f持续15秒。|r</v>
      </c>
      <c r="L142" s="27"/>
      <c r="M142" s="154" t="str">
        <f>VLOOKUP(LEFT(RIGHT(B142,5),4),物品!B:CU,20,FALSE)</f>
        <v>ReplaceableTextures\\CommandButtons\\BTNI005.blp</v>
      </c>
      <c r="N142" s="173" t="s">
        <v>83</v>
      </c>
      <c r="O142" s="154" t="s">
        <v>94</v>
      </c>
      <c r="P142" s="27">
        <v>0</v>
      </c>
      <c r="Q142" s="27">
        <v>0</v>
      </c>
      <c r="R142" s="173" t="s">
        <v>83</v>
      </c>
      <c r="S142" s="173" t="s">
        <v>83</v>
      </c>
      <c r="T142" s="173" t="s">
        <v>83</v>
      </c>
      <c r="U142" s="173" t="s">
        <v>83</v>
      </c>
      <c r="V142" s="27"/>
      <c r="W142" s="27" t="s">
        <v>93</v>
      </c>
      <c r="X142" s="27">
        <v>0</v>
      </c>
      <c r="Y142" s="173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73" t="s">
        <v>83</v>
      </c>
      <c r="AF142" s="173" t="s">
        <v>83</v>
      </c>
      <c r="AG142" s="173" t="s">
        <v>83</v>
      </c>
      <c r="AH142" s="173" t="s">
        <v>83</v>
      </c>
      <c r="AI142" s="27"/>
      <c r="AJ142" s="27"/>
      <c r="AK142" s="27">
        <v>1</v>
      </c>
      <c r="AL142" s="27">
        <v>1</v>
      </c>
      <c r="AM142" s="173" t="s">
        <v>83</v>
      </c>
      <c r="AN142" s="27">
        <v>1</v>
      </c>
      <c r="AO142" s="27">
        <v>1</v>
      </c>
      <c r="AP142" s="27">
        <v>1</v>
      </c>
    </row>
    <row r="143" spans="1:42">
      <c r="A143" s="151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53" t="str">
        <f t="shared" ref="J143" si="50">H143</f>
        <v>招魂幡Lv0</v>
      </c>
      <c r="K143" s="153" t="str">
        <f t="shared" ref="K143" si="51">I143</f>
        <v>击杀|Cff00ff7f300个|r敌人后奖励：|n金币|Cffffc926+3000~6000|r|n|n|Cff00ff7f同时只能携带一个招魂幡|r</v>
      </c>
      <c r="L143" s="27"/>
      <c r="M143" s="154" t="str">
        <f>VLOOKUP(LEFT(RIGHT(B143,5),4),物品!B:CU,20,FALSE)</f>
        <v>ReplaceableTextures\\CommandButtons\\BTNZHP1.blp</v>
      </c>
      <c r="N143" s="27">
        <v>0.5</v>
      </c>
      <c r="O143" s="154" t="s">
        <v>99</v>
      </c>
      <c r="P143" s="27">
        <v>0</v>
      </c>
      <c r="Q143" s="27">
        <v>0</v>
      </c>
      <c r="R143" s="173" t="s">
        <v>83</v>
      </c>
      <c r="S143" s="173" t="s">
        <v>83</v>
      </c>
      <c r="T143" s="173" t="s">
        <v>83</v>
      </c>
      <c r="U143" s="173" t="s">
        <v>83</v>
      </c>
      <c r="V143" s="27">
        <v>4</v>
      </c>
      <c r="W143" s="27" t="s">
        <v>85</v>
      </c>
      <c r="X143" s="27">
        <v>0</v>
      </c>
      <c r="Y143" s="173" t="s">
        <v>83</v>
      </c>
      <c r="Z143" s="27">
        <v>0</v>
      </c>
      <c r="AA143" s="27">
        <v>0</v>
      </c>
      <c r="AB143" s="153">
        <v>1</v>
      </c>
      <c r="AC143" s="27">
        <v>1</v>
      </c>
      <c r="AD143" s="27">
        <v>1</v>
      </c>
      <c r="AE143" s="173" t="s">
        <v>83</v>
      </c>
      <c r="AF143" s="173" t="s">
        <v>83</v>
      </c>
      <c r="AG143" s="173" t="s">
        <v>83</v>
      </c>
      <c r="AH143" s="173" t="s">
        <v>83</v>
      </c>
      <c r="AI143" s="27"/>
      <c r="AJ143" s="27"/>
      <c r="AK143" s="27">
        <v>1</v>
      </c>
      <c r="AL143" s="27">
        <v>1</v>
      </c>
      <c r="AM143" s="173" t="s">
        <v>83</v>
      </c>
      <c r="AN143" s="27">
        <v>300</v>
      </c>
      <c r="AO143" s="27"/>
      <c r="AP143" s="27"/>
    </row>
    <row r="144" spans="1:42">
      <c r="A144" s="151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53" t="str">
        <f t="shared" si="48"/>
        <v>招魂幡Lv1</v>
      </c>
      <c r="K144" s="153" t="str">
        <f t="shared" si="49"/>
        <v>击杀|Cff00ff7f1000|r个敌人后奖励：|n金币|Cffffc926+7000~12000|r|n经验|Cffffc926+1000|r|n|n|Cff00ff7f同时只能携带一个招魂幡|r</v>
      </c>
      <c r="L144" s="27"/>
      <c r="M144" s="154" t="str">
        <f>VLOOKUP(LEFT(RIGHT(B144,5),4),物品!B:CU,20,FALSE)</f>
        <v>ReplaceableTextures\\CommandButtons\\BTNZHP1.blp</v>
      </c>
      <c r="N144" s="27">
        <v>0.5</v>
      </c>
      <c r="O144" s="154" t="s">
        <v>99</v>
      </c>
      <c r="P144" s="27">
        <v>0</v>
      </c>
      <c r="Q144" s="27">
        <v>0</v>
      </c>
      <c r="R144" s="173" t="s">
        <v>83</v>
      </c>
      <c r="S144" s="173" t="s">
        <v>83</v>
      </c>
      <c r="T144" s="173" t="s">
        <v>83</v>
      </c>
      <c r="U144" s="173" t="s">
        <v>83</v>
      </c>
      <c r="V144" s="27">
        <v>4</v>
      </c>
      <c r="W144" s="27" t="s">
        <v>85</v>
      </c>
      <c r="X144" s="27">
        <v>0</v>
      </c>
      <c r="Y144" s="173" t="s">
        <v>83</v>
      </c>
      <c r="Z144" s="27">
        <v>0</v>
      </c>
      <c r="AA144" s="27">
        <v>0</v>
      </c>
      <c r="AB144" s="153">
        <v>2</v>
      </c>
      <c r="AC144" s="27">
        <v>1</v>
      </c>
      <c r="AD144" s="27">
        <v>1</v>
      </c>
      <c r="AE144" s="173" t="s">
        <v>83</v>
      </c>
      <c r="AF144" s="173" t="s">
        <v>83</v>
      </c>
      <c r="AG144" s="173" t="s">
        <v>83</v>
      </c>
      <c r="AH144" s="173" t="s">
        <v>83</v>
      </c>
      <c r="AI144" s="27"/>
      <c r="AJ144" s="27"/>
      <c r="AK144" s="27">
        <v>1</v>
      </c>
      <c r="AL144" s="27">
        <v>1</v>
      </c>
      <c r="AM144" s="173" t="s">
        <v>83</v>
      </c>
      <c r="AN144" s="27">
        <v>1000</v>
      </c>
      <c r="AO144" s="27"/>
      <c r="AP144" s="27"/>
    </row>
    <row r="145" spans="1:42">
      <c r="A145" s="151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3" t="str">
        <f t="shared" ref="J145:J146" si="52">H145</f>
        <v>|Cff00FF7F招魂幡Lv2|r</v>
      </c>
      <c r="K145" s="153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54" t="str">
        <f>VLOOKUP(LEFT(RIGHT(B145,5),4),物品!B:CU,20,FALSE)</f>
        <v>ReplaceableTextures\\CommandButtons\\BTNZHP2.blp</v>
      </c>
      <c r="N145" s="27">
        <v>0.5</v>
      </c>
      <c r="O145" s="154" t="s">
        <v>99</v>
      </c>
      <c r="P145" s="27">
        <v>1</v>
      </c>
      <c r="Q145" s="27">
        <v>0</v>
      </c>
      <c r="R145" s="173" t="s">
        <v>83</v>
      </c>
      <c r="S145" s="173" t="s">
        <v>83</v>
      </c>
      <c r="T145" s="173" t="s">
        <v>83</v>
      </c>
      <c r="U145" s="173" t="s">
        <v>83</v>
      </c>
      <c r="V145" s="27">
        <v>4</v>
      </c>
      <c r="W145" s="27" t="s">
        <v>85</v>
      </c>
      <c r="X145" s="27">
        <v>0</v>
      </c>
      <c r="Y145" s="173" t="s">
        <v>83</v>
      </c>
      <c r="Z145" s="27">
        <v>0</v>
      </c>
      <c r="AA145" s="27">
        <v>0</v>
      </c>
      <c r="AB145" s="153">
        <v>5</v>
      </c>
      <c r="AC145" s="27">
        <v>1</v>
      </c>
      <c r="AD145" s="27">
        <v>1</v>
      </c>
      <c r="AE145" s="173" t="s">
        <v>83</v>
      </c>
      <c r="AF145" s="173" t="s">
        <v>83</v>
      </c>
      <c r="AG145" s="173" t="s">
        <v>83</v>
      </c>
      <c r="AH145" s="173" t="s">
        <v>83</v>
      </c>
      <c r="AI145" s="27"/>
      <c r="AJ145" s="27"/>
      <c r="AK145" s="27">
        <v>1</v>
      </c>
      <c r="AL145" s="27">
        <v>1</v>
      </c>
      <c r="AM145" s="173" t="s">
        <v>83</v>
      </c>
      <c r="AN145" s="27">
        <v>1000</v>
      </c>
      <c r="AO145" s="27"/>
      <c r="AP145" s="27"/>
    </row>
    <row r="146" spans="1:42">
      <c r="A146" s="151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3" t="str">
        <f t="shared" si="52"/>
        <v>|Cff00BFFF招魂幡Lv3|r</v>
      </c>
      <c r="K146" s="153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54" t="str">
        <f>VLOOKUP(LEFT(RIGHT(B146,5),4),物品!B:CU,20,FALSE)</f>
        <v>ReplaceableTextures\\CommandButtons\\BTNZHP3.blp</v>
      </c>
      <c r="N146" s="27">
        <v>0.5</v>
      </c>
      <c r="O146" s="154" t="s">
        <v>99</v>
      </c>
      <c r="P146" s="27">
        <v>2</v>
      </c>
      <c r="Q146" s="27">
        <v>0</v>
      </c>
      <c r="R146" s="173" t="s">
        <v>83</v>
      </c>
      <c r="S146" s="173" t="s">
        <v>83</v>
      </c>
      <c r="T146" s="173" t="s">
        <v>83</v>
      </c>
      <c r="U146" s="173" t="s">
        <v>83</v>
      </c>
      <c r="V146" s="27">
        <v>4</v>
      </c>
      <c r="W146" s="27" t="s">
        <v>85</v>
      </c>
      <c r="X146" s="27">
        <v>0</v>
      </c>
      <c r="Y146" s="173" t="s">
        <v>83</v>
      </c>
      <c r="Z146" s="27">
        <v>0</v>
      </c>
      <c r="AA146" s="27">
        <v>0</v>
      </c>
      <c r="AB146" s="153">
        <v>10</v>
      </c>
      <c r="AC146" s="27">
        <v>1</v>
      </c>
      <c r="AD146" s="27">
        <v>1</v>
      </c>
      <c r="AE146" s="173" t="s">
        <v>83</v>
      </c>
      <c r="AF146" s="173" t="s">
        <v>83</v>
      </c>
      <c r="AG146" s="173" t="s">
        <v>83</v>
      </c>
      <c r="AH146" s="173" t="s">
        <v>83</v>
      </c>
      <c r="AI146" s="27"/>
      <c r="AJ146" s="27"/>
      <c r="AK146" s="27">
        <v>1</v>
      </c>
      <c r="AL146" s="27">
        <v>1</v>
      </c>
      <c r="AM146" s="173" t="s">
        <v>83</v>
      </c>
      <c r="AN146" s="27">
        <v>1000</v>
      </c>
      <c r="AO146" s="27"/>
      <c r="AP146" s="27"/>
    </row>
    <row r="147" spans="1:42">
      <c r="A147" s="151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3" t="str">
        <f t="shared" ref="J147:J149" si="54">H147</f>
        <v>|CffFFD24D招魂幡Lv4|r</v>
      </c>
      <c r="K147" s="153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54" t="str">
        <f>VLOOKUP(LEFT(RIGHT(B147,5),4),物品!B:CU,20,FALSE)</f>
        <v>ReplaceableTextures\\CommandButtons\\BTNZHP4.blp</v>
      </c>
      <c r="N147" s="27">
        <v>0.5</v>
      </c>
      <c r="O147" s="154" t="s">
        <v>99</v>
      </c>
      <c r="P147" s="27">
        <v>3</v>
      </c>
      <c r="Q147" s="27">
        <v>0</v>
      </c>
      <c r="R147" s="173" t="s">
        <v>83</v>
      </c>
      <c r="S147" s="173" t="s">
        <v>83</v>
      </c>
      <c r="T147" s="173" t="s">
        <v>83</v>
      </c>
      <c r="U147" s="173" t="s">
        <v>83</v>
      </c>
      <c r="V147" s="27">
        <v>4</v>
      </c>
      <c r="W147" s="27" t="s">
        <v>85</v>
      </c>
      <c r="X147" s="27">
        <v>0</v>
      </c>
      <c r="Y147" s="173" t="s">
        <v>83</v>
      </c>
      <c r="Z147" s="27">
        <v>0</v>
      </c>
      <c r="AA147" s="27">
        <v>0</v>
      </c>
      <c r="AB147" s="153">
        <v>20</v>
      </c>
      <c r="AC147" s="27">
        <v>1</v>
      </c>
      <c r="AD147" s="27">
        <v>1</v>
      </c>
      <c r="AE147" s="173" t="s">
        <v>83</v>
      </c>
      <c r="AF147" s="173" t="s">
        <v>83</v>
      </c>
      <c r="AG147" s="173" t="s">
        <v>83</v>
      </c>
      <c r="AH147" s="173" t="s">
        <v>83</v>
      </c>
      <c r="AI147" s="27"/>
      <c r="AJ147" s="27"/>
      <c r="AK147" s="27">
        <v>1</v>
      </c>
      <c r="AL147" s="27">
        <v>1</v>
      </c>
      <c r="AM147" s="173" t="s">
        <v>83</v>
      </c>
      <c r="AN147" s="27">
        <v>1000</v>
      </c>
      <c r="AO147" s="27"/>
      <c r="AP147" s="27"/>
    </row>
    <row r="148" spans="1:42">
      <c r="A148" s="151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3" t="str">
        <f t="shared" ref="J148" si="56">H148</f>
        <v>|CffFF0000招魂幡Lv5|r</v>
      </c>
      <c r="K148" s="153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54" t="str">
        <f>VLOOKUP(LEFT(RIGHT(B148,5),4),物品!B:CU,20,FALSE)</f>
        <v>ReplaceableTextures\\CommandButtons\\BTNZHP5.blp</v>
      </c>
      <c r="N148" s="27">
        <v>0.5</v>
      </c>
      <c r="O148" s="154" t="s">
        <v>99</v>
      </c>
      <c r="P148" s="27">
        <v>0</v>
      </c>
      <c r="Q148" s="27">
        <v>0</v>
      </c>
      <c r="R148" s="173" t="s">
        <v>83</v>
      </c>
      <c r="S148" s="173" t="s">
        <v>83</v>
      </c>
      <c r="T148" s="173" t="s">
        <v>83</v>
      </c>
      <c r="U148" s="173" t="s">
        <v>83</v>
      </c>
      <c r="V148" s="27">
        <v>4</v>
      </c>
      <c r="W148" s="27" t="s">
        <v>85</v>
      </c>
      <c r="X148" s="27">
        <v>0</v>
      </c>
      <c r="Y148" s="173" t="s">
        <v>83</v>
      </c>
      <c r="Z148" s="27">
        <v>0</v>
      </c>
      <c r="AA148" s="27">
        <v>0</v>
      </c>
      <c r="AB148" s="153">
        <v>50</v>
      </c>
      <c r="AC148" s="27">
        <v>1</v>
      </c>
      <c r="AD148" s="27">
        <v>1</v>
      </c>
      <c r="AE148" s="173" t="s">
        <v>83</v>
      </c>
      <c r="AF148" s="173" t="s">
        <v>83</v>
      </c>
      <c r="AG148" s="173" t="s">
        <v>83</v>
      </c>
      <c r="AH148" s="173" t="s">
        <v>83</v>
      </c>
      <c r="AI148" s="27"/>
      <c r="AJ148" s="27"/>
      <c r="AK148" s="27">
        <v>1</v>
      </c>
      <c r="AL148" s="27">
        <v>1</v>
      </c>
      <c r="AM148" s="173" t="s">
        <v>83</v>
      </c>
      <c r="AN148" s="27">
        <v>1000</v>
      </c>
      <c r="AO148" s="27"/>
      <c r="AP148" s="27"/>
    </row>
    <row r="149" spans="1:42">
      <c r="A149" s="151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53" t="str">
        <f t="shared" si="54"/>
        <v>|CffFFD24D锦囊|r</v>
      </c>
      <c r="K149" s="153" t="str">
        <f t="shared" si="55"/>
        <v>开启后获得一个|Cffffc926随机锦囊|r。</v>
      </c>
      <c r="L149" s="27"/>
      <c r="M149" s="154" t="str">
        <f>VLOOKUP(LEFT(RIGHT(B149,5),4),物品!B:CU,20,FALSE)</f>
        <v>ReplaceableTextures\\CommandButtons\\BTNIN00.blp</v>
      </c>
      <c r="N149" s="27">
        <v>0.8</v>
      </c>
      <c r="O149" s="154" t="s">
        <v>100</v>
      </c>
      <c r="P149" s="27">
        <v>0</v>
      </c>
      <c r="Q149" s="27">
        <v>0</v>
      </c>
      <c r="R149" s="173" t="s">
        <v>83</v>
      </c>
      <c r="S149" s="173" t="s">
        <v>83</v>
      </c>
      <c r="T149" s="173" t="s">
        <v>83</v>
      </c>
      <c r="U149" s="173" t="s">
        <v>83</v>
      </c>
      <c r="V149" s="27"/>
      <c r="W149" s="27" t="s">
        <v>93</v>
      </c>
      <c r="X149" s="27">
        <v>0</v>
      </c>
      <c r="Y149" s="173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73" t="s">
        <v>83</v>
      </c>
      <c r="AF149" s="173" t="s">
        <v>83</v>
      </c>
      <c r="AG149" s="173" t="s">
        <v>83</v>
      </c>
      <c r="AH149" s="173" t="s">
        <v>83</v>
      </c>
      <c r="AI149" s="27"/>
      <c r="AJ149" s="27"/>
      <c r="AK149" s="27">
        <v>1</v>
      </c>
      <c r="AL149" s="27">
        <v>1</v>
      </c>
      <c r="AM149" s="173" t="s">
        <v>83</v>
      </c>
      <c r="AN149" s="27">
        <v>1</v>
      </c>
      <c r="AO149" s="27">
        <v>1</v>
      </c>
      <c r="AP149" s="27">
        <v>1</v>
      </c>
    </row>
    <row r="150" spans="1:42">
      <c r="A150" s="151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53" t="str">
        <f t="shared" ref="J150:J152" si="58">H150</f>
        <v>|Cff00BFFF来份快餐|r</v>
      </c>
      <c r="K150" s="153" t="str">
        <f t="shared" ref="K150:K152" si="59">I150</f>
        <v>每秒回复|Cffffc92610%|r生命值，持续|Cffffc92610|r秒</v>
      </c>
      <c r="L150" s="27"/>
      <c r="M150" s="154" t="str">
        <f>VLOOKUP(LEFT(RIGHT(B150,5),4),物品!B:CU,20,FALSE)</f>
        <v>ReplaceableTextures\\CommandButtons\\BTNIN07.blp</v>
      </c>
      <c r="N150" s="27">
        <v>0.8</v>
      </c>
      <c r="O150" s="154" t="s">
        <v>100</v>
      </c>
      <c r="P150" s="27">
        <v>0</v>
      </c>
      <c r="Q150" s="27">
        <v>0</v>
      </c>
      <c r="R150" s="173" t="s">
        <v>83</v>
      </c>
      <c r="S150" s="173" t="s">
        <v>83</v>
      </c>
      <c r="T150" s="173" t="s">
        <v>83</v>
      </c>
      <c r="U150" s="173" t="s">
        <v>83</v>
      </c>
      <c r="V150" s="27"/>
      <c r="W150" s="27" t="s">
        <v>93</v>
      </c>
      <c r="X150" s="27">
        <v>0</v>
      </c>
      <c r="Y150" s="173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73" t="s">
        <v>83</v>
      </c>
      <c r="AF150" s="173" t="s">
        <v>83</v>
      </c>
      <c r="AG150" s="173" t="s">
        <v>83</v>
      </c>
      <c r="AH150" s="173" t="s">
        <v>83</v>
      </c>
      <c r="AI150" s="27"/>
      <c r="AJ150" s="27"/>
      <c r="AK150" s="27">
        <v>1</v>
      </c>
      <c r="AL150" s="27">
        <v>1</v>
      </c>
      <c r="AM150" s="173" t="s">
        <v>83</v>
      </c>
      <c r="AN150" s="27">
        <v>1</v>
      </c>
      <c r="AO150" s="27">
        <v>1</v>
      </c>
      <c r="AP150" s="27">
        <v>1</v>
      </c>
    </row>
    <row r="151" spans="1:42">
      <c r="A151" s="151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53" t="str">
        <f t="shared" si="58"/>
        <v>|CffFF0000抬你一手|r</v>
      </c>
      <c r="K151" s="153" t="str">
        <f t="shared" si="59"/>
        <v>|CffFFC926击杀|r当前存在的|Cffffc926进攻怪|r和|Cffffc926Boss|r。|n|n|Cff00ff7f无法在大决战时使用|r</v>
      </c>
      <c r="L151" s="27"/>
      <c r="M151" s="154" t="str">
        <f>VLOOKUP(LEFT(RIGHT(B151,5),4),物品!B:CU,20,FALSE)</f>
        <v>ReplaceableTextures\\CommandButtons\\BTNIN08.blp</v>
      </c>
      <c r="N151" s="27">
        <v>0.8</v>
      </c>
      <c r="O151" s="154" t="s">
        <v>100</v>
      </c>
      <c r="P151" s="27">
        <v>0</v>
      </c>
      <c r="Q151" s="27">
        <v>0</v>
      </c>
      <c r="R151" s="173" t="s">
        <v>83</v>
      </c>
      <c r="S151" s="173" t="s">
        <v>83</v>
      </c>
      <c r="T151" s="173" t="s">
        <v>83</v>
      </c>
      <c r="U151" s="173" t="s">
        <v>83</v>
      </c>
      <c r="V151" s="27"/>
      <c r="W151" s="27" t="s">
        <v>93</v>
      </c>
      <c r="X151" s="27">
        <v>0</v>
      </c>
      <c r="Y151" s="173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73" t="s">
        <v>83</v>
      </c>
      <c r="AF151" s="173" t="s">
        <v>83</v>
      </c>
      <c r="AG151" s="173" t="s">
        <v>83</v>
      </c>
      <c r="AH151" s="173" t="s">
        <v>83</v>
      </c>
      <c r="AI151" s="27"/>
      <c r="AJ151" s="27"/>
      <c r="AK151" s="27">
        <v>1</v>
      </c>
      <c r="AL151" s="27">
        <v>1</v>
      </c>
      <c r="AM151" s="173" t="s">
        <v>83</v>
      </c>
      <c r="AN151" s="27">
        <v>1</v>
      </c>
      <c r="AO151" s="27">
        <v>1</v>
      </c>
      <c r="AP151" s="27">
        <v>1</v>
      </c>
    </row>
    <row r="152" spans="1:42">
      <c r="A152" s="151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53" t="str">
        <f t="shared" si="58"/>
        <v>|CffFFC926死者苏生|r</v>
      </c>
      <c r="K152" s="153" t="str">
        <f t="shared" si="59"/>
        <v>死亡时复活。</v>
      </c>
      <c r="L152" s="27"/>
      <c r="M152" s="154" t="str">
        <f>VLOOKUP(LEFT(RIGHT(B152,5),4),物品!B:CU,20,FALSE)</f>
        <v>ReplaceableTextures\\CommandButtons\\BTNIN09.blp</v>
      </c>
      <c r="N152" s="27">
        <v>0.8</v>
      </c>
      <c r="O152" s="154" t="s">
        <v>100</v>
      </c>
      <c r="P152" s="27">
        <v>0</v>
      </c>
      <c r="Q152" s="27">
        <v>0</v>
      </c>
      <c r="R152" s="173" t="s">
        <v>83</v>
      </c>
      <c r="S152" s="173" t="s">
        <v>83</v>
      </c>
      <c r="T152" s="173" t="s">
        <v>83</v>
      </c>
      <c r="U152" s="173" t="s">
        <v>83</v>
      </c>
      <c r="V152" s="27"/>
      <c r="W152" s="27" t="s">
        <v>93</v>
      </c>
      <c r="X152" s="27">
        <v>0</v>
      </c>
      <c r="Y152" s="173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73" t="s">
        <v>83</v>
      </c>
      <c r="AF152" s="173" t="s">
        <v>83</v>
      </c>
      <c r="AG152" s="173" t="s">
        <v>83</v>
      </c>
      <c r="AH152" s="173" t="s">
        <v>83</v>
      </c>
      <c r="AI152" s="27"/>
      <c r="AJ152" s="27"/>
      <c r="AK152" s="27">
        <v>1</v>
      </c>
      <c r="AL152" s="27">
        <v>1</v>
      </c>
      <c r="AM152" s="173" t="s">
        <v>83</v>
      </c>
      <c r="AN152" s="27">
        <v>1</v>
      </c>
      <c r="AO152" s="27">
        <v>1</v>
      </c>
      <c r="AP152" s="27">
        <v>1</v>
      </c>
    </row>
    <row r="153" spans="1:42" ht="15">
      <c r="A153" s="151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53" t="str">
        <f t="shared" ref="J153" si="60">H153</f>
        <v>|Cff00BFFF福娃这么可爱..|r</v>
      </c>
      <c r="K153" s="153" t="str">
        <f t="shared" ref="K153" si="61">I153</f>
        <v>点金一个|Cffffc926练功房福娃|r，获得|Cffffc926300|r倍金币奖励</v>
      </c>
      <c r="L153" s="27"/>
      <c r="M153" s="154" t="str">
        <f>VLOOKUP(LEFT(RIGHT(B153,5),4),物品!B:CU,20,FALSE)</f>
        <v>ReplaceableTextures\\CommandButtons\\BTNIN10.blp</v>
      </c>
      <c r="N153" s="173" t="s">
        <v>83</v>
      </c>
      <c r="O153" s="154" t="s">
        <v>94</v>
      </c>
      <c r="P153" s="27">
        <v>0</v>
      </c>
      <c r="Q153" s="27">
        <v>0</v>
      </c>
      <c r="R153" s="173" t="s">
        <v>83</v>
      </c>
      <c r="S153" s="173" t="s">
        <v>83</v>
      </c>
      <c r="T153" s="173" t="s">
        <v>83</v>
      </c>
      <c r="U153" s="173" t="s">
        <v>83</v>
      </c>
      <c r="V153" s="27"/>
      <c r="W153" s="155" t="s">
        <v>103</v>
      </c>
      <c r="X153" s="27">
        <v>0</v>
      </c>
      <c r="Y153" s="173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73" t="s">
        <v>83</v>
      </c>
      <c r="AH153" s="173" t="s">
        <v>83</v>
      </c>
      <c r="AI153" s="27"/>
      <c r="AJ153" s="27"/>
      <c r="AK153" s="27">
        <v>1</v>
      </c>
      <c r="AL153" s="27">
        <v>1</v>
      </c>
      <c r="AM153" s="173" t="s">
        <v>83</v>
      </c>
      <c r="AN153" s="27">
        <v>0</v>
      </c>
      <c r="AO153" s="27">
        <v>0</v>
      </c>
      <c r="AP153" s="27">
        <v>1</v>
      </c>
    </row>
    <row r="154" spans="1:42">
      <c r="A154" s="151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53" t="str">
        <f t="shared" ref="J154:J160" si="62">H154</f>
        <v>|CffFFC926奥里给Lo他|r</v>
      </c>
      <c r="K154" s="153" t="str">
        <f t="shared" ref="K154:K160" si="63">I154</f>
        <v>|CffFFC92610秒|r内提高|Cffffc926100%|r攻击伤害</v>
      </c>
      <c r="L154" s="27"/>
      <c r="M154" s="154" t="str">
        <f>VLOOKUP(LEFT(RIGHT(B154,5),4),物品!B:CU,20,FALSE)</f>
        <v>ReplaceableTextures\\CommandButtons\\BTNIN11.blp</v>
      </c>
      <c r="N154" s="173" t="s">
        <v>83</v>
      </c>
      <c r="O154" s="154" t="s">
        <v>94</v>
      </c>
      <c r="P154" s="27">
        <v>0</v>
      </c>
      <c r="Q154" s="27">
        <v>0</v>
      </c>
      <c r="R154" s="173" t="s">
        <v>83</v>
      </c>
      <c r="S154" s="173" t="s">
        <v>83</v>
      </c>
      <c r="T154" s="173" t="s">
        <v>83</v>
      </c>
      <c r="U154" s="173" t="s">
        <v>83</v>
      </c>
      <c r="V154" s="27"/>
      <c r="W154" s="27" t="s">
        <v>93</v>
      </c>
      <c r="X154" s="27">
        <v>0</v>
      </c>
      <c r="Y154" s="173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73" t="s">
        <v>83</v>
      </c>
      <c r="AF154" s="173" t="s">
        <v>83</v>
      </c>
      <c r="AG154" s="173" t="s">
        <v>83</v>
      </c>
      <c r="AH154" s="173" t="s">
        <v>83</v>
      </c>
      <c r="AI154" s="27"/>
      <c r="AJ154" s="27"/>
      <c r="AK154" s="27">
        <v>1</v>
      </c>
      <c r="AL154" s="27">
        <v>1</v>
      </c>
      <c r="AM154" s="173" t="s">
        <v>83</v>
      </c>
      <c r="AN154" s="27">
        <v>1</v>
      </c>
      <c r="AO154" s="27">
        <v>1</v>
      </c>
      <c r="AP154" s="27">
        <v>1</v>
      </c>
    </row>
    <row r="155" spans="1:42">
      <c r="A155" s="151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53" t="str">
        <f t="shared" si="62"/>
        <v>|CffFF0000以逸待劳|r</v>
      </c>
      <c r="K155" s="153" t="str">
        <f t="shared" si="63"/>
        <v>在|Cffffc926基地-周文王|r附近召唤|Cffffc9261|r个|Cffffc926黑市商店|r，仅存在|Cffffc92630|r秒。</v>
      </c>
      <c r="L155" s="27"/>
      <c r="M155" s="154" t="str">
        <f>VLOOKUP(LEFT(RIGHT(B155,5),4),物品!B:CU,20,FALSE)</f>
        <v>ReplaceableTextures\\CommandButtons\\BTNIN12.blp</v>
      </c>
      <c r="N155" s="173" t="s">
        <v>83</v>
      </c>
      <c r="O155" s="154" t="s">
        <v>94</v>
      </c>
      <c r="P155" s="27">
        <v>0</v>
      </c>
      <c r="Q155" s="27">
        <v>0</v>
      </c>
      <c r="R155" s="173" t="s">
        <v>83</v>
      </c>
      <c r="S155" s="173" t="s">
        <v>83</v>
      </c>
      <c r="T155" s="173" t="s">
        <v>83</v>
      </c>
      <c r="U155" s="173" t="s">
        <v>83</v>
      </c>
      <c r="V155" s="27"/>
      <c r="W155" s="27" t="s">
        <v>93</v>
      </c>
      <c r="X155" s="27">
        <v>0</v>
      </c>
      <c r="Y155" s="173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73" t="s">
        <v>83</v>
      </c>
      <c r="AF155" s="173" t="s">
        <v>83</v>
      </c>
      <c r="AG155" s="173" t="s">
        <v>83</v>
      </c>
      <c r="AH155" s="173" t="s">
        <v>83</v>
      </c>
      <c r="AI155" s="27"/>
      <c r="AJ155" s="27"/>
      <c r="AK155" s="27">
        <v>1</v>
      </c>
      <c r="AL155" s="27">
        <v>1</v>
      </c>
      <c r="AM155" s="173" t="s">
        <v>83</v>
      </c>
      <c r="AN155" s="27">
        <v>1</v>
      </c>
      <c r="AO155" s="27">
        <v>1</v>
      </c>
      <c r="AP155" s="27">
        <v>1</v>
      </c>
    </row>
    <row r="156" spans="1:42">
      <c r="A156" s="151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53" t="str">
        <f t="shared" si="62"/>
        <v>|CffFF0000全军出击|r</v>
      </c>
      <c r="K156" s="153" t="str">
        <f t="shared" si="63"/>
        <v>场上存活的队友|Cffffc92615|r秒内提高|Cffffc92650%|r技能伤害</v>
      </c>
      <c r="L156" s="27"/>
      <c r="M156" s="154" t="str">
        <f>VLOOKUP(LEFT(RIGHT(B156,5),4),物品!B:CU,20,FALSE)</f>
        <v>ReplaceableTextures\\CommandButtons\\BTNIN13.blp</v>
      </c>
      <c r="N156" s="173" t="s">
        <v>83</v>
      </c>
      <c r="O156" s="154" t="s">
        <v>94</v>
      </c>
      <c r="P156" s="27">
        <v>0</v>
      </c>
      <c r="Q156" s="27">
        <v>0</v>
      </c>
      <c r="R156" s="173" t="s">
        <v>83</v>
      </c>
      <c r="S156" s="173" t="s">
        <v>83</v>
      </c>
      <c r="T156" s="173" t="s">
        <v>83</v>
      </c>
      <c r="U156" s="173" t="s">
        <v>83</v>
      </c>
      <c r="V156" s="27"/>
      <c r="W156" s="27" t="s">
        <v>93</v>
      </c>
      <c r="X156" s="27">
        <v>0</v>
      </c>
      <c r="Y156" s="173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73" t="s">
        <v>83</v>
      </c>
      <c r="AF156" s="173" t="s">
        <v>83</v>
      </c>
      <c r="AG156" s="173" t="s">
        <v>83</v>
      </c>
      <c r="AH156" s="173" t="s">
        <v>83</v>
      </c>
      <c r="AI156" s="27"/>
      <c r="AJ156" s="27"/>
      <c r="AK156" s="27">
        <v>1</v>
      </c>
      <c r="AL156" s="27">
        <v>1</v>
      </c>
      <c r="AM156" s="173" t="s">
        <v>83</v>
      </c>
      <c r="AN156" s="27">
        <v>1</v>
      </c>
      <c r="AO156" s="27">
        <v>1</v>
      </c>
      <c r="AP156" s="27">
        <v>1</v>
      </c>
    </row>
    <row r="157" spans="1:42">
      <c r="A157" s="151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53" t="str">
        <f t="shared" si="62"/>
        <v>|CffFFC926心跳时刻|r</v>
      </c>
      <c r="K157" s="153" t="str">
        <f t="shared" si="63"/>
        <v>使用后基地无敌|Cffffc92610|r秒。</v>
      </c>
      <c r="L157" s="27"/>
      <c r="M157" s="154" t="str">
        <f>VLOOKUP(LEFT(RIGHT(B157,5),4),物品!B:CU,20,FALSE)</f>
        <v>ReplaceableTextures\\CommandButtons\\BTNIN14.blp</v>
      </c>
      <c r="N157" s="173" t="s">
        <v>83</v>
      </c>
      <c r="O157" s="154" t="s">
        <v>94</v>
      </c>
      <c r="P157" s="27">
        <v>0</v>
      </c>
      <c r="Q157" s="27">
        <v>0</v>
      </c>
      <c r="R157" s="173" t="s">
        <v>83</v>
      </c>
      <c r="S157" s="173" t="s">
        <v>83</v>
      </c>
      <c r="T157" s="173" t="s">
        <v>83</v>
      </c>
      <c r="U157" s="173" t="s">
        <v>83</v>
      </c>
      <c r="V157" s="27"/>
      <c r="W157" s="27" t="s">
        <v>93</v>
      </c>
      <c r="X157" s="27">
        <v>0</v>
      </c>
      <c r="Y157" s="173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73" t="s">
        <v>83</v>
      </c>
      <c r="AF157" s="173" t="s">
        <v>83</v>
      </c>
      <c r="AG157" s="173" t="s">
        <v>83</v>
      </c>
      <c r="AH157" s="173" t="s">
        <v>83</v>
      </c>
      <c r="AI157" s="27"/>
      <c r="AJ157" s="27"/>
      <c r="AK157" s="27">
        <v>1</v>
      </c>
      <c r="AL157" s="27">
        <v>1</v>
      </c>
      <c r="AM157" s="173" t="s">
        <v>83</v>
      </c>
      <c r="AN157" s="27">
        <v>1</v>
      </c>
      <c r="AO157" s="27">
        <v>1</v>
      </c>
      <c r="AP157" s="27">
        <v>1</v>
      </c>
    </row>
    <row r="158" spans="1:42">
      <c r="A158" s="151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53" t="str">
        <f t="shared" si="62"/>
        <v>|CffFFC926据守|r</v>
      </c>
      <c r="K158" s="153" t="str">
        <f t="shared" si="63"/>
        <v>场上存活的队友|Cffffc92615|r秒内减少|Cffffc92620%|r承受伤害</v>
      </c>
      <c r="L158" s="27"/>
      <c r="M158" s="154" t="str">
        <f>VLOOKUP(LEFT(RIGHT(B158,5),4),物品!B:CU,20,FALSE)</f>
        <v>ReplaceableTextures\\CommandButtons\\BTNIN15.blp</v>
      </c>
      <c r="N158" s="173" t="s">
        <v>83</v>
      </c>
      <c r="O158" s="154" t="s">
        <v>94</v>
      </c>
      <c r="P158" s="27">
        <v>0</v>
      </c>
      <c r="Q158" s="27">
        <v>0</v>
      </c>
      <c r="R158" s="173" t="s">
        <v>83</v>
      </c>
      <c r="S158" s="173" t="s">
        <v>83</v>
      </c>
      <c r="T158" s="173" t="s">
        <v>83</v>
      </c>
      <c r="U158" s="173" t="s">
        <v>83</v>
      </c>
      <c r="V158" s="27"/>
      <c r="W158" s="27" t="s">
        <v>93</v>
      </c>
      <c r="X158" s="27">
        <v>0</v>
      </c>
      <c r="Y158" s="173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73" t="s">
        <v>83</v>
      </c>
      <c r="AF158" s="173" t="s">
        <v>83</v>
      </c>
      <c r="AG158" s="173" t="s">
        <v>83</v>
      </c>
      <c r="AH158" s="173" t="s">
        <v>83</v>
      </c>
      <c r="AI158" s="27"/>
      <c r="AJ158" s="27"/>
      <c r="AK158" s="27">
        <v>1</v>
      </c>
      <c r="AL158" s="27">
        <v>1</v>
      </c>
      <c r="AM158" s="173" t="s">
        <v>83</v>
      </c>
      <c r="AN158" s="27">
        <v>1</v>
      </c>
      <c r="AO158" s="27">
        <v>1</v>
      </c>
      <c r="AP158" s="27">
        <v>1</v>
      </c>
    </row>
    <row r="159" spans="1:42">
      <c r="A159" s="151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53" t="str">
        <f t="shared" si="62"/>
        <v>赌输可退</v>
      </c>
      <c r="K159" s="153" t="str">
        <f t="shared" si="63"/>
        <v>使|Cffffd24d1|r个|Cffffd24d道果品质|r提高|Cffffd24d-1~+2|r。|n|n|Cff00ff7f只能对天级【7】或以下的道果使用|r</v>
      </c>
      <c r="L159" s="27"/>
      <c r="M159" s="154" t="str">
        <f>VLOOKUP(LEFT(RIGHT(B159,5),4),物品!B:CU,20,FALSE)</f>
        <v>ReplaceableTextures\\CommandButtons\\BTNIN16.blp</v>
      </c>
      <c r="N159" s="173" t="s">
        <v>83</v>
      </c>
      <c r="O159" s="154" t="s">
        <v>94</v>
      </c>
      <c r="P159" s="27">
        <v>0</v>
      </c>
      <c r="Q159" s="27">
        <v>0</v>
      </c>
      <c r="R159" s="173" t="s">
        <v>83</v>
      </c>
      <c r="S159" s="173" t="s">
        <v>83</v>
      </c>
      <c r="T159" s="173" t="s">
        <v>83</v>
      </c>
      <c r="U159" s="173" t="s">
        <v>83</v>
      </c>
      <c r="V159" s="27"/>
      <c r="W159" s="27" t="s">
        <v>93</v>
      </c>
      <c r="X159" s="27">
        <v>0</v>
      </c>
      <c r="Y159" s="173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73" t="s">
        <v>83</v>
      </c>
      <c r="AF159" s="173" t="s">
        <v>83</v>
      </c>
      <c r="AG159" s="173" t="s">
        <v>83</v>
      </c>
      <c r="AH159" s="173" t="s">
        <v>83</v>
      </c>
      <c r="AI159" s="27"/>
      <c r="AJ159" s="27"/>
      <c r="AK159" s="27">
        <v>1</v>
      </c>
      <c r="AL159" s="27">
        <v>1</v>
      </c>
      <c r="AM159" s="173" t="s">
        <v>83</v>
      </c>
      <c r="AN159" s="27">
        <v>1</v>
      </c>
      <c r="AO159" s="27">
        <v>1</v>
      </c>
      <c r="AP159" s="27">
        <v>1</v>
      </c>
    </row>
    <row r="160" spans="1:42">
      <c r="A160" s="151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53" t="str">
        <f t="shared" si="62"/>
        <v>|Cff00BFFF来点玄铁|r</v>
      </c>
      <c r="K160" s="153" t="str">
        <f t="shared" si="63"/>
        <v>玄铁|Cffffc926+5~20|r</v>
      </c>
      <c r="L160" s="27"/>
      <c r="M160" s="154" t="str">
        <f>VLOOKUP(LEFT(RIGHT(B160,5),4),物品!B:CU,20,FALSE)</f>
        <v>ReplaceableTextures\\CommandButtons\\BTNIN17.blp</v>
      </c>
      <c r="N160" s="173" t="s">
        <v>83</v>
      </c>
      <c r="O160" s="154" t="s">
        <v>94</v>
      </c>
      <c r="P160" s="27">
        <v>0</v>
      </c>
      <c r="Q160" s="27">
        <v>0</v>
      </c>
      <c r="R160" s="173" t="s">
        <v>83</v>
      </c>
      <c r="S160" s="173" t="s">
        <v>83</v>
      </c>
      <c r="T160" s="173" t="s">
        <v>83</v>
      </c>
      <c r="U160" s="173" t="s">
        <v>83</v>
      </c>
      <c r="V160" s="27"/>
      <c r="W160" s="27" t="s">
        <v>93</v>
      </c>
      <c r="X160" s="27">
        <v>0</v>
      </c>
      <c r="Y160" s="173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73" t="s">
        <v>83</v>
      </c>
      <c r="AF160" s="173" t="s">
        <v>83</v>
      </c>
      <c r="AG160" s="173" t="s">
        <v>83</v>
      </c>
      <c r="AH160" s="173" t="s">
        <v>83</v>
      </c>
      <c r="AI160" s="27"/>
      <c r="AJ160" s="27"/>
      <c r="AK160" s="27">
        <v>1</v>
      </c>
      <c r="AL160" s="27">
        <v>1</v>
      </c>
      <c r="AM160" s="173" t="s">
        <v>83</v>
      </c>
      <c r="AN160" s="27">
        <v>1</v>
      </c>
      <c r="AO160" s="27">
        <v>1</v>
      </c>
      <c r="AP160" s="27">
        <v>1</v>
      </c>
    </row>
    <row r="161" spans="1:42">
      <c r="A161" s="151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53" t="str">
        <f t="shared" ref="J161" si="64">H161</f>
        <v>|CffFFC926恭喜发财|r</v>
      </c>
      <c r="K161" s="153" t="str">
        <f t="shared" ref="K161" si="65">I161</f>
        <v>|CffFFC92630|r秒内金币加成|Cffffc926+50%|r</v>
      </c>
      <c r="L161" s="27"/>
      <c r="M161" s="154" t="str">
        <f>VLOOKUP(LEFT(RIGHT(B161,5),4),物品!B:CU,20,FALSE)</f>
        <v>ReplaceableTextures\\CommandButtons\\BTNIN18.blp</v>
      </c>
      <c r="N161" s="173" t="s">
        <v>83</v>
      </c>
      <c r="O161" s="154" t="s">
        <v>94</v>
      </c>
      <c r="P161" s="27">
        <v>0</v>
      </c>
      <c r="Q161" s="27">
        <v>0</v>
      </c>
      <c r="R161" s="173" t="s">
        <v>83</v>
      </c>
      <c r="S161" s="173" t="s">
        <v>83</v>
      </c>
      <c r="T161" s="173" t="s">
        <v>83</v>
      </c>
      <c r="U161" s="173" t="s">
        <v>83</v>
      </c>
      <c r="V161" s="27"/>
      <c r="W161" s="27" t="s">
        <v>93</v>
      </c>
      <c r="X161" s="27">
        <v>0</v>
      </c>
      <c r="Y161" s="173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73" t="s">
        <v>83</v>
      </c>
      <c r="AF161" s="173" t="s">
        <v>83</v>
      </c>
      <c r="AG161" s="173" t="s">
        <v>83</v>
      </c>
      <c r="AH161" s="173" t="s">
        <v>83</v>
      </c>
      <c r="AI161" s="27"/>
      <c r="AJ161" s="27"/>
      <c r="AK161" s="27">
        <v>1</v>
      </c>
      <c r="AL161" s="27">
        <v>1</v>
      </c>
      <c r="AM161" s="173" t="s">
        <v>83</v>
      </c>
      <c r="AN161" s="27">
        <v>1</v>
      </c>
      <c r="AO161" s="27">
        <v>1</v>
      </c>
      <c r="AP161" s="27">
        <v>1</v>
      </c>
    </row>
    <row r="162" spans="1:42">
      <c r="A162" s="151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53" t="str">
        <f t="shared" ref="J162:J170" si="66">H162</f>
        <v>附魔宝箱</v>
      </c>
      <c r="K162" s="153" t="str">
        <f t="shared" ref="K162:K170" si="67">I162</f>
        <v>使用后获得|Cffffc926随机类型技能附魔石|r</v>
      </c>
      <c r="L162" s="27"/>
      <c r="M162" s="154" t="str">
        <f>VLOOKUP(LEFT(RIGHT(B162,5),4),物品!B:CU,20,FALSE)</f>
        <v>ReplaceableTextures\\CommandButtons\\BTNIN16.blp</v>
      </c>
      <c r="N162" s="173" t="s">
        <v>83</v>
      </c>
      <c r="O162" s="154" t="s">
        <v>104</v>
      </c>
      <c r="P162" s="27">
        <v>0</v>
      </c>
      <c r="Q162" s="27">
        <v>0</v>
      </c>
      <c r="R162" s="173" t="s">
        <v>83</v>
      </c>
      <c r="S162" s="173" t="s">
        <v>83</v>
      </c>
      <c r="T162" s="173" t="s">
        <v>83</v>
      </c>
      <c r="U162" s="173" t="s">
        <v>83</v>
      </c>
      <c r="V162" s="27"/>
      <c r="W162" s="27" t="s">
        <v>93</v>
      </c>
      <c r="X162" s="27">
        <v>0</v>
      </c>
      <c r="Y162" s="173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73" t="s">
        <v>83</v>
      </c>
      <c r="AF162" s="173" t="s">
        <v>83</v>
      </c>
      <c r="AG162" s="173" t="s">
        <v>83</v>
      </c>
      <c r="AH162" s="173" t="s">
        <v>83</v>
      </c>
      <c r="AI162" s="27"/>
      <c r="AJ162" s="27"/>
      <c r="AK162" s="27">
        <v>1</v>
      </c>
      <c r="AL162" s="27">
        <v>1</v>
      </c>
      <c r="AM162" s="173" t="s">
        <v>83</v>
      </c>
      <c r="AN162" s="27">
        <v>1</v>
      </c>
      <c r="AO162" s="27">
        <v>1</v>
      </c>
      <c r="AP162" s="27">
        <v>1</v>
      </c>
    </row>
    <row r="163" spans="1:42">
      <c r="A163" s="151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53" t="str">
        <f t="shared" si="66"/>
        <v>|CffFFC926鼠年大吉|r</v>
      </c>
      <c r="K163" s="153" t="str">
        <f t="shared" si="67"/>
        <v>|CffFFC92630|r秒内杀敌金币|Cffffc926+25|r</v>
      </c>
      <c r="L163" s="27"/>
      <c r="M163" s="154" t="str">
        <f>VLOOKUP(LEFT(RIGHT(B163,5),4),物品!B:CU,20,FALSE)</f>
        <v>ReplaceableTextures\\CommandButtons\\BTNIN20.blp</v>
      </c>
      <c r="N163" s="173" t="s">
        <v>83</v>
      </c>
      <c r="O163" s="154" t="s">
        <v>94</v>
      </c>
      <c r="P163" s="27">
        <v>0</v>
      </c>
      <c r="Q163" s="27">
        <v>0</v>
      </c>
      <c r="R163" s="173" t="s">
        <v>83</v>
      </c>
      <c r="S163" s="173" t="s">
        <v>83</v>
      </c>
      <c r="T163" s="173" t="s">
        <v>83</v>
      </c>
      <c r="U163" s="173" t="s">
        <v>83</v>
      </c>
      <c r="V163" s="27"/>
      <c r="W163" s="27" t="s">
        <v>93</v>
      </c>
      <c r="X163" s="27">
        <v>0</v>
      </c>
      <c r="Y163" s="173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73" t="s">
        <v>83</v>
      </c>
      <c r="AF163" s="173" t="s">
        <v>83</v>
      </c>
      <c r="AG163" s="173" t="s">
        <v>83</v>
      </c>
      <c r="AH163" s="173" t="s">
        <v>83</v>
      </c>
      <c r="AI163" s="27"/>
      <c r="AJ163" s="27"/>
      <c r="AK163" s="27">
        <v>1</v>
      </c>
      <c r="AL163" s="27">
        <v>1</v>
      </c>
      <c r="AM163" s="173" t="s">
        <v>83</v>
      </c>
      <c r="AN163" s="27">
        <v>1</v>
      </c>
      <c r="AO163" s="27">
        <v>1</v>
      </c>
      <c r="AP163" s="27">
        <v>1</v>
      </c>
    </row>
    <row r="164" spans="1:42">
      <c r="A164" s="151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53" t="str">
        <f t="shared" si="66"/>
        <v>|Cff00FF7F小金库|r</v>
      </c>
      <c r="K164" s="153" t="str">
        <f t="shared" si="67"/>
        <v>金币|Cffffc926+888~8888|r</v>
      </c>
      <c r="L164" s="27"/>
      <c r="M164" s="154" t="str">
        <f>VLOOKUP(LEFT(RIGHT(B164,5),4),物品!B:CU,20,FALSE)</f>
        <v>ReplaceableTextures\\CommandButtons\\BTNIN21.blp</v>
      </c>
      <c r="N164" s="173" t="s">
        <v>83</v>
      </c>
      <c r="O164" s="154" t="s">
        <v>94</v>
      </c>
      <c r="P164" s="27">
        <v>0</v>
      </c>
      <c r="Q164" s="27">
        <v>0</v>
      </c>
      <c r="R164" s="173" t="s">
        <v>83</v>
      </c>
      <c r="S164" s="173" t="s">
        <v>83</v>
      </c>
      <c r="T164" s="173" t="s">
        <v>83</v>
      </c>
      <c r="U164" s="173" t="s">
        <v>83</v>
      </c>
      <c r="V164" s="27"/>
      <c r="W164" s="27" t="s">
        <v>93</v>
      </c>
      <c r="X164" s="27">
        <v>0</v>
      </c>
      <c r="Y164" s="173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73" t="s">
        <v>83</v>
      </c>
      <c r="AF164" s="173" t="s">
        <v>83</v>
      </c>
      <c r="AG164" s="173" t="s">
        <v>83</v>
      </c>
      <c r="AH164" s="173" t="s">
        <v>83</v>
      </c>
      <c r="AI164" s="27"/>
      <c r="AJ164" s="27"/>
      <c r="AK164" s="27">
        <v>1</v>
      </c>
      <c r="AL164" s="27">
        <v>1</v>
      </c>
      <c r="AM164" s="173" t="s">
        <v>83</v>
      </c>
      <c r="AN164" s="27">
        <v>1</v>
      </c>
      <c r="AO164" s="27">
        <v>1</v>
      </c>
      <c r="AP164" s="27">
        <v>1</v>
      </c>
    </row>
    <row r="165" spans="1:42">
      <c r="A165" s="151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53" t="str">
        <f t="shared" si="66"/>
        <v>|Cff00BFFF小银行|r</v>
      </c>
      <c r="K165" s="153" t="str">
        <f t="shared" si="67"/>
        <v>金币|Cffffc926+2888~18888|r</v>
      </c>
      <c r="L165" s="27"/>
      <c r="M165" s="154" t="str">
        <f>VLOOKUP(LEFT(RIGHT(B165,5),4),物品!B:CU,20,FALSE)</f>
        <v>ReplaceableTextures\\CommandButtons\\BTNIN22.blp</v>
      </c>
      <c r="N165" s="173" t="s">
        <v>83</v>
      </c>
      <c r="O165" s="154" t="s">
        <v>94</v>
      </c>
      <c r="P165" s="27">
        <v>0</v>
      </c>
      <c r="Q165" s="27">
        <v>0</v>
      </c>
      <c r="R165" s="173" t="s">
        <v>83</v>
      </c>
      <c r="S165" s="173" t="s">
        <v>83</v>
      </c>
      <c r="T165" s="173" t="s">
        <v>83</v>
      </c>
      <c r="U165" s="173" t="s">
        <v>83</v>
      </c>
      <c r="V165" s="27"/>
      <c r="W165" s="27" t="s">
        <v>93</v>
      </c>
      <c r="X165" s="27">
        <v>0</v>
      </c>
      <c r="Y165" s="173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73" t="s">
        <v>83</v>
      </c>
      <c r="AF165" s="173" t="s">
        <v>83</v>
      </c>
      <c r="AG165" s="173" t="s">
        <v>83</v>
      </c>
      <c r="AH165" s="173" t="s">
        <v>83</v>
      </c>
      <c r="AI165" s="27"/>
      <c r="AJ165" s="27"/>
      <c r="AK165" s="27">
        <v>1</v>
      </c>
      <c r="AL165" s="27">
        <v>1</v>
      </c>
      <c r="AM165" s="173" t="s">
        <v>83</v>
      </c>
      <c r="AN165" s="27">
        <v>1</v>
      </c>
      <c r="AO165" s="27">
        <v>1</v>
      </c>
      <c r="AP165" s="27">
        <v>1</v>
      </c>
    </row>
    <row r="166" spans="1:42">
      <c r="A166" s="151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53" t="str">
        <f t="shared" si="66"/>
        <v>|CffFFC926大金矿|r</v>
      </c>
      <c r="K166" s="153" t="str">
        <f t="shared" si="67"/>
        <v>金币|Cffffc926+8888~88888|r</v>
      </c>
      <c r="L166" s="27"/>
      <c r="M166" s="154" t="str">
        <f>VLOOKUP(LEFT(RIGHT(B166,5),4),物品!B:CU,20,FALSE)</f>
        <v>ReplaceableTextures\\CommandButtons\\BTNIN23.blp</v>
      </c>
      <c r="N166" s="173" t="s">
        <v>83</v>
      </c>
      <c r="O166" s="154" t="s">
        <v>94</v>
      </c>
      <c r="P166" s="27">
        <v>0</v>
      </c>
      <c r="Q166" s="27">
        <v>0</v>
      </c>
      <c r="R166" s="173" t="s">
        <v>83</v>
      </c>
      <c r="S166" s="173" t="s">
        <v>83</v>
      </c>
      <c r="T166" s="173" t="s">
        <v>83</v>
      </c>
      <c r="U166" s="173" t="s">
        <v>83</v>
      </c>
      <c r="V166" s="27"/>
      <c r="W166" s="27" t="s">
        <v>93</v>
      </c>
      <c r="X166" s="27">
        <v>0</v>
      </c>
      <c r="Y166" s="173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73" t="s">
        <v>83</v>
      </c>
      <c r="AF166" s="173" t="s">
        <v>83</v>
      </c>
      <c r="AG166" s="173" t="s">
        <v>83</v>
      </c>
      <c r="AH166" s="173" t="s">
        <v>83</v>
      </c>
      <c r="AI166" s="27"/>
      <c r="AJ166" s="27"/>
      <c r="AK166" s="27">
        <v>1</v>
      </c>
      <c r="AL166" s="27">
        <v>1</v>
      </c>
      <c r="AM166" s="173" t="s">
        <v>83</v>
      </c>
      <c r="AN166" s="27">
        <v>1</v>
      </c>
      <c r="AO166" s="27">
        <v>1</v>
      </c>
      <c r="AP166" s="27">
        <v>1</v>
      </c>
    </row>
    <row r="167" spans="1:42">
      <c r="A167" s="151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53" t="str">
        <f t="shared" si="66"/>
        <v>|Cff00FF7F培元丹|r</v>
      </c>
      <c r="K167" s="153" t="str">
        <f t="shared" si="67"/>
        <v>攻击|Cffffc926+1000|r</v>
      </c>
      <c r="L167" s="27"/>
      <c r="M167" s="154" t="str">
        <f>VLOOKUP(LEFT(RIGHT(B167,5),4),物品!B:CU,20,FALSE)</f>
        <v>ReplaceableTextures\\CommandButtons\\BTNIN24.blp</v>
      </c>
      <c r="N167" s="173" t="s">
        <v>83</v>
      </c>
      <c r="O167" s="154" t="s">
        <v>94</v>
      </c>
      <c r="P167" s="27">
        <v>0</v>
      </c>
      <c r="Q167" s="27">
        <v>0</v>
      </c>
      <c r="R167" s="173" t="s">
        <v>83</v>
      </c>
      <c r="S167" s="173" t="s">
        <v>83</v>
      </c>
      <c r="T167" s="173" t="s">
        <v>83</v>
      </c>
      <c r="U167" s="173" t="s">
        <v>83</v>
      </c>
      <c r="V167" s="27"/>
      <c r="W167" s="27" t="s">
        <v>93</v>
      </c>
      <c r="X167" s="27">
        <v>0</v>
      </c>
      <c r="Y167" s="173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73" t="s">
        <v>83</v>
      </c>
      <c r="AF167" s="173" t="s">
        <v>83</v>
      </c>
      <c r="AG167" s="173" t="s">
        <v>83</v>
      </c>
      <c r="AH167" s="173" t="s">
        <v>83</v>
      </c>
      <c r="AI167" s="27"/>
      <c r="AJ167" s="27"/>
      <c r="AK167" s="27">
        <v>1</v>
      </c>
      <c r="AL167" s="27">
        <v>1</v>
      </c>
      <c r="AM167" s="173" t="s">
        <v>83</v>
      </c>
      <c r="AN167" s="27">
        <v>1</v>
      </c>
      <c r="AO167" s="27">
        <v>1</v>
      </c>
      <c r="AP167" s="27">
        <v>1</v>
      </c>
    </row>
    <row r="168" spans="1:42">
      <c r="A168" s="151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53" t="str">
        <f t="shared" si="66"/>
        <v>|Cff00BFFF入门道果箱|r</v>
      </c>
      <c r="K168" s="153" t="str">
        <f t="shared" si="67"/>
        <v>打开后有几率获得以下奖励：|n【随机品质】中级道果|n|Cff00ff7f【随机品质】高级道果|r</v>
      </c>
      <c r="L168" s="27"/>
      <c r="M168" s="154" t="str">
        <f>VLOOKUP(LEFT(RIGHT(B168,5),4),物品!B:CU,20,FALSE)</f>
        <v>ReplaceableTextures\\CommandButtons\\BTNAM20.blp</v>
      </c>
      <c r="N168" s="173" t="s">
        <v>83</v>
      </c>
      <c r="O168" s="10" t="s">
        <v>105</v>
      </c>
      <c r="P168" s="27">
        <v>0</v>
      </c>
      <c r="Q168" s="27">
        <v>0</v>
      </c>
      <c r="R168" s="173" t="s">
        <v>83</v>
      </c>
      <c r="S168" s="173" t="s">
        <v>83</v>
      </c>
      <c r="T168" s="173" t="s">
        <v>83</v>
      </c>
      <c r="U168" s="173" t="s">
        <v>83</v>
      </c>
      <c r="V168" s="27"/>
      <c r="W168" s="27" t="s">
        <v>93</v>
      </c>
      <c r="X168" s="27">
        <v>0</v>
      </c>
      <c r="Y168" s="173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73" t="s">
        <v>83</v>
      </c>
      <c r="AF168" s="173" t="s">
        <v>83</v>
      </c>
      <c r="AG168" s="173" t="s">
        <v>83</v>
      </c>
      <c r="AH168" s="173" t="s">
        <v>83</v>
      </c>
      <c r="AI168" s="27"/>
      <c r="AJ168" s="27"/>
      <c r="AK168" s="27">
        <v>1</v>
      </c>
      <c r="AL168" s="27">
        <v>1</v>
      </c>
      <c r="AM168" s="173" t="s">
        <v>83</v>
      </c>
      <c r="AN168" s="27">
        <v>1</v>
      </c>
      <c r="AO168" s="27">
        <v>1</v>
      </c>
      <c r="AP168" s="27">
        <v>1</v>
      </c>
    </row>
    <row r="169" spans="1:42">
      <c r="A169" s="151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53" t="str">
        <f t="shared" si="66"/>
        <v>|CffFFD24D后天道果箱|r</v>
      </c>
      <c r="K169" s="153" t="str">
        <f t="shared" si="67"/>
        <v>打开后有几率获得以下奖励：|n|Cff00ff7f【随机品质】黄级道果|r|n|Cff00bfff【随机品质】玄级道果|n【随机品质】地级道果|r</v>
      </c>
      <c r="L169" s="27"/>
      <c r="M169" s="154" t="str">
        <f>VLOOKUP(LEFT(RIGHT(B169,5),4),物品!B:CU,20,FALSE)</f>
        <v>ReplaceableTextures\\CommandButtons\\BTNAM21.blp</v>
      </c>
      <c r="N169" s="173" t="s">
        <v>83</v>
      </c>
      <c r="O169" s="10" t="s">
        <v>106</v>
      </c>
      <c r="P169" s="27">
        <v>0</v>
      </c>
      <c r="Q169" s="27">
        <v>0</v>
      </c>
      <c r="R169" s="173" t="s">
        <v>83</v>
      </c>
      <c r="S169" s="173" t="s">
        <v>83</v>
      </c>
      <c r="T169" s="173" t="s">
        <v>83</v>
      </c>
      <c r="U169" s="173" t="s">
        <v>83</v>
      </c>
      <c r="V169" s="27"/>
      <c r="W169" s="27" t="s">
        <v>93</v>
      </c>
      <c r="X169" s="27">
        <v>0</v>
      </c>
      <c r="Y169" s="173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73" t="s">
        <v>83</v>
      </c>
      <c r="AF169" s="173" t="s">
        <v>83</v>
      </c>
      <c r="AG169" s="173" t="s">
        <v>83</v>
      </c>
      <c r="AH169" s="173" t="s">
        <v>83</v>
      </c>
      <c r="AI169" s="27"/>
      <c r="AJ169" s="27"/>
      <c r="AK169" s="27">
        <v>1</v>
      </c>
      <c r="AL169" s="27">
        <v>1</v>
      </c>
      <c r="AM169" s="173" t="s">
        <v>83</v>
      </c>
      <c r="AN169" s="27">
        <v>1</v>
      </c>
      <c r="AO169" s="27">
        <v>1</v>
      </c>
      <c r="AP169" s="27">
        <v>1</v>
      </c>
    </row>
    <row r="170" spans="1:42">
      <c r="A170" s="151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3" t="str">
        <f t="shared" si="66"/>
        <v>|CffFF0000先天道果箱|r</v>
      </c>
      <c r="K170" s="153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54" t="str">
        <f>VLOOKUP(LEFT(RIGHT(B170,5),4),物品!B:CU,20,FALSE)</f>
        <v>ReplaceableTextures\\CommandButtons\\BTNAM22.blp</v>
      </c>
      <c r="N170" s="173" t="s">
        <v>83</v>
      </c>
      <c r="O170" s="154" t="s">
        <v>107</v>
      </c>
      <c r="P170" s="27">
        <v>0</v>
      </c>
      <c r="Q170" s="27">
        <v>0</v>
      </c>
      <c r="R170" s="173" t="s">
        <v>83</v>
      </c>
      <c r="S170" s="173" t="s">
        <v>83</v>
      </c>
      <c r="T170" s="173" t="s">
        <v>83</v>
      </c>
      <c r="U170" s="173" t="s">
        <v>83</v>
      </c>
      <c r="V170" s="27"/>
      <c r="W170" s="27" t="s">
        <v>93</v>
      </c>
      <c r="X170" s="27">
        <v>0</v>
      </c>
      <c r="Y170" s="173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73" t="s">
        <v>83</v>
      </c>
      <c r="AF170" s="173" t="s">
        <v>83</v>
      </c>
      <c r="AG170" s="173" t="s">
        <v>83</v>
      </c>
      <c r="AH170" s="173" t="s">
        <v>83</v>
      </c>
      <c r="AI170" s="27"/>
      <c r="AJ170" s="27"/>
      <c r="AK170" s="27">
        <v>1</v>
      </c>
      <c r="AL170" s="27">
        <v>1</v>
      </c>
      <c r="AM170" s="173" t="s">
        <v>83</v>
      </c>
      <c r="AN170" s="27">
        <v>1</v>
      </c>
      <c r="AO170" s="27">
        <v>1</v>
      </c>
      <c r="AP170" s="27">
        <v>1</v>
      </c>
    </row>
    <row r="171" spans="1:42">
      <c r="A171" s="151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53" t="str">
        <f t="shared" ref="J171:J172" si="68">H171</f>
        <v>|CffFFD24D技能宝箱|r</v>
      </c>
      <c r="K171" s="153" t="str">
        <f t="shared" ref="K171:K172" si="69">I171</f>
        <v>使用后获得|Cffffc926随机类型技能升阶石|r</v>
      </c>
      <c r="L171" s="27"/>
      <c r="M171" s="154" t="str">
        <f>VLOOKUP(LEFT(RIGHT(B171,5),4),物品!B:CU,20,FALSE)</f>
        <v>ReplaceableTextures\\CommandButtons\\BTNAM23.blp</v>
      </c>
      <c r="N171" s="173" t="s">
        <v>83</v>
      </c>
      <c r="O171" s="10" t="s">
        <v>106</v>
      </c>
      <c r="P171" s="27">
        <v>0</v>
      </c>
      <c r="Q171" s="27">
        <v>0</v>
      </c>
      <c r="R171" s="173" t="s">
        <v>83</v>
      </c>
      <c r="S171" s="173" t="s">
        <v>83</v>
      </c>
      <c r="T171" s="173" t="s">
        <v>83</v>
      </c>
      <c r="U171" s="173" t="s">
        <v>83</v>
      </c>
      <c r="V171" s="27"/>
      <c r="W171" s="27" t="s">
        <v>93</v>
      </c>
      <c r="X171" s="27">
        <v>0</v>
      </c>
      <c r="Y171" s="173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73" t="s">
        <v>83</v>
      </c>
      <c r="AF171" s="173" t="s">
        <v>83</v>
      </c>
      <c r="AG171" s="173" t="s">
        <v>83</v>
      </c>
      <c r="AH171" s="173" t="s">
        <v>83</v>
      </c>
      <c r="AI171" s="27"/>
      <c r="AJ171" s="27"/>
      <c r="AK171" s="27">
        <v>1</v>
      </c>
      <c r="AL171" s="27">
        <v>1</v>
      </c>
      <c r="AM171" s="173" t="s">
        <v>83</v>
      </c>
      <c r="AN171" s="27">
        <v>1</v>
      </c>
      <c r="AO171" s="27">
        <v>1</v>
      </c>
      <c r="AP171" s="27">
        <v>1</v>
      </c>
    </row>
    <row r="172" spans="1:42">
      <c r="A172" s="151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53" t="str">
        <f t="shared" si="68"/>
        <v>|CffFFD24D附魔宝箱|r</v>
      </c>
      <c r="K172" s="153" t="str">
        <f t="shared" si="69"/>
        <v>使用后获得|Cffffc926随机类型技能附魔石|r</v>
      </c>
      <c r="L172" s="27"/>
      <c r="M172" s="154" t="str">
        <f>VLOOKUP(LEFT(RIGHT(B172,5),4),物品!B:CU,20,FALSE)</f>
        <v>ReplaceableTextures\\CommandButtons\\BTNAM24.blp</v>
      </c>
      <c r="N172" s="173" t="s">
        <v>83</v>
      </c>
      <c r="O172" s="10" t="s">
        <v>106</v>
      </c>
      <c r="P172" s="27">
        <v>0</v>
      </c>
      <c r="Q172" s="27">
        <v>0</v>
      </c>
      <c r="R172" s="173" t="s">
        <v>83</v>
      </c>
      <c r="S172" s="173" t="s">
        <v>83</v>
      </c>
      <c r="T172" s="173" t="s">
        <v>83</v>
      </c>
      <c r="U172" s="173" t="s">
        <v>83</v>
      </c>
      <c r="V172" s="27"/>
      <c r="W172" s="27" t="s">
        <v>93</v>
      </c>
      <c r="X172" s="27">
        <v>0</v>
      </c>
      <c r="Y172" s="173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73" t="s">
        <v>83</v>
      </c>
      <c r="AF172" s="173" t="s">
        <v>83</v>
      </c>
      <c r="AG172" s="173" t="s">
        <v>83</v>
      </c>
      <c r="AH172" s="173" t="s">
        <v>83</v>
      </c>
      <c r="AI172" s="27"/>
      <c r="AJ172" s="27"/>
      <c r="AK172" s="27">
        <v>1</v>
      </c>
      <c r="AL172" s="27">
        <v>1</v>
      </c>
      <c r="AM172" s="173" t="s">
        <v>83</v>
      </c>
      <c r="AN172" s="27">
        <v>1</v>
      </c>
      <c r="AO172" s="27">
        <v>1</v>
      </c>
      <c r="AP172" s="27">
        <v>1</v>
      </c>
    </row>
    <row r="173" spans="1:42">
      <c r="A173" s="151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53" t="str">
        <f t="shared" ref="J173:J174" si="70">H173</f>
        <v>|Cff00FF7F幸运星盒|r</v>
      </c>
      <c r="K173" s="153" t="str">
        <f t="shared" ref="K173:K174" si="71">I173</f>
        <v>开启后获得|Cff00bfff随机奖励|r。</v>
      </c>
      <c r="L173" s="27"/>
      <c r="M173" s="154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73" t="s">
        <v>83</v>
      </c>
      <c r="S173" s="173" t="s">
        <v>83</v>
      </c>
      <c r="T173" s="173" t="s">
        <v>83</v>
      </c>
      <c r="U173" s="173" t="s">
        <v>83</v>
      </c>
      <c r="V173" s="27"/>
      <c r="W173" s="27" t="s">
        <v>93</v>
      </c>
      <c r="X173" s="27">
        <v>0</v>
      </c>
      <c r="Y173" s="173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73" t="s">
        <v>83</v>
      </c>
      <c r="AF173" s="173" t="s">
        <v>83</v>
      </c>
      <c r="AG173" s="173" t="s">
        <v>83</v>
      </c>
      <c r="AH173" s="173" t="s">
        <v>83</v>
      </c>
      <c r="AI173" s="27"/>
      <c r="AJ173" s="27"/>
      <c r="AK173" s="27">
        <v>1</v>
      </c>
      <c r="AL173" s="27">
        <v>1</v>
      </c>
      <c r="AM173" s="173" t="s">
        <v>83</v>
      </c>
      <c r="AN173" s="27">
        <v>1</v>
      </c>
      <c r="AO173" s="27">
        <v>1</v>
      </c>
      <c r="AP173" s="27">
        <v>1</v>
      </c>
    </row>
    <row r="174" spans="1:42">
      <c r="A174" s="151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53" t="str">
        <f t="shared" si="70"/>
        <v>|CffFFD24D炽星魔盒|r</v>
      </c>
      <c r="K174" s="153" t="str">
        <f t="shared" si="71"/>
        <v>开启后获得|Cffffd24d随机奖励|r。</v>
      </c>
      <c r="L174" s="27"/>
      <c r="M174" s="154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73" t="s">
        <v>83</v>
      </c>
      <c r="S174" s="173" t="s">
        <v>83</v>
      </c>
      <c r="T174" s="173" t="s">
        <v>83</v>
      </c>
      <c r="U174" s="173" t="s">
        <v>83</v>
      </c>
      <c r="V174" s="27"/>
      <c r="W174" s="27" t="s">
        <v>93</v>
      </c>
      <c r="X174" s="27">
        <v>0</v>
      </c>
      <c r="Y174" s="173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73" t="s">
        <v>83</v>
      </c>
      <c r="AF174" s="173" t="s">
        <v>83</v>
      </c>
      <c r="AG174" s="173" t="s">
        <v>83</v>
      </c>
      <c r="AH174" s="173" t="s">
        <v>83</v>
      </c>
      <c r="AI174" s="27"/>
      <c r="AJ174" s="27"/>
      <c r="AK174" s="27">
        <v>1</v>
      </c>
      <c r="AL174" s="27">
        <v>1</v>
      </c>
      <c r="AM174" s="173" t="s">
        <v>83</v>
      </c>
      <c r="AN174" s="27">
        <v>1</v>
      </c>
      <c r="AO174" s="27">
        <v>1</v>
      </c>
      <c r="AP174" s="27">
        <v>1</v>
      </c>
    </row>
    <row r="175" spans="1:42">
      <c r="A175" s="151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53" t="str">
        <f t="shared" ref="J175" si="72">H175</f>
        <v>|CffFFD24D技能宝箱|r</v>
      </c>
      <c r="K175" s="153" t="str">
        <f t="shared" ref="K175" si="73">I175</f>
        <v>使用后获得|Cffffc926随机类型技能升阶石|r</v>
      </c>
      <c r="L175" s="27"/>
      <c r="M175" s="154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73" t="s">
        <v>83</v>
      </c>
      <c r="S175" s="173" t="s">
        <v>83</v>
      </c>
      <c r="T175" s="173" t="s">
        <v>83</v>
      </c>
      <c r="U175" s="173" t="s">
        <v>83</v>
      </c>
      <c r="V175" s="27"/>
      <c r="W175" s="27" t="s">
        <v>93</v>
      </c>
      <c r="X175" s="27">
        <v>0</v>
      </c>
      <c r="Y175" s="173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73" t="s">
        <v>83</v>
      </c>
      <c r="AF175" s="173" t="s">
        <v>83</v>
      </c>
      <c r="AG175" s="173" t="s">
        <v>83</v>
      </c>
      <c r="AH175" s="173" t="s">
        <v>83</v>
      </c>
      <c r="AI175" s="27"/>
      <c r="AJ175" s="27"/>
      <c r="AK175" s="27">
        <v>1</v>
      </c>
      <c r="AL175" s="27">
        <v>1</v>
      </c>
      <c r="AM175" s="173" t="s">
        <v>83</v>
      </c>
      <c r="AN175" s="27">
        <v>1</v>
      </c>
      <c r="AO175" s="27">
        <v>1</v>
      </c>
      <c r="AP175" s="27">
        <v>1</v>
      </c>
    </row>
    <row r="176" spans="1:42">
      <c r="A176" s="151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53" t="str">
        <f t="shared" ref="J176:J179" si="74">H176</f>
        <v>|Cff00BFFF血莲丹|r</v>
      </c>
      <c r="K176" s="153" t="str">
        <f t="shared" ref="K176:K179" si="75">I176</f>
        <v>攻击|Cffffc926+2500|r</v>
      </c>
      <c r="L176" s="27"/>
      <c r="M176" s="154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73" t="s">
        <v>83</v>
      </c>
      <c r="S176" s="173" t="s">
        <v>83</v>
      </c>
      <c r="T176" s="173" t="s">
        <v>83</v>
      </c>
      <c r="U176" s="173" t="s">
        <v>83</v>
      </c>
      <c r="V176" s="27"/>
      <c r="W176" s="27" t="s">
        <v>93</v>
      </c>
      <c r="X176" s="27">
        <v>0</v>
      </c>
      <c r="Y176" s="173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73" t="s">
        <v>83</v>
      </c>
      <c r="AF176" s="173" t="s">
        <v>83</v>
      </c>
      <c r="AG176" s="173" t="s">
        <v>83</v>
      </c>
      <c r="AH176" s="173" t="s">
        <v>83</v>
      </c>
      <c r="AI176" s="27"/>
      <c r="AJ176" s="27"/>
      <c r="AK176" s="27">
        <v>1</v>
      </c>
      <c r="AL176" s="27">
        <v>1</v>
      </c>
      <c r="AM176" s="173" t="s">
        <v>83</v>
      </c>
      <c r="AN176" s="27">
        <v>1</v>
      </c>
      <c r="AO176" s="27">
        <v>1</v>
      </c>
      <c r="AP176" s="27">
        <v>1</v>
      </c>
    </row>
    <row r="177" spans="1:42">
      <c r="A177" s="151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53" t="str">
        <f t="shared" si="74"/>
        <v>|CffFFC926天魂融血丹|r</v>
      </c>
      <c r="K177" s="153" t="str">
        <f t="shared" si="75"/>
        <v>攻击|Cffffc926+10000|r</v>
      </c>
      <c r="L177" s="27"/>
      <c r="M177" s="154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73" t="s">
        <v>83</v>
      </c>
      <c r="S177" s="173" t="s">
        <v>83</v>
      </c>
      <c r="T177" s="173" t="s">
        <v>83</v>
      </c>
      <c r="U177" s="173" t="s">
        <v>83</v>
      </c>
      <c r="V177" s="27"/>
      <c r="W177" s="27" t="s">
        <v>93</v>
      </c>
      <c r="X177" s="27">
        <v>0</v>
      </c>
      <c r="Y177" s="173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73" t="s">
        <v>83</v>
      </c>
      <c r="AF177" s="173" t="s">
        <v>83</v>
      </c>
      <c r="AG177" s="173" t="s">
        <v>83</v>
      </c>
      <c r="AH177" s="173" t="s">
        <v>83</v>
      </c>
      <c r="AI177" s="27"/>
      <c r="AJ177" s="27"/>
      <c r="AK177" s="27">
        <v>1</v>
      </c>
      <c r="AL177" s="27">
        <v>1</v>
      </c>
      <c r="AM177" s="173" t="s">
        <v>83</v>
      </c>
      <c r="AN177" s="27">
        <v>1</v>
      </c>
      <c r="AO177" s="27">
        <v>1</v>
      </c>
      <c r="AP177" s="27">
        <v>1</v>
      </c>
    </row>
    <row r="178" spans="1:42">
      <c r="A178" s="151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53" t="str">
        <f t="shared" si="74"/>
        <v>|Cff00FF7F聚灵丹|r</v>
      </c>
      <c r="K178" s="153" t="str">
        <f t="shared" si="75"/>
        <v>业力|Cffffc926+1000|r</v>
      </c>
      <c r="L178" s="27"/>
      <c r="M178" s="154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73" t="s">
        <v>83</v>
      </c>
      <c r="S178" s="173" t="s">
        <v>83</v>
      </c>
      <c r="T178" s="173" t="s">
        <v>83</v>
      </c>
      <c r="U178" s="173" t="s">
        <v>83</v>
      </c>
      <c r="V178" s="27"/>
      <c r="W178" s="27" t="s">
        <v>93</v>
      </c>
      <c r="X178" s="27">
        <v>0</v>
      </c>
      <c r="Y178" s="173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73" t="s">
        <v>83</v>
      </c>
      <c r="AF178" s="173" t="s">
        <v>83</v>
      </c>
      <c r="AG178" s="173" t="s">
        <v>83</v>
      </c>
      <c r="AH178" s="173" t="s">
        <v>83</v>
      </c>
      <c r="AI178" s="27"/>
      <c r="AJ178" s="27"/>
      <c r="AK178" s="27">
        <v>1</v>
      </c>
      <c r="AL178" s="27">
        <v>1</v>
      </c>
      <c r="AM178" s="173" t="s">
        <v>83</v>
      </c>
      <c r="AN178" s="27">
        <v>1</v>
      </c>
      <c r="AO178" s="27">
        <v>1</v>
      </c>
      <c r="AP178" s="27">
        <v>1</v>
      </c>
    </row>
    <row r="179" spans="1:42">
      <c r="A179" s="151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53" t="str">
        <f t="shared" si="74"/>
        <v>|Cff00BFFF地灵丹|r</v>
      </c>
      <c r="K179" s="153" t="str">
        <f t="shared" si="75"/>
        <v>业力|Cffffc926+2500|r</v>
      </c>
      <c r="L179" s="27"/>
      <c r="M179" s="154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73" t="s">
        <v>83</v>
      </c>
      <c r="S179" s="173" t="s">
        <v>83</v>
      </c>
      <c r="T179" s="173" t="s">
        <v>83</v>
      </c>
      <c r="U179" s="173" t="s">
        <v>83</v>
      </c>
      <c r="V179" s="27"/>
      <c r="W179" s="27" t="s">
        <v>93</v>
      </c>
      <c r="X179" s="27">
        <v>0</v>
      </c>
      <c r="Y179" s="173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73" t="s">
        <v>83</v>
      </c>
      <c r="AF179" s="173" t="s">
        <v>83</v>
      </c>
      <c r="AG179" s="173" t="s">
        <v>83</v>
      </c>
      <c r="AH179" s="173" t="s">
        <v>83</v>
      </c>
      <c r="AI179" s="27"/>
      <c r="AJ179" s="27"/>
      <c r="AK179" s="27">
        <v>1</v>
      </c>
      <c r="AL179" s="27">
        <v>1</v>
      </c>
      <c r="AM179" s="173" t="s">
        <v>83</v>
      </c>
      <c r="AN179" s="27">
        <v>1</v>
      </c>
      <c r="AO179" s="27">
        <v>1</v>
      </c>
      <c r="AP179" s="27">
        <v>1</v>
      </c>
    </row>
    <row r="180" spans="1:42">
      <c r="A180" s="151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53" t="str">
        <f t="shared" ref="J180:J181" si="76">H180</f>
        <v>|CffFFC926三纹清灵丹|r</v>
      </c>
      <c r="K180" s="153" t="str">
        <f t="shared" ref="K180:K181" si="77">I180</f>
        <v>业力|Cffffc926+10000|r</v>
      </c>
      <c r="L180" s="27"/>
      <c r="M180" s="154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73" t="s">
        <v>83</v>
      </c>
      <c r="S180" s="173" t="s">
        <v>83</v>
      </c>
      <c r="T180" s="173" t="s">
        <v>83</v>
      </c>
      <c r="U180" s="173" t="s">
        <v>83</v>
      </c>
      <c r="V180" s="27"/>
      <c r="W180" s="27" t="s">
        <v>93</v>
      </c>
      <c r="X180" s="27">
        <v>0</v>
      </c>
      <c r="Y180" s="173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73" t="s">
        <v>83</v>
      </c>
      <c r="AF180" s="173" t="s">
        <v>83</v>
      </c>
      <c r="AG180" s="173" t="s">
        <v>83</v>
      </c>
      <c r="AH180" s="173" t="s">
        <v>83</v>
      </c>
      <c r="AI180" s="27"/>
      <c r="AJ180" s="27"/>
      <c r="AK180" s="27">
        <v>1</v>
      </c>
      <c r="AL180" s="27">
        <v>1</v>
      </c>
      <c r="AM180" s="173" t="s">
        <v>83</v>
      </c>
      <c r="AN180" s="27">
        <v>1</v>
      </c>
      <c r="AO180" s="27">
        <v>1</v>
      </c>
      <c r="AP180" s="27">
        <v>1</v>
      </c>
    </row>
    <row r="181" spans="1:42">
      <c r="A181" s="151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53" t="str">
        <f t="shared" si="76"/>
        <v>|Cff00FF7F血气丹|r</v>
      </c>
      <c r="K181" s="153" t="str">
        <f t="shared" si="77"/>
        <v>生命|Cffffc926+20000|r</v>
      </c>
      <c r="L181" s="27"/>
      <c r="M181" s="154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73" t="s">
        <v>83</v>
      </c>
      <c r="S181" s="173" t="s">
        <v>83</v>
      </c>
      <c r="T181" s="173" t="s">
        <v>83</v>
      </c>
      <c r="U181" s="173" t="s">
        <v>83</v>
      </c>
      <c r="V181" s="27"/>
      <c r="W181" s="27" t="s">
        <v>93</v>
      </c>
      <c r="X181" s="27">
        <v>0</v>
      </c>
      <c r="Y181" s="173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73" t="s">
        <v>83</v>
      </c>
      <c r="AF181" s="173" t="s">
        <v>83</v>
      </c>
      <c r="AG181" s="173" t="s">
        <v>83</v>
      </c>
      <c r="AH181" s="173" t="s">
        <v>83</v>
      </c>
      <c r="AI181" s="27"/>
      <c r="AJ181" s="27"/>
      <c r="AK181" s="27">
        <v>1</v>
      </c>
      <c r="AL181" s="27">
        <v>1</v>
      </c>
      <c r="AM181" s="173" t="s">
        <v>83</v>
      </c>
      <c r="AN181" s="27">
        <v>1</v>
      </c>
      <c r="AO181" s="27">
        <v>1</v>
      </c>
      <c r="AP181" s="27">
        <v>1</v>
      </c>
    </row>
    <row r="182" spans="1:42">
      <c r="A182" s="151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53" t="str">
        <f t="shared" ref="J182" si="78">H182</f>
        <v>|Cff00BFFF洗髓丹|r</v>
      </c>
      <c r="K182" s="153" t="str">
        <f t="shared" ref="K182" si="79">I182</f>
        <v>生命|Cffffc926+50000|r</v>
      </c>
      <c r="L182" s="27"/>
      <c r="M182" s="154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73" t="s">
        <v>83</v>
      </c>
      <c r="S182" s="173" t="s">
        <v>83</v>
      </c>
      <c r="T182" s="173" t="s">
        <v>83</v>
      </c>
      <c r="U182" s="173" t="s">
        <v>83</v>
      </c>
      <c r="V182" s="27"/>
      <c r="W182" s="27" t="s">
        <v>93</v>
      </c>
      <c r="X182" s="27">
        <v>0</v>
      </c>
      <c r="Y182" s="173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73" t="s">
        <v>83</v>
      </c>
      <c r="AF182" s="173" t="s">
        <v>83</v>
      </c>
      <c r="AG182" s="173" t="s">
        <v>83</v>
      </c>
      <c r="AH182" s="173" t="s">
        <v>83</v>
      </c>
      <c r="AI182" s="27"/>
      <c r="AJ182" s="27"/>
      <c r="AK182" s="27">
        <v>1</v>
      </c>
      <c r="AL182" s="27">
        <v>1</v>
      </c>
      <c r="AM182" s="173" t="s">
        <v>83</v>
      </c>
      <c r="AN182" s="27">
        <v>1</v>
      </c>
      <c r="AO182" s="27">
        <v>1</v>
      </c>
      <c r="AP182" s="27">
        <v>1</v>
      </c>
    </row>
    <row r="183" spans="1:42">
      <c r="A183" s="151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53" t="str">
        <f t="shared" ref="J183" si="80">H183</f>
        <v>|CffFFC926七命玄门丹|r</v>
      </c>
      <c r="K183" s="153" t="str">
        <f t="shared" ref="K183" si="81">I183</f>
        <v>生命|Cffffc926+200000|r</v>
      </c>
      <c r="L183" s="27"/>
      <c r="M183" s="154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73" t="s">
        <v>83</v>
      </c>
      <c r="S183" s="173" t="s">
        <v>83</v>
      </c>
      <c r="T183" s="173" t="s">
        <v>83</v>
      </c>
      <c r="U183" s="173" t="s">
        <v>83</v>
      </c>
      <c r="V183" s="27"/>
      <c r="W183" s="27" t="s">
        <v>93</v>
      </c>
      <c r="X183" s="27">
        <v>0</v>
      </c>
      <c r="Y183" s="173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73" t="s">
        <v>83</v>
      </c>
      <c r="AF183" s="173" t="s">
        <v>83</v>
      </c>
      <c r="AG183" s="173" t="s">
        <v>83</v>
      </c>
      <c r="AH183" s="173" t="s">
        <v>83</v>
      </c>
      <c r="AI183" s="27"/>
      <c r="AJ183" s="27"/>
      <c r="AK183" s="27">
        <v>1</v>
      </c>
      <c r="AL183" s="27">
        <v>1</v>
      </c>
      <c r="AM183" s="173" t="s">
        <v>83</v>
      </c>
      <c r="AN183" s="27">
        <v>1</v>
      </c>
      <c r="AO183" s="27">
        <v>1</v>
      </c>
      <c r="AP183" s="27">
        <v>1</v>
      </c>
    </row>
    <row r="184" spans="1:42">
      <c r="A184" s="151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53" t="str">
        <f t="shared" ref="J184" si="82">H184</f>
        <v>|CffFF0000时渊入场券|r</v>
      </c>
      <c r="K184" s="153" t="str">
        <f t="shared" ref="K184" si="83">I184</f>
        <v>每次|Cffffd24d完成|r时渊副本将消耗|Cffffd24d1|r个|Cffffd24d时渊入场券|r</v>
      </c>
      <c r="L184" s="27"/>
      <c r="M184" s="154" t="str">
        <f>VLOOKUP(LEFT(RIGHT(B184,5),4),物品!B:CU,20,FALSE)</f>
        <v>ReplaceableTextures\\CommandButtons\\BTNIP01.blp</v>
      </c>
      <c r="N184" s="173" t="s">
        <v>83</v>
      </c>
      <c r="O184" s="154" t="s">
        <v>98</v>
      </c>
      <c r="P184" s="27">
        <v>0</v>
      </c>
      <c r="Q184" s="27">
        <v>0</v>
      </c>
      <c r="R184" s="173" t="s">
        <v>83</v>
      </c>
      <c r="S184" s="173" t="s">
        <v>83</v>
      </c>
      <c r="T184" s="173" t="s">
        <v>83</v>
      </c>
      <c r="U184" s="173" t="s">
        <v>83</v>
      </c>
      <c r="V184" s="27"/>
      <c r="W184" s="27" t="s">
        <v>88</v>
      </c>
      <c r="X184" s="27">
        <v>0</v>
      </c>
      <c r="Y184" s="173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73" t="s">
        <v>83</v>
      </c>
      <c r="AF184" s="173" t="s">
        <v>83</v>
      </c>
      <c r="AG184" s="173" t="s">
        <v>83</v>
      </c>
      <c r="AH184" s="173" t="s">
        <v>83</v>
      </c>
      <c r="AI184" s="27">
        <v>1</v>
      </c>
      <c r="AJ184" s="27"/>
      <c r="AK184" s="27">
        <v>1</v>
      </c>
      <c r="AL184" s="27">
        <v>1</v>
      </c>
      <c r="AM184" s="173" t="s">
        <v>83</v>
      </c>
      <c r="AN184" s="27">
        <v>1</v>
      </c>
      <c r="AO184" s="27">
        <v>1</v>
      </c>
      <c r="AP184" s="27">
        <v>1</v>
      </c>
    </row>
    <row r="185" spans="1:42">
      <c r="A185" s="151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3" t="str">
        <f t="shared" ref="J185:J208" si="84">H185</f>
        <v>|CffFFD24D补天石|r</v>
      </c>
      <c r="K185" s="153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54" t="str">
        <f>VLOOKUP(LEFT(RIGHT(B185,5),4),物品!B:CU,20,FALSE)</f>
        <v>ReplaceableTextures\\CommandButtons\\BTNIP02.blp</v>
      </c>
      <c r="N185" s="173" t="s">
        <v>83</v>
      </c>
      <c r="O185" s="154" t="s">
        <v>107</v>
      </c>
      <c r="P185" s="27">
        <v>0</v>
      </c>
      <c r="Q185" s="27">
        <v>0</v>
      </c>
      <c r="R185" s="173" t="s">
        <v>83</v>
      </c>
      <c r="S185" s="173" t="s">
        <v>83</v>
      </c>
      <c r="T185" s="173" t="s">
        <v>83</v>
      </c>
      <c r="U185" s="173" t="s">
        <v>83</v>
      </c>
      <c r="V185" s="27"/>
      <c r="W185" s="27" t="s">
        <v>88</v>
      </c>
      <c r="X185" s="27">
        <v>0</v>
      </c>
      <c r="Y185" s="173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73" t="s">
        <v>83</v>
      </c>
      <c r="AF185" s="173" t="s">
        <v>83</v>
      </c>
      <c r="AG185" s="173" t="s">
        <v>83</v>
      </c>
      <c r="AH185" s="173" t="s">
        <v>83</v>
      </c>
      <c r="AI185" s="27"/>
      <c r="AJ185" s="27"/>
      <c r="AK185" s="27">
        <v>1</v>
      </c>
      <c r="AL185" s="27">
        <v>1</v>
      </c>
      <c r="AM185" s="173" t="s">
        <v>83</v>
      </c>
      <c r="AN185" s="27">
        <v>1</v>
      </c>
      <c r="AO185" s="27">
        <v>1</v>
      </c>
      <c r="AP185" s="27">
        <v>1</v>
      </c>
    </row>
    <row r="186" spans="1:42">
      <c r="A186" s="151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3" t="str">
        <f t="shared" si="84"/>
        <v>|CffFF0000鸿蒙结晶|r</v>
      </c>
      <c r="K186" s="153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54" t="str">
        <f>VLOOKUP(LEFT(RIGHT(B186,5),4),物品!B:CU,20,FALSE)</f>
        <v>ReplaceableTextures\\CommandButtons\\BTNIP03.blp</v>
      </c>
      <c r="N186" s="173" t="s">
        <v>83</v>
      </c>
      <c r="O186" s="154" t="s">
        <v>107</v>
      </c>
      <c r="P186" s="27">
        <v>0</v>
      </c>
      <c r="Q186" s="27">
        <v>0</v>
      </c>
      <c r="R186" s="173" t="s">
        <v>83</v>
      </c>
      <c r="S186" s="173" t="s">
        <v>83</v>
      </c>
      <c r="T186" s="173" t="s">
        <v>83</v>
      </c>
      <c r="U186" s="173" t="s">
        <v>83</v>
      </c>
      <c r="V186" s="27"/>
      <c r="W186" s="27" t="s">
        <v>88</v>
      </c>
      <c r="X186" s="27">
        <v>0</v>
      </c>
      <c r="Y186" s="173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73" t="s">
        <v>83</v>
      </c>
      <c r="AF186" s="173" t="s">
        <v>83</v>
      </c>
      <c r="AG186" s="173" t="s">
        <v>83</v>
      </c>
      <c r="AH186" s="173" t="s">
        <v>83</v>
      </c>
      <c r="AI186" s="27"/>
      <c r="AJ186" s="27"/>
      <c r="AK186" s="27">
        <v>1</v>
      </c>
      <c r="AL186" s="27">
        <v>0</v>
      </c>
      <c r="AM186" s="173" t="s">
        <v>83</v>
      </c>
      <c r="AN186" s="27">
        <v>1</v>
      </c>
      <c r="AO186" s="27">
        <v>1</v>
      </c>
      <c r="AP186" s="27">
        <v>1</v>
      </c>
    </row>
    <row r="187" spans="1:42">
      <c r="A187" s="151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53" t="str">
        <f t="shared" ref="J187:J188" si="86">H187</f>
        <v>|CffFF0000神兽洗灵石|r</v>
      </c>
      <c r="K187" s="153" t="str">
        <f t="shared" ref="K187:K188" si="87">I187</f>
        <v>使用后|Cffffc926重置|r当前|Cffff0000觉醒神通【R】|r|Cfff0f0f0。|r</v>
      </c>
      <c r="L187" s="27"/>
      <c r="M187" s="154" t="str">
        <f>VLOOKUP(LEFT(RIGHT(B187,5),4),物品!B:CU,20,FALSE)</f>
        <v>ReplaceableTextures\\CommandButtons\\BTNIP04.blp</v>
      </c>
      <c r="N187" s="173" t="s">
        <v>83</v>
      </c>
      <c r="O187" s="154" t="s">
        <v>98</v>
      </c>
      <c r="P187" s="27">
        <v>1</v>
      </c>
      <c r="Q187" s="27">
        <v>1</v>
      </c>
      <c r="R187" s="173" t="s">
        <v>83</v>
      </c>
      <c r="S187" s="173" t="s">
        <v>83</v>
      </c>
      <c r="T187" s="173" t="s">
        <v>83</v>
      </c>
      <c r="U187" s="173" t="s">
        <v>83</v>
      </c>
      <c r="V187" s="27"/>
      <c r="W187" s="27" t="s">
        <v>93</v>
      </c>
      <c r="X187" s="27">
        <v>0</v>
      </c>
      <c r="Y187" s="173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73" t="s">
        <v>83</v>
      </c>
      <c r="AF187" s="173" t="s">
        <v>83</v>
      </c>
      <c r="AG187" s="173" t="s">
        <v>83</v>
      </c>
      <c r="AH187" s="173" t="s">
        <v>83</v>
      </c>
      <c r="AI187" s="27"/>
      <c r="AJ187" s="27"/>
      <c r="AK187" s="27">
        <v>1</v>
      </c>
      <c r="AL187" s="27">
        <v>1</v>
      </c>
      <c r="AM187" s="173" t="s">
        <v>83</v>
      </c>
      <c r="AN187" s="27">
        <v>1</v>
      </c>
      <c r="AO187" s="27">
        <v>1</v>
      </c>
      <c r="AP187" s="27">
        <v>1</v>
      </c>
    </row>
    <row r="188" spans="1:42">
      <c r="A188" s="151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53" t="str">
        <f t="shared" si="86"/>
        <v>|CffFF0000虚空圣战卡|r</v>
      </c>
      <c r="K188" s="153" t="str">
        <f t="shared" si="87"/>
        <v>开启|Cffffc926结界|r，前往虚空终止|Cffff0000封神圣战|r。</v>
      </c>
      <c r="L188" s="27"/>
      <c r="M188" s="154" t="str">
        <f>VLOOKUP(LEFT(RIGHT(B188,5),4),物品!B:CU,20,FALSE)</f>
        <v>ReplaceableTextures\\CommandButtons\\BTNIP05.blp</v>
      </c>
      <c r="N188" s="173" t="s">
        <v>83</v>
      </c>
      <c r="O188" s="154" t="s">
        <v>98</v>
      </c>
      <c r="P188" s="27">
        <v>0</v>
      </c>
      <c r="Q188" s="27">
        <v>0</v>
      </c>
      <c r="R188" s="173" t="s">
        <v>83</v>
      </c>
      <c r="S188" s="173" t="s">
        <v>83</v>
      </c>
      <c r="T188" s="173" t="s">
        <v>83</v>
      </c>
      <c r="U188" s="173" t="s">
        <v>83</v>
      </c>
      <c r="V188" s="27"/>
      <c r="W188" s="27" t="s">
        <v>93</v>
      </c>
      <c r="X188" s="27">
        <v>0</v>
      </c>
      <c r="Y188" s="173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73" t="s">
        <v>83</v>
      </c>
      <c r="AF188" s="173" t="s">
        <v>83</v>
      </c>
      <c r="AG188" s="173" t="s">
        <v>83</v>
      </c>
      <c r="AH188" s="173" t="s">
        <v>83</v>
      </c>
      <c r="AI188" s="27"/>
      <c r="AJ188" s="27"/>
      <c r="AK188" s="27">
        <v>1</v>
      </c>
      <c r="AL188" s="27">
        <v>1</v>
      </c>
      <c r="AM188" s="173" t="s">
        <v>83</v>
      </c>
      <c r="AN188" s="27">
        <v>1</v>
      </c>
      <c r="AO188" s="27">
        <v>1</v>
      </c>
      <c r="AP188" s="27">
        <v>1</v>
      </c>
    </row>
    <row r="189" spans="1:42">
      <c r="A189" s="151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53" t="str">
        <f t="shared" ref="J189:J190" si="88">H189</f>
        <v>|Cff00FF7F大补丸|r</v>
      </c>
      <c r="K189" s="153" t="str">
        <f t="shared" ref="K189:K190" si="89">I189</f>
        <v>使用后增加|Cffffd24d100点|r境界经验。</v>
      </c>
      <c r="L189" s="27"/>
      <c r="M189" s="154" t="str">
        <f>VLOOKUP(LEFT(RIGHT(B189,5),4),物品!B:CU,20,FALSE)</f>
        <v>ReplaceableTextures\\CommandButtons\\BTNAM40.blp</v>
      </c>
      <c r="N189" s="173" t="s">
        <v>83</v>
      </c>
      <c r="O189" s="154" t="s">
        <v>98</v>
      </c>
      <c r="P189" s="27">
        <v>0</v>
      </c>
      <c r="Q189" s="27">
        <v>0</v>
      </c>
      <c r="R189" s="173" t="s">
        <v>83</v>
      </c>
      <c r="S189" s="173" t="s">
        <v>83</v>
      </c>
      <c r="T189" s="173" t="s">
        <v>83</v>
      </c>
      <c r="U189" s="173" t="s">
        <v>83</v>
      </c>
      <c r="V189" s="27"/>
      <c r="W189" s="27" t="s">
        <v>93</v>
      </c>
      <c r="X189" s="27">
        <v>0</v>
      </c>
      <c r="Y189" s="173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73" t="s">
        <v>83</v>
      </c>
      <c r="AF189" s="173" t="s">
        <v>83</v>
      </c>
      <c r="AG189" s="173" t="s">
        <v>83</v>
      </c>
      <c r="AH189" s="173" t="s">
        <v>83</v>
      </c>
      <c r="AI189" s="27"/>
      <c r="AJ189" s="27"/>
      <c r="AK189" s="27">
        <v>1</v>
      </c>
      <c r="AL189" s="27">
        <v>1</v>
      </c>
      <c r="AM189" s="173" t="s">
        <v>83</v>
      </c>
      <c r="AN189" s="27">
        <v>1</v>
      </c>
      <c r="AO189" s="27">
        <v>1</v>
      </c>
      <c r="AP189" s="27">
        <v>1</v>
      </c>
    </row>
    <row r="190" spans="1:42">
      <c r="A190" s="151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53" t="str">
        <f t="shared" si="88"/>
        <v>|Cff00FF7F抽奖抵用券|r</v>
      </c>
      <c r="K190" s="153" t="str">
        <f t="shared" si="89"/>
        <v>可抵扣|Cffffd24d1|r次抽奖消耗</v>
      </c>
      <c r="L190" s="27"/>
      <c r="M190" s="154" t="str">
        <f>VLOOKUP(LEFT(RIGHT(B190,5),4),物品!B:CU,20,FALSE)</f>
        <v>ReplaceableTextures\\CommandButtons\\BTNIP07.blp</v>
      </c>
      <c r="N190" s="173" t="s">
        <v>83</v>
      </c>
      <c r="O190" s="154" t="s">
        <v>98</v>
      </c>
      <c r="P190" s="27">
        <v>0</v>
      </c>
      <c r="Q190" s="27">
        <v>0</v>
      </c>
      <c r="R190" s="173" t="s">
        <v>83</v>
      </c>
      <c r="S190" s="173" t="s">
        <v>83</v>
      </c>
      <c r="T190" s="173" t="s">
        <v>83</v>
      </c>
      <c r="U190" s="173" t="s">
        <v>83</v>
      </c>
      <c r="V190" s="27"/>
      <c r="W190" s="27" t="s">
        <v>93</v>
      </c>
      <c r="X190" s="27">
        <v>0</v>
      </c>
      <c r="Y190" s="173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73" t="s">
        <v>83</v>
      </c>
      <c r="AF190" s="173" t="s">
        <v>83</v>
      </c>
      <c r="AG190" s="173" t="s">
        <v>83</v>
      </c>
      <c r="AH190" s="173" t="s">
        <v>83</v>
      </c>
      <c r="AI190" s="27"/>
      <c r="AJ190" s="27"/>
      <c r="AK190" s="27">
        <v>1</v>
      </c>
      <c r="AL190" s="27">
        <v>1</v>
      </c>
      <c r="AM190" s="173" t="s">
        <v>83</v>
      </c>
      <c r="AN190" s="27">
        <v>1</v>
      </c>
      <c r="AO190" s="27">
        <v>1</v>
      </c>
      <c r="AP190" s="27">
        <v>1</v>
      </c>
    </row>
    <row r="191" spans="1:42">
      <c r="A191" s="151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53" t="str">
        <f t="shared" ref="J191:J193" si="90">H191</f>
        <v>|Cff00FF7F超级大补丸|r</v>
      </c>
      <c r="K191" s="153" t="str">
        <f t="shared" ref="K191:K193" si="91">I191</f>
        <v>使用后增加|Cffffd24d300点|r境界经验。</v>
      </c>
      <c r="L191" s="27"/>
      <c r="M191" s="154" t="str">
        <f>VLOOKUP(LEFT(RIGHT(B191,5),4),物品!B:CU,20,FALSE)</f>
        <v>ReplaceableTextures\\CommandButtons\\BTNAM41.blp</v>
      </c>
      <c r="N191" s="173" t="s">
        <v>83</v>
      </c>
      <c r="O191" s="154" t="s">
        <v>98</v>
      </c>
      <c r="P191" s="27">
        <v>0</v>
      </c>
      <c r="Q191" s="27">
        <v>0</v>
      </c>
      <c r="R191" s="173" t="s">
        <v>83</v>
      </c>
      <c r="S191" s="173" t="s">
        <v>83</v>
      </c>
      <c r="T191" s="173" t="s">
        <v>83</v>
      </c>
      <c r="U191" s="173" t="s">
        <v>83</v>
      </c>
      <c r="V191" s="27"/>
      <c r="W191" s="27" t="s">
        <v>93</v>
      </c>
      <c r="X191" s="27">
        <v>0</v>
      </c>
      <c r="Y191" s="173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73" t="s">
        <v>83</v>
      </c>
      <c r="AF191" s="173" t="s">
        <v>83</v>
      </c>
      <c r="AG191" s="173" t="s">
        <v>83</v>
      </c>
      <c r="AH191" s="173" t="s">
        <v>83</v>
      </c>
      <c r="AI191" s="27"/>
      <c r="AJ191" s="27"/>
      <c r="AK191" s="27">
        <v>1</v>
      </c>
      <c r="AL191" s="27">
        <v>1</v>
      </c>
      <c r="AM191" s="173" t="s">
        <v>83</v>
      </c>
      <c r="AN191" s="27">
        <v>1</v>
      </c>
      <c r="AO191" s="27">
        <v>1</v>
      </c>
      <c r="AP191" s="27">
        <v>1</v>
      </c>
    </row>
    <row r="192" spans="1:42">
      <c r="A192" s="151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53" t="str">
        <f t="shared" si="90"/>
        <v>|Cff00FF7F特级大补丸|r</v>
      </c>
      <c r="K192" s="153" t="str">
        <f t="shared" si="91"/>
        <v>使用后增加|Cffffd24d500点|r境界经验。</v>
      </c>
      <c r="L192" s="27"/>
      <c r="M192" s="154" t="str">
        <f>VLOOKUP(LEFT(RIGHT(B192,5),4),物品!B:CU,20,FALSE)</f>
        <v>ReplaceableTextures\\CommandButtons\\BTNAM42.blp</v>
      </c>
      <c r="N192" s="173" t="s">
        <v>83</v>
      </c>
      <c r="O192" s="154" t="s">
        <v>98</v>
      </c>
      <c r="P192" s="27">
        <v>0</v>
      </c>
      <c r="Q192" s="27">
        <v>0</v>
      </c>
      <c r="R192" s="173" t="s">
        <v>83</v>
      </c>
      <c r="S192" s="173" t="s">
        <v>83</v>
      </c>
      <c r="T192" s="173" t="s">
        <v>83</v>
      </c>
      <c r="U192" s="173" t="s">
        <v>83</v>
      </c>
      <c r="V192" s="27"/>
      <c r="W192" s="27" t="s">
        <v>93</v>
      </c>
      <c r="X192" s="27">
        <v>0</v>
      </c>
      <c r="Y192" s="173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73" t="s">
        <v>83</v>
      </c>
      <c r="AF192" s="173" t="s">
        <v>83</v>
      </c>
      <c r="AG192" s="173" t="s">
        <v>83</v>
      </c>
      <c r="AH192" s="173" t="s">
        <v>83</v>
      </c>
      <c r="AI192" s="27"/>
      <c r="AJ192" s="27"/>
      <c r="AK192" s="27">
        <v>1</v>
      </c>
      <c r="AL192" s="27">
        <v>1</v>
      </c>
      <c r="AM192" s="173" t="s">
        <v>83</v>
      </c>
      <c r="AN192" s="27">
        <v>1</v>
      </c>
      <c r="AO192" s="27">
        <v>1</v>
      </c>
      <c r="AP192" s="27">
        <v>1</v>
      </c>
    </row>
    <row r="193" spans="1:42">
      <c r="A193" s="151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53" t="str">
        <f t="shared" si="90"/>
        <v>|CffFF0000神兽洗灵石|r</v>
      </c>
      <c r="K193" s="153" t="str">
        <f t="shared" si="91"/>
        <v>使用后|Cffffc926重置|r当前|Cffff0000觉醒神通【R】|r|Cfff0f0f0。|r</v>
      </c>
      <c r="L193" s="27"/>
      <c r="M193" s="154" t="str">
        <f>VLOOKUP(LEFT(RIGHT(B193,5),4),物品!B:CU,20,FALSE)</f>
        <v>ReplaceableTextures\\CommandButtons\\BTNIP04.blp</v>
      </c>
      <c r="N193" s="173" t="s">
        <v>83</v>
      </c>
      <c r="O193" s="154" t="s">
        <v>98</v>
      </c>
      <c r="P193" s="27">
        <v>0</v>
      </c>
      <c r="Q193" s="27">
        <v>0</v>
      </c>
      <c r="R193" s="173" t="s">
        <v>83</v>
      </c>
      <c r="S193" s="173" t="s">
        <v>83</v>
      </c>
      <c r="T193" s="173" t="s">
        <v>83</v>
      </c>
      <c r="U193" s="173" t="s">
        <v>83</v>
      </c>
      <c r="V193" s="27"/>
      <c r="W193" s="27" t="s">
        <v>88</v>
      </c>
      <c r="X193" s="27">
        <v>80000</v>
      </c>
      <c r="Y193" s="173" t="s">
        <v>83</v>
      </c>
      <c r="Z193" s="27">
        <v>0</v>
      </c>
      <c r="AA193" s="27">
        <v>0</v>
      </c>
      <c r="AB193" s="153">
        <v>0</v>
      </c>
      <c r="AC193" s="27">
        <v>1</v>
      </c>
      <c r="AD193" s="27">
        <v>1</v>
      </c>
      <c r="AE193" s="173" t="s">
        <v>83</v>
      </c>
      <c r="AF193" s="173" t="s">
        <v>83</v>
      </c>
      <c r="AG193" s="173" t="s">
        <v>83</v>
      </c>
      <c r="AH193" s="173" t="s">
        <v>83</v>
      </c>
      <c r="AI193" s="27">
        <v>1</v>
      </c>
      <c r="AJ193" s="27"/>
      <c r="AK193" s="27">
        <v>1</v>
      </c>
      <c r="AL193" s="27">
        <v>1</v>
      </c>
      <c r="AM193" s="173" t="s">
        <v>83</v>
      </c>
      <c r="AN193" s="27">
        <v>1</v>
      </c>
      <c r="AO193" s="27">
        <v>1</v>
      </c>
      <c r="AP193" s="27">
        <v>1</v>
      </c>
    </row>
    <row r="194" spans="1:42">
      <c r="A194" s="151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3" t="str">
        <f t="shared" si="84"/>
        <v>噬心劫</v>
      </c>
      <c r="K194" s="153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54" t="str">
        <f>VLOOKUP(LEFT(RIGHT(B194,5),4),物品!B:CU,20,FALSE)</f>
        <v>ReplaceableTextures\\CommandButtons\\BTNIT01.blp</v>
      </c>
      <c r="N194" s="173" t="s">
        <v>83</v>
      </c>
      <c r="O194" s="154" t="s">
        <v>98</v>
      </c>
      <c r="P194" s="27">
        <v>0</v>
      </c>
      <c r="Q194" s="27">
        <v>0</v>
      </c>
      <c r="R194" s="173" t="s">
        <v>83</v>
      </c>
      <c r="S194" s="173" t="s">
        <v>83</v>
      </c>
      <c r="T194" s="173" t="s">
        <v>83</v>
      </c>
      <c r="U194" s="173" t="s">
        <v>83</v>
      </c>
      <c r="V194" s="27"/>
      <c r="W194" s="27" t="s">
        <v>88</v>
      </c>
      <c r="X194" s="27">
        <v>3000</v>
      </c>
      <c r="Y194" s="173" t="s">
        <v>83</v>
      </c>
      <c r="Z194" s="27">
        <v>0</v>
      </c>
      <c r="AA194" s="27">
        <v>0</v>
      </c>
      <c r="AB194" s="153">
        <v>0</v>
      </c>
      <c r="AC194" s="27">
        <v>1</v>
      </c>
      <c r="AD194" s="27">
        <v>1</v>
      </c>
      <c r="AE194" s="173" t="s">
        <v>83</v>
      </c>
      <c r="AF194" s="173" t="s">
        <v>83</v>
      </c>
      <c r="AG194" s="173" t="s">
        <v>83</v>
      </c>
      <c r="AH194" s="173" t="s">
        <v>83</v>
      </c>
      <c r="AI194" s="27">
        <v>1</v>
      </c>
      <c r="AJ194" s="27"/>
      <c r="AK194" s="27">
        <v>1</v>
      </c>
      <c r="AL194" s="27">
        <v>1</v>
      </c>
      <c r="AM194" s="173" t="s">
        <v>83</v>
      </c>
      <c r="AN194" s="27">
        <v>1</v>
      </c>
      <c r="AO194" s="27">
        <v>1</v>
      </c>
      <c r="AP194" s="27">
        <v>1</v>
      </c>
    </row>
    <row r="195" spans="1:42">
      <c r="A195" s="151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3" t="str">
        <f t="shared" si="84"/>
        <v>三重轰雷劫</v>
      </c>
      <c r="K195" s="153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54" t="str">
        <f>VLOOKUP(LEFT(RIGHT(B195,5),4),物品!B:CU,20,FALSE)</f>
        <v>ReplaceableTextures\\CommandButtons\\BTNIT02.blp</v>
      </c>
      <c r="N195" s="173" t="s">
        <v>83</v>
      </c>
      <c r="O195" s="154" t="s">
        <v>98</v>
      </c>
      <c r="P195" s="27">
        <v>1</v>
      </c>
      <c r="Q195" s="27">
        <v>0</v>
      </c>
      <c r="R195" s="173" t="s">
        <v>83</v>
      </c>
      <c r="S195" s="173" t="s">
        <v>83</v>
      </c>
      <c r="T195" s="173" t="s">
        <v>83</v>
      </c>
      <c r="U195" s="173" t="s">
        <v>83</v>
      </c>
      <c r="V195" s="27"/>
      <c r="W195" s="27" t="s">
        <v>88</v>
      </c>
      <c r="X195" s="27">
        <v>3000</v>
      </c>
      <c r="Y195" s="173" t="s">
        <v>83</v>
      </c>
      <c r="Z195" s="27">
        <v>0</v>
      </c>
      <c r="AA195" s="27">
        <v>0</v>
      </c>
      <c r="AB195" s="153">
        <v>2</v>
      </c>
      <c r="AC195" s="27">
        <v>1</v>
      </c>
      <c r="AD195" s="27">
        <v>1</v>
      </c>
      <c r="AE195" s="173" t="s">
        <v>83</v>
      </c>
      <c r="AF195" s="173" t="s">
        <v>83</v>
      </c>
      <c r="AG195" s="173" t="s">
        <v>83</v>
      </c>
      <c r="AH195" s="173" t="s">
        <v>83</v>
      </c>
      <c r="AI195" s="27">
        <v>1</v>
      </c>
      <c r="AJ195" s="27"/>
      <c r="AK195" s="27">
        <v>1</v>
      </c>
      <c r="AL195" s="27">
        <v>1</v>
      </c>
      <c r="AM195" s="173" t="s">
        <v>83</v>
      </c>
      <c r="AN195" s="27">
        <v>1</v>
      </c>
      <c r="AO195" s="27">
        <v>1</v>
      </c>
      <c r="AP195" s="27">
        <v>1</v>
      </c>
    </row>
    <row r="196" spans="1:42">
      <c r="A196" s="151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3" t="str">
        <f t="shared" si="84"/>
        <v>|Cff00FF7F六重天雷劫|r</v>
      </c>
      <c r="K196" s="153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54" t="str">
        <f>VLOOKUP(LEFT(RIGHT(B196,5),4),物品!B:CU,20,FALSE)</f>
        <v>ReplaceableTextures\\CommandButtons\\BTNIT03.blp</v>
      </c>
      <c r="N196" s="173" t="s">
        <v>83</v>
      </c>
      <c r="O196" s="154" t="s">
        <v>98</v>
      </c>
      <c r="P196" s="27">
        <v>2</v>
      </c>
      <c r="Q196" s="27">
        <v>0</v>
      </c>
      <c r="R196" s="173" t="s">
        <v>83</v>
      </c>
      <c r="S196" s="173" t="s">
        <v>83</v>
      </c>
      <c r="T196" s="173" t="s">
        <v>83</v>
      </c>
      <c r="U196" s="173" t="s">
        <v>83</v>
      </c>
      <c r="V196" s="27"/>
      <c r="W196" s="27" t="s">
        <v>88</v>
      </c>
      <c r="X196" s="27">
        <v>5000</v>
      </c>
      <c r="Y196" s="173" t="s">
        <v>83</v>
      </c>
      <c r="Z196" s="27">
        <v>0</v>
      </c>
      <c r="AA196" s="27">
        <v>0</v>
      </c>
      <c r="AB196" s="153">
        <v>3</v>
      </c>
      <c r="AC196" s="27">
        <v>1</v>
      </c>
      <c r="AD196" s="27">
        <v>1</v>
      </c>
      <c r="AE196" s="173" t="s">
        <v>83</v>
      </c>
      <c r="AF196" s="173" t="s">
        <v>83</v>
      </c>
      <c r="AG196" s="173" t="s">
        <v>83</v>
      </c>
      <c r="AH196" s="173" t="s">
        <v>83</v>
      </c>
      <c r="AI196" s="27">
        <v>1</v>
      </c>
      <c r="AJ196" s="27"/>
      <c r="AK196" s="27">
        <v>1</v>
      </c>
      <c r="AL196" s="27">
        <v>1</v>
      </c>
      <c r="AM196" s="173" t="s">
        <v>83</v>
      </c>
      <c r="AN196" s="27">
        <v>1</v>
      </c>
      <c r="AO196" s="27">
        <v>1</v>
      </c>
      <c r="AP196" s="27">
        <v>1</v>
      </c>
    </row>
    <row r="197" spans="1:42">
      <c r="A197" s="151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3" t="str">
        <f t="shared" si="84"/>
        <v>|Cff00FF7F九重煅神劫|r</v>
      </c>
      <c r="K197" s="153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54" t="str">
        <f>VLOOKUP(LEFT(RIGHT(B197,5),4),物品!B:CU,20,FALSE)</f>
        <v>ReplaceableTextures\\CommandButtons\\BTNIT04.blp</v>
      </c>
      <c r="N197" s="173" t="s">
        <v>83</v>
      </c>
      <c r="O197" s="154" t="s">
        <v>98</v>
      </c>
      <c r="P197" s="27">
        <v>3</v>
      </c>
      <c r="Q197" s="27">
        <v>0</v>
      </c>
      <c r="R197" s="173" t="s">
        <v>83</v>
      </c>
      <c r="S197" s="173" t="s">
        <v>83</v>
      </c>
      <c r="T197" s="173" t="s">
        <v>83</v>
      </c>
      <c r="U197" s="173" t="s">
        <v>83</v>
      </c>
      <c r="V197" s="27"/>
      <c r="W197" s="27" t="s">
        <v>88</v>
      </c>
      <c r="X197" s="27">
        <v>7000</v>
      </c>
      <c r="Y197" s="173" t="s">
        <v>83</v>
      </c>
      <c r="Z197" s="27">
        <v>0</v>
      </c>
      <c r="AA197" s="27">
        <v>0</v>
      </c>
      <c r="AB197" s="153">
        <v>5</v>
      </c>
      <c r="AC197" s="27">
        <v>1</v>
      </c>
      <c r="AD197" s="27">
        <v>1</v>
      </c>
      <c r="AE197" s="173" t="s">
        <v>83</v>
      </c>
      <c r="AF197" s="173" t="s">
        <v>83</v>
      </c>
      <c r="AG197" s="173" t="s">
        <v>83</v>
      </c>
      <c r="AH197" s="173" t="s">
        <v>83</v>
      </c>
      <c r="AI197" s="27">
        <v>1</v>
      </c>
      <c r="AJ197" s="27"/>
      <c r="AK197" s="27">
        <v>1</v>
      </c>
      <c r="AL197" s="27">
        <v>1</v>
      </c>
      <c r="AM197" s="173" t="s">
        <v>83</v>
      </c>
      <c r="AN197" s="27">
        <v>1</v>
      </c>
      <c r="AO197" s="27">
        <v>1</v>
      </c>
      <c r="AP197" s="27">
        <v>1</v>
      </c>
    </row>
    <row r="198" spans="1:42">
      <c r="A198" s="151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3" t="str">
        <f t="shared" si="84"/>
        <v>|Cff00BFFF灭魄血煞劫|r</v>
      </c>
      <c r="K198" s="153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54" t="str">
        <f>VLOOKUP(LEFT(RIGHT(B198,5),4),物品!B:CU,20,FALSE)</f>
        <v>ReplaceableTextures\\CommandButtons\\BTNIT05.blp</v>
      </c>
      <c r="N198" s="173" t="s">
        <v>83</v>
      </c>
      <c r="O198" s="154" t="s">
        <v>98</v>
      </c>
      <c r="P198" s="27">
        <v>0</v>
      </c>
      <c r="Q198" s="27">
        <v>1</v>
      </c>
      <c r="R198" s="173" t="s">
        <v>83</v>
      </c>
      <c r="S198" s="173" t="s">
        <v>83</v>
      </c>
      <c r="T198" s="173" t="s">
        <v>83</v>
      </c>
      <c r="U198" s="173" t="s">
        <v>83</v>
      </c>
      <c r="V198" s="27"/>
      <c r="W198" s="27" t="s">
        <v>88</v>
      </c>
      <c r="X198" s="27">
        <v>10000</v>
      </c>
      <c r="Y198" s="173" t="s">
        <v>83</v>
      </c>
      <c r="Z198" s="27">
        <v>0</v>
      </c>
      <c r="AA198" s="27">
        <v>0</v>
      </c>
      <c r="AB198" s="153">
        <v>7</v>
      </c>
      <c r="AC198" s="27">
        <v>1</v>
      </c>
      <c r="AD198" s="27">
        <v>1</v>
      </c>
      <c r="AE198" s="173" t="s">
        <v>83</v>
      </c>
      <c r="AF198" s="173" t="s">
        <v>83</v>
      </c>
      <c r="AG198" s="173" t="s">
        <v>83</v>
      </c>
      <c r="AH198" s="173" t="s">
        <v>83</v>
      </c>
      <c r="AI198" s="27">
        <v>1</v>
      </c>
      <c r="AJ198" s="27"/>
      <c r="AK198" s="27">
        <v>1</v>
      </c>
      <c r="AL198" s="27">
        <v>1</v>
      </c>
      <c r="AM198" s="173" t="s">
        <v>83</v>
      </c>
      <c r="AN198" s="27">
        <v>1</v>
      </c>
      <c r="AO198" s="27">
        <v>1</v>
      </c>
      <c r="AP198" s="27">
        <v>1</v>
      </c>
    </row>
    <row r="199" spans="1:42">
      <c r="A199" s="151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3" t="str">
        <f t="shared" si="84"/>
        <v>|Cff00BFFF入微洞虚劫|r</v>
      </c>
      <c r="K199" s="153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54" t="str">
        <f>VLOOKUP(LEFT(RIGHT(B199,5),4),物品!B:CU,20,FALSE)</f>
        <v>ReplaceableTextures\\CommandButtons\\BTNIT06.blp</v>
      </c>
      <c r="N199" s="173" t="s">
        <v>83</v>
      </c>
      <c r="O199" s="154" t="s">
        <v>98</v>
      </c>
      <c r="P199" s="27">
        <v>1</v>
      </c>
      <c r="Q199" s="27">
        <v>1</v>
      </c>
      <c r="R199" s="173" t="s">
        <v>83</v>
      </c>
      <c r="S199" s="173" t="s">
        <v>83</v>
      </c>
      <c r="T199" s="173" t="s">
        <v>83</v>
      </c>
      <c r="U199" s="173" t="s">
        <v>83</v>
      </c>
      <c r="V199" s="27"/>
      <c r="W199" s="27" t="s">
        <v>88</v>
      </c>
      <c r="X199" s="27">
        <v>15000</v>
      </c>
      <c r="Y199" s="173" t="s">
        <v>83</v>
      </c>
      <c r="Z199" s="27">
        <v>0</v>
      </c>
      <c r="AA199" s="27">
        <v>0</v>
      </c>
      <c r="AB199" s="153">
        <v>10</v>
      </c>
      <c r="AC199" s="27">
        <v>1</v>
      </c>
      <c r="AD199" s="27">
        <v>1</v>
      </c>
      <c r="AE199" s="173" t="s">
        <v>83</v>
      </c>
      <c r="AF199" s="173" t="s">
        <v>83</v>
      </c>
      <c r="AG199" s="173" t="s">
        <v>83</v>
      </c>
      <c r="AH199" s="173" t="s">
        <v>83</v>
      </c>
      <c r="AI199" s="27">
        <v>1</v>
      </c>
      <c r="AJ199" s="27"/>
      <c r="AK199" s="27">
        <v>1</v>
      </c>
      <c r="AL199" s="27">
        <v>1</v>
      </c>
      <c r="AM199" s="173" t="s">
        <v>83</v>
      </c>
      <c r="AN199" s="27">
        <v>1</v>
      </c>
      <c r="AO199" s="27">
        <v>1</v>
      </c>
      <c r="AP199" s="27">
        <v>1</v>
      </c>
    </row>
    <row r="200" spans="1:42">
      <c r="A200" s="151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3" t="str">
        <f t="shared" si="84"/>
        <v>|CffFFD24D因果厄难劫|r</v>
      </c>
      <c r="K200" s="153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54" t="str">
        <f>VLOOKUP(LEFT(RIGHT(B200,5),4),物品!B:CU,20,FALSE)</f>
        <v>ReplaceableTextures\\CommandButtons\\BTNIT07.blp</v>
      </c>
      <c r="N200" s="173" t="s">
        <v>83</v>
      </c>
      <c r="O200" s="154" t="s">
        <v>98</v>
      </c>
      <c r="P200" s="27">
        <v>2</v>
      </c>
      <c r="Q200" s="27">
        <v>1</v>
      </c>
      <c r="R200" s="173" t="s">
        <v>83</v>
      </c>
      <c r="S200" s="173" t="s">
        <v>83</v>
      </c>
      <c r="T200" s="173" t="s">
        <v>83</v>
      </c>
      <c r="U200" s="173" t="s">
        <v>83</v>
      </c>
      <c r="V200" s="27"/>
      <c r="W200" s="27" t="s">
        <v>88</v>
      </c>
      <c r="X200" s="27">
        <v>20000</v>
      </c>
      <c r="Y200" s="173" t="s">
        <v>83</v>
      </c>
      <c r="Z200" s="27">
        <v>0</v>
      </c>
      <c r="AA200" s="27">
        <v>0</v>
      </c>
      <c r="AB200" s="153">
        <v>13</v>
      </c>
      <c r="AC200" s="27">
        <v>1</v>
      </c>
      <c r="AD200" s="27">
        <v>1</v>
      </c>
      <c r="AE200" s="173" t="s">
        <v>83</v>
      </c>
      <c r="AF200" s="173" t="s">
        <v>83</v>
      </c>
      <c r="AG200" s="173" t="s">
        <v>83</v>
      </c>
      <c r="AH200" s="173" t="s">
        <v>83</v>
      </c>
      <c r="AI200" s="27">
        <v>1</v>
      </c>
      <c r="AJ200" s="27"/>
      <c r="AK200" s="27">
        <v>1</v>
      </c>
      <c r="AL200" s="27">
        <v>1</v>
      </c>
      <c r="AM200" s="173" t="s">
        <v>83</v>
      </c>
      <c r="AN200" s="27">
        <v>1</v>
      </c>
      <c r="AO200" s="27">
        <v>1</v>
      </c>
      <c r="AP200" s="27">
        <v>1</v>
      </c>
    </row>
    <row r="201" spans="1:42">
      <c r="A201" s="151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3" t="str">
        <f t="shared" si="84"/>
        <v>|CffFFD24D迷魂幻世劫|r</v>
      </c>
      <c r="K201" s="153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54" t="str">
        <f>VLOOKUP(LEFT(RIGHT(B201,5),4),物品!B:CU,20,FALSE)</f>
        <v>ReplaceableTextures\\CommandButtons\\BTNIT08.blp</v>
      </c>
      <c r="N201" s="173" t="s">
        <v>83</v>
      </c>
      <c r="O201" s="154" t="s">
        <v>98</v>
      </c>
      <c r="P201" s="27">
        <v>3</v>
      </c>
      <c r="Q201" s="27">
        <v>1</v>
      </c>
      <c r="R201" s="173" t="s">
        <v>83</v>
      </c>
      <c r="S201" s="173" t="s">
        <v>83</v>
      </c>
      <c r="T201" s="173" t="s">
        <v>83</v>
      </c>
      <c r="U201" s="173" t="s">
        <v>83</v>
      </c>
      <c r="V201" s="27"/>
      <c r="W201" s="27" t="s">
        <v>88</v>
      </c>
      <c r="X201" s="27">
        <v>25000</v>
      </c>
      <c r="Y201" s="173" t="s">
        <v>83</v>
      </c>
      <c r="Z201" s="27">
        <v>0</v>
      </c>
      <c r="AA201" s="27">
        <v>0</v>
      </c>
      <c r="AB201" s="153">
        <v>16</v>
      </c>
      <c r="AC201" s="27">
        <v>1</v>
      </c>
      <c r="AD201" s="27">
        <v>1</v>
      </c>
      <c r="AE201" s="173" t="s">
        <v>83</v>
      </c>
      <c r="AF201" s="173" t="s">
        <v>83</v>
      </c>
      <c r="AG201" s="173" t="s">
        <v>83</v>
      </c>
      <c r="AH201" s="173" t="s">
        <v>83</v>
      </c>
      <c r="AI201" s="27">
        <v>1</v>
      </c>
      <c r="AJ201" s="27"/>
      <c r="AK201" s="27">
        <v>1</v>
      </c>
      <c r="AL201" s="27">
        <v>1</v>
      </c>
      <c r="AM201" s="173" t="s">
        <v>83</v>
      </c>
      <c r="AN201" s="27">
        <v>1</v>
      </c>
      <c r="AO201" s="27">
        <v>1</v>
      </c>
      <c r="AP201" s="27">
        <v>1</v>
      </c>
    </row>
    <row r="202" spans="1:42">
      <c r="A202" s="151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3" t="str">
        <f t="shared" si="84"/>
        <v>|CffFF0000天人五衰劫|r</v>
      </c>
      <c r="K202" s="153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54" t="str">
        <f>VLOOKUP(LEFT(RIGHT(B202,5),4),物品!B:CU,20,FALSE)</f>
        <v>ReplaceableTextures\\CommandButtons\\BTNIT09.blp</v>
      </c>
      <c r="N202" s="173" t="s">
        <v>83</v>
      </c>
      <c r="O202" s="154" t="s">
        <v>98</v>
      </c>
      <c r="P202" s="27">
        <v>0</v>
      </c>
      <c r="Q202" s="27">
        <v>2</v>
      </c>
      <c r="R202" s="173" t="s">
        <v>83</v>
      </c>
      <c r="S202" s="173" t="s">
        <v>83</v>
      </c>
      <c r="T202" s="173" t="s">
        <v>83</v>
      </c>
      <c r="U202" s="173" t="s">
        <v>83</v>
      </c>
      <c r="V202" s="27"/>
      <c r="W202" s="27" t="s">
        <v>88</v>
      </c>
      <c r="X202" s="27">
        <v>30000</v>
      </c>
      <c r="Y202" s="173" t="s">
        <v>83</v>
      </c>
      <c r="Z202" s="27">
        <v>0</v>
      </c>
      <c r="AA202" s="27">
        <v>0</v>
      </c>
      <c r="AB202" s="153">
        <v>20</v>
      </c>
      <c r="AC202" s="27">
        <v>1</v>
      </c>
      <c r="AD202" s="27">
        <v>1</v>
      </c>
      <c r="AE202" s="173" t="s">
        <v>83</v>
      </c>
      <c r="AF202" s="173" t="s">
        <v>83</v>
      </c>
      <c r="AG202" s="173" t="s">
        <v>83</v>
      </c>
      <c r="AH202" s="173" t="s">
        <v>83</v>
      </c>
      <c r="AI202" s="27">
        <v>1</v>
      </c>
      <c r="AJ202" s="27"/>
      <c r="AK202" s="27">
        <v>1</v>
      </c>
      <c r="AL202" s="27">
        <v>1</v>
      </c>
      <c r="AM202" s="173" t="s">
        <v>83</v>
      </c>
      <c r="AN202" s="27">
        <v>1</v>
      </c>
      <c r="AO202" s="27">
        <v>1</v>
      </c>
      <c r="AP202" s="27">
        <v>1</v>
      </c>
    </row>
    <row r="203" spans="1:42">
      <c r="A203" s="151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3" t="str">
        <f t="shared" si="84"/>
        <v>|CffFF0000混元灭世劫|r</v>
      </c>
      <c r="K203" s="153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54" t="str">
        <f>VLOOKUP(LEFT(RIGHT(B203,5),4),物品!B:CU,20,FALSE)</f>
        <v>ReplaceableTextures\\CommandButtons\\BTNIT10.blp</v>
      </c>
      <c r="N203" s="173" t="s">
        <v>83</v>
      </c>
      <c r="O203" s="154" t="s">
        <v>98</v>
      </c>
      <c r="P203" s="27">
        <v>1</v>
      </c>
      <c r="Q203" s="27">
        <v>2</v>
      </c>
      <c r="R203" s="173" t="s">
        <v>83</v>
      </c>
      <c r="S203" s="173" t="s">
        <v>83</v>
      </c>
      <c r="T203" s="173" t="s">
        <v>83</v>
      </c>
      <c r="U203" s="173" t="s">
        <v>83</v>
      </c>
      <c r="V203" s="27"/>
      <c r="W203" s="27" t="s">
        <v>88</v>
      </c>
      <c r="X203" s="27">
        <v>50000</v>
      </c>
      <c r="Y203" s="173" t="s">
        <v>83</v>
      </c>
      <c r="Z203" s="27">
        <v>0</v>
      </c>
      <c r="AA203" s="27">
        <v>0</v>
      </c>
      <c r="AB203" s="153">
        <v>25</v>
      </c>
      <c r="AC203" s="27">
        <v>1</v>
      </c>
      <c r="AD203" s="27">
        <v>1</v>
      </c>
      <c r="AE203" s="173" t="s">
        <v>83</v>
      </c>
      <c r="AF203" s="173" t="s">
        <v>83</v>
      </c>
      <c r="AG203" s="173" t="s">
        <v>83</v>
      </c>
      <c r="AH203" s="173" t="s">
        <v>83</v>
      </c>
      <c r="AI203" s="27">
        <v>1</v>
      </c>
      <c r="AJ203" s="27"/>
      <c r="AK203" s="27">
        <v>1</v>
      </c>
      <c r="AL203" s="27">
        <v>1</v>
      </c>
      <c r="AM203" s="173" t="s">
        <v>83</v>
      </c>
      <c r="AN203" s="27">
        <v>1</v>
      </c>
      <c r="AO203" s="27">
        <v>1</v>
      </c>
      <c r="AP203" s="27">
        <v>1</v>
      </c>
    </row>
    <row r="204" spans="1:42">
      <c r="A204" s="151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53" t="str">
        <f t="shared" si="84"/>
        <v>斩三尸</v>
      </c>
      <c r="K204" s="153" t="str">
        <f t="shared" si="85"/>
        <v>境界挑战11</v>
      </c>
      <c r="L204" s="27"/>
      <c r="M204" s="154" t="str">
        <f>VLOOKUP(LEFT(RIGHT(B204,5),4),物品!B:CU,20,FALSE)</f>
        <v>ReplaceableTextures\\CommandButtons\\BTNIT11.blp</v>
      </c>
      <c r="N204" s="173" t="s">
        <v>83</v>
      </c>
      <c r="O204" s="154" t="s">
        <v>98</v>
      </c>
      <c r="P204" s="27">
        <v>2</v>
      </c>
      <c r="Q204" s="27">
        <v>1</v>
      </c>
      <c r="R204" s="173" t="s">
        <v>83</v>
      </c>
      <c r="S204" s="173" t="s">
        <v>83</v>
      </c>
      <c r="T204" s="173" t="s">
        <v>83</v>
      </c>
      <c r="U204" s="173" t="s">
        <v>83</v>
      </c>
      <c r="V204" s="27"/>
      <c r="W204" s="27" t="s">
        <v>88</v>
      </c>
      <c r="X204" s="27">
        <v>0</v>
      </c>
      <c r="Y204" s="173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73" t="s">
        <v>83</v>
      </c>
      <c r="AF204" s="173" t="s">
        <v>83</v>
      </c>
      <c r="AG204" s="173" t="s">
        <v>83</v>
      </c>
      <c r="AH204" s="173" t="s">
        <v>83</v>
      </c>
      <c r="AI204" s="27">
        <v>1</v>
      </c>
      <c r="AJ204" s="27"/>
      <c r="AK204" s="27">
        <v>1</v>
      </c>
      <c r="AL204" s="27">
        <v>1</v>
      </c>
      <c r="AM204" s="173" t="s">
        <v>83</v>
      </c>
      <c r="AN204" s="27">
        <v>1</v>
      </c>
      <c r="AO204" s="27">
        <v>1</v>
      </c>
      <c r="AP204" s="27">
        <v>1</v>
      </c>
    </row>
    <row r="205" spans="1:42">
      <c r="A205" s="151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53" t="str">
        <f t="shared" si="84"/>
        <v>无量量劫</v>
      </c>
      <c r="K205" s="153" t="str">
        <f t="shared" si="85"/>
        <v>境界挑战12</v>
      </c>
      <c r="L205" s="27"/>
      <c r="M205" s="154" t="str">
        <f>VLOOKUP(LEFT(RIGHT(B205,5),4),物品!B:CU,20,FALSE)</f>
        <v>ReplaceableTextures\\CommandButtons\\BTNIT12.blp</v>
      </c>
      <c r="N205" s="173" t="s">
        <v>83</v>
      </c>
      <c r="O205" s="154" t="s">
        <v>98</v>
      </c>
      <c r="P205" s="27">
        <v>3</v>
      </c>
      <c r="Q205" s="27">
        <v>1</v>
      </c>
      <c r="R205" s="173" t="s">
        <v>83</v>
      </c>
      <c r="S205" s="173" t="s">
        <v>83</v>
      </c>
      <c r="T205" s="173" t="s">
        <v>83</v>
      </c>
      <c r="U205" s="173" t="s">
        <v>83</v>
      </c>
      <c r="V205" s="27"/>
      <c r="W205" s="27" t="s">
        <v>88</v>
      </c>
      <c r="X205" s="27">
        <v>0</v>
      </c>
      <c r="Y205" s="173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73" t="s">
        <v>83</v>
      </c>
      <c r="AF205" s="173" t="s">
        <v>83</v>
      </c>
      <c r="AG205" s="173" t="s">
        <v>83</v>
      </c>
      <c r="AH205" s="173" t="s">
        <v>83</v>
      </c>
      <c r="AI205" s="27">
        <v>1</v>
      </c>
      <c r="AJ205" s="27"/>
      <c r="AK205" s="27">
        <v>1</v>
      </c>
      <c r="AL205" s="27">
        <v>1</v>
      </c>
      <c r="AM205" s="173" t="s">
        <v>83</v>
      </c>
      <c r="AN205" s="27">
        <v>1</v>
      </c>
      <c r="AO205" s="27">
        <v>1</v>
      </c>
      <c r="AP205" s="27">
        <v>1</v>
      </c>
    </row>
    <row r="206" spans="1:42">
      <c r="A206" s="151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53" t="str">
        <f t="shared" si="84"/>
        <v>鸿钧对练</v>
      </c>
      <c r="K206" s="153" t="str">
        <f t="shared" si="85"/>
        <v>境界挑战13</v>
      </c>
      <c r="L206" s="27"/>
      <c r="M206" s="154" t="str">
        <f>VLOOKUP(LEFT(RIGHT(B206,5),4),物品!B:CU,20,FALSE)</f>
        <v>ReplaceableTextures\\CommandButtons\\BTNIT13.blp</v>
      </c>
      <c r="N206" s="173" t="s">
        <v>83</v>
      </c>
      <c r="O206" s="154" t="s">
        <v>98</v>
      </c>
      <c r="P206" s="27">
        <v>0</v>
      </c>
      <c r="Q206" s="27">
        <v>2</v>
      </c>
      <c r="R206" s="173" t="s">
        <v>83</v>
      </c>
      <c r="S206" s="173" t="s">
        <v>83</v>
      </c>
      <c r="T206" s="173" t="s">
        <v>83</v>
      </c>
      <c r="U206" s="173" t="s">
        <v>83</v>
      </c>
      <c r="V206" s="27"/>
      <c r="W206" s="27" t="s">
        <v>88</v>
      </c>
      <c r="X206" s="27">
        <v>0</v>
      </c>
      <c r="Y206" s="173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73" t="s">
        <v>83</v>
      </c>
      <c r="AF206" s="173" t="s">
        <v>83</v>
      </c>
      <c r="AG206" s="173" t="s">
        <v>83</v>
      </c>
      <c r="AH206" s="173" t="s">
        <v>83</v>
      </c>
      <c r="AI206" s="27">
        <v>1</v>
      </c>
      <c r="AJ206" s="27"/>
      <c r="AK206" s="27">
        <v>1</v>
      </c>
      <c r="AL206" s="27">
        <v>1</v>
      </c>
      <c r="AM206" s="173" t="s">
        <v>83</v>
      </c>
      <c r="AN206" s="27">
        <v>1</v>
      </c>
      <c r="AO206" s="27">
        <v>1</v>
      </c>
      <c r="AP206" s="27">
        <v>1</v>
      </c>
    </row>
    <row r="207" spans="1:42">
      <c r="A207" s="151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53" t="str">
        <f t="shared" si="84"/>
        <v>境界挑战14</v>
      </c>
      <c r="K207" s="153" t="str">
        <f t="shared" si="85"/>
        <v>境界挑战14</v>
      </c>
      <c r="L207" s="27"/>
      <c r="M207" s="154" t="str">
        <f>VLOOKUP(LEFT(RIGHT(B207,5),4),物品!B:CU,20,FALSE)</f>
        <v>ReplaceableTextures\\CommandButtons\\BTNIT14.blp</v>
      </c>
      <c r="N207" s="173" t="s">
        <v>83</v>
      </c>
      <c r="O207" s="154" t="s">
        <v>98</v>
      </c>
      <c r="P207" s="27">
        <v>1</v>
      </c>
      <c r="Q207" s="27">
        <v>2</v>
      </c>
      <c r="R207" s="173" t="s">
        <v>83</v>
      </c>
      <c r="S207" s="173" t="s">
        <v>83</v>
      </c>
      <c r="T207" s="173" t="s">
        <v>83</v>
      </c>
      <c r="U207" s="173" t="s">
        <v>83</v>
      </c>
      <c r="V207" s="27"/>
      <c r="W207" s="27" t="s">
        <v>88</v>
      </c>
      <c r="X207" s="27">
        <v>0</v>
      </c>
      <c r="Y207" s="173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73" t="s">
        <v>83</v>
      </c>
      <c r="AF207" s="173" t="s">
        <v>83</v>
      </c>
      <c r="AG207" s="173" t="s">
        <v>83</v>
      </c>
      <c r="AH207" s="173" t="s">
        <v>83</v>
      </c>
      <c r="AI207" s="27">
        <v>1</v>
      </c>
      <c r="AJ207" s="27"/>
      <c r="AK207" s="27">
        <v>1</v>
      </c>
      <c r="AL207" s="27">
        <v>1</v>
      </c>
      <c r="AM207" s="173" t="s">
        <v>83</v>
      </c>
      <c r="AN207" s="27">
        <v>1</v>
      </c>
      <c r="AO207" s="27">
        <v>1</v>
      </c>
      <c r="AP207" s="27">
        <v>1</v>
      </c>
    </row>
    <row r="208" spans="1:42">
      <c r="A208" s="151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53" t="str">
        <f t="shared" si="84"/>
        <v>暂停进攻</v>
      </c>
      <c r="K208" s="153" t="str">
        <f t="shared" si="85"/>
        <v>延缓敌军2分钟进攻时间。|n|n|Cff999999狗策划一直不想做这个功能，你们就省着点用吧~（逃|r</v>
      </c>
      <c r="L208" s="27"/>
      <c r="M208" s="156" t="s">
        <v>109</v>
      </c>
      <c r="N208" s="173" t="s">
        <v>83</v>
      </c>
      <c r="O208" s="154" t="s">
        <v>98</v>
      </c>
      <c r="P208" s="27">
        <v>0</v>
      </c>
      <c r="Q208" s="27">
        <v>0</v>
      </c>
      <c r="R208" s="173" t="s">
        <v>83</v>
      </c>
      <c r="S208" s="173" t="s">
        <v>83</v>
      </c>
      <c r="T208" s="173" t="s">
        <v>83</v>
      </c>
      <c r="U208" s="173" t="s">
        <v>83</v>
      </c>
      <c r="V208" s="27"/>
      <c r="W208" s="27" t="s">
        <v>88</v>
      </c>
      <c r="X208" s="27">
        <v>10000</v>
      </c>
      <c r="Y208" s="173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73" t="s">
        <v>83</v>
      </c>
      <c r="AF208" s="173" t="s">
        <v>83</v>
      </c>
      <c r="AG208" s="173" t="s">
        <v>83</v>
      </c>
      <c r="AH208" s="173" t="s">
        <v>83</v>
      </c>
      <c r="AI208" s="27">
        <v>1</v>
      </c>
      <c r="AJ208" s="27"/>
      <c r="AK208" s="27">
        <v>1</v>
      </c>
      <c r="AL208" s="27">
        <v>1</v>
      </c>
      <c r="AM208" s="173" t="s">
        <v>83</v>
      </c>
      <c r="AN208" s="27">
        <v>1</v>
      </c>
      <c r="AO208" s="27">
        <v>1</v>
      </c>
      <c r="AP208" s="27">
        <v>1</v>
      </c>
    </row>
    <row r="209" spans="1:42">
      <c r="A209" s="151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3" t="str">
        <f t="shared" ref="J209:J219" si="92">H209</f>
        <v>奇经八脉</v>
      </c>
      <c r="K209" s="153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54" t="str">
        <f>VLOOKUP(LEFT(RIGHT(B209,5),4),物品!B:CU,20,FALSE)</f>
        <v>ReplaceableTextures\\CommandButtons\\BTNIZ0B.blp</v>
      </c>
      <c r="N209" s="173" t="s">
        <v>83</v>
      </c>
      <c r="O209" s="154" t="s">
        <v>98</v>
      </c>
      <c r="P209" s="27">
        <v>2</v>
      </c>
      <c r="Q209" s="27">
        <v>2</v>
      </c>
      <c r="R209" s="173" t="s">
        <v>83</v>
      </c>
      <c r="S209" s="173" t="s">
        <v>83</v>
      </c>
      <c r="T209" s="173" t="s">
        <v>83</v>
      </c>
      <c r="U209" s="173" t="s">
        <v>83</v>
      </c>
      <c r="V209" s="27"/>
      <c r="W209" s="27" t="s">
        <v>88</v>
      </c>
      <c r="X209" s="27">
        <v>0</v>
      </c>
      <c r="Y209" s="173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73" t="s">
        <v>83</v>
      </c>
      <c r="AF209" s="173" t="s">
        <v>83</v>
      </c>
      <c r="AG209" s="173" t="s">
        <v>83</v>
      </c>
      <c r="AH209" s="173" t="s">
        <v>83</v>
      </c>
      <c r="AI209" s="27">
        <v>1</v>
      </c>
      <c r="AJ209" s="27"/>
      <c r="AK209" s="27">
        <v>1</v>
      </c>
      <c r="AL209" s="27">
        <v>1</v>
      </c>
      <c r="AM209" s="173" t="s">
        <v>83</v>
      </c>
      <c r="AN209" s="27">
        <v>1</v>
      </c>
      <c r="AO209" s="27">
        <v>1</v>
      </c>
      <c r="AP209" s="27">
        <v>1</v>
      </c>
    </row>
    <row r="210" spans="1:42">
      <c r="A210" s="151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53">
        <f t="shared" si="92"/>
        <v>0</v>
      </c>
      <c r="K210" s="153">
        <f t="shared" si="93"/>
        <v>0</v>
      </c>
      <c r="L210" s="27"/>
      <c r="M210" s="154" t="str">
        <f>VLOOKUP(LEFT(RIGHT(B210,5),4),物品!B:CU,20,FALSE)</f>
        <v>ReplaceableTextures\\CommandButtons\\BTNIZ0D.blp</v>
      </c>
      <c r="N210" s="173" t="s">
        <v>83</v>
      </c>
      <c r="O210" s="154" t="s">
        <v>98</v>
      </c>
      <c r="P210" s="27">
        <v>0</v>
      </c>
      <c r="Q210" s="27">
        <v>0</v>
      </c>
      <c r="R210" s="173" t="s">
        <v>83</v>
      </c>
      <c r="S210" s="173" t="s">
        <v>83</v>
      </c>
      <c r="T210" s="173" t="s">
        <v>83</v>
      </c>
      <c r="U210" s="173" t="s">
        <v>83</v>
      </c>
      <c r="V210" s="27"/>
      <c r="W210" s="27" t="s">
        <v>88</v>
      </c>
      <c r="X210" s="27">
        <v>0</v>
      </c>
      <c r="Y210" s="173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73" t="s">
        <v>83</v>
      </c>
      <c r="AF210" s="173" t="s">
        <v>83</v>
      </c>
      <c r="AG210" s="173" t="s">
        <v>83</v>
      </c>
      <c r="AH210" s="173" t="s">
        <v>83</v>
      </c>
      <c r="AI210" s="27">
        <v>1</v>
      </c>
      <c r="AJ210" s="27"/>
      <c r="AK210" s="27">
        <v>1</v>
      </c>
      <c r="AL210" s="27">
        <v>1</v>
      </c>
      <c r="AM210" s="173" t="s">
        <v>83</v>
      </c>
      <c r="AN210" s="27">
        <v>1</v>
      </c>
      <c r="AO210" s="27">
        <v>1</v>
      </c>
      <c r="AP210" s="27">
        <v>1</v>
      </c>
    </row>
    <row r="211" spans="1:42">
      <c r="A211" s="151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53">
        <f t="shared" si="92"/>
        <v>0</v>
      </c>
      <c r="K211" s="153">
        <f t="shared" si="93"/>
        <v>0</v>
      </c>
      <c r="L211" s="27"/>
      <c r="M211" s="154" t="str">
        <f>VLOOKUP(LEFT(RIGHT(B211,5),4),物品!B:CU,20,FALSE)</f>
        <v>ReplaceableTextures\\CommandButtons\\BTNIZ0E.blp</v>
      </c>
      <c r="N211" s="173" t="s">
        <v>83</v>
      </c>
      <c r="O211" s="154" t="s">
        <v>98</v>
      </c>
      <c r="P211" s="27">
        <v>0</v>
      </c>
      <c r="Q211" s="27">
        <v>0</v>
      </c>
      <c r="R211" s="173" t="s">
        <v>83</v>
      </c>
      <c r="S211" s="173" t="s">
        <v>83</v>
      </c>
      <c r="T211" s="173" t="s">
        <v>83</v>
      </c>
      <c r="U211" s="173" t="s">
        <v>83</v>
      </c>
      <c r="V211" s="27"/>
      <c r="W211" s="27" t="s">
        <v>88</v>
      </c>
      <c r="X211" s="27">
        <v>0</v>
      </c>
      <c r="Y211" s="173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73" t="s">
        <v>83</v>
      </c>
      <c r="AF211" s="173" t="s">
        <v>83</v>
      </c>
      <c r="AG211" s="173" t="s">
        <v>83</v>
      </c>
      <c r="AH211" s="173" t="s">
        <v>83</v>
      </c>
      <c r="AI211" s="27">
        <v>1</v>
      </c>
      <c r="AJ211" s="27"/>
      <c r="AK211" s="27">
        <v>1</v>
      </c>
      <c r="AL211" s="27">
        <v>1</v>
      </c>
      <c r="AM211" s="173" t="s">
        <v>83</v>
      </c>
      <c r="AN211" s="27">
        <v>1</v>
      </c>
      <c r="AO211" s="27">
        <v>1</v>
      </c>
      <c r="AP211" s="27">
        <v>1</v>
      </c>
    </row>
    <row r="212" spans="1:42">
      <c r="A212" s="151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53">
        <f t="shared" si="92"/>
        <v>0</v>
      </c>
      <c r="K212" s="153">
        <f t="shared" si="93"/>
        <v>0</v>
      </c>
      <c r="L212" s="27"/>
      <c r="M212" s="154" t="str">
        <f>VLOOKUP(LEFT(RIGHT(B212,5),4),物品!B:CU,20,FALSE)</f>
        <v>ReplaceableTextures\\CommandButtons\\BTNIZ0F.blp</v>
      </c>
      <c r="N212" s="173" t="s">
        <v>83</v>
      </c>
      <c r="O212" s="154" t="s">
        <v>98</v>
      </c>
      <c r="P212" s="27">
        <v>0</v>
      </c>
      <c r="Q212" s="27">
        <v>0</v>
      </c>
      <c r="R212" s="173" t="s">
        <v>83</v>
      </c>
      <c r="S212" s="173" t="s">
        <v>83</v>
      </c>
      <c r="T212" s="173" t="s">
        <v>83</v>
      </c>
      <c r="U212" s="173" t="s">
        <v>83</v>
      </c>
      <c r="V212" s="27"/>
      <c r="W212" s="27" t="s">
        <v>88</v>
      </c>
      <c r="X212" s="27">
        <v>0</v>
      </c>
      <c r="Y212" s="173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73" t="s">
        <v>83</v>
      </c>
      <c r="AF212" s="173" t="s">
        <v>83</v>
      </c>
      <c r="AG212" s="173" t="s">
        <v>83</v>
      </c>
      <c r="AH212" s="173" t="s">
        <v>83</v>
      </c>
      <c r="AI212" s="27">
        <v>1</v>
      </c>
      <c r="AJ212" s="27"/>
      <c r="AK212" s="27">
        <v>1</v>
      </c>
      <c r="AL212" s="27">
        <v>1</v>
      </c>
      <c r="AM212" s="173" t="s">
        <v>83</v>
      </c>
      <c r="AN212" s="27">
        <v>1</v>
      </c>
      <c r="AO212" s="27">
        <v>1</v>
      </c>
      <c r="AP212" s="27">
        <v>1</v>
      </c>
    </row>
    <row r="213" spans="1:42">
      <c r="A213" s="151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53">
        <f t="shared" si="92"/>
        <v>0</v>
      </c>
      <c r="K213" s="153">
        <f t="shared" si="93"/>
        <v>0</v>
      </c>
      <c r="L213" s="27"/>
      <c r="M213" s="154" t="str">
        <f>VLOOKUP(LEFT(RIGHT(B213,5),4),物品!B:CU,20,FALSE)</f>
        <v>ReplaceableTextures\\CommandButtons\\BTNIZ0G.blp</v>
      </c>
      <c r="N213" s="173" t="s">
        <v>83</v>
      </c>
      <c r="O213" s="154" t="s">
        <v>98</v>
      </c>
      <c r="P213" s="27">
        <v>0</v>
      </c>
      <c r="Q213" s="27">
        <v>0</v>
      </c>
      <c r="R213" s="173" t="s">
        <v>83</v>
      </c>
      <c r="S213" s="173" t="s">
        <v>83</v>
      </c>
      <c r="T213" s="173" t="s">
        <v>83</v>
      </c>
      <c r="U213" s="173" t="s">
        <v>83</v>
      </c>
      <c r="V213" s="27"/>
      <c r="W213" s="27" t="s">
        <v>88</v>
      </c>
      <c r="X213" s="27">
        <v>0</v>
      </c>
      <c r="Y213" s="173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73" t="s">
        <v>83</v>
      </c>
      <c r="AF213" s="173" t="s">
        <v>83</v>
      </c>
      <c r="AG213" s="173" t="s">
        <v>83</v>
      </c>
      <c r="AH213" s="173" t="s">
        <v>83</v>
      </c>
      <c r="AI213" s="27">
        <v>1</v>
      </c>
      <c r="AJ213" s="27"/>
      <c r="AK213" s="27">
        <v>1</v>
      </c>
      <c r="AL213" s="27">
        <v>1</v>
      </c>
      <c r="AM213" s="173" t="s">
        <v>83</v>
      </c>
      <c r="AN213" s="27">
        <v>1</v>
      </c>
      <c r="AO213" s="27">
        <v>1</v>
      </c>
      <c r="AP213" s="27">
        <v>1</v>
      </c>
    </row>
    <row r="214" spans="1:42">
      <c r="A214" s="151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53" t="str">
        <f t="shared" ref="J214" si="94">H214</f>
        <v>【活动】战争号角</v>
      </c>
      <c r="K214" s="153" t="str">
        <f t="shared" ref="K214" si="95">I214</f>
        <v>活动期间通关积分提高50%|n|n|cff00ff00活动时间：周六日14:00-21:00|n|n|r|cff808080积分什么的，肝就是了！|r</v>
      </c>
      <c r="L214" s="27"/>
      <c r="M214" s="154" t="str">
        <f>VLOOKUP(LEFT(RIGHT(B214,5),4),物品!B:CU,20,FALSE)</f>
        <v>ReplaceableTextures\\CommandButtons\\BTNHornOfFog.blp</v>
      </c>
      <c r="N214" s="173" t="s">
        <v>83</v>
      </c>
      <c r="O214" s="154" t="s">
        <v>98</v>
      </c>
      <c r="P214" s="27">
        <v>3</v>
      </c>
      <c r="Q214" s="27">
        <v>2</v>
      </c>
      <c r="R214" s="173" t="s">
        <v>83</v>
      </c>
      <c r="S214" s="173" t="s">
        <v>83</v>
      </c>
      <c r="T214" s="173" t="s">
        <v>83</v>
      </c>
      <c r="U214" s="173" t="s">
        <v>83</v>
      </c>
      <c r="V214" s="27"/>
      <c r="W214" s="27" t="s">
        <v>88</v>
      </c>
      <c r="X214" s="27">
        <v>0</v>
      </c>
      <c r="Y214" s="173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73" t="s">
        <v>83</v>
      </c>
      <c r="AF214" s="173" t="s">
        <v>83</v>
      </c>
      <c r="AG214" s="173" t="s">
        <v>83</v>
      </c>
      <c r="AH214" s="173" t="s">
        <v>83</v>
      </c>
      <c r="AI214" s="27">
        <v>1</v>
      </c>
      <c r="AJ214" s="27"/>
      <c r="AK214" s="27">
        <v>1</v>
      </c>
      <c r="AL214" s="27">
        <v>1</v>
      </c>
      <c r="AM214" s="173" t="s">
        <v>83</v>
      </c>
      <c r="AN214" s="27">
        <v>1</v>
      </c>
      <c r="AO214" s="27">
        <v>1</v>
      </c>
      <c r="AP214" s="27">
        <v>1</v>
      </c>
    </row>
    <row r="215" spans="1:42">
      <c r="A215" s="151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53" t="str">
        <f t="shared" si="92"/>
        <v>|CffFF0000团队副本-万仙阵|r</v>
      </c>
      <c r="K215" s="153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54" t="str">
        <f>VLOOKUP(LEFT(RIGHT(B215,5),4),物品!B:CU,20,FALSE)</f>
        <v>ReplaceableTextures\\CommandButtons\\BTNIZ01.blp</v>
      </c>
      <c r="N215" s="173" t="s">
        <v>83</v>
      </c>
      <c r="O215" s="154" t="s">
        <v>98</v>
      </c>
      <c r="P215" s="27">
        <v>0</v>
      </c>
      <c r="Q215" s="27">
        <v>1</v>
      </c>
      <c r="R215" s="173" t="s">
        <v>83</v>
      </c>
      <c r="S215" s="173" t="s">
        <v>83</v>
      </c>
      <c r="T215" s="173" t="s">
        <v>83</v>
      </c>
      <c r="U215" s="173" t="s">
        <v>83</v>
      </c>
      <c r="V215" s="27"/>
      <c r="W215" s="27" t="s">
        <v>88</v>
      </c>
      <c r="X215" s="27">
        <v>30000</v>
      </c>
      <c r="Y215" s="173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73" t="s">
        <v>83</v>
      </c>
      <c r="AF215" s="173" t="s">
        <v>83</v>
      </c>
      <c r="AG215" s="173" t="s">
        <v>83</v>
      </c>
      <c r="AH215" s="173" t="s">
        <v>83</v>
      </c>
      <c r="AI215" s="27">
        <v>1</v>
      </c>
      <c r="AJ215" s="27"/>
      <c r="AK215" s="27">
        <v>1</v>
      </c>
      <c r="AL215" s="27">
        <v>1</v>
      </c>
      <c r="AM215" s="173" t="s">
        <v>83</v>
      </c>
      <c r="AN215" s="27">
        <v>1</v>
      </c>
      <c r="AO215" s="27">
        <v>1</v>
      </c>
      <c r="AP215" s="27">
        <v>1</v>
      </c>
    </row>
    <row r="216" spans="1:42">
      <c r="A216" s="151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53" t="str">
        <f t="shared" si="92"/>
        <v>|CffFF0000团队副本-寻宝秘境|r</v>
      </c>
      <c r="K216" s="153" t="str">
        <f t="shared" si="93"/>
        <v>暂未开放</v>
      </c>
      <c r="L216" s="27"/>
      <c r="M216" s="154" t="str">
        <f>VLOOKUP(LEFT(RIGHT(B216,5),4),物品!B:CU,20,FALSE)</f>
        <v>ReplaceableTextures\\CommandButtons\\BTNIZ02.blp</v>
      </c>
      <c r="N216" s="173" t="s">
        <v>83</v>
      </c>
      <c r="O216" s="154" t="s">
        <v>98</v>
      </c>
      <c r="P216" s="27">
        <v>0</v>
      </c>
      <c r="Q216" s="27">
        <v>0</v>
      </c>
      <c r="R216" s="173" t="s">
        <v>83</v>
      </c>
      <c r="S216" s="173" t="s">
        <v>83</v>
      </c>
      <c r="T216" s="173" t="s">
        <v>83</v>
      </c>
      <c r="U216" s="173" t="s">
        <v>83</v>
      </c>
      <c r="V216" s="27"/>
      <c r="W216" s="27" t="s">
        <v>88</v>
      </c>
      <c r="X216" s="27">
        <v>0</v>
      </c>
      <c r="Y216" s="173" t="s">
        <v>83</v>
      </c>
      <c r="Z216" s="27">
        <v>0</v>
      </c>
      <c r="AA216" s="27">
        <v>0</v>
      </c>
      <c r="AB216" s="27"/>
      <c r="AC216" s="27">
        <v>0</v>
      </c>
      <c r="AD216" s="27">
        <v>1</v>
      </c>
      <c r="AE216" s="173" t="s">
        <v>83</v>
      </c>
      <c r="AF216" s="173" t="s">
        <v>83</v>
      </c>
      <c r="AG216" s="173" t="s">
        <v>83</v>
      </c>
      <c r="AH216" s="173" t="s">
        <v>83</v>
      </c>
      <c r="AI216" s="27">
        <v>1</v>
      </c>
      <c r="AJ216" s="27"/>
      <c r="AK216" s="27">
        <v>1</v>
      </c>
      <c r="AL216" s="27">
        <v>1</v>
      </c>
      <c r="AM216" s="173" t="s">
        <v>83</v>
      </c>
      <c r="AN216" s="27">
        <v>1</v>
      </c>
      <c r="AO216" s="27">
        <v>1</v>
      </c>
      <c r="AP216" s="27">
        <v>1</v>
      </c>
    </row>
    <row r="217" spans="1:42">
      <c r="A217" s="151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53" t="str">
        <f t="shared" si="92"/>
        <v>|CffFF0000团队副本-万魔窟|r</v>
      </c>
      <c r="K217" s="153" t="str">
        <f t="shared" si="93"/>
        <v>暂未开放</v>
      </c>
      <c r="L217" s="27"/>
      <c r="M217" s="154" t="str">
        <f>VLOOKUP(LEFT(RIGHT(B217,5),4),物品!B:CU,20,FALSE)</f>
        <v>ReplaceableTextures\\CommandButtons\\BTNIZ03.blp</v>
      </c>
      <c r="N217" s="173" t="s">
        <v>83</v>
      </c>
      <c r="O217" s="154" t="s">
        <v>98</v>
      </c>
      <c r="P217" s="27">
        <v>1</v>
      </c>
      <c r="Q217" s="27">
        <v>0</v>
      </c>
      <c r="R217" s="173" t="s">
        <v>83</v>
      </c>
      <c r="S217" s="173" t="s">
        <v>83</v>
      </c>
      <c r="T217" s="173" t="s">
        <v>83</v>
      </c>
      <c r="U217" s="173" t="s">
        <v>83</v>
      </c>
      <c r="V217" s="27"/>
      <c r="W217" s="27" t="s">
        <v>88</v>
      </c>
      <c r="X217" s="27">
        <v>0</v>
      </c>
      <c r="Y217" s="173" t="s">
        <v>83</v>
      </c>
      <c r="Z217" s="27">
        <v>0</v>
      </c>
      <c r="AA217" s="27">
        <v>0</v>
      </c>
      <c r="AB217" s="27"/>
      <c r="AC217" s="27">
        <v>0</v>
      </c>
      <c r="AD217" s="27">
        <v>1</v>
      </c>
      <c r="AE217" s="173" t="s">
        <v>83</v>
      </c>
      <c r="AF217" s="173" t="s">
        <v>83</v>
      </c>
      <c r="AG217" s="173" t="s">
        <v>83</v>
      </c>
      <c r="AH217" s="173" t="s">
        <v>83</v>
      </c>
      <c r="AI217" s="27">
        <v>1</v>
      </c>
      <c r="AJ217" s="27"/>
      <c r="AK217" s="27">
        <v>1</v>
      </c>
      <c r="AL217" s="27">
        <v>1</v>
      </c>
      <c r="AM217" s="173" t="s">
        <v>83</v>
      </c>
      <c r="AN217" s="27">
        <v>1</v>
      </c>
      <c r="AO217" s="27">
        <v>1</v>
      </c>
      <c r="AP217" s="27">
        <v>1</v>
      </c>
    </row>
    <row r="218" spans="1:42">
      <c r="A218" s="151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53" t="str">
        <f t="shared" si="92"/>
        <v>|CffFF0000进入大决战|r</v>
      </c>
      <c r="K218" s="153" t="str">
        <f t="shared" si="93"/>
        <v>提前进入大决战。慎点哦！</v>
      </c>
      <c r="L218" s="27"/>
      <c r="M218" s="154" t="str">
        <f>VLOOKUP(LEFT(RIGHT(B218,5),4),物品!B:CU,20,FALSE)</f>
        <v>ReplaceableTextures\\CommandButtons\\BTNReplay-SpeedUp.blp</v>
      </c>
      <c r="N218" s="173" t="s">
        <v>83</v>
      </c>
      <c r="O218" s="154" t="s">
        <v>98</v>
      </c>
      <c r="P218" s="27">
        <v>1</v>
      </c>
      <c r="Q218" s="27">
        <v>0</v>
      </c>
      <c r="R218" s="173" t="s">
        <v>83</v>
      </c>
      <c r="S218" s="173" t="s">
        <v>83</v>
      </c>
      <c r="T218" s="173" t="s">
        <v>83</v>
      </c>
      <c r="U218" s="173" t="s">
        <v>83</v>
      </c>
      <c r="V218" s="27"/>
      <c r="W218" s="27" t="s">
        <v>88</v>
      </c>
      <c r="X218" s="27">
        <v>50000</v>
      </c>
      <c r="Y218" s="173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73" t="s">
        <v>83</v>
      </c>
      <c r="AF218" s="173" t="s">
        <v>83</v>
      </c>
      <c r="AG218" s="173" t="s">
        <v>83</v>
      </c>
      <c r="AH218" s="173" t="s">
        <v>83</v>
      </c>
      <c r="AI218" s="27">
        <v>1</v>
      </c>
      <c r="AJ218" s="27"/>
      <c r="AK218" s="27">
        <v>1</v>
      </c>
      <c r="AL218" s="27">
        <v>1</v>
      </c>
      <c r="AM218" s="173" t="s">
        <v>83</v>
      </c>
      <c r="AN218" s="27">
        <v>1</v>
      </c>
      <c r="AO218" s="27">
        <v>1</v>
      </c>
      <c r="AP218" s="27">
        <v>1</v>
      </c>
    </row>
    <row r="219" spans="1:42">
      <c r="A219" s="151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53" t="str">
        <f t="shared" si="92"/>
        <v>|Cff00FF7F学习Q技能|r</v>
      </c>
      <c r="K219" s="153" t="str">
        <f t="shared" si="93"/>
        <v>高概率获得D级技能，低概率获得|Cff00ff7fC级技能|r</v>
      </c>
      <c r="L219" s="27"/>
      <c r="M219" s="154" t="str">
        <f>VLOOKUP(LEFT(RIGHT(B219,5),4),物品!B:CU,20,FALSE)</f>
        <v>ReplaceableTextures\\CommandButtons\\BTN023.blp</v>
      </c>
      <c r="N219" s="173" t="s">
        <v>83</v>
      </c>
      <c r="O219" s="154" t="s">
        <v>98</v>
      </c>
      <c r="P219" s="27">
        <v>0</v>
      </c>
      <c r="Q219" s="27">
        <v>0</v>
      </c>
      <c r="R219" s="173" t="s">
        <v>83</v>
      </c>
      <c r="S219" s="173" t="s">
        <v>83</v>
      </c>
      <c r="T219" s="173" t="s">
        <v>83</v>
      </c>
      <c r="U219" s="173" t="s">
        <v>83</v>
      </c>
      <c r="V219" s="27"/>
      <c r="W219" s="27" t="s">
        <v>88</v>
      </c>
      <c r="X219" s="27">
        <v>0</v>
      </c>
      <c r="Y219" s="173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73" t="s">
        <v>83</v>
      </c>
      <c r="AF219" s="173" t="s">
        <v>83</v>
      </c>
      <c r="AG219" s="173" t="s">
        <v>83</v>
      </c>
      <c r="AH219" s="173" t="s">
        <v>83</v>
      </c>
      <c r="AI219" s="27">
        <v>1</v>
      </c>
      <c r="AJ219" s="27"/>
      <c r="AK219" s="27">
        <v>1</v>
      </c>
      <c r="AL219" s="27">
        <v>1</v>
      </c>
      <c r="AM219" s="173" t="s">
        <v>83</v>
      </c>
      <c r="AN219" s="27">
        <v>1</v>
      </c>
      <c r="AO219" s="27">
        <v>1</v>
      </c>
      <c r="AP219" s="27">
        <v>1</v>
      </c>
    </row>
    <row r="220" spans="1:42">
      <c r="A220" s="151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53" t="str">
        <f t="shared" ref="J220:J236" si="96">H220</f>
        <v>|Cff00BFFF学习Q技能|r</v>
      </c>
      <c r="K220" s="153" t="str">
        <f t="shared" ref="K220:K236" si="97">I220</f>
        <v>较高概率获得D级技能，高概率获得|Cff00ff7fC级技能|r，极低概率获得|Cff2693ffB级技能|r。</v>
      </c>
      <c r="L220" s="27"/>
      <c r="M220" s="154" t="str">
        <f>VLOOKUP(LEFT(RIGHT(B220,5),4),物品!B:CU,20,FALSE)</f>
        <v>ReplaceableTextures\\CommandButtons\\BTN020.blp</v>
      </c>
      <c r="N220" s="173" t="s">
        <v>83</v>
      </c>
      <c r="O220" s="154" t="s">
        <v>98</v>
      </c>
      <c r="P220" s="27">
        <v>1</v>
      </c>
      <c r="Q220" s="27">
        <v>0</v>
      </c>
      <c r="R220" s="173" t="s">
        <v>83</v>
      </c>
      <c r="S220" s="173" t="s">
        <v>83</v>
      </c>
      <c r="T220" s="173" t="s">
        <v>83</v>
      </c>
      <c r="U220" s="173" t="s">
        <v>83</v>
      </c>
      <c r="V220" s="27"/>
      <c r="W220" s="27" t="s">
        <v>88</v>
      </c>
      <c r="X220" s="27">
        <v>0</v>
      </c>
      <c r="Y220" s="173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73" t="s">
        <v>83</v>
      </c>
      <c r="AF220" s="173" t="s">
        <v>83</v>
      </c>
      <c r="AG220" s="173" t="s">
        <v>83</v>
      </c>
      <c r="AH220" s="173" t="s">
        <v>83</v>
      </c>
      <c r="AI220" s="27">
        <v>1</v>
      </c>
      <c r="AJ220" s="27"/>
      <c r="AK220" s="27">
        <v>1</v>
      </c>
      <c r="AL220" s="27">
        <v>1</v>
      </c>
      <c r="AM220" s="173" t="s">
        <v>83</v>
      </c>
      <c r="AN220" s="27">
        <v>1</v>
      </c>
      <c r="AO220" s="27">
        <v>1</v>
      </c>
      <c r="AP220" s="27">
        <v>1</v>
      </c>
    </row>
    <row r="221" spans="1:42">
      <c r="A221" s="151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53" t="str">
        <f t="shared" si="96"/>
        <v>|CffFFC926学习Q技能|r</v>
      </c>
      <c r="K221" s="153" t="str">
        <f t="shared" si="97"/>
        <v>低概率获得C级技能，高概率获得|Cff00ff7fB级技能|r，低概率获得|Cff2693ffA级技能|r。</v>
      </c>
      <c r="L221" s="27"/>
      <c r="M221" s="154" t="str">
        <f>VLOOKUP(LEFT(RIGHT(B221,5),4),物品!B:CU,20,FALSE)</f>
        <v>ReplaceableTextures\\CommandButtons\\BTN001.blp</v>
      </c>
      <c r="N221" s="173" t="s">
        <v>83</v>
      </c>
      <c r="O221" s="154" t="s">
        <v>98</v>
      </c>
      <c r="P221" s="27">
        <v>2</v>
      </c>
      <c r="Q221" s="27">
        <v>0</v>
      </c>
      <c r="R221" s="173" t="s">
        <v>83</v>
      </c>
      <c r="S221" s="173" t="s">
        <v>83</v>
      </c>
      <c r="T221" s="173" t="s">
        <v>83</v>
      </c>
      <c r="U221" s="173" t="s">
        <v>83</v>
      </c>
      <c r="V221" s="27"/>
      <c r="W221" s="27" t="s">
        <v>88</v>
      </c>
      <c r="X221" s="27">
        <v>0</v>
      </c>
      <c r="Y221" s="173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73" t="s">
        <v>83</v>
      </c>
      <c r="AF221" s="173" t="s">
        <v>83</v>
      </c>
      <c r="AG221" s="173" t="s">
        <v>83</v>
      </c>
      <c r="AH221" s="173" t="s">
        <v>83</v>
      </c>
      <c r="AI221" s="27">
        <v>1</v>
      </c>
      <c r="AJ221" s="27"/>
      <c r="AK221" s="27">
        <v>1</v>
      </c>
      <c r="AL221" s="27">
        <v>1</v>
      </c>
      <c r="AM221" s="173" t="s">
        <v>83</v>
      </c>
      <c r="AN221" s="27">
        <v>1</v>
      </c>
      <c r="AO221" s="27">
        <v>1</v>
      </c>
      <c r="AP221" s="27">
        <v>1</v>
      </c>
    </row>
    <row r="222" spans="1:42">
      <c r="A222" s="151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53" t="str">
        <f t="shared" si="96"/>
        <v>|Cff00FF7F学习W技能|r</v>
      </c>
      <c r="K222" s="153" t="str">
        <f t="shared" si="97"/>
        <v>高概率获得D级技能，低概率获得|Cff00ff7fC级技能|r</v>
      </c>
      <c r="L222" s="27"/>
      <c r="M222" s="154" t="str">
        <f>VLOOKUP(LEFT(RIGHT(B222,5),4),物品!B:CU,20,FALSE)</f>
        <v>ReplaceableTextures\\CommandButtons\\BTN024.blp</v>
      </c>
      <c r="N222" s="173" t="s">
        <v>83</v>
      </c>
      <c r="O222" s="154" t="s">
        <v>98</v>
      </c>
      <c r="P222" s="27">
        <v>0</v>
      </c>
      <c r="Q222" s="27">
        <v>1</v>
      </c>
      <c r="R222" s="173" t="s">
        <v>83</v>
      </c>
      <c r="S222" s="173" t="s">
        <v>83</v>
      </c>
      <c r="T222" s="173" t="s">
        <v>83</v>
      </c>
      <c r="U222" s="173" t="s">
        <v>83</v>
      </c>
      <c r="V222" s="27"/>
      <c r="W222" s="27" t="s">
        <v>88</v>
      </c>
      <c r="X222" s="27">
        <v>0</v>
      </c>
      <c r="Y222" s="173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73" t="s">
        <v>83</v>
      </c>
      <c r="AF222" s="173" t="s">
        <v>83</v>
      </c>
      <c r="AG222" s="173" t="s">
        <v>83</v>
      </c>
      <c r="AH222" s="173" t="s">
        <v>83</v>
      </c>
      <c r="AI222" s="27">
        <v>1</v>
      </c>
      <c r="AJ222" s="27"/>
      <c r="AK222" s="27">
        <v>1</v>
      </c>
      <c r="AL222" s="27">
        <v>1</v>
      </c>
      <c r="AM222" s="173" t="s">
        <v>83</v>
      </c>
      <c r="AN222" s="27">
        <v>1</v>
      </c>
      <c r="AO222" s="27">
        <v>1</v>
      </c>
      <c r="AP222" s="27">
        <v>1</v>
      </c>
    </row>
    <row r="223" spans="1:42">
      <c r="A223" s="151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53" t="str">
        <f t="shared" ref="J223:J224" si="98">H223</f>
        <v>|Cff00BFFF学习W技能|r</v>
      </c>
      <c r="K223" s="153" t="str">
        <f t="shared" ref="K223:K224" si="99">I223</f>
        <v>较高概率获得D级技能，高概率获得|Cff00ff7fC级技能|r，极低概率获得|Cff2693ffB级技能|r。</v>
      </c>
      <c r="L223" s="27"/>
      <c r="M223" s="154" t="str">
        <f>VLOOKUP(LEFT(RIGHT(B223,5),4),物品!B:CU,20,FALSE)</f>
        <v>ReplaceableTextures\\CommandButtons\\BTN021.blp</v>
      </c>
      <c r="N223" s="173" t="s">
        <v>83</v>
      </c>
      <c r="O223" s="154" t="s">
        <v>98</v>
      </c>
      <c r="P223" s="27">
        <v>1</v>
      </c>
      <c r="Q223" s="27">
        <v>1</v>
      </c>
      <c r="R223" s="173" t="s">
        <v>83</v>
      </c>
      <c r="S223" s="173" t="s">
        <v>83</v>
      </c>
      <c r="T223" s="173" t="s">
        <v>83</v>
      </c>
      <c r="U223" s="173" t="s">
        <v>83</v>
      </c>
      <c r="V223" s="27"/>
      <c r="W223" s="27" t="s">
        <v>88</v>
      </c>
      <c r="X223" s="27">
        <v>0</v>
      </c>
      <c r="Y223" s="173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73" t="s">
        <v>83</v>
      </c>
      <c r="AF223" s="173" t="s">
        <v>83</v>
      </c>
      <c r="AG223" s="173" t="s">
        <v>83</v>
      </c>
      <c r="AH223" s="173" t="s">
        <v>83</v>
      </c>
      <c r="AI223" s="27">
        <v>1</v>
      </c>
      <c r="AJ223" s="27"/>
      <c r="AK223" s="27">
        <v>1</v>
      </c>
      <c r="AL223" s="27">
        <v>1</v>
      </c>
      <c r="AM223" s="173" t="s">
        <v>83</v>
      </c>
      <c r="AN223" s="27">
        <v>1</v>
      </c>
      <c r="AO223" s="27">
        <v>1</v>
      </c>
      <c r="AP223" s="27">
        <v>1</v>
      </c>
    </row>
    <row r="224" spans="1:42">
      <c r="A224" s="151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53" t="str">
        <f t="shared" si="98"/>
        <v>|CffFFC926学习W技能|r</v>
      </c>
      <c r="K224" s="153" t="str">
        <f t="shared" si="99"/>
        <v>低概率获得C级技能，高概率获得|Cff00ff7fB级技能|r，低概率获得|Cff2693ffA级技能|r。</v>
      </c>
      <c r="L224" s="27"/>
      <c r="M224" s="154" t="str">
        <f>VLOOKUP(LEFT(RIGHT(B224,5),4),物品!B:CU,20,FALSE)</f>
        <v>ReplaceableTextures\\CommandButtons\\BTN002.blp</v>
      </c>
      <c r="N224" s="173" t="s">
        <v>83</v>
      </c>
      <c r="O224" s="154" t="s">
        <v>98</v>
      </c>
      <c r="P224" s="27">
        <v>2</v>
      </c>
      <c r="Q224" s="27">
        <v>1</v>
      </c>
      <c r="R224" s="173" t="s">
        <v>83</v>
      </c>
      <c r="S224" s="173" t="s">
        <v>83</v>
      </c>
      <c r="T224" s="173" t="s">
        <v>83</v>
      </c>
      <c r="U224" s="173" t="s">
        <v>83</v>
      </c>
      <c r="V224" s="27"/>
      <c r="W224" s="27" t="s">
        <v>88</v>
      </c>
      <c r="X224" s="27">
        <v>0</v>
      </c>
      <c r="Y224" s="173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73" t="s">
        <v>83</v>
      </c>
      <c r="AF224" s="173" t="s">
        <v>83</v>
      </c>
      <c r="AG224" s="173" t="s">
        <v>83</v>
      </c>
      <c r="AH224" s="173" t="s">
        <v>83</v>
      </c>
      <c r="AI224" s="27">
        <v>1</v>
      </c>
      <c r="AJ224" s="27"/>
      <c r="AK224" s="27">
        <v>1</v>
      </c>
      <c r="AL224" s="27">
        <v>1</v>
      </c>
      <c r="AM224" s="173" t="s">
        <v>83</v>
      </c>
      <c r="AN224" s="27">
        <v>1</v>
      </c>
      <c r="AO224" s="27">
        <v>1</v>
      </c>
      <c r="AP224" s="27">
        <v>1</v>
      </c>
    </row>
    <row r="225" spans="1:42">
      <c r="A225" s="151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53" t="str">
        <f t="shared" si="96"/>
        <v>Q技能附魔石</v>
      </c>
      <c r="K225" s="153" t="str">
        <f t="shared" si="97"/>
        <v>为|Cffffd24dQ技能|r附魔一条|Cffffd24d随机属性|r。</v>
      </c>
      <c r="L225" s="27"/>
      <c r="M225" s="154" t="str">
        <f>VLOOKUP(LEFT(RIGHT(B225,5),4),物品!B:CU,20,FALSE)</f>
        <v>ReplaceableTextures\\CommandButtons\\BTNIN01.blp</v>
      </c>
      <c r="N225" s="173" t="s">
        <v>83</v>
      </c>
      <c r="O225" s="154" t="s">
        <v>98</v>
      </c>
      <c r="P225" s="27">
        <v>0</v>
      </c>
      <c r="Q225" s="27">
        <v>2</v>
      </c>
      <c r="R225" s="173" t="s">
        <v>83</v>
      </c>
      <c r="S225" s="173" t="s">
        <v>83</v>
      </c>
      <c r="T225" s="173" t="s">
        <v>83</v>
      </c>
      <c r="U225" s="173" t="s">
        <v>83</v>
      </c>
      <c r="V225" s="27"/>
      <c r="W225" s="27" t="s">
        <v>93</v>
      </c>
      <c r="X225" s="27">
        <v>0</v>
      </c>
      <c r="Y225" s="173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73" t="s">
        <v>83</v>
      </c>
      <c r="AF225" s="173" t="s">
        <v>83</v>
      </c>
      <c r="AG225" s="173" t="s">
        <v>83</v>
      </c>
      <c r="AH225" s="173" t="s">
        <v>83</v>
      </c>
      <c r="AI225" s="27">
        <v>0</v>
      </c>
      <c r="AJ225" s="27"/>
      <c r="AK225" s="27">
        <v>1</v>
      </c>
      <c r="AL225" s="27">
        <v>1</v>
      </c>
      <c r="AM225" s="173" t="s">
        <v>83</v>
      </c>
      <c r="AN225" s="27">
        <v>1</v>
      </c>
      <c r="AO225" s="27">
        <v>1</v>
      </c>
      <c r="AP225" s="27">
        <v>1</v>
      </c>
    </row>
    <row r="226" spans="1:42">
      <c r="A226" s="151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53" t="str">
        <f t="shared" ref="J226:J228" si="100">H226</f>
        <v>W技能附魔石</v>
      </c>
      <c r="K226" s="153" t="str">
        <f t="shared" ref="K226:K228" si="101">I226</f>
        <v>为|Cffffd24dW技能|r附魔一条|Cffffd24d随机属性|r。</v>
      </c>
      <c r="L226" s="27"/>
      <c r="M226" s="154" t="str">
        <f>VLOOKUP(LEFT(RIGHT(B226,5),4),物品!B:CU,20,FALSE)</f>
        <v>ReplaceableTextures\\CommandButtons\\BTNIN02.blp</v>
      </c>
      <c r="N226" s="173" t="s">
        <v>83</v>
      </c>
      <c r="O226" s="154" t="s">
        <v>98</v>
      </c>
      <c r="P226" s="27">
        <v>1</v>
      </c>
      <c r="Q226" s="27">
        <v>2</v>
      </c>
      <c r="R226" s="173" t="s">
        <v>83</v>
      </c>
      <c r="S226" s="173" t="s">
        <v>83</v>
      </c>
      <c r="T226" s="173" t="s">
        <v>83</v>
      </c>
      <c r="U226" s="173" t="s">
        <v>83</v>
      </c>
      <c r="V226" s="27"/>
      <c r="W226" s="27" t="s">
        <v>93</v>
      </c>
      <c r="X226" s="27">
        <v>0</v>
      </c>
      <c r="Y226" s="173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73" t="s">
        <v>83</v>
      </c>
      <c r="AF226" s="173" t="s">
        <v>83</v>
      </c>
      <c r="AG226" s="173" t="s">
        <v>83</v>
      </c>
      <c r="AH226" s="173" t="s">
        <v>83</v>
      </c>
      <c r="AI226" s="27">
        <v>0</v>
      </c>
      <c r="AJ226" s="27"/>
      <c r="AK226" s="27">
        <v>1</v>
      </c>
      <c r="AL226" s="27">
        <v>1</v>
      </c>
      <c r="AM226" s="173" t="s">
        <v>83</v>
      </c>
      <c r="AN226" s="27">
        <v>1</v>
      </c>
      <c r="AO226" s="27">
        <v>1</v>
      </c>
      <c r="AP226" s="27">
        <v>1</v>
      </c>
    </row>
    <row r="227" spans="1:42">
      <c r="A227" s="151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53" t="str">
        <f t="shared" si="100"/>
        <v>E技能附魔石</v>
      </c>
      <c r="K227" s="153" t="str">
        <f t="shared" si="101"/>
        <v>为|Cffffd24dE技能|r附魔一条|Cffffd24d随机属性|r。</v>
      </c>
      <c r="L227" s="27"/>
      <c r="M227" s="154" t="str">
        <f>VLOOKUP(LEFT(RIGHT(B227,5),4),物品!B:CU,20,FALSE)</f>
        <v>ReplaceableTextures\\CommandButtons\\BTNIN03.blp</v>
      </c>
      <c r="N227" s="173" t="s">
        <v>83</v>
      </c>
      <c r="O227" s="154" t="s">
        <v>98</v>
      </c>
      <c r="P227" s="27">
        <v>2</v>
      </c>
      <c r="Q227" s="27">
        <v>2</v>
      </c>
      <c r="R227" s="173" t="s">
        <v>83</v>
      </c>
      <c r="S227" s="173" t="s">
        <v>83</v>
      </c>
      <c r="T227" s="173" t="s">
        <v>83</v>
      </c>
      <c r="U227" s="173" t="s">
        <v>83</v>
      </c>
      <c r="V227" s="27"/>
      <c r="W227" s="27" t="s">
        <v>93</v>
      </c>
      <c r="X227" s="27">
        <v>0</v>
      </c>
      <c r="Y227" s="173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73" t="s">
        <v>83</v>
      </c>
      <c r="AF227" s="173" t="s">
        <v>83</v>
      </c>
      <c r="AG227" s="173" t="s">
        <v>83</v>
      </c>
      <c r="AH227" s="173" t="s">
        <v>83</v>
      </c>
      <c r="AI227" s="27">
        <v>0</v>
      </c>
      <c r="AJ227" s="27"/>
      <c r="AK227" s="27">
        <v>1</v>
      </c>
      <c r="AL227" s="27">
        <v>1</v>
      </c>
      <c r="AM227" s="173" t="s">
        <v>83</v>
      </c>
      <c r="AN227" s="27">
        <v>1</v>
      </c>
      <c r="AO227" s="27">
        <v>1</v>
      </c>
      <c r="AP227" s="27">
        <v>1</v>
      </c>
    </row>
    <row r="228" spans="1:42">
      <c r="A228" s="151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53" t="str">
        <f t="shared" si="100"/>
        <v>|CffFFD24DQ强力附魔石|r</v>
      </c>
      <c r="K228" s="153" t="str">
        <f t="shared" si="101"/>
        <v>为|Cffffd24dQ技能|r附魔一条|Cffffd24d随机属性|r。</v>
      </c>
      <c r="L228" s="27"/>
      <c r="M228" s="154" t="str">
        <f>VLOOKUP(LEFT(RIGHT(B228,5),4),物品!B:CU,20,FALSE)</f>
        <v>ReplaceableTextures\\CommandButtons\\BTN009.blp</v>
      </c>
      <c r="N228" s="173" t="s">
        <v>83</v>
      </c>
      <c r="O228" s="154" t="s">
        <v>98</v>
      </c>
      <c r="P228" s="27">
        <v>0</v>
      </c>
      <c r="Q228" s="27">
        <v>2</v>
      </c>
      <c r="R228" s="173" t="s">
        <v>83</v>
      </c>
      <c r="S228" s="173" t="s">
        <v>83</v>
      </c>
      <c r="T228" s="173" t="s">
        <v>83</v>
      </c>
      <c r="U228" s="173" t="s">
        <v>83</v>
      </c>
      <c r="V228" s="27"/>
      <c r="W228" s="27" t="s">
        <v>93</v>
      </c>
      <c r="X228" s="27">
        <v>0</v>
      </c>
      <c r="Y228" s="173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73" t="s">
        <v>83</v>
      </c>
      <c r="AF228" s="173" t="s">
        <v>83</v>
      </c>
      <c r="AG228" s="173" t="s">
        <v>83</v>
      </c>
      <c r="AH228" s="173" t="s">
        <v>83</v>
      </c>
      <c r="AI228" s="27">
        <v>0</v>
      </c>
      <c r="AJ228" s="27"/>
      <c r="AK228" s="27">
        <v>1</v>
      </c>
      <c r="AL228" s="27">
        <v>1</v>
      </c>
      <c r="AM228" s="173" t="s">
        <v>83</v>
      </c>
      <c r="AN228" s="27">
        <v>1</v>
      </c>
      <c r="AO228" s="27">
        <v>1</v>
      </c>
      <c r="AP228" s="27">
        <v>1</v>
      </c>
    </row>
    <row r="229" spans="1:42">
      <c r="A229" s="151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53" t="str">
        <f t="shared" ref="J229:J230" si="102">H229</f>
        <v>|CffFFD24DW强力附魔石|r</v>
      </c>
      <c r="K229" s="153" t="str">
        <f t="shared" ref="K229:K230" si="103">I229</f>
        <v>为|Cffffd24dW技能|r附魔一条|Cffffd24d随机属性|r。</v>
      </c>
      <c r="L229" s="27"/>
      <c r="M229" s="154" t="str">
        <f>VLOOKUP(LEFT(RIGHT(B229,5),4),物品!B:CU,20,FALSE)</f>
        <v>ReplaceableTextures\\CommandButtons\\BTN010.blp</v>
      </c>
      <c r="N229" s="173" t="s">
        <v>83</v>
      </c>
      <c r="O229" s="154" t="s">
        <v>98</v>
      </c>
      <c r="P229" s="27">
        <v>1</v>
      </c>
      <c r="Q229" s="27">
        <v>2</v>
      </c>
      <c r="R229" s="173" t="s">
        <v>83</v>
      </c>
      <c r="S229" s="173" t="s">
        <v>83</v>
      </c>
      <c r="T229" s="173" t="s">
        <v>83</v>
      </c>
      <c r="U229" s="173" t="s">
        <v>83</v>
      </c>
      <c r="V229" s="27"/>
      <c r="W229" s="27" t="s">
        <v>93</v>
      </c>
      <c r="X229" s="27">
        <v>0</v>
      </c>
      <c r="Y229" s="173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73" t="s">
        <v>83</v>
      </c>
      <c r="AF229" s="173" t="s">
        <v>83</v>
      </c>
      <c r="AG229" s="173" t="s">
        <v>83</v>
      </c>
      <c r="AH229" s="173" t="s">
        <v>83</v>
      </c>
      <c r="AI229" s="27">
        <v>0</v>
      </c>
      <c r="AJ229" s="27"/>
      <c r="AK229" s="27">
        <v>1</v>
      </c>
      <c r="AL229" s="27">
        <v>1</v>
      </c>
      <c r="AM229" s="173" t="s">
        <v>83</v>
      </c>
      <c r="AN229" s="27">
        <v>1</v>
      </c>
      <c r="AO229" s="27">
        <v>1</v>
      </c>
      <c r="AP229" s="27">
        <v>1</v>
      </c>
    </row>
    <row r="230" spans="1:42">
      <c r="A230" s="151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53" t="str">
        <f t="shared" si="102"/>
        <v>|CffFFD24DE强力附魔石|r</v>
      </c>
      <c r="K230" s="153" t="str">
        <f t="shared" si="103"/>
        <v>为|Cffffd24dE技能|r附魔一条|Cffffd24d随机属性|r。</v>
      </c>
      <c r="L230" s="27"/>
      <c r="M230" s="154" t="str">
        <f>VLOOKUP(LEFT(RIGHT(B230,5),4),物品!B:CU,20,FALSE)</f>
        <v>ReplaceableTextures\\CommandButtons\\BTN011.blp</v>
      </c>
      <c r="N230" s="173" t="s">
        <v>83</v>
      </c>
      <c r="O230" s="154" t="s">
        <v>98</v>
      </c>
      <c r="P230" s="27">
        <v>2</v>
      </c>
      <c r="Q230" s="27">
        <v>2</v>
      </c>
      <c r="R230" s="173" t="s">
        <v>83</v>
      </c>
      <c r="S230" s="173" t="s">
        <v>83</v>
      </c>
      <c r="T230" s="173" t="s">
        <v>83</v>
      </c>
      <c r="U230" s="173" t="s">
        <v>83</v>
      </c>
      <c r="V230" s="27"/>
      <c r="W230" s="27" t="s">
        <v>93</v>
      </c>
      <c r="X230" s="27">
        <v>0</v>
      </c>
      <c r="Y230" s="173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73" t="s">
        <v>83</v>
      </c>
      <c r="AF230" s="173" t="s">
        <v>83</v>
      </c>
      <c r="AG230" s="173" t="s">
        <v>83</v>
      </c>
      <c r="AH230" s="173" t="s">
        <v>83</v>
      </c>
      <c r="AI230" s="27">
        <v>0</v>
      </c>
      <c r="AJ230" s="27"/>
      <c r="AK230" s="27">
        <v>1</v>
      </c>
      <c r="AL230" s="27">
        <v>1</v>
      </c>
      <c r="AM230" s="173" t="s">
        <v>83</v>
      </c>
      <c r="AN230" s="27">
        <v>1</v>
      </c>
      <c r="AO230" s="27">
        <v>1</v>
      </c>
      <c r="AP230" s="27">
        <v>1</v>
      </c>
    </row>
    <row r="231" spans="1:42">
      <c r="A231" s="151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53" t="str">
        <f t="shared" ref="J231" si="104">H231</f>
        <v>|CffFF0000占星|r</v>
      </c>
      <c r="K231" s="153" t="str">
        <f t="shared" ref="K231" si="105">I231</f>
        <v>|CffFF0000占星|r</v>
      </c>
      <c r="L231" s="27"/>
      <c r="M231" s="154" t="str">
        <f>VLOOKUP(LEFT(RIGHT(B231,5),4),物品!B:CU,20,FALSE)</f>
        <v>ReplaceableTextures\\CommandButtons\\BTNIS11.blp</v>
      </c>
      <c r="N231" s="173" t="s">
        <v>83</v>
      </c>
      <c r="O231" s="154" t="s">
        <v>98</v>
      </c>
      <c r="P231" s="27">
        <v>0</v>
      </c>
      <c r="Q231" s="27">
        <v>0</v>
      </c>
      <c r="R231" s="173" t="s">
        <v>83</v>
      </c>
      <c r="S231" s="173" t="s">
        <v>83</v>
      </c>
      <c r="T231" s="173" t="s">
        <v>83</v>
      </c>
      <c r="U231" s="173" t="s">
        <v>83</v>
      </c>
      <c r="V231" s="27"/>
      <c r="W231" s="27" t="s">
        <v>88</v>
      </c>
      <c r="X231" s="27">
        <v>0</v>
      </c>
      <c r="Y231" s="173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73" t="s">
        <v>83</v>
      </c>
      <c r="AF231" s="173" t="s">
        <v>83</v>
      </c>
      <c r="AG231" s="173" t="s">
        <v>83</v>
      </c>
      <c r="AH231" s="173" t="s">
        <v>83</v>
      </c>
      <c r="AI231" s="27">
        <v>1</v>
      </c>
      <c r="AJ231" s="27"/>
      <c r="AK231" s="27">
        <v>1</v>
      </c>
      <c r="AL231" s="27">
        <v>1</v>
      </c>
      <c r="AM231" s="173" t="s">
        <v>83</v>
      </c>
      <c r="AN231" s="27">
        <v>1</v>
      </c>
      <c r="AO231" s="27">
        <v>1</v>
      </c>
      <c r="AP231" s="27">
        <v>1</v>
      </c>
    </row>
    <row r="232" spans="1:42">
      <c r="A232" s="151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53" t="str">
        <f t="shared" si="96"/>
        <v>|CffFFD24D兽魂抽奖|r</v>
      </c>
      <c r="K232" s="153" t="str">
        <f t="shared" si="97"/>
        <v>|CffFFD24D兽魂抽奖|r</v>
      </c>
      <c r="L232" s="27"/>
      <c r="M232" s="154" t="str">
        <f>VLOOKUP(LEFT(RIGHT(B232,5),4),物品!B:CU,20,FALSE)</f>
        <v>ReplaceableTextures\\CommandButtons\\BTNIH00.blp</v>
      </c>
      <c r="N232" s="173" t="s">
        <v>83</v>
      </c>
      <c r="O232" s="154" t="s">
        <v>98</v>
      </c>
      <c r="P232" s="27">
        <v>0</v>
      </c>
      <c r="Q232" s="27">
        <v>0</v>
      </c>
      <c r="R232" s="173" t="s">
        <v>83</v>
      </c>
      <c r="S232" s="173" t="s">
        <v>83</v>
      </c>
      <c r="T232" s="173" t="s">
        <v>83</v>
      </c>
      <c r="U232" s="173" t="s">
        <v>83</v>
      </c>
      <c r="V232" s="27"/>
      <c r="W232" s="27" t="s">
        <v>88</v>
      </c>
      <c r="X232" s="27">
        <v>0</v>
      </c>
      <c r="Y232" s="173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73" t="s">
        <v>83</v>
      </c>
      <c r="AF232" s="173" t="s">
        <v>83</v>
      </c>
      <c r="AG232" s="173" t="s">
        <v>83</v>
      </c>
      <c r="AH232" s="173" t="s">
        <v>83</v>
      </c>
      <c r="AI232" s="27">
        <v>1</v>
      </c>
      <c r="AJ232" s="27"/>
      <c r="AK232" s="27">
        <v>1</v>
      </c>
      <c r="AL232" s="27">
        <v>1</v>
      </c>
      <c r="AM232" s="173" t="s">
        <v>83</v>
      </c>
      <c r="AN232" s="27">
        <v>1</v>
      </c>
      <c r="AO232" s="27">
        <v>1</v>
      </c>
      <c r="AP232" s="27">
        <v>1</v>
      </c>
    </row>
    <row r="233" spans="1:42">
      <c r="A233" s="151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53" t="str">
        <f t="shared" si="96"/>
        <v>|CffFFD24D兽魂抽奖|r</v>
      </c>
      <c r="K233" s="153" t="str">
        <f t="shared" si="97"/>
        <v>|CffFFD24D兽魂抽奖|r</v>
      </c>
      <c r="L233" s="27"/>
      <c r="M233" s="154" t="str">
        <f>VLOOKUP(LEFT(RIGHT(B233,5),4),物品!B:CU,20,FALSE)</f>
        <v>ReplaceableTextures\\CommandButtons\\BTNIH00.blp</v>
      </c>
      <c r="N233" s="173" t="s">
        <v>83</v>
      </c>
      <c r="O233" s="154" t="s">
        <v>98</v>
      </c>
      <c r="P233" s="27">
        <v>0</v>
      </c>
      <c r="Q233" s="27">
        <v>0</v>
      </c>
      <c r="R233" s="173" t="s">
        <v>83</v>
      </c>
      <c r="S233" s="173" t="s">
        <v>83</v>
      </c>
      <c r="T233" s="173" t="s">
        <v>83</v>
      </c>
      <c r="U233" s="173" t="s">
        <v>83</v>
      </c>
      <c r="V233" s="27"/>
      <c r="W233" s="27" t="s">
        <v>88</v>
      </c>
      <c r="X233" s="27">
        <v>0</v>
      </c>
      <c r="Y233" s="173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73" t="s">
        <v>83</v>
      </c>
      <c r="AF233" s="173" t="s">
        <v>83</v>
      </c>
      <c r="AG233" s="173" t="s">
        <v>83</v>
      </c>
      <c r="AH233" s="173" t="s">
        <v>83</v>
      </c>
      <c r="AI233" s="27">
        <v>1</v>
      </c>
      <c r="AJ233" s="27"/>
      <c r="AK233" s="27">
        <v>1</v>
      </c>
      <c r="AL233" s="27">
        <v>1</v>
      </c>
      <c r="AM233" s="173" t="s">
        <v>83</v>
      </c>
      <c r="AN233" s="27">
        <v>1</v>
      </c>
      <c r="AO233" s="27">
        <v>1</v>
      </c>
      <c r="AP233" s="27">
        <v>1</v>
      </c>
    </row>
    <row r="234" spans="1:42">
      <c r="A234" s="151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53" t="str">
        <f t="shared" si="96"/>
        <v>|CffFFD24D占星卜卦|r</v>
      </c>
      <c r="K234" s="153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54" t="str">
        <f>VLOOKUP(LEFT(RIGHT(B234,5),4),物品!B:CU,20,FALSE)</f>
        <v>ReplaceableTextures\\CommandButtons\\BTNIH00.blp</v>
      </c>
      <c r="N234" s="173" t="s">
        <v>83</v>
      </c>
      <c r="O234" s="154" t="s">
        <v>98</v>
      </c>
      <c r="P234" s="27">
        <v>0</v>
      </c>
      <c r="Q234" s="27">
        <v>0</v>
      </c>
      <c r="R234" s="173" t="s">
        <v>83</v>
      </c>
      <c r="S234" s="173" t="s">
        <v>83</v>
      </c>
      <c r="T234" s="173" t="s">
        <v>83</v>
      </c>
      <c r="U234" s="173" t="s">
        <v>83</v>
      </c>
      <c r="V234" s="27"/>
      <c r="W234" s="27" t="s">
        <v>88</v>
      </c>
      <c r="X234" s="27">
        <v>3888</v>
      </c>
      <c r="Y234" s="173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73" t="s">
        <v>83</v>
      </c>
      <c r="AF234" s="173" t="s">
        <v>83</v>
      </c>
      <c r="AG234" s="173" t="s">
        <v>83</v>
      </c>
      <c r="AH234" s="173" t="s">
        <v>83</v>
      </c>
      <c r="AI234" s="27">
        <v>1</v>
      </c>
      <c r="AJ234" s="27"/>
      <c r="AK234" s="27">
        <v>1</v>
      </c>
      <c r="AL234" s="27">
        <v>1</v>
      </c>
      <c r="AM234" s="173" t="s">
        <v>83</v>
      </c>
      <c r="AN234" s="27">
        <v>1</v>
      </c>
      <c r="AO234" s="27">
        <v>1</v>
      </c>
      <c r="AP234" s="27">
        <v>1</v>
      </c>
    </row>
    <row r="235" spans="1:42">
      <c r="A235" s="151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53" t="str">
        <f t="shared" si="96"/>
        <v>|CffFFD24D占星卜卦|r - [|cffffcc0010连|r]</v>
      </c>
      <c r="K235" s="153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54" t="str">
        <f>VLOOKUP(LEFT(RIGHT(B235,5),4),物品!B:CU,20,FALSE)</f>
        <v>ReplaceableTextures\\CommandButtons\\BTNIH00.blp</v>
      </c>
      <c r="N235" s="173" t="s">
        <v>83</v>
      </c>
      <c r="O235" s="154" t="s">
        <v>98</v>
      </c>
      <c r="P235" s="27">
        <v>0</v>
      </c>
      <c r="Q235" s="27">
        <v>0</v>
      </c>
      <c r="R235" s="173" t="s">
        <v>83</v>
      </c>
      <c r="S235" s="173" t="s">
        <v>83</v>
      </c>
      <c r="T235" s="173" t="s">
        <v>83</v>
      </c>
      <c r="U235" s="173" t="s">
        <v>83</v>
      </c>
      <c r="V235" s="27"/>
      <c r="W235" s="27" t="s">
        <v>88</v>
      </c>
      <c r="X235" s="27">
        <v>39999</v>
      </c>
      <c r="Y235" s="173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73" t="s">
        <v>83</v>
      </c>
      <c r="AF235" s="173" t="s">
        <v>83</v>
      </c>
      <c r="AG235" s="173" t="s">
        <v>83</v>
      </c>
      <c r="AH235" s="173" t="s">
        <v>83</v>
      </c>
      <c r="AI235" s="27">
        <v>1</v>
      </c>
      <c r="AJ235" s="27"/>
      <c r="AK235" s="27">
        <v>1</v>
      </c>
      <c r="AL235" s="27">
        <v>1</v>
      </c>
      <c r="AM235" s="173" t="s">
        <v>83</v>
      </c>
      <c r="AN235" s="27">
        <v>1</v>
      </c>
      <c r="AO235" s="27">
        <v>1</v>
      </c>
      <c r="AP235" s="27">
        <v>1</v>
      </c>
    </row>
    <row r="236" spans="1:42">
      <c r="A236" s="151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53" t="str">
        <f t="shared" si="96"/>
        <v>|cffffd24d强化饰品等级|n|r</v>
      </c>
      <c r="K236" s="153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54" t="str">
        <f>VLOOKUP(LEFT(RIGHT(B236,5),4),物品!B:CU,20,FALSE)</f>
        <v>ReplaceableTextures\\CommandButtons\\BTNZ10.blp</v>
      </c>
      <c r="N236" s="173" t="s">
        <v>83</v>
      </c>
      <c r="O236" s="154" t="s">
        <v>98</v>
      </c>
      <c r="P236" s="27">
        <v>0</v>
      </c>
      <c r="Q236" s="27">
        <v>1</v>
      </c>
      <c r="R236" s="173" t="s">
        <v>83</v>
      </c>
      <c r="S236" s="173" t="s">
        <v>83</v>
      </c>
      <c r="T236" s="173" t="s">
        <v>83</v>
      </c>
      <c r="U236" s="173" t="s">
        <v>83</v>
      </c>
      <c r="V236" s="27"/>
      <c r="W236" s="27" t="s">
        <v>88</v>
      </c>
      <c r="X236" s="27">
        <v>0</v>
      </c>
      <c r="Y236" s="173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73" t="s">
        <v>83</v>
      </c>
      <c r="AF236" s="173" t="s">
        <v>83</v>
      </c>
      <c r="AG236" s="173" t="s">
        <v>83</v>
      </c>
      <c r="AH236" s="173" t="s">
        <v>83</v>
      </c>
      <c r="AI236" s="27">
        <v>1</v>
      </c>
      <c r="AJ236" s="27"/>
      <c r="AK236" s="27">
        <v>1</v>
      </c>
      <c r="AL236" s="27">
        <v>1</v>
      </c>
      <c r="AM236" s="173" t="s">
        <v>83</v>
      </c>
      <c r="AN236" s="27">
        <v>1</v>
      </c>
      <c r="AO236" s="27">
        <v>1</v>
      </c>
      <c r="AP236" s="27">
        <v>1</v>
      </c>
    </row>
    <row r="237" spans="1:42">
      <c r="A237" s="151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53" t="str">
        <f t="shared" ref="J237" si="106">H237</f>
        <v>|CffFFD24D强化药品等级|r</v>
      </c>
      <c r="K237" s="153" t="str">
        <f t="shared" ref="K237" si="107">I237</f>
        <v>|cffffcc00升级消耗：|r150+等级*150杀敌数|n|n|cff00ff7f最高升至10级|r</v>
      </c>
      <c r="L237" s="27"/>
      <c r="M237" s="154" t="str">
        <f>VLOOKUP(LEFT(RIGHT(B237,5),4),物品!B:CU,20,FALSE)</f>
        <v>ReplaceableTextures\\CommandButtons\\BTNAG06.blp</v>
      </c>
      <c r="N237" s="173" t="s">
        <v>83</v>
      </c>
      <c r="O237" s="154" t="s">
        <v>98</v>
      </c>
      <c r="P237" s="27">
        <v>0</v>
      </c>
      <c r="Q237" s="27">
        <v>1</v>
      </c>
      <c r="R237" s="173" t="s">
        <v>83</v>
      </c>
      <c r="S237" s="173" t="s">
        <v>83</v>
      </c>
      <c r="T237" s="173" t="s">
        <v>83</v>
      </c>
      <c r="U237" s="173" t="s">
        <v>83</v>
      </c>
      <c r="V237" s="27"/>
      <c r="W237" s="27" t="s">
        <v>88</v>
      </c>
      <c r="X237" s="27">
        <v>0</v>
      </c>
      <c r="Y237" s="173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73" t="s">
        <v>83</v>
      </c>
      <c r="AF237" s="173" t="s">
        <v>83</v>
      </c>
      <c r="AG237" s="173" t="s">
        <v>83</v>
      </c>
      <c r="AH237" s="173" t="s">
        <v>83</v>
      </c>
      <c r="AI237" s="27">
        <v>1</v>
      </c>
      <c r="AJ237" s="27"/>
      <c r="AK237" s="27">
        <v>1</v>
      </c>
      <c r="AL237" s="27">
        <v>1</v>
      </c>
      <c r="AM237" s="173" t="s">
        <v>83</v>
      </c>
      <c r="AN237" s="27">
        <v>1</v>
      </c>
      <c r="AO237" s="27">
        <v>1</v>
      </c>
      <c r="AP237" s="27">
        <v>1</v>
      </c>
    </row>
    <row r="238" spans="1:42">
      <c r="A238" s="151"/>
      <c r="B238" s="27" t="str">
        <f>物品!B239</f>
        <v>IB01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公众号礼包</v>
      </c>
      <c r="I238" s="27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8" s="153" t="str">
        <f t="shared" ref="J238:K242" si="108">H238</f>
        <v>公众号礼包</v>
      </c>
      <c r="K238" s="153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8" s="27"/>
      <c r="M238" s="154" t="str">
        <f>VLOOKUP(LEFT(RIGHT(B238,5),4),物品!B:CU,20,FALSE)</f>
        <v>ReplaceableTextures\\CommandButtons\\BTNIB01.blp</v>
      </c>
      <c r="N238" s="173" t="s">
        <v>83</v>
      </c>
      <c r="O238" s="154" t="s">
        <v>98</v>
      </c>
      <c r="P238" s="27">
        <v>0</v>
      </c>
      <c r="Q238" s="27">
        <v>0</v>
      </c>
      <c r="R238" s="173" t="s">
        <v>83</v>
      </c>
      <c r="S238" s="173" t="s">
        <v>83</v>
      </c>
      <c r="T238" s="173" t="s">
        <v>83</v>
      </c>
      <c r="U238" s="173" t="s">
        <v>83</v>
      </c>
      <c r="V238" s="27"/>
      <c r="W238" s="27" t="s">
        <v>88</v>
      </c>
      <c r="X238" s="27">
        <v>0</v>
      </c>
      <c r="Y238" s="173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73" t="s">
        <v>83</v>
      </c>
      <c r="AF238" s="173" t="s">
        <v>83</v>
      </c>
      <c r="AG238" s="173" t="s">
        <v>83</v>
      </c>
      <c r="AH238" s="173" t="s">
        <v>83</v>
      </c>
      <c r="AI238" s="27">
        <v>1</v>
      </c>
      <c r="AJ238" s="27"/>
      <c r="AK238" s="27">
        <v>1</v>
      </c>
      <c r="AL238" s="27">
        <v>1</v>
      </c>
      <c r="AM238" s="173" t="s">
        <v>83</v>
      </c>
      <c r="AN238" s="27">
        <v>1</v>
      </c>
      <c r="AO238" s="27">
        <v>1</v>
      </c>
      <c r="AP238" s="27">
        <v>1</v>
      </c>
    </row>
    <row r="239" spans="1:42">
      <c r="A239" s="151"/>
      <c r="B239" s="27" t="str">
        <f>物品!B240</f>
        <v>IB02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入群礼包</v>
      </c>
      <c r="I239" s="27" t="str">
        <f>VLOOKUP(B239,物品!B:CV,99,FALSE)</f>
        <v>加入《|cff00ffcc全民封神|r》官方QQ群，即可获得入群礼包码！|n|n输入礼包码即可获得：|n金币+1000，每秒攻击+2，每秒业力+2</v>
      </c>
      <c r="J239" s="153" t="str">
        <f t="shared" si="108"/>
        <v>入群礼包</v>
      </c>
      <c r="K239" s="153" t="str">
        <f t="shared" si="108"/>
        <v>加入《|cff00ffcc全民封神|r》官方QQ群，即可获得入群礼包码！|n|n输入礼包码即可获得：|n金币+1000，每秒攻击+2，每秒业力+2</v>
      </c>
      <c r="L239" s="27"/>
      <c r="M239" s="154" t="str">
        <f>VLOOKUP(LEFT(RIGHT(B239,5),4),物品!B:CU,20,FALSE)</f>
        <v>ReplaceableTextures\\CommandButtons\\BTNIB02.blp</v>
      </c>
      <c r="N239" s="173" t="s">
        <v>83</v>
      </c>
      <c r="O239" s="154" t="s">
        <v>98</v>
      </c>
      <c r="P239" s="27">
        <v>1</v>
      </c>
      <c r="Q239" s="27">
        <v>0</v>
      </c>
      <c r="R239" s="173" t="s">
        <v>83</v>
      </c>
      <c r="S239" s="173" t="s">
        <v>83</v>
      </c>
      <c r="T239" s="173" t="s">
        <v>83</v>
      </c>
      <c r="U239" s="173" t="s">
        <v>83</v>
      </c>
      <c r="V239" s="27"/>
      <c r="W239" s="27" t="s">
        <v>88</v>
      </c>
      <c r="X239" s="27">
        <v>0</v>
      </c>
      <c r="Y239" s="173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73" t="s">
        <v>83</v>
      </c>
      <c r="AF239" s="173" t="s">
        <v>83</v>
      </c>
      <c r="AG239" s="173" t="s">
        <v>83</v>
      </c>
      <c r="AH239" s="173" t="s">
        <v>83</v>
      </c>
      <c r="AI239" s="27">
        <v>1</v>
      </c>
      <c r="AJ239" s="27"/>
      <c r="AK239" s="27">
        <v>1</v>
      </c>
      <c r="AL239" s="27">
        <v>1</v>
      </c>
      <c r="AM239" s="173" t="s">
        <v>83</v>
      </c>
      <c r="AN239" s="27">
        <v>1</v>
      </c>
      <c r="AO239" s="27">
        <v>1</v>
      </c>
      <c r="AP239" s="27">
        <v>1</v>
      </c>
    </row>
    <row r="240" spans="1:42">
      <c r="A240" s="151"/>
      <c r="B240" s="27" t="str">
        <f>物品!B241</f>
        <v>IB03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拜年礼包</v>
      </c>
      <c r="I240" s="27" t="str">
        <f>VLOOKUP(B240,物品!B:CV,99,FALSE)</f>
        <v>|cff99ccff给与地图有效评论建议|r即可领取：|n每秒生命+100，每秒业力+2|n|n|r|cff808080地图等级达到3级可领取|r</v>
      </c>
      <c r="J240" s="153" t="str">
        <f t="shared" si="108"/>
        <v>拜年礼包</v>
      </c>
      <c r="K240" s="153" t="str">
        <f t="shared" si="108"/>
        <v>|cff99ccff给与地图有效评论建议|r即可领取：|n每秒生命+100，每秒业力+2|n|n|r|cff808080地图等级达到3级可领取|r</v>
      </c>
      <c r="L240" s="27"/>
      <c r="M240" s="154" t="str">
        <f>VLOOKUP(LEFT(RIGHT(B240,5),4),物品!B:CU,20,FALSE)</f>
        <v>ReplaceableTextures\\CommandButtons\\BTNIB03.blp</v>
      </c>
      <c r="N240" s="173" t="s">
        <v>83</v>
      </c>
      <c r="O240" s="154" t="s">
        <v>98</v>
      </c>
      <c r="P240" s="27">
        <v>2</v>
      </c>
      <c r="Q240" s="27">
        <v>0</v>
      </c>
      <c r="R240" s="173" t="s">
        <v>83</v>
      </c>
      <c r="S240" s="173" t="s">
        <v>83</v>
      </c>
      <c r="T240" s="173" t="s">
        <v>83</v>
      </c>
      <c r="U240" s="173" t="s">
        <v>83</v>
      </c>
      <c r="V240" s="27"/>
      <c r="W240" s="27" t="s">
        <v>88</v>
      </c>
      <c r="X240" s="27">
        <v>0</v>
      </c>
      <c r="Y240" s="173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73" t="s">
        <v>83</v>
      </c>
      <c r="AF240" s="173" t="s">
        <v>83</v>
      </c>
      <c r="AG240" s="173" t="s">
        <v>83</v>
      </c>
      <c r="AH240" s="173" t="s">
        <v>83</v>
      </c>
      <c r="AI240" s="27">
        <v>1</v>
      </c>
      <c r="AJ240" s="27"/>
      <c r="AK240" s="27">
        <v>1</v>
      </c>
      <c r="AL240" s="27">
        <v>1</v>
      </c>
      <c r="AM240" s="173" t="s">
        <v>83</v>
      </c>
      <c r="AN240" s="27">
        <v>1</v>
      </c>
      <c r="AO240" s="27">
        <v>1</v>
      </c>
      <c r="AP240" s="27">
        <v>1</v>
      </c>
    </row>
    <row r="241" spans="1:42">
      <c r="A241" s="151"/>
      <c r="B241" s="27" t="str">
        <f>物品!B242</f>
        <v>IB04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收藏礼包</v>
      </c>
      <c r="I241" s="27" t="str">
        <f>VLOOKUP(B241,物品!B:CV,99,FALSE)</f>
        <v>|cff99ccff房间大厅界面点击右上角《|r|cffcc99ff收藏|r|cff99ccff》后可领取该礼包。|n|n|r属性：|n|cffffcc33攻击伤害+5%|n技能伤害+5%|r</v>
      </c>
      <c r="J241" s="153" t="str">
        <f t="shared" si="108"/>
        <v>收藏礼包</v>
      </c>
      <c r="K241" s="153" t="str">
        <f t="shared" si="108"/>
        <v>|cff99ccff房间大厅界面点击右上角《|r|cffcc99ff收藏|r|cff99ccff》后可领取该礼包。|n|n|r属性：|n|cffffcc33攻击伤害+5%|n技能伤害+5%|r</v>
      </c>
      <c r="L241" s="27"/>
      <c r="M241" s="154" t="str">
        <f>VLOOKUP(LEFT(RIGHT(B241,5),4),物品!B:CU,20,FALSE)</f>
        <v>ReplaceableTextures\\CommandButtons\\BTNIB04.blp</v>
      </c>
      <c r="N241" s="173" t="s">
        <v>83</v>
      </c>
      <c r="O241" s="154" t="s">
        <v>98</v>
      </c>
      <c r="P241" s="27">
        <v>3</v>
      </c>
      <c r="Q241" s="27">
        <v>0</v>
      </c>
      <c r="R241" s="173" t="s">
        <v>83</v>
      </c>
      <c r="S241" s="173" t="s">
        <v>83</v>
      </c>
      <c r="T241" s="173" t="s">
        <v>83</v>
      </c>
      <c r="U241" s="173" t="s">
        <v>83</v>
      </c>
      <c r="V241" s="27"/>
      <c r="W241" s="27" t="s">
        <v>88</v>
      </c>
      <c r="X241" s="27">
        <v>0</v>
      </c>
      <c r="Y241" s="173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73" t="s">
        <v>83</v>
      </c>
      <c r="AF241" s="173" t="s">
        <v>83</v>
      </c>
      <c r="AG241" s="173" t="s">
        <v>83</v>
      </c>
      <c r="AH241" s="173" t="s">
        <v>83</v>
      </c>
      <c r="AI241" s="27">
        <v>1</v>
      </c>
      <c r="AJ241" s="27"/>
      <c r="AK241" s="27">
        <v>1</v>
      </c>
      <c r="AL241" s="27">
        <v>1</v>
      </c>
      <c r="AM241" s="173" t="s">
        <v>83</v>
      </c>
      <c r="AN241" s="27">
        <v>1</v>
      </c>
      <c r="AO241" s="27">
        <v>1</v>
      </c>
      <c r="AP241" s="27">
        <v>1</v>
      </c>
    </row>
    <row r="242" spans="1:42">
      <c r="A242" s="151"/>
      <c r="B242" s="27" t="str">
        <f>物品!B243</f>
        <v>IB05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重置版礼包</v>
      </c>
      <c r="I242" s="27" t="str">
        <f>VLOOKUP(B242,物品!B:CV,99,FALSE)</f>
        <v>|cff33ff00购买魔兽重制版可领取该礼包！|n|n|r奖励：|n招魂幡Lv3</v>
      </c>
      <c r="J242" s="153" t="str">
        <f t="shared" si="108"/>
        <v>重置版礼包</v>
      </c>
      <c r="K242" s="153" t="str">
        <f t="shared" si="108"/>
        <v>|cff33ff00购买魔兽重制版可领取该礼包！|n|n|r奖励：|n招魂幡Lv3</v>
      </c>
      <c r="L242" s="27"/>
      <c r="M242" s="154" t="str">
        <f>VLOOKUP(LEFT(RIGHT(B242,5),4),物品!B:CU,20,FALSE)</f>
        <v>ReplaceableTextures\\CommandButtons\\BTNIB05.blp</v>
      </c>
      <c r="N242" s="173" t="s">
        <v>83</v>
      </c>
      <c r="O242" s="154" t="s">
        <v>98</v>
      </c>
      <c r="P242" s="27">
        <v>0</v>
      </c>
      <c r="Q242" s="27">
        <v>1</v>
      </c>
      <c r="R242" s="173" t="s">
        <v>83</v>
      </c>
      <c r="S242" s="173" t="s">
        <v>83</v>
      </c>
      <c r="T242" s="173" t="s">
        <v>83</v>
      </c>
      <c r="U242" s="173" t="s">
        <v>83</v>
      </c>
      <c r="V242" s="27"/>
      <c r="W242" s="27" t="s">
        <v>88</v>
      </c>
      <c r="X242" s="27">
        <v>0</v>
      </c>
      <c r="Y242" s="173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73" t="s">
        <v>83</v>
      </c>
      <c r="AF242" s="173" t="s">
        <v>83</v>
      </c>
      <c r="AG242" s="173" t="s">
        <v>83</v>
      </c>
      <c r="AH242" s="173" t="s">
        <v>83</v>
      </c>
      <c r="AI242" s="27">
        <v>1</v>
      </c>
      <c r="AJ242" s="27"/>
      <c r="AK242" s="27">
        <v>1</v>
      </c>
      <c r="AL242" s="27">
        <v>1</v>
      </c>
      <c r="AM242" s="173" t="s">
        <v>83</v>
      </c>
      <c r="AN242" s="27">
        <v>1</v>
      </c>
      <c r="AO242" s="27">
        <v>1</v>
      </c>
      <c r="AP242" s="27">
        <v>1</v>
      </c>
    </row>
    <row r="243" spans="1:42">
      <c r="A243" s="151"/>
      <c r="B243" s="27" t="str">
        <f>物品!B244</f>
        <v>IB06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公会福利</v>
      </c>
      <c r="I243" s="27" t="str">
        <f>VLOOKUP(B243,物品!B:CV,99,FALSE)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3" s="153" t="str">
        <f t="shared" ref="J243:J247" si="109">H243</f>
        <v>公会福利</v>
      </c>
      <c r="K243" s="153" t="str">
        <f t="shared" ref="K243:K247" si="110">I243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3" s="27"/>
      <c r="M243" s="154" t="str">
        <f>VLOOKUP(LEFT(RIGHT(B243,5),4),物品!B:CU,20,FALSE)</f>
        <v>ReplaceableTextures\\CommandButtons\\BTNIB06.blp</v>
      </c>
      <c r="N243" s="173" t="s">
        <v>83</v>
      </c>
      <c r="O243" s="154" t="s">
        <v>98</v>
      </c>
      <c r="P243" s="27">
        <v>1</v>
      </c>
      <c r="Q243" s="27">
        <v>1</v>
      </c>
      <c r="R243" s="173" t="s">
        <v>83</v>
      </c>
      <c r="S243" s="173" t="s">
        <v>83</v>
      </c>
      <c r="T243" s="173" t="s">
        <v>83</v>
      </c>
      <c r="U243" s="173" t="s">
        <v>83</v>
      </c>
      <c r="V243" s="27"/>
      <c r="W243" s="27" t="s">
        <v>88</v>
      </c>
      <c r="X243" s="27">
        <v>0</v>
      </c>
      <c r="Y243" s="173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73" t="s">
        <v>83</v>
      </c>
      <c r="AF243" s="173" t="s">
        <v>83</v>
      </c>
      <c r="AG243" s="173" t="s">
        <v>83</v>
      </c>
      <c r="AH243" s="173" t="s">
        <v>83</v>
      </c>
      <c r="AI243" s="27">
        <v>1</v>
      </c>
      <c r="AJ243" s="27"/>
      <c r="AK243" s="27">
        <v>1</v>
      </c>
      <c r="AL243" s="27">
        <v>1</v>
      </c>
      <c r="AM243" s="173" t="s">
        <v>83</v>
      </c>
      <c r="AN243" s="27">
        <v>1</v>
      </c>
      <c r="AO243" s="27">
        <v>1</v>
      </c>
      <c r="AP243" s="27">
        <v>1</v>
      </c>
    </row>
    <row r="244" spans="1:42">
      <c r="A244" s="151"/>
      <c r="B244" s="27" t="str">
        <f>物品!B245</f>
        <v>IB07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星耀礼包</v>
      </c>
      <c r="I244" s="27" t="str">
        <f>VLOOKUP(B244,物品!B:CV,99,FALSE)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4" s="153" t="str">
        <f t="shared" si="109"/>
        <v>星耀礼包</v>
      </c>
      <c r="K244" s="153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4" s="27"/>
      <c r="M244" s="154" t="str">
        <f>VLOOKUP(LEFT(RIGHT(B244,5),4),物品!B:CU,20,FALSE)</f>
        <v>ReplaceableTextures\\CommandButtons\\BTNIB07.blp</v>
      </c>
      <c r="N244" s="173" t="s">
        <v>83</v>
      </c>
      <c r="O244" s="154" t="s">
        <v>98</v>
      </c>
      <c r="P244" s="27">
        <v>2</v>
      </c>
      <c r="Q244" s="27">
        <v>1</v>
      </c>
      <c r="R244" s="173" t="s">
        <v>83</v>
      </c>
      <c r="S244" s="173" t="s">
        <v>83</v>
      </c>
      <c r="T244" s="173" t="s">
        <v>83</v>
      </c>
      <c r="U244" s="173" t="s">
        <v>83</v>
      </c>
      <c r="V244" s="27"/>
      <c r="W244" s="27" t="s">
        <v>88</v>
      </c>
      <c r="X244" s="27">
        <v>0</v>
      </c>
      <c r="Y244" s="173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73" t="s">
        <v>83</v>
      </c>
      <c r="AF244" s="173" t="s">
        <v>83</v>
      </c>
      <c r="AG244" s="173" t="s">
        <v>83</v>
      </c>
      <c r="AH244" s="173" t="s">
        <v>83</v>
      </c>
      <c r="AI244" s="27">
        <v>1</v>
      </c>
      <c r="AJ244" s="27"/>
      <c r="AK244" s="27">
        <v>1</v>
      </c>
      <c r="AL244" s="27">
        <v>1</v>
      </c>
      <c r="AM244" s="173" t="s">
        <v>83</v>
      </c>
      <c r="AN244" s="27">
        <v>1</v>
      </c>
      <c r="AO244" s="27">
        <v>1</v>
      </c>
      <c r="AP244" s="27">
        <v>1</v>
      </c>
    </row>
    <row r="245" spans="1:42">
      <c r="A245" s="151"/>
      <c r="B245" s="27" t="str">
        <f>物品!B246</f>
        <v>IB08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魔芝RPG礼包</v>
      </c>
      <c r="I245" s="27" t="str">
        <f>VLOOKUP(B245,物品!B:CV,99,FALSE)</f>
        <v>|cff99ccff游戏中输入《|r|cff33ff00魔芝RPG|r|cff99ccff》领取本礼包！|r|n|n|r奖励：|n|cffffcc00练功房怪物数量+1|r</v>
      </c>
      <c r="J245" s="153" t="str">
        <f t="shared" si="109"/>
        <v>魔芝RPG礼包</v>
      </c>
      <c r="K245" s="153" t="str">
        <f t="shared" si="110"/>
        <v>|cff99ccff游戏中输入《|r|cff33ff00魔芝RPG|r|cff99ccff》领取本礼包！|r|n|n|r奖励：|n|cffffcc00练功房怪物数量+1|r</v>
      </c>
      <c r="L245" s="27"/>
      <c r="M245" s="154" t="str">
        <f>VLOOKUP(LEFT(RIGHT(B245,5),4),物品!B:CU,20,FALSE)</f>
        <v>ReplaceableTextures\\CommandButtons\\BTNIB08.blp</v>
      </c>
      <c r="N245" s="173" t="s">
        <v>83</v>
      </c>
      <c r="O245" s="154" t="s">
        <v>98</v>
      </c>
      <c r="P245" s="27">
        <v>2</v>
      </c>
      <c r="Q245" s="27">
        <v>0</v>
      </c>
      <c r="R245" s="173" t="s">
        <v>83</v>
      </c>
      <c r="S245" s="173" t="s">
        <v>83</v>
      </c>
      <c r="T245" s="173" t="s">
        <v>83</v>
      </c>
      <c r="U245" s="173" t="s">
        <v>83</v>
      </c>
      <c r="V245" s="27"/>
      <c r="W245" s="27" t="s">
        <v>88</v>
      </c>
      <c r="X245" s="27">
        <v>0</v>
      </c>
      <c r="Y245" s="173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73" t="s">
        <v>83</v>
      </c>
      <c r="AF245" s="173" t="s">
        <v>83</v>
      </c>
      <c r="AG245" s="173" t="s">
        <v>83</v>
      </c>
      <c r="AH245" s="173" t="s">
        <v>83</v>
      </c>
      <c r="AI245" s="27">
        <v>1</v>
      </c>
      <c r="AJ245" s="27"/>
      <c r="AK245" s="27">
        <v>1</v>
      </c>
      <c r="AL245" s="27">
        <v>1</v>
      </c>
      <c r="AM245" s="173" t="s">
        <v>83</v>
      </c>
      <c r="AN245" s="27">
        <v>1</v>
      </c>
      <c r="AO245" s="27">
        <v>1</v>
      </c>
      <c r="AP245" s="27">
        <v>1</v>
      </c>
    </row>
    <row r="246" spans="1:42">
      <c r="A246" s="151"/>
      <c r="B246" s="27" t="str">
        <f>物品!B247</f>
        <v>IB09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老铁礼包</v>
      </c>
      <c r="I246" s="27">
        <f>VLOOKUP(B246,物品!B:CV,99,FALSE)</f>
        <v>0</v>
      </c>
      <c r="J246" s="153" t="str">
        <f t="shared" si="109"/>
        <v>老铁礼包</v>
      </c>
      <c r="K246" s="153">
        <f t="shared" si="110"/>
        <v>0</v>
      </c>
      <c r="L246" s="27"/>
      <c r="M246" s="154" t="str">
        <f>VLOOKUP(LEFT(RIGHT(B246,5),4),物品!B:CU,20,FALSE)</f>
        <v>ReplaceableTextures\\CommandButtons\\BTNIB09.blp</v>
      </c>
      <c r="N246" s="173" t="s">
        <v>83</v>
      </c>
      <c r="O246" s="154" t="s">
        <v>98</v>
      </c>
      <c r="P246" s="27">
        <v>0</v>
      </c>
      <c r="Q246" s="27">
        <v>0</v>
      </c>
      <c r="R246" s="173" t="s">
        <v>83</v>
      </c>
      <c r="S246" s="173" t="s">
        <v>83</v>
      </c>
      <c r="T246" s="173" t="s">
        <v>83</v>
      </c>
      <c r="U246" s="173" t="s">
        <v>83</v>
      </c>
      <c r="V246" s="27"/>
      <c r="W246" s="27" t="s">
        <v>88</v>
      </c>
      <c r="X246" s="27">
        <v>0</v>
      </c>
      <c r="Y246" s="173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73" t="s">
        <v>83</v>
      </c>
      <c r="AF246" s="173" t="s">
        <v>83</v>
      </c>
      <c r="AG246" s="173" t="s">
        <v>83</v>
      </c>
      <c r="AH246" s="173" t="s">
        <v>83</v>
      </c>
      <c r="AI246" s="27">
        <v>1</v>
      </c>
      <c r="AJ246" s="27"/>
      <c r="AK246" s="27">
        <v>1</v>
      </c>
      <c r="AL246" s="27">
        <v>1</v>
      </c>
      <c r="AM246" s="173" t="s">
        <v>83</v>
      </c>
      <c r="AN246" s="27">
        <v>1</v>
      </c>
      <c r="AO246" s="27">
        <v>1</v>
      </c>
      <c r="AP246" s="27">
        <v>1</v>
      </c>
    </row>
    <row r="247" spans="1:42">
      <c r="A247" s="151"/>
      <c r="B247" s="27" t="str">
        <f>物品!B249</f>
        <v>IB51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已领取公众号礼包</v>
      </c>
      <c r="I247" s="27" t="str">
        <f>VLOOKUP(B247,物品!B:CV,99,FALSE)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7" s="153" t="str">
        <f t="shared" si="109"/>
        <v>已领取公众号礼包</v>
      </c>
      <c r="K247" s="153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7" s="27"/>
      <c r="M247" s="154" t="str">
        <f>VLOOKUP(LEFT(RIGHT(B247,5),4),物品!B:CU,20,FALSE)</f>
        <v>ReplaceableTextures\\commandButtons\\BTNLBUI01.blp</v>
      </c>
      <c r="N247" s="173" t="s">
        <v>83</v>
      </c>
      <c r="O247" s="154" t="s">
        <v>98</v>
      </c>
      <c r="P247" s="27">
        <v>0</v>
      </c>
      <c r="Q247" s="27">
        <v>0</v>
      </c>
      <c r="R247" s="173" t="s">
        <v>83</v>
      </c>
      <c r="S247" s="173" t="s">
        <v>83</v>
      </c>
      <c r="T247" s="173" t="s">
        <v>83</v>
      </c>
      <c r="U247" s="173" t="s">
        <v>83</v>
      </c>
      <c r="V247" s="27"/>
      <c r="W247" s="27" t="s">
        <v>88</v>
      </c>
      <c r="X247" s="27">
        <v>0</v>
      </c>
      <c r="Y247" s="173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73" t="s">
        <v>83</v>
      </c>
      <c r="AF247" s="173" t="s">
        <v>83</v>
      </c>
      <c r="AG247" s="173" t="s">
        <v>83</v>
      </c>
      <c r="AH247" s="173" t="s">
        <v>83</v>
      </c>
      <c r="AI247" s="27">
        <v>1</v>
      </c>
      <c r="AJ247" s="27"/>
      <c r="AK247" s="27">
        <v>1</v>
      </c>
      <c r="AL247" s="27">
        <v>1</v>
      </c>
      <c r="AM247" s="173" t="s">
        <v>83</v>
      </c>
      <c r="AN247" s="27">
        <v>1</v>
      </c>
      <c r="AO247" s="27">
        <v>1</v>
      </c>
      <c r="AP247" s="27">
        <v>1</v>
      </c>
    </row>
    <row r="248" spans="1:42">
      <c r="A248" s="151"/>
      <c r="B248" s="27" t="str">
        <f>物品!B250</f>
        <v>IB52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已领取入群礼包</v>
      </c>
      <c r="I248" s="27" t="str">
        <f>VLOOKUP(B248,物品!B:CV,99,FALSE)</f>
        <v>加入《|cff00ffcc全民封神|r》官方QQ群，即可获得入群礼包码！|n|n输入礼包码即可获得：|n金币+1000，每秒攻击+2，每秒业力+2|N|N|cff00ff00已领取该礼包</v>
      </c>
      <c r="J248" s="153" t="str">
        <f t="shared" ref="J248:J260" si="111">H248</f>
        <v>已领取入群礼包</v>
      </c>
      <c r="K248" s="153" t="str">
        <f t="shared" ref="K248:K260" si="112">I248</f>
        <v>加入《|cff00ffcc全民封神|r》官方QQ群，即可获得入群礼包码！|n|n输入礼包码即可获得：|n金币+1000，每秒攻击+2，每秒业力+2|N|N|cff00ff00已领取该礼包</v>
      </c>
      <c r="L248" s="27"/>
      <c r="M248" s="154" t="str">
        <f>VLOOKUP(LEFT(RIGHT(B248,5),4),物品!B:CU,20,FALSE)</f>
        <v>ReplaceableTextures\\commandButtons\\BTNLBUI01.blp</v>
      </c>
      <c r="N248" s="173" t="s">
        <v>83</v>
      </c>
      <c r="O248" s="154" t="s">
        <v>98</v>
      </c>
      <c r="P248" s="27">
        <v>1</v>
      </c>
      <c r="Q248" s="27">
        <v>0</v>
      </c>
      <c r="R248" s="173" t="s">
        <v>83</v>
      </c>
      <c r="S248" s="173" t="s">
        <v>83</v>
      </c>
      <c r="T248" s="173" t="s">
        <v>83</v>
      </c>
      <c r="U248" s="173" t="s">
        <v>83</v>
      </c>
      <c r="V248" s="27"/>
      <c r="W248" s="27" t="s">
        <v>88</v>
      </c>
      <c r="X248" s="27">
        <v>0</v>
      </c>
      <c r="Y248" s="173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73" t="s">
        <v>83</v>
      </c>
      <c r="AF248" s="173" t="s">
        <v>83</v>
      </c>
      <c r="AG248" s="173" t="s">
        <v>83</v>
      </c>
      <c r="AH248" s="173" t="s">
        <v>83</v>
      </c>
      <c r="AI248" s="27">
        <v>1</v>
      </c>
      <c r="AJ248" s="27"/>
      <c r="AK248" s="27">
        <v>1</v>
      </c>
      <c r="AL248" s="27">
        <v>1</v>
      </c>
      <c r="AM248" s="173" t="s">
        <v>83</v>
      </c>
      <c r="AN248" s="27">
        <v>1</v>
      </c>
      <c r="AO248" s="27">
        <v>1</v>
      </c>
      <c r="AP248" s="27">
        <v>1</v>
      </c>
    </row>
    <row r="249" spans="1:42">
      <c r="A249" s="151"/>
      <c r="B249" s="27" t="str">
        <f>物品!B251</f>
        <v>IB53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已领取拜年礼包</v>
      </c>
      <c r="I249" s="27" t="str">
        <f>VLOOKUP(B249,物品!B:CV,99,FALSE)</f>
        <v>|cff99ccff给与地图有效评论建议|r即可领取：|n每秒生命+100，每秒业力+2|n|n|r|cff808080地图等级达到3级可领取|r|N|N|cff00ff00已领取该礼包</v>
      </c>
      <c r="J249" s="153" t="str">
        <f t="shared" si="111"/>
        <v>已领取拜年礼包</v>
      </c>
      <c r="K249" s="153" t="str">
        <f t="shared" si="112"/>
        <v>|cff99ccff给与地图有效评论建议|r即可领取：|n每秒生命+100，每秒业力+2|n|n|r|cff808080地图等级达到3级可领取|r|N|N|cff00ff00已领取该礼包</v>
      </c>
      <c r="L249" s="27"/>
      <c r="M249" s="154" t="str">
        <f>VLOOKUP(LEFT(RIGHT(B249,5),4),物品!B:CU,20,FALSE)</f>
        <v>ReplaceableTextures\\commandButtons\\BTNLBUI01.blp</v>
      </c>
      <c r="N249" s="173" t="s">
        <v>83</v>
      </c>
      <c r="O249" s="154" t="s">
        <v>98</v>
      </c>
      <c r="P249" s="27">
        <v>2</v>
      </c>
      <c r="Q249" s="27">
        <v>0</v>
      </c>
      <c r="R249" s="173" t="s">
        <v>83</v>
      </c>
      <c r="S249" s="173" t="s">
        <v>83</v>
      </c>
      <c r="T249" s="173" t="s">
        <v>83</v>
      </c>
      <c r="U249" s="173" t="s">
        <v>83</v>
      </c>
      <c r="V249" s="27"/>
      <c r="W249" s="27" t="s">
        <v>88</v>
      </c>
      <c r="X249" s="27">
        <v>0</v>
      </c>
      <c r="Y249" s="173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73" t="s">
        <v>83</v>
      </c>
      <c r="AF249" s="173" t="s">
        <v>83</v>
      </c>
      <c r="AG249" s="173" t="s">
        <v>83</v>
      </c>
      <c r="AH249" s="173" t="s">
        <v>83</v>
      </c>
      <c r="AI249" s="27">
        <v>1</v>
      </c>
      <c r="AJ249" s="27"/>
      <c r="AK249" s="27">
        <v>1</v>
      </c>
      <c r="AL249" s="27">
        <v>1</v>
      </c>
      <c r="AM249" s="173" t="s">
        <v>83</v>
      </c>
      <c r="AN249" s="27">
        <v>1</v>
      </c>
      <c r="AO249" s="27">
        <v>1</v>
      </c>
      <c r="AP249" s="27">
        <v>1</v>
      </c>
    </row>
    <row r="250" spans="1:42">
      <c r="A250" s="151"/>
      <c r="B250" s="27" t="str">
        <f>物品!B252</f>
        <v>IB54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已领取收藏礼包</v>
      </c>
      <c r="I250" s="27" t="str">
        <f>VLOOKUP(B250,物品!B:CV,99,FALSE)</f>
        <v>|cff99ccff房间大厅界面点击右上角《|r|cffcc99ff收藏|r|cff99ccff》后可领取该礼包。|n|n|r属性：|n|cffffcc33攻击伤害+5%|n技能伤害+5%|r|N|N|cff00ff00已领取该礼包</v>
      </c>
      <c r="J250" s="153" t="str">
        <f t="shared" si="111"/>
        <v>已领取收藏礼包</v>
      </c>
      <c r="K250" s="153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50" s="27"/>
      <c r="M250" s="154" t="str">
        <f>VLOOKUP(LEFT(RIGHT(B250,5),4),物品!B:CU,20,FALSE)</f>
        <v>ReplaceableTextures\\commandButtons\\BTNLBUI01.blp</v>
      </c>
      <c r="N250" s="173" t="s">
        <v>83</v>
      </c>
      <c r="O250" s="154" t="s">
        <v>98</v>
      </c>
      <c r="P250" s="27">
        <v>3</v>
      </c>
      <c r="Q250" s="27">
        <v>0</v>
      </c>
      <c r="R250" s="173" t="s">
        <v>83</v>
      </c>
      <c r="S250" s="173" t="s">
        <v>83</v>
      </c>
      <c r="T250" s="173" t="s">
        <v>83</v>
      </c>
      <c r="U250" s="173" t="s">
        <v>83</v>
      </c>
      <c r="V250" s="27"/>
      <c r="W250" s="27" t="s">
        <v>88</v>
      </c>
      <c r="X250" s="27">
        <v>0</v>
      </c>
      <c r="Y250" s="173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73" t="s">
        <v>83</v>
      </c>
      <c r="AF250" s="173" t="s">
        <v>83</v>
      </c>
      <c r="AG250" s="173" t="s">
        <v>83</v>
      </c>
      <c r="AH250" s="173" t="s">
        <v>83</v>
      </c>
      <c r="AI250" s="27">
        <v>1</v>
      </c>
      <c r="AJ250" s="27"/>
      <c r="AK250" s="27">
        <v>1</v>
      </c>
      <c r="AL250" s="27">
        <v>1</v>
      </c>
      <c r="AM250" s="173" t="s">
        <v>83</v>
      </c>
      <c r="AN250" s="27">
        <v>1</v>
      </c>
      <c r="AO250" s="27">
        <v>1</v>
      </c>
      <c r="AP250" s="27">
        <v>1</v>
      </c>
    </row>
    <row r="251" spans="1:42">
      <c r="A251" s="151"/>
      <c r="B251" s="27" t="str">
        <f>物品!B253</f>
        <v>IB55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已领取重置版礼包</v>
      </c>
      <c r="I251" s="27" t="str">
        <f>VLOOKUP(B251,物品!B:CV,99,FALSE)</f>
        <v>|cff33ff00购买魔兽重制版可领取该礼包！|n|n|r奖励：|n招魂幡Lv3|N|N|cff00ff00已领取该礼包</v>
      </c>
      <c r="J251" s="153" t="str">
        <f t="shared" si="111"/>
        <v>已领取重置版礼包</v>
      </c>
      <c r="K251" s="153" t="str">
        <f t="shared" si="112"/>
        <v>|cff33ff00购买魔兽重制版可领取该礼包！|n|n|r奖励：|n招魂幡Lv3|N|N|cff00ff00已领取该礼包</v>
      </c>
      <c r="L251" s="27"/>
      <c r="M251" s="154" t="str">
        <f>VLOOKUP(LEFT(RIGHT(B251,5),4),物品!B:CU,20,FALSE)</f>
        <v>ReplaceableTextures\\commandButtons\\BTNLBUI01.blp</v>
      </c>
      <c r="N251" s="173" t="s">
        <v>83</v>
      </c>
      <c r="O251" s="154" t="s">
        <v>98</v>
      </c>
      <c r="P251" s="27">
        <v>0</v>
      </c>
      <c r="Q251" s="27">
        <v>1</v>
      </c>
      <c r="R251" s="173" t="s">
        <v>83</v>
      </c>
      <c r="S251" s="173" t="s">
        <v>83</v>
      </c>
      <c r="T251" s="173" t="s">
        <v>83</v>
      </c>
      <c r="U251" s="173" t="s">
        <v>83</v>
      </c>
      <c r="V251" s="27"/>
      <c r="W251" s="27" t="s">
        <v>88</v>
      </c>
      <c r="X251" s="27">
        <v>0</v>
      </c>
      <c r="Y251" s="173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73" t="s">
        <v>83</v>
      </c>
      <c r="AF251" s="173" t="s">
        <v>83</v>
      </c>
      <c r="AG251" s="173" t="s">
        <v>83</v>
      </c>
      <c r="AH251" s="173" t="s">
        <v>83</v>
      </c>
      <c r="AI251" s="27">
        <v>1</v>
      </c>
      <c r="AJ251" s="27"/>
      <c r="AK251" s="27">
        <v>1</v>
      </c>
      <c r="AL251" s="27">
        <v>1</v>
      </c>
      <c r="AM251" s="173" t="s">
        <v>83</v>
      </c>
      <c r="AN251" s="27">
        <v>1</v>
      </c>
      <c r="AO251" s="27">
        <v>1</v>
      </c>
      <c r="AP251" s="27">
        <v>1</v>
      </c>
    </row>
    <row r="252" spans="1:42">
      <c r="A252" s="151"/>
      <c r="B252" s="27" t="str">
        <f>物品!B254</f>
        <v>IB56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已领取公会福利</v>
      </c>
      <c r="I252" s="27" t="str">
        <f>VLOOKUP(B252,物品!B:CV,99,FALSE)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2" s="153" t="str">
        <f t="shared" si="111"/>
        <v>已领取公会福利</v>
      </c>
      <c r="K252" s="153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2" s="27"/>
      <c r="M252" s="154" t="str">
        <f>VLOOKUP(LEFT(RIGHT(B252,5),4),物品!B:CU,20,FALSE)</f>
        <v>ReplaceableTextures\\commandButtons\\BTNLBUI01.blp</v>
      </c>
      <c r="N252" s="173" t="s">
        <v>83</v>
      </c>
      <c r="O252" s="154" t="s">
        <v>98</v>
      </c>
      <c r="P252" s="27">
        <v>1</v>
      </c>
      <c r="Q252" s="27">
        <v>1</v>
      </c>
      <c r="R252" s="173" t="s">
        <v>83</v>
      </c>
      <c r="S252" s="173" t="s">
        <v>83</v>
      </c>
      <c r="T252" s="173" t="s">
        <v>83</v>
      </c>
      <c r="U252" s="173" t="s">
        <v>83</v>
      </c>
      <c r="V252" s="27"/>
      <c r="W252" s="27" t="s">
        <v>88</v>
      </c>
      <c r="X252" s="27">
        <v>0</v>
      </c>
      <c r="Y252" s="173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73" t="s">
        <v>83</v>
      </c>
      <c r="AF252" s="173" t="s">
        <v>83</v>
      </c>
      <c r="AG252" s="173" t="s">
        <v>83</v>
      </c>
      <c r="AH252" s="173" t="s">
        <v>83</v>
      </c>
      <c r="AI252" s="27">
        <v>1</v>
      </c>
      <c r="AJ252" s="27"/>
      <c r="AK252" s="27">
        <v>1</v>
      </c>
      <c r="AL252" s="27">
        <v>1</v>
      </c>
      <c r="AM252" s="173" t="s">
        <v>83</v>
      </c>
      <c r="AN252" s="27">
        <v>1</v>
      </c>
      <c r="AO252" s="27">
        <v>1</v>
      </c>
      <c r="AP252" s="27">
        <v>1</v>
      </c>
    </row>
    <row r="253" spans="1:42">
      <c r="A253" s="151"/>
      <c r="B253" s="27" t="str">
        <f>物品!B255</f>
        <v>IB57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已领取星耀礼包</v>
      </c>
      <c r="I253" s="27" t="str">
        <f>VLOOKUP(B253,物品!B:CV,99,FALSE)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3" s="153" t="str">
        <f t="shared" si="111"/>
        <v>已领取星耀礼包</v>
      </c>
      <c r="K253" s="153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3" s="27"/>
      <c r="M253" s="154" t="str">
        <f>VLOOKUP(LEFT(RIGHT(B253,5),4),物品!B:CU,20,FALSE)</f>
        <v>ReplaceableTextures\\commandButtons\\BTNLBUI01.blp</v>
      </c>
      <c r="N253" s="173" t="s">
        <v>83</v>
      </c>
      <c r="O253" s="154" t="s">
        <v>98</v>
      </c>
      <c r="P253" s="27">
        <v>2</v>
      </c>
      <c r="Q253" s="27">
        <v>1</v>
      </c>
      <c r="R253" s="173" t="s">
        <v>83</v>
      </c>
      <c r="S253" s="173" t="s">
        <v>83</v>
      </c>
      <c r="T253" s="173" t="s">
        <v>83</v>
      </c>
      <c r="U253" s="173" t="s">
        <v>83</v>
      </c>
      <c r="V253" s="27"/>
      <c r="W253" s="27" t="s">
        <v>88</v>
      </c>
      <c r="X253" s="27">
        <v>0</v>
      </c>
      <c r="Y253" s="173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73" t="s">
        <v>83</v>
      </c>
      <c r="AF253" s="173" t="s">
        <v>83</v>
      </c>
      <c r="AG253" s="173" t="s">
        <v>83</v>
      </c>
      <c r="AH253" s="173" t="s">
        <v>83</v>
      </c>
      <c r="AI253" s="27">
        <v>1</v>
      </c>
      <c r="AJ253" s="27"/>
      <c r="AK253" s="27">
        <v>1</v>
      </c>
      <c r="AL253" s="27">
        <v>1</v>
      </c>
      <c r="AM253" s="173" t="s">
        <v>83</v>
      </c>
      <c r="AN253" s="27">
        <v>1</v>
      </c>
      <c r="AO253" s="27">
        <v>1</v>
      </c>
      <c r="AP253" s="27">
        <v>1</v>
      </c>
    </row>
    <row r="254" spans="1:42">
      <c r="A254" s="151"/>
      <c r="B254" s="27" t="str">
        <f>物品!B256</f>
        <v>IB58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已领取魔芝RPG礼包</v>
      </c>
      <c r="I254" s="27" t="str">
        <f>VLOOKUP(B254,物品!B:CV,99,FALSE)</f>
        <v>|cff99ccff游戏中输入《|r|cff33ff00魔芝RPG|r|cff99ccff》领取本礼包！|r|n|n|r奖励：|n|cffffcc00练功房怪物数量+1|r|N|N|cff00ff00已领取该礼包</v>
      </c>
      <c r="J254" s="153" t="str">
        <f t="shared" si="111"/>
        <v>已领取魔芝RPG礼包</v>
      </c>
      <c r="K254" s="153" t="str">
        <f t="shared" si="112"/>
        <v>|cff99ccff游戏中输入《|r|cff33ff00魔芝RPG|r|cff99ccff》领取本礼包！|r|n|n|r奖励：|n|cffffcc00练功房怪物数量+1|r|N|N|cff00ff00已领取该礼包</v>
      </c>
      <c r="L254" s="27"/>
      <c r="M254" s="154" t="str">
        <f>VLOOKUP(LEFT(RIGHT(B254,5),4),物品!B:CU,20,FALSE)</f>
        <v>ReplaceableTextures\\commandButtons\\BTNLBUI01.blp</v>
      </c>
      <c r="N254" s="173" t="s">
        <v>83</v>
      </c>
      <c r="O254" s="154" t="s">
        <v>98</v>
      </c>
      <c r="P254" s="27">
        <v>2</v>
      </c>
      <c r="Q254" s="27">
        <v>0</v>
      </c>
      <c r="R254" s="173" t="s">
        <v>83</v>
      </c>
      <c r="S254" s="173" t="s">
        <v>83</v>
      </c>
      <c r="T254" s="173" t="s">
        <v>83</v>
      </c>
      <c r="U254" s="173" t="s">
        <v>83</v>
      </c>
      <c r="V254" s="27"/>
      <c r="W254" s="27" t="s">
        <v>88</v>
      </c>
      <c r="X254" s="27">
        <v>0</v>
      </c>
      <c r="Y254" s="173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73" t="s">
        <v>83</v>
      </c>
      <c r="AF254" s="173" t="s">
        <v>83</v>
      </c>
      <c r="AG254" s="173" t="s">
        <v>83</v>
      </c>
      <c r="AH254" s="173" t="s">
        <v>83</v>
      </c>
      <c r="AI254" s="27">
        <v>1</v>
      </c>
      <c r="AJ254" s="27"/>
      <c r="AK254" s="27">
        <v>1</v>
      </c>
      <c r="AL254" s="27">
        <v>1</v>
      </c>
      <c r="AM254" s="173" t="s">
        <v>83</v>
      </c>
      <c r="AN254" s="27">
        <v>1</v>
      </c>
      <c r="AO254" s="27">
        <v>1</v>
      </c>
      <c r="AP254" s="27">
        <v>1</v>
      </c>
    </row>
    <row r="255" spans="1:42">
      <c r="A255" s="151"/>
      <c r="B255" s="27" t="str">
        <f>物品!B257</f>
        <v>IB59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已领取老铁礼包</v>
      </c>
      <c r="I255" s="27" t="str">
        <f>VLOOKUP(B255,物品!B:CV,99,FALSE)</f>
        <v>|N|N|cff00ff00已领取该礼包</v>
      </c>
      <c r="J255" s="153" t="str">
        <f t="shared" si="111"/>
        <v>已领取老铁礼包</v>
      </c>
      <c r="K255" s="153" t="str">
        <f t="shared" si="112"/>
        <v>|N|N|cff00ff00已领取该礼包</v>
      </c>
      <c r="L255" s="27"/>
      <c r="M255" s="154" t="str">
        <f>VLOOKUP(LEFT(RIGHT(B255,5),4),物品!B:CU,20,FALSE)</f>
        <v>ReplaceableTextures\\commandButtons\\BTNLBUI01.blp</v>
      </c>
      <c r="N255" s="173" t="s">
        <v>83</v>
      </c>
      <c r="O255" s="154" t="s">
        <v>98</v>
      </c>
      <c r="P255" s="27">
        <v>0</v>
      </c>
      <c r="Q255" s="27">
        <v>0</v>
      </c>
      <c r="R255" s="173" t="s">
        <v>83</v>
      </c>
      <c r="S255" s="173" t="s">
        <v>83</v>
      </c>
      <c r="T255" s="173" t="s">
        <v>83</v>
      </c>
      <c r="U255" s="173" t="s">
        <v>83</v>
      </c>
      <c r="V255" s="27"/>
      <c r="W255" s="27" t="s">
        <v>88</v>
      </c>
      <c r="X255" s="27">
        <v>0</v>
      </c>
      <c r="Y255" s="173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73" t="s">
        <v>83</v>
      </c>
      <c r="AF255" s="173" t="s">
        <v>83</v>
      </c>
      <c r="AG255" s="173" t="s">
        <v>83</v>
      </c>
      <c r="AH255" s="173" t="s">
        <v>83</v>
      </c>
      <c r="AI255" s="27">
        <v>1</v>
      </c>
      <c r="AJ255" s="27"/>
      <c r="AK255" s="27">
        <v>1</v>
      </c>
      <c r="AL255" s="27">
        <v>1</v>
      </c>
      <c r="AM255" s="173" t="s">
        <v>83</v>
      </c>
      <c r="AN255" s="27">
        <v>1</v>
      </c>
      <c r="AO255" s="27">
        <v>1</v>
      </c>
      <c r="AP255" s="27">
        <v>1</v>
      </c>
    </row>
    <row r="256" spans="1:42">
      <c r="A256" s="151"/>
      <c r="B256" s="27" t="str">
        <f>物品!B258</f>
        <v>IY00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积分兑换-永久</v>
      </c>
      <c r="I256" s="27" t="str">
        <f>VLOOKUP(B256,物品!B:CV,99,FALSE)</f>
        <v>积分兑换-永久</v>
      </c>
      <c r="J256" s="153" t="str">
        <f t="shared" ref="J256" si="113">H256</f>
        <v>积分兑换-永久</v>
      </c>
      <c r="K256" s="153" t="str">
        <f t="shared" ref="K256" si="114">I256</f>
        <v>积分兑换-永久</v>
      </c>
      <c r="L256" s="27"/>
      <c r="M256" s="154" t="str">
        <f>VLOOKUP(LEFT(RIGHT(B256,5),4),物品!B:CU,20,FALSE)</f>
        <v>ReplaceableTextures\\CommandButtons\\BTNUIRK04.blp</v>
      </c>
      <c r="N256" s="173" t="s">
        <v>83</v>
      </c>
      <c r="O256" s="154" t="s">
        <v>98</v>
      </c>
      <c r="P256" s="27">
        <v>0</v>
      </c>
      <c r="Q256" s="27">
        <v>2</v>
      </c>
      <c r="R256" s="173" t="s">
        <v>83</v>
      </c>
      <c r="S256" s="173" t="s">
        <v>83</v>
      </c>
      <c r="T256" s="173" t="s">
        <v>83</v>
      </c>
      <c r="U256" s="173" t="s">
        <v>83</v>
      </c>
      <c r="V256" s="27"/>
      <c r="W256" s="27" t="s">
        <v>88</v>
      </c>
      <c r="X256" s="27">
        <v>0</v>
      </c>
      <c r="Y256" s="173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73" t="s">
        <v>83</v>
      </c>
      <c r="AF256" s="173" t="s">
        <v>83</v>
      </c>
      <c r="AG256" s="173" t="s">
        <v>83</v>
      </c>
      <c r="AH256" s="173" t="s">
        <v>83</v>
      </c>
      <c r="AI256" s="27">
        <v>1</v>
      </c>
      <c r="AJ256" s="27"/>
      <c r="AK256" s="27">
        <v>1</v>
      </c>
      <c r="AL256" s="27">
        <v>1</v>
      </c>
      <c r="AM256" s="173" t="s">
        <v>83</v>
      </c>
      <c r="AN256" s="27">
        <v>1</v>
      </c>
      <c r="AO256" s="27">
        <v>1</v>
      </c>
      <c r="AP256" s="27">
        <v>1</v>
      </c>
    </row>
    <row r="257" spans="1:42">
      <c r="A257" s="151"/>
      <c r="B257" s="27" t="str">
        <f>物品!B259</f>
        <v>IY1C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天乾地坤</v>
      </c>
      <c r="I257" s="27" t="str">
        <f>VLOOKUP(B257,物品!B:CV,99,FALSE)</f>
        <v>代码生成</v>
      </c>
      <c r="J257" s="153" t="str">
        <f t="shared" si="111"/>
        <v>天乾地坤</v>
      </c>
      <c r="K257" s="153" t="str">
        <f t="shared" si="112"/>
        <v>代码生成</v>
      </c>
      <c r="L257" s="27"/>
      <c r="M257" s="154" t="str">
        <f>VLOOKUP(LEFT(RIGHT(B257,5),4),物品!B:CU,20,FALSE)</f>
        <v>ReplaceableTextures\\CommandButtons\\BTNRY1C.blp</v>
      </c>
      <c r="N257" s="173" t="s">
        <v>83</v>
      </c>
      <c r="O257" s="154" t="s">
        <v>98</v>
      </c>
      <c r="P257" s="27">
        <v>2</v>
      </c>
      <c r="Q257" s="27">
        <v>0</v>
      </c>
      <c r="R257" s="173" t="s">
        <v>83</v>
      </c>
      <c r="S257" s="173" t="s">
        <v>83</v>
      </c>
      <c r="T257" s="173" t="s">
        <v>83</v>
      </c>
      <c r="U257" s="173" t="s">
        <v>83</v>
      </c>
      <c r="V257" s="27"/>
      <c r="W257" s="27" t="s">
        <v>88</v>
      </c>
      <c r="X257" s="27">
        <v>0</v>
      </c>
      <c r="Y257" s="173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73" t="s">
        <v>83</v>
      </c>
      <c r="AF257" s="173" t="s">
        <v>83</v>
      </c>
      <c r="AG257" s="173" t="s">
        <v>83</v>
      </c>
      <c r="AH257" s="173" t="s">
        <v>83</v>
      </c>
      <c r="AI257" s="27">
        <v>1</v>
      </c>
      <c r="AJ257" s="27"/>
      <c r="AK257" s="27">
        <v>1</v>
      </c>
      <c r="AL257" s="27">
        <v>1</v>
      </c>
      <c r="AM257" s="173" t="s">
        <v>83</v>
      </c>
      <c r="AN257" s="27">
        <v>1</v>
      </c>
      <c r="AO257" s="27">
        <v>1</v>
      </c>
      <c r="AP257" s="27">
        <v>1</v>
      </c>
    </row>
    <row r="258" spans="1:42">
      <c r="A258" s="151"/>
      <c r="B258" s="27" t="str">
        <f>物品!B260</f>
        <v>IY2C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五彩凰翼</v>
      </c>
      <c r="I258" s="27" t="str">
        <f>VLOOKUP(B258,物品!B:CV,99,FALSE)</f>
        <v>代码生成</v>
      </c>
      <c r="J258" s="153" t="str">
        <f t="shared" si="111"/>
        <v>五彩凰翼</v>
      </c>
      <c r="K258" s="153" t="str">
        <f t="shared" si="112"/>
        <v>代码生成</v>
      </c>
      <c r="L258" s="27"/>
      <c r="M258" s="154" t="str">
        <f>VLOOKUP(LEFT(RIGHT(B258,5),4),物品!B:CU,20,FALSE)</f>
        <v>ReplaceableTextures\\CommandButtons\\BTNRY2C.blp</v>
      </c>
      <c r="N258" s="173" t="s">
        <v>83</v>
      </c>
      <c r="O258" s="154" t="s">
        <v>98</v>
      </c>
      <c r="P258" s="27">
        <v>0</v>
      </c>
      <c r="Q258" s="27">
        <v>0</v>
      </c>
      <c r="R258" s="173" t="s">
        <v>83</v>
      </c>
      <c r="S258" s="173" t="s">
        <v>83</v>
      </c>
      <c r="T258" s="173" t="s">
        <v>83</v>
      </c>
      <c r="U258" s="173" t="s">
        <v>83</v>
      </c>
      <c r="V258" s="27"/>
      <c r="W258" s="27" t="s">
        <v>88</v>
      </c>
      <c r="X258" s="27">
        <v>0</v>
      </c>
      <c r="Y258" s="173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73" t="s">
        <v>83</v>
      </c>
      <c r="AF258" s="173" t="s">
        <v>83</v>
      </c>
      <c r="AG258" s="173" t="s">
        <v>83</v>
      </c>
      <c r="AH258" s="173" t="s">
        <v>83</v>
      </c>
      <c r="AI258" s="27">
        <v>1</v>
      </c>
      <c r="AJ258" s="27"/>
      <c r="AK258" s="27">
        <v>1</v>
      </c>
      <c r="AL258" s="27">
        <v>1</v>
      </c>
      <c r="AM258" s="173" t="s">
        <v>83</v>
      </c>
      <c r="AN258" s="27">
        <v>1</v>
      </c>
      <c r="AO258" s="27">
        <v>1</v>
      </c>
      <c r="AP258" s="27">
        <v>1</v>
      </c>
    </row>
    <row r="259" spans="1:42">
      <c r="A259" s="151"/>
      <c r="B259" s="27" t="str">
        <f>物品!B261</f>
        <v>IY3C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崩鸣刃</v>
      </c>
      <c r="I259" s="27" t="str">
        <f>VLOOKUP(B259,物品!B:CV,99,FALSE)</f>
        <v>代码生成</v>
      </c>
      <c r="J259" s="153" t="str">
        <f t="shared" si="111"/>
        <v>崩鸣刃</v>
      </c>
      <c r="K259" s="153" t="str">
        <f t="shared" si="112"/>
        <v>代码生成</v>
      </c>
      <c r="L259" s="27"/>
      <c r="M259" s="154" t="str">
        <f>VLOOKUP(LEFT(RIGHT(B259,5),4),物品!B:CU,20,FALSE)</f>
        <v>ReplaceableTextures\\CommandButtons\\BTNRY3C.blp</v>
      </c>
      <c r="N259" s="173" t="s">
        <v>83</v>
      </c>
      <c r="O259" s="154" t="s">
        <v>98</v>
      </c>
      <c r="P259" s="27">
        <v>3</v>
      </c>
      <c r="Q259" s="27">
        <v>0</v>
      </c>
      <c r="R259" s="173" t="s">
        <v>83</v>
      </c>
      <c r="S259" s="173" t="s">
        <v>83</v>
      </c>
      <c r="T259" s="173" t="s">
        <v>83</v>
      </c>
      <c r="U259" s="173" t="s">
        <v>83</v>
      </c>
      <c r="V259" s="27"/>
      <c r="W259" s="27" t="s">
        <v>88</v>
      </c>
      <c r="X259" s="27">
        <v>0</v>
      </c>
      <c r="Y259" s="173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73" t="s">
        <v>83</v>
      </c>
      <c r="AF259" s="173" t="s">
        <v>83</v>
      </c>
      <c r="AG259" s="173" t="s">
        <v>83</v>
      </c>
      <c r="AH259" s="173" t="s">
        <v>83</v>
      </c>
      <c r="AI259" s="27">
        <v>1</v>
      </c>
      <c r="AJ259" s="27"/>
      <c r="AK259" s="27">
        <v>1</v>
      </c>
      <c r="AL259" s="27">
        <v>1</v>
      </c>
      <c r="AM259" s="173" t="s">
        <v>83</v>
      </c>
      <c r="AN259" s="27">
        <v>1</v>
      </c>
      <c r="AO259" s="27">
        <v>1</v>
      </c>
      <c r="AP259" s="27">
        <v>1</v>
      </c>
    </row>
    <row r="260" spans="1:42">
      <c r="A260" s="151"/>
      <c r="B260" s="27" t="str">
        <f>物品!B262</f>
        <v>IY4C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俯瞰寰宇</v>
      </c>
      <c r="I260" s="27" t="str">
        <f>VLOOKUP(B260,物品!B:CV,99,FALSE)</f>
        <v>代码生成</v>
      </c>
      <c r="J260" s="153" t="str">
        <f t="shared" si="111"/>
        <v>俯瞰寰宇</v>
      </c>
      <c r="K260" s="153" t="str">
        <f t="shared" si="112"/>
        <v>代码生成</v>
      </c>
      <c r="L260" s="27"/>
      <c r="M260" s="154" t="str">
        <f>VLOOKUP(LEFT(RIGHT(B260,5),4),物品!B:CU,20,FALSE)</f>
        <v>ReplaceableTextures\\CommandButtons\\BTNRY4C.blp</v>
      </c>
      <c r="N260" s="173" t="s">
        <v>83</v>
      </c>
      <c r="O260" s="154" t="s">
        <v>98</v>
      </c>
      <c r="P260" s="27">
        <v>1</v>
      </c>
      <c r="Q260" s="27">
        <v>0</v>
      </c>
      <c r="R260" s="173" t="s">
        <v>83</v>
      </c>
      <c r="S260" s="173" t="s">
        <v>83</v>
      </c>
      <c r="T260" s="173" t="s">
        <v>83</v>
      </c>
      <c r="U260" s="173" t="s">
        <v>83</v>
      </c>
      <c r="V260" s="27"/>
      <c r="W260" s="27" t="s">
        <v>88</v>
      </c>
      <c r="X260" s="27">
        <v>0</v>
      </c>
      <c r="Y260" s="173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73" t="s">
        <v>83</v>
      </c>
      <c r="AF260" s="173" t="s">
        <v>83</v>
      </c>
      <c r="AG260" s="173" t="s">
        <v>83</v>
      </c>
      <c r="AH260" s="173" t="s">
        <v>83</v>
      </c>
      <c r="AI260" s="27">
        <v>1</v>
      </c>
      <c r="AJ260" s="27"/>
      <c r="AK260" s="27">
        <v>1</v>
      </c>
      <c r="AL260" s="27">
        <v>1</v>
      </c>
      <c r="AM260" s="173" t="s">
        <v>83</v>
      </c>
      <c r="AN260" s="27">
        <v>1</v>
      </c>
      <c r="AO260" s="27">
        <v>1</v>
      </c>
      <c r="AP260" s="27">
        <v>1</v>
      </c>
    </row>
    <row r="261" spans="1:42">
      <c r="A261" s="151"/>
      <c r="B261" s="27" t="str">
        <f>物品!B263</f>
        <v>IY2E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冰火双翼</v>
      </c>
      <c r="I261" s="27" t="str">
        <f>VLOOKUP(B261,物品!B:CV,99,FALSE)</f>
        <v>代码生成</v>
      </c>
      <c r="J261" s="153" t="str">
        <f t="shared" ref="J261:J262" si="115">H261</f>
        <v>冰火双翼</v>
      </c>
      <c r="K261" s="153" t="str">
        <f t="shared" ref="K261:K262" si="116">I261</f>
        <v>代码生成</v>
      </c>
      <c r="L261" s="27"/>
      <c r="M261" s="154" t="str">
        <f>VLOOKUP(LEFT(RIGHT(B261,5),4),物品!B:CU,20,FALSE)</f>
        <v>ReplaceableTextures\\CommandButtons\\BTNRY2E.blp</v>
      </c>
      <c r="N261" s="173" t="s">
        <v>83</v>
      </c>
      <c r="O261" s="154" t="s">
        <v>98</v>
      </c>
      <c r="P261" s="27">
        <v>0</v>
      </c>
      <c r="Q261" s="27">
        <v>1</v>
      </c>
      <c r="R261" s="173" t="s">
        <v>83</v>
      </c>
      <c r="S261" s="173" t="s">
        <v>83</v>
      </c>
      <c r="T261" s="173" t="s">
        <v>83</v>
      </c>
      <c r="U261" s="173" t="s">
        <v>83</v>
      </c>
      <c r="V261" s="27"/>
      <c r="W261" s="27" t="s">
        <v>88</v>
      </c>
      <c r="X261" s="27">
        <v>0</v>
      </c>
      <c r="Y261" s="173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73" t="s">
        <v>83</v>
      </c>
      <c r="AF261" s="173" t="s">
        <v>83</v>
      </c>
      <c r="AG261" s="173" t="s">
        <v>83</v>
      </c>
      <c r="AH261" s="173" t="s">
        <v>83</v>
      </c>
      <c r="AI261" s="27">
        <v>1</v>
      </c>
      <c r="AJ261" s="27"/>
      <c r="AK261" s="27">
        <v>1</v>
      </c>
      <c r="AL261" s="27">
        <v>1</v>
      </c>
      <c r="AM261" s="173" t="s">
        <v>83</v>
      </c>
      <c r="AN261" s="27">
        <v>1</v>
      </c>
      <c r="AO261" s="27">
        <v>1</v>
      </c>
      <c r="AP261" s="27">
        <v>1</v>
      </c>
    </row>
    <row r="262" spans="1:42">
      <c r="A262" s="151"/>
      <c r="B262" s="27" t="str">
        <f>物品!B264</f>
        <v>IY2F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羽族之音</v>
      </c>
      <c r="I262" s="27" t="str">
        <f>VLOOKUP(B262,物品!B:CV,99,FALSE)</f>
        <v>代码生成</v>
      </c>
      <c r="J262" s="153" t="str">
        <f t="shared" si="115"/>
        <v>羽族之音</v>
      </c>
      <c r="K262" s="153" t="str">
        <f t="shared" si="116"/>
        <v>代码生成</v>
      </c>
      <c r="L262" s="27"/>
      <c r="M262" s="154" t="str">
        <f>VLOOKUP(LEFT(RIGHT(B262,5),4),物品!B:CU,20,FALSE)</f>
        <v>ReplaceableTextures\\CommandButtons\\BTNRY2F.blp</v>
      </c>
      <c r="N262" s="173" t="s">
        <v>83</v>
      </c>
      <c r="O262" s="154" t="s">
        <v>98</v>
      </c>
      <c r="P262" s="27">
        <v>1</v>
      </c>
      <c r="Q262" s="27">
        <v>1</v>
      </c>
      <c r="R262" s="173" t="s">
        <v>83</v>
      </c>
      <c r="S262" s="173" t="s">
        <v>83</v>
      </c>
      <c r="T262" s="173" t="s">
        <v>83</v>
      </c>
      <c r="U262" s="173" t="s">
        <v>83</v>
      </c>
      <c r="V262" s="27"/>
      <c r="W262" s="27" t="s">
        <v>88</v>
      </c>
      <c r="X262" s="27">
        <v>0</v>
      </c>
      <c r="Y262" s="173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73" t="s">
        <v>83</v>
      </c>
      <c r="AF262" s="173" t="s">
        <v>83</v>
      </c>
      <c r="AG262" s="173" t="s">
        <v>83</v>
      </c>
      <c r="AH262" s="173" t="s">
        <v>83</v>
      </c>
      <c r="AI262" s="27">
        <v>1</v>
      </c>
      <c r="AJ262" s="27"/>
      <c r="AK262" s="27">
        <v>1</v>
      </c>
      <c r="AL262" s="27">
        <v>1</v>
      </c>
      <c r="AM262" s="173" t="s">
        <v>83</v>
      </c>
      <c r="AN262" s="27">
        <v>1</v>
      </c>
      <c r="AO262" s="27">
        <v>1</v>
      </c>
      <c r="AP262" s="27">
        <v>1</v>
      </c>
    </row>
    <row r="263" spans="1:42">
      <c r="A263" s="151"/>
      <c r="B263" s="27" t="str">
        <f>物品!B265</f>
        <v>IY4O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凌风之灵</v>
      </c>
      <c r="I263" s="27" t="str">
        <f>VLOOKUP(B263,物品!B:CV,99,FALSE)</f>
        <v>代码生成</v>
      </c>
      <c r="J263" s="153" t="str">
        <f t="shared" ref="J263" si="117">H263</f>
        <v>凌风之灵</v>
      </c>
      <c r="K263" s="153" t="str">
        <f t="shared" ref="K263" si="118">I263</f>
        <v>代码生成</v>
      </c>
      <c r="L263" s="27"/>
      <c r="M263" s="154" t="str">
        <f>VLOOKUP(LEFT(RIGHT(B263,5),4),物品!B:CU,20,FALSE)</f>
        <v>ReplaceableTextures\\CommandButtons\\BTNRY4O.blp</v>
      </c>
      <c r="N263" s="173" t="s">
        <v>83</v>
      </c>
      <c r="O263" s="154" t="s">
        <v>98</v>
      </c>
      <c r="P263" s="27">
        <v>2</v>
      </c>
      <c r="Q263" s="27">
        <v>1</v>
      </c>
      <c r="R263" s="173" t="s">
        <v>83</v>
      </c>
      <c r="S263" s="173" t="s">
        <v>83</v>
      </c>
      <c r="T263" s="173" t="s">
        <v>83</v>
      </c>
      <c r="U263" s="173" t="s">
        <v>83</v>
      </c>
      <c r="V263" s="27"/>
      <c r="W263" s="27" t="s">
        <v>88</v>
      </c>
      <c r="X263" s="27">
        <v>0</v>
      </c>
      <c r="Y263" s="173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73" t="s">
        <v>83</v>
      </c>
      <c r="AF263" s="173" t="s">
        <v>83</v>
      </c>
      <c r="AG263" s="173" t="s">
        <v>83</v>
      </c>
      <c r="AH263" s="173" t="s">
        <v>83</v>
      </c>
      <c r="AI263" s="27">
        <v>1</v>
      </c>
      <c r="AJ263" s="27"/>
      <c r="AK263" s="27">
        <v>1</v>
      </c>
      <c r="AL263" s="27">
        <v>1</v>
      </c>
      <c r="AM263" s="173" t="s">
        <v>83</v>
      </c>
      <c r="AN263" s="27">
        <v>1</v>
      </c>
      <c r="AO263" s="27">
        <v>1</v>
      </c>
      <c r="AP263" s="27">
        <v>1</v>
      </c>
    </row>
    <row r="264" spans="1:42">
      <c r="A264" s="151"/>
      <c r="B264" s="27" t="str">
        <f>物品!B266</f>
        <v>IF01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53" t="str">
        <f t="shared" ref="J264" si="119">H264</f>
        <v>附魔</v>
      </c>
      <c r="K264" s="153">
        <f t="shared" ref="K264" si="120">I264</f>
        <v>0</v>
      </c>
      <c r="L264" s="27"/>
      <c r="M264" s="154">
        <f>VLOOKUP(LEFT(RIGHT(B264,5),4),物品!B:CU,20,FALSE)</f>
        <v>0</v>
      </c>
      <c r="N264" s="173" t="s">
        <v>83</v>
      </c>
      <c r="O264" s="154" t="s">
        <v>98</v>
      </c>
      <c r="P264" s="27">
        <v>0</v>
      </c>
      <c r="Q264" s="27">
        <v>0</v>
      </c>
      <c r="R264" s="173" t="s">
        <v>83</v>
      </c>
      <c r="S264" s="173" t="s">
        <v>83</v>
      </c>
      <c r="T264" s="173" t="s">
        <v>83</v>
      </c>
      <c r="U264" s="173" t="s">
        <v>83</v>
      </c>
      <c r="V264" s="27"/>
      <c r="W264" s="27" t="s">
        <v>88</v>
      </c>
      <c r="X264" s="27">
        <v>0</v>
      </c>
      <c r="Y264" s="173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73" t="s">
        <v>83</v>
      </c>
      <c r="AF264" s="173" t="s">
        <v>83</v>
      </c>
      <c r="AG264" s="173" t="s">
        <v>83</v>
      </c>
      <c r="AH264" s="173" t="s">
        <v>83</v>
      </c>
      <c r="AI264" s="27">
        <v>1</v>
      </c>
      <c r="AJ264" s="27"/>
      <c r="AK264" s="27">
        <v>1</v>
      </c>
      <c r="AL264" s="27">
        <v>1</v>
      </c>
      <c r="AM264" s="173" t="s">
        <v>83</v>
      </c>
      <c r="AN264" s="27">
        <v>1</v>
      </c>
      <c r="AO264" s="27">
        <v>1</v>
      </c>
      <c r="AP264" s="27">
        <v>1</v>
      </c>
    </row>
    <row r="265" spans="1:42">
      <c r="A265" s="151"/>
      <c r="B265" s="27" t="str">
        <f>物品!B267</f>
        <v>IF02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53" t="str">
        <f t="shared" ref="J265:J290" si="121">H265</f>
        <v>附魔</v>
      </c>
      <c r="K265" s="153">
        <f t="shared" ref="K265:K290" si="122">I265</f>
        <v>0</v>
      </c>
      <c r="L265" s="27"/>
      <c r="M265" s="154">
        <f>VLOOKUP(LEFT(RIGHT(B265,5),4),物品!B:CU,20,FALSE)</f>
        <v>0</v>
      </c>
      <c r="N265" s="173" t="s">
        <v>83</v>
      </c>
      <c r="O265" s="154" t="s">
        <v>98</v>
      </c>
      <c r="P265" s="27">
        <v>0</v>
      </c>
      <c r="Q265" s="27">
        <v>0</v>
      </c>
      <c r="R265" s="173" t="s">
        <v>83</v>
      </c>
      <c r="S265" s="173" t="s">
        <v>83</v>
      </c>
      <c r="T265" s="173" t="s">
        <v>83</v>
      </c>
      <c r="U265" s="173" t="s">
        <v>83</v>
      </c>
      <c r="V265" s="27"/>
      <c r="W265" s="27" t="s">
        <v>88</v>
      </c>
      <c r="X265" s="27">
        <v>0</v>
      </c>
      <c r="Y265" s="173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73" t="s">
        <v>83</v>
      </c>
      <c r="AF265" s="173" t="s">
        <v>83</v>
      </c>
      <c r="AG265" s="173" t="s">
        <v>83</v>
      </c>
      <c r="AH265" s="173" t="s">
        <v>83</v>
      </c>
      <c r="AI265" s="27">
        <v>1</v>
      </c>
      <c r="AJ265" s="27"/>
      <c r="AK265" s="27">
        <v>1</v>
      </c>
      <c r="AL265" s="27">
        <v>1</v>
      </c>
      <c r="AM265" s="173" t="s">
        <v>83</v>
      </c>
      <c r="AN265" s="27">
        <v>1</v>
      </c>
      <c r="AO265" s="27">
        <v>1</v>
      </c>
      <c r="AP265" s="27">
        <v>1</v>
      </c>
    </row>
    <row r="266" spans="1:42">
      <c r="A266" s="151"/>
      <c r="B266" s="27" t="str">
        <f>物品!B268</f>
        <v>IF03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53" t="str">
        <f t="shared" si="121"/>
        <v>附魔</v>
      </c>
      <c r="K266" s="153">
        <f t="shared" si="122"/>
        <v>0</v>
      </c>
      <c r="L266" s="27"/>
      <c r="M266" s="154">
        <f>VLOOKUP(LEFT(RIGHT(B266,5),4),物品!B:CU,20,FALSE)</f>
        <v>0</v>
      </c>
      <c r="N266" s="173" t="s">
        <v>83</v>
      </c>
      <c r="O266" s="154" t="s">
        <v>98</v>
      </c>
      <c r="P266" s="27">
        <v>0</v>
      </c>
      <c r="Q266" s="27">
        <v>0</v>
      </c>
      <c r="R266" s="173" t="s">
        <v>83</v>
      </c>
      <c r="S266" s="173" t="s">
        <v>83</v>
      </c>
      <c r="T266" s="173" t="s">
        <v>83</v>
      </c>
      <c r="U266" s="173" t="s">
        <v>83</v>
      </c>
      <c r="V266" s="27"/>
      <c r="W266" s="27" t="s">
        <v>88</v>
      </c>
      <c r="X266" s="27">
        <v>0</v>
      </c>
      <c r="Y266" s="173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73" t="s">
        <v>83</v>
      </c>
      <c r="AF266" s="173" t="s">
        <v>83</v>
      </c>
      <c r="AG266" s="173" t="s">
        <v>83</v>
      </c>
      <c r="AH266" s="173" t="s">
        <v>83</v>
      </c>
      <c r="AI266" s="27">
        <v>1</v>
      </c>
      <c r="AJ266" s="27"/>
      <c r="AK266" s="27">
        <v>1</v>
      </c>
      <c r="AL266" s="27">
        <v>1</v>
      </c>
      <c r="AM266" s="173" t="s">
        <v>83</v>
      </c>
      <c r="AN266" s="27">
        <v>1</v>
      </c>
      <c r="AO266" s="27">
        <v>1</v>
      </c>
      <c r="AP266" s="27">
        <v>1</v>
      </c>
    </row>
    <row r="267" spans="1:42">
      <c r="A267" s="151"/>
      <c r="B267" s="27" t="str">
        <f>物品!B269</f>
        <v>IF04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53" t="str">
        <f t="shared" si="121"/>
        <v>附魔</v>
      </c>
      <c r="K267" s="153">
        <f t="shared" si="122"/>
        <v>0</v>
      </c>
      <c r="L267" s="27"/>
      <c r="M267" s="154">
        <f>VLOOKUP(LEFT(RIGHT(B267,5),4),物品!B:CU,20,FALSE)</f>
        <v>0</v>
      </c>
      <c r="N267" s="173" t="s">
        <v>83</v>
      </c>
      <c r="O267" s="154" t="s">
        <v>98</v>
      </c>
      <c r="P267" s="27">
        <v>0</v>
      </c>
      <c r="Q267" s="27">
        <v>0</v>
      </c>
      <c r="R267" s="173" t="s">
        <v>83</v>
      </c>
      <c r="S267" s="173" t="s">
        <v>83</v>
      </c>
      <c r="T267" s="173" t="s">
        <v>83</v>
      </c>
      <c r="U267" s="173" t="s">
        <v>83</v>
      </c>
      <c r="V267" s="27"/>
      <c r="W267" s="27" t="s">
        <v>88</v>
      </c>
      <c r="X267" s="27">
        <v>0</v>
      </c>
      <c r="Y267" s="173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73" t="s">
        <v>83</v>
      </c>
      <c r="AF267" s="173" t="s">
        <v>83</v>
      </c>
      <c r="AG267" s="173" t="s">
        <v>83</v>
      </c>
      <c r="AH267" s="173" t="s">
        <v>83</v>
      </c>
      <c r="AI267" s="27">
        <v>1</v>
      </c>
      <c r="AJ267" s="27"/>
      <c r="AK267" s="27">
        <v>1</v>
      </c>
      <c r="AL267" s="27">
        <v>1</v>
      </c>
      <c r="AM267" s="173" t="s">
        <v>83</v>
      </c>
      <c r="AN267" s="27">
        <v>1</v>
      </c>
      <c r="AO267" s="27">
        <v>1</v>
      </c>
      <c r="AP267" s="27">
        <v>1</v>
      </c>
    </row>
    <row r="268" spans="1:42">
      <c r="A268" s="151"/>
      <c r="B268" s="27" t="str">
        <f>物品!B270</f>
        <v>IF05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53" t="str">
        <f t="shared" si="121"/>
        <v>附魔</v>
      </c>
      <c r="K268" s="153">
        <f t="shared" si="122"/>
        <v>0</v>
      </c>
      <c r="L268" s="27"/>
      <c r="M268" s="154">
        <f>VLOOKUP(LEFT(RIGHT(B268,5),4),物品!B:CU,20,FALSE)</f>
        <v>0</v>
      </c>
      <c r="N268" s="173" t="s">
        <v>83</v>
      </c>
      <c r="O268" s="154" t="s">
        <v>98</v>
      </c>
      <c r="P268" s="27">
        <v>0</v>
      </c>
      <c r="Q268" s="27">
        <v>0</v>
      </c>
      <c r="R268" s="173" t="s">
        <v>83</v>
      </c>
      <c r="S268" s="173" t="s">
        <v>83</v>
      </c>
      <c r="T268" s="173" t="s">
        <v>83</v>
      </c>
      <c r="U268" s="173" t="s">
        <v>83</v>
      </c>
      <c r="V268" s="27"/>
      <c r="W268" s="27" t="s">
        <v>88</v>
      </c>
      <c r="X268" s="27">
        <v>0</v>
      </c>
      <c r="Y268" s="173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73" t="s">
        <v>83</v>
      </c>
      <c r="AF268" s="173" t="s">
        <v>83</v>
      </c>
      <c r="AG268" s="173" t="s">
        <v>83</v>
      </c>
      <c r="AH268" s="173" t="s">
        <v>83</v>
      </c>
      <c r="AI268" s="27">
        <v>1</v>
      </c>
      <c r="AJ268" s="27"/>
      <c r="AK268" s="27">
        <v>1</v>
      </c>
      <c r="AL268" s="27">
        <v>1</v>
      </c>
      <c r="AM268" s="173" t="s">
        <v>83</v>
      </c>
      <c r="AN268" s="27">
        <v>1</v>
      </c>
      <c r="AO268" s="27">
        <v>1</v>
      </c>
      <c r="AP268" s="27">
        <v>1</v>
      </c>
    </row>
    <row r="269" spans="1:42">
      <c r="A269" s="151"/>
      <c r="B269" s="27" t="str">
        <f>物品!B271</f>
        <v>IF06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53" t="str">
        <f t="shared" si="121"/>
        <v>附魔</v>
      </c>
      <c r="K269" s="153">
        <f t="shared" si="122"/>
        <v>0</v>
      </c>
      <c r="L269" s="27"/>
      <c r="M269" s="154">
        <f>VLOOKUP(LEFT(RIGHT(B269,5),4),物品!B:CU,20,FALSE)</f>
        <v>0</v>
      </c>
      <c r="N269" s="173" t="s">
        <v>83</v>
      </c>
      <c r="O269" s="154" t="s">
        <v>98</v>
      </c>
      <c r="P269" s="27">
        <v>0</v>
      </c>
      <c r="Q269" s="27">
        <v>0</v>
      </c>
      <c r="R269" s="173" t="s">
        <v>83</v>
      </c>
      <c r="S269" s="173" t="s">
        <v>83</v>
      </c>
      <c r="T269" s="173" t="s">
        <v>83</v>
      </c>
      <c r="U269" s="173" t="s">
        <v>83</v>
      </c>
      <c r="V269" s="27"/>
      <c r="W269" s="27" t="s">
        <v>88</v>
      </c>
      <c r="X269" s="27">
        <v>0</v>
      </c>
      <c r="Y269" s="173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73" t="s">
        <v>83</v>
      </c>
      <c r="AF269" s="173" t="s">
        <v>83</v>
      </c>
      <c r="AG269" s="173" t="s">
        <v>83</v>
      </c>
      <c r="AH269" s="173" t="s">
        <v>83</v>
      </c>
      <c r="AI269" s="27">
        <v>1</v>
      </c>
      <c r="AJ269" s="27"/>
      <c r="AK269" s="27">
        <v>1</v>
      </c>
      <c r="AL269" s="27">
        <v>1</v>
      </c>
      <c r="AM269" s="173" t="s">
        <v>83</v>
      </c>
      <c r="AN269" s="27">
        <v>1</v>
      </c>
      <c r="AO269" s="27">
        <v>1</v>
      </c>
      <c r="AP269" s="27">
        <v>1</v>
      </c>
    </row>
    <row r="270" spans="1:42">
      <c r="A270" s="151"/>
      <c r="B270" s="27" t="str">
        <f>物品!B272</f>
        <v>IF07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53" t="str">
        <f t="shared" si="121"/>
        <v>附魔</v>
      </c>
      <c r="K270" s="153">
        <f t="shared" si="122"/>
        <v>0</v>
      </c>
      <c r="L270" s="27"/>
      <c r="M270" s="154">
        <f>VLOOKUP(LEFT(RIGHT(B270,5),4),物品!B:CU,20,FALSE)</f>
        <v>0</v>
      </c>
      <c r="N270" s="173" t="s">
        <v>83</v>
      </c>
      <c r="O270" s="154" t="s">
        <v>98</v>
      </c>
      <c r="P270" s="27">
        <v>0</v>
      </c>
      <c r="Q270" s="27">
        <v>0</v>
      </c>
      <c r="R270" s="173" t="s">
        <v>83</v>
      </c>
      <c r="S270" s="173" t="s">
        <v>83</v>
      </c>
      <c r="T270" s="173" t="s">
        <v>83</v>
      </c>
      <c r="U270" s="173" t="s">
        <v>83</v>
      </c>
      <c r="V270" s="27"/>
      <c r="W270" s="27" t="s">
        <v>88</v>
      </c>
      <c r="X270" s="27">
        <v>0</v>
      </c>
      <c r="Y270" s="173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73" t="s">
        <v>83</v>
      </c>
      <c r="AF270" s="173" t="s">
        <v>83</v>
      </c>
      <c r="AG270" s="173" t="s">
        <v>83</v>
      </c>
      <c r="AH270" s="173" t="s">
        <v>83</v>
      </c>
      <c r="AI270" s="27">
        <v>1</v>
      </c>
      <c r="AJ270" s="27"/>
      <c r="AK270" s="27">
        <v>1</v>
      </c>
      <c r="AL270" s="27">
        <v>1</v>
      </c>
      <c r="AM270" s="173" t="s">
        <v>83</v>
      </c>
      <c r="AN270" s="27">
        <v>1</v>
      </c>
      <c r="AO270" s="27">
        <v>1</v>
      </c>
      <c r="AP270" s="27">
        <v>1</v>
      </c>
    </row>
    <row r="271" spans="1:42">
      <c r="A271" s="151"/>
      <c r="B271" s="27" t="str">
        <f>物品!B273</f>
        <v>IF08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53" t="str">
        <f t="shared" si="121"/>
        <v>附魔</v>
      </c>
      <c r="K271" s="153">
        <f t="shared" si="122"/>
        <v>0</v>
      </c>
      <c r="L271" s="27"/>
      <c r="M271" s="154">
        <f>VLOOKUP(LEFT(RIGHT(B271,5),4),物品!B:CU,20,FALSE)</f>
        <v>0</v>
      </c>
      <c r="N271" s="173" t="s">
        <v>83</v>
      </c>
      <c r="O271" s="154" t="s">
        <v>98</v>
      </c>
      <c r="P271" s="27">
        <v>0</v>
      </c>
      <c r="Q271" s="27">
        <v>0</v>
      </c>
      <c r="R271" s="173" t="s">
        <v>83</v>
      </c>
      <c r="S271" s="173" t="s">
        <v>83</v>
      </c>
      <c r="T271" s="173" t="s">
        <v>83</v>
      </c>
      <c r="U271" s="173" t="s">
        <v>83</v>
      </c>
      <c r="V271" s="27"/>
      <c r="W271" s="27" t="s">
        <v>88</v>
      </c>
      <c r="X271" s="27">
        <v>0</v>
      </c>
      <c r="Y271" s="173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73" t="s">
        <v>83</v>
      </c>
      <c r="AF271" s="173" t="s">
        <v>83</v>
      </c>
      <c r="AG271" s="173" t="s">
        <v>83</v>
      </c>
      <c r="AH271" s="173" t="s">
        <v>83</v>
      </c>
      <c r="AI271" s="27">
        <v>1</v>
      </c>
      <c r="AJ271" s="27"/>
      <c r="AK271" s="27">
        <v>1</v>
      </c>
      <c r="AL271" s="27">
        <v>1</v>
      </c>
      <c r="AM271" s="173" t="s">
        <v>83</v>
      </c>
      <c r="AN271" s="27">
        <v>1</v>
      </c>
      <c r="AO271" s="27">
        <v>1</v>
      </c>
      <c r="AP271" s="27">
        <v>1</v>
      </c>
    </row>
    <row r="272" spans="1:42">
      <c r="A272" s="151"/>
      <c r="B272" s="27" t="str">
        <f>物品!B274</f>
        <v>IF09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53" t="str">
        <f t="shared" si="121"/>
        <v>附魔</v>
      </c>
      <c r="K272" s="153">
        <f t="shared" si="122"/>
        <v>0</v>
      </c>
      <c r="L272" s="27"/>
      <c r="M272" s="154">
        <f>VLOOKUP(LEFT(RIGHT(B272,5),4),物品!B:CU,20,FALSE)</f>
        <v>0</v>
      </c>
      <c r="N272" s="173" t="s">
        <v>83</v>
      </c>
      <c r="O272" s="154" t="s">
        <v>98</v>
      </c>
      <c r="P272" s="27">
        <v>0</v>
      </c>
      <c r="Q272" s="27">
        <v>0</v>
      </c>
      <c r="R272" s="173" t="s">
        <v>83</v>
      </c>
      <c r="S272" s="173" t="s">
        <v>83</v>
      </c>
      <c r="T272" s="173" t="s">
        <v>83</v>
      </c>
      <c r="U272" s="173" t="s">
        <v>83</v>
      </c>
      <c r="V272" s="27"/>
      <c r="W272" s="27" t="s">
        <v>88</v>
      </c>
      <c r="X272" s="27">
        <v>0</v>
      </c>
      <c r="Y272" s="173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73" t="s">
        <v>83</v>
      </c>
      <c r="AF272" s="173" t="s">
        <v>83</v>
      </c>
      <c r="AG272" s="173" t="s">
        <v>83</v>
      </c>
      <c r="AH272" s="173" t="s">
        <v>83</v>
      </c>
      <c r="AI272" s="27">
        <v>1</v>
      </c>
      <c r="AJ272" s="27"/>
      <c r="AK272" s="27">
        <v>1</v>
      </c>
      <c r="AL272" s="27">
        <v>1</v>
      </c>
      <c r="AM272" s="173" t="s">
        <v>83</v>
      </c>
      <c r="AN272" s="27">
        <v>1</v>
      </c>
      <c r="AO272" s="27">
        <v>1</v>
      </c>
      <c r="AP272" s="27">
        <v>1</v>
      </c>
    </row>
    <row r="273" spans="1:42">
      <c r="A273" s="151"/>
      <c r="B273" s="27" t="str">
        <f>物品!B275</f>
        <v>IF10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53" t="str">
        <f t="shared" si="121"/>
        <v>附魔</v>
      </c>
      <c r="K273" s="153">
        <f t="shared" si="122"/>
        <v>0</v>
      </c>
      <c r="L273" s="27"/>
      <c r="M273" s="154">
        <f>VLOOKUP(LEFT(RIGHT(B273,5),4),物品!B:CU,20,FALSE)</f>
        <v>0</v>
      </c>
      <c r="N273" s="173" t="s">
        <v>83</v>
      </c>
      <c r="O273" s="154" t="s">
        <v>98</v>
      </c>
      <c r="P273" s="27">
        <v>0</v>
      </c>
      <c r="Q273" s="27">
        <v>0</v>
      </c>
      <c r="R273" s="173" t="s">
        <v>83</v>
      </c>
      <c r="S273" s="173" t="s">
        <v>83</v>
      </c>
      <c r="T273" s="173" t="s">
        <v>83</v>
      </c>
      <c r="U273" s="173" t="s">
        <v>83</v>
      </c>
      <c r="V273" s="27"/>
      <c r="W273" s="27" t="s">
        <v>88</v>
      </c>
      <c r="X273" s="27">
        <v>0</v>
      </c>
      <c r="Y273" s="173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73" t="s">
        <v>83</v>
      </c>
      <c r="AF273" s="173" t="s">
        <v>83</v>
      </c>
      <c r="AG273" s="173" t="s">
        <v>83</v>
      </c>
      <c r="AH273" s="173" t="s">
        <v>83</v>
      </c>
      <c r="AI273" s="27">
        <v>1</v>
      </c>
      <c r="AJ273" s="27"/>
      <c r="AK273" s="27">
        <v>1</v>
      </c>
      <c r="AL273" s="27">
        <v>1</v>
      </c>
      <c r="AM273" s="173" t="s">
        <v>83</v>
      </c>
      <c r="AN273" s="27">
        <v>1</v>
      </c>
      <c r="AO273" s="27">
        <v>1</v>
      </c>
      <c r="AP273" s="27">
        <v>1</v>
      </c>
    </row>
    <row r="274" spans="1:42">
      <c r="A274" s="151"/>
      <c r="B274" s="27" t="str">
        <f>物品!B276</f>
        <v>IF11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53" t="str">
        <f t="shared" si="121"/>
        <v>附魔</v>
      </c>
      <c r="K274" s="153">
        <f t="shared" si="122"/>
        <v>0</v>
      </c>
      <c r="L274" s="27"/>
      <c r="M274" s="154">
        <f>VLOOKUP(LEFT(RIGHT(B274,5),4),物品!B:CU,20,FALSE)</f>
        <v>0</v>
      </c>
      <c r="N274" s="173" t="s">
        <v>83</v>
      </c>
      <c r="O274" s="154" t="s">
        <v>98</v>
      </c>
      <c r="P274" s="27">
        <v>0</v>
      </c>
      <c r="Q274" s="27">
        <v>0</v>
      </c>
      <c r="R274" s="173" t="s">
        <v>83</v>
      </c>
      <c r="S274" s="173" t="s">
        <v>83</v>
      </c>
      <c r="T274" s="173" t="s">
        <v>83</v>
      </c>
      <c r="U274" s="173" t="s">
        <v>83</v>
      </c>
      <c r="V274" s="27"/>
      <c r="W274" s="27" t="s">
        <v>88</v>
      </c>
      <c r="X274" s="27">
        <v>0</v>
      </c>
      <c r="Y274" s="173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73" t="s">
        <v>83</v>
      </c>
      <c r="AF274" s="173" t="s">
        <v>83</v>
      </c>
      <c r="AG274" s="173" t="s">
        <v>83</v>
      </c>
      <c r="AH274" s="173" t="s">
        <v>83</v>
      </c>
      <c r="AI274" s="27">
        <v>1</v>
      </c>
      <c r="AJ274" s="27"/>
      <c r="AK274" s="27">
        <v>1</v>
      </c>
      <c r="AL274" s="27">
        <v>1</v>
      </c>
      <c r="AM274" s="173" t="s">
        <v>83</v>
      </c>
      <c r="AN274" s="27">
        <v>1</v>
      </c>
      <c r="AO274" s="27">
        <v>1</v>
      </c>
      <c r="AP274" s="27">
        <v>1</v>
      </c>
    </row>
    <row r="275" spans="1:42">
      <c r="A275" s="151"/>
      <c r="B275" s="27" t="str">
        <f>物品!B277</f>
        <v>IF12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53" t="str">
        <f t="shared" si="121"/>
        <v>附魔</v>
      </c>
      <c r="K275" s="153">
        <f t="shared" si="122"/>
        <v>0</v>
      </c>
      <c r="L275" s="27"/>
      <c r="M275" s="154">
        <f>VLOOKUP(LEFT(RIGHT(B275,5),4),物品!B:CU,20,FALSE)</f>
        <v>0</v>
      </c>
      <c r="N275" s="173" t="s">
        <v>83</v>
      </c>
      <c r="O275" s="154" t="s">
        <v>98</v>
      </c>
      <c r="P275" s="27">
        <v>0</v>
      </c>
      <c r="Q275" s="27">
        <v>0</v>
      </c>
      <c r="R275" s="173" t="s">
        <v>83</v>
      </c>
      <c r="S275" s="173" t="s">
        <v>83</v>
      </c>
      <c r="T275" s="173" t="s">
        <v>83</v>
      </c>
      <c r="U275" s="173" t="s">
        <v>83</v>
      </c>
      <c r="V275" s="27"/>
      <c r="W275" s="27" t="s">
        <v>88</v>
      </c>
      <c r="X275" s="27">
        <v>0</v>
      </c>
      <c r="Y275" s="173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73" t="s">
        <v>83</v>
      </c>
      <c r="AF275" s="173" t="s">
        <v>83</v>
      </c>
      <c r="AG275" s="173" t="s">
        <v>83</v>
      </c>
      <c r="AH275" s="173" t="s">
        <v>83</v>
      </c>
      <c r="AI275" s="27">
        <v>1</v>
      </c>
      <c r="AJ275" s="27"/>
      <c r="AK275" s="27">
        <v>1</v>
      </c>
      <c r="AL275" s="27">
        <v>1</v>
      </c>
      <c r="AM275" s="173" t="s">
        <v>83</v>
      </c>
      <c r="AN275" s="27">
        <v>1</v>
      </c>
      <c r="AO275" s="27">
        <v>1</v>
      </c>
      <c r="AP275" s="27">
        <v>1</v>
      </c>
    </row>
    <row r="276" spans="1:42">
      <c r="A276" s="151"/>
      <c r="B276" s="27" t="str">
        <f>物品!B278</f>
        <v>IF13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53" t="str">
        <f t="shared" si="121"/>
        <v>附魔</v>
      </c>
      <c r="K276" s="153">
        <f t="shared" si="122"/>
        <v>0</v>
      </c>
      <c r="L276" s="27"/>
      <c r="M276" s="154">
        <f>VLOOKUP(LEFT(RIGHT(B276,5),4),物品!B:CU,20,FALSE)</f>
        <v>0</v>
      </c>
      <c r="N276" s="173" t="s">
        <v>83</v>
      </c>
      <c r="O276" s="154" t="s">
        <v>98</v>
      </c>
      <c r="P276" s="27">
        <v>0</v>
      </c>
      <c r="Q276" s="27">
        <v>0</v>
      </c>
      <c r="R276" s="173" t="s">
        <v>83</v>
      </c>
      <c r="S276" s="173" t="s">
        <v>83</v>
      </c>
      <c r="T276" s="173" t="s">
        <v>83</v>
      </c>
      <c r="U276" s="173" t="s">
        <v>83</v>
      </c>
      <c r="V276" s="27"/>
      <c r="W276" s="27" t="s">
        <v>88</v>
      </c>
      <c r="X276" s="27">
        <v>0</v>
      </c>
      <c r="Y276" s="173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73" t="s">
        <v>83</v>
      </c>
      <c r="AF276" s="173" t="s">
        <v>83</v>
      </c>
      <c r="AG276" s="173" t="s">
        <v>83</v>
      </c>
      <c r="AH276" s="173" t="s">
        <v>83</v>
      </c>
      <c r="AI276" s="27">
        <v>1</v>
      </c>
      <c r="AJ276" s="27"/>
      <c r="AK276" s="27">
        <v>1</v>
      </c>
      <c r="AL276" s="27">
        <v>1</v>
      </c>
      <c r="AM276" s="173" t="s">
        <v>83</v>
      </c>
      <c r="AN276" s="27">
        <v>1</v>
      </c>
      <c r="AO276" s="27">
        <v>1</v>
      </c>
      <c r="AP276" s="27">
        <v>1</v>
      </c>
    </row>
    <row r="277" spans="1:42">
      <c r="A277" s="151"/>
      <c r="B277" s="27" t="str">
        <f>物品!B279</f>
        <v>IF14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53" t="str">
        <f t="shared" si="121"/>
        <v>附魔</v>
      </c>
      <c r="K277" s="153">
        <f t="shared" si="122"/>
        <v>0</v>
      </c>
      <c r="L277" s="27"/>
      <c r="M277" s="154">
        <f>VLOOKUP(LEFT(RIGHT(B277,5),4),物品!B:CU,20,FALSE)</f>
        <v>0</v>
      </c>
      <c r="N277" s="173" t="s">
        <v>83</v>
      </c>
      <c r="O277" s="154" t="s">
        <v>98</v>
      </c>
      <c r="P277" s="27">
        <v>0</v>
      </c>
      <c r="Q277" s="27">
        <v>0</v>
      </c>
      <c r="R277" s="173" t="s">
        <v>83</v>
      </c>
      <c r="S277" s="173" t="s">
        <v>83</v>
      </c>
      <c r="T277" s="173" t="s">
        <v>83</v>
      </c>
      <c r="U277" s="173" t="s">
        <v>83</v>
      </c>
      <c r="V277" s="27"/>
      <c r="W277" s="27" t="s">
        <v>88</v>
      </c>
      <c r="X277" s="27">
        <v>0</v>
      </c>
      <c r="Y277" s="173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73" t="s">
        <v>83</v>
      </c>
      <c r="AF277" s="173" t="s">
        <v>83</v>
      </c>
      <c r="AG277" s="173" t="s">
        <v>83</v>
      </c>
      <c r="AH277" s="173" t="s">
        <v>83</v>
      </c>
      <c r="AI277" s="27">
        <v>1</v>
      </c>
      <c r="AJ277" s="27"/>
      <c r="AK277" s="27">
        <v>1</v>
      </c>
      <c r="AL277" s="27">
        <v>1</v>
      </c>
      <c r="AM277" s="173" t="s">
        <v>83</v>
      </c>
      <c r="AN277" s="27">
        <v>1</v>
      </c>
      <c r="AO277" s="27">
        <v>1</v>
      </c>
      <c r="AP277" s="27">
        <v>1</v>
      </c>
    </row>
    <row r="278" spans="1:42">
      <c r="A278" s="151"/>
      <c r="B278" s="27" t="str">
        <f>物品!B280</f>
        <v>IF15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53" t="str">
        <f t="shared" si="121"/>
        <v>附魔</v>
      </c>
      <c r="K278" s="153">
        <f t="shared" si="122"/>
        <v>0</v>
      </c>
      <c r="L278" s="27"/>
      <c r="M278" s="154">
        <f>VLOOKUP(LEFT(RIGHT(B278,5),4),物品!B:CU,20,FALSE)</f>
        <v>0</v>
      </c>
      <c r="N278" s="173" t="s">
        <v>83</v>
      </c>
      <c r="O278" s="154" t="s">
        <v>98</v>
      </c>
      <c r="P278" s="27">
        <v>0</v>
      </c>
      <c r="Q278" s="27">
        <v>0</v>
      </c>
      <c r="R278" s="173" t="s">
        <v>83</v>
      </c>
      <c r="S278" s="173" t="s">
        <v>83</v>
      </c>
      <c r="T278" s="173" t="s">
        <v>83</v>
      </c>
      <c r="U278" s="173" t="s">
        <v>83</v>
      </c>
      <c r="V278" s="27"/>
      <c r="W278" s="27" t="s">
        <v>88</v>
      </c>
      <c r="X278" s="27">
        <v>0</v>
      </c>
      <c r="Y278" s="173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73" t="s">
        <v>83</v>
      </c>
      <c r="AF278" s="173" t="s">
        <v>83</v>
      </c>
      <c r="AG278" s="173" t="s">
        <v>83</v>
      </c>
      <c r="AH278" s="173" t="s">
        <v>83</v>
      </c>
      <c r="AI278" s="27">
        <v>1</v>
      </c>
      <c r="AJ278" s="27"/>
      <c r="AK278" s="27">
        <v>1</v>
      </c>
      <c r="AL278" s="27">
        <v>1</v>
      </c>
      <c r="AM278" s="173" t="s">
        <v>83</v>
      </c>
      <c r="AN278" s="27">
        <v>1</v>
      </c>
      <c r="AO278" s="27">
        <v>1</v>
      </c>
      <c r="AP278" s="27">
        <v>1</v>
      </c>
    </row>
    <row r="279" spans="1:42">
      <c r="A279" s="151"/>
      <c r="B279" s="27" t="str">
        <f>物品!B281</f>
        <v>IF16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53" t="str">
        <f t="shared" si="121"/>
        <v>附魔</v>
      </c>
      <c r="K279" s="153">
        <f t="shared" si="122"/>
        <v>0</v>
      </c>
      <c r="L279" s="27"/>
      <c r="M279" s="154">
        <f>VLOOKUP(LEFT(RIGHT(B279,5),4),物品!B:CU,20,FALSE)</f>
        <v>0</v>
      </c>
      <c r="N279" s="173" t="s">
        <v>83</v>
      </c>
      <c r="O279" s="154" t="s">
        <v>98</v>
      </c>
      <c r="P279" s="27">
        <v>0</v>
      </c>
      <c r="Q279" s="27">
        <v>0</v>
      </c>
      <c r="R279" s="173" t="s">
        <v>83</v>
      </c>
      <c r="S279" s="173" t="s">
        <v>83</v>
      </c>
      <c r="T279" s="173" t="s">
        <v>83</v>
      </c>
      <c r="U279" s="173" t="s">
        <v>83</v>
      </c>
      <c r="V279" s="27"/>
      <c r="W279" s="27" t="s">
        <v>88</v>
      </c>
      <c r="X279" s="27">
        <v>0</v>
      </c>
      <c r="Y279" s="173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73" t="s">
        <v>83</v>
      </c>
      <c r="AF279" s="173" t="s">
        <v>83</v>
      </c>
      <c r="AG279" s="173" t="s">
        <v>83</v>
      </c>
      <c r="AH279" s="173" t="s">
        <v>83</v>
      </c>
      <c r="AI279" s="27">
        <v>1</v>
      </c>
      <c r="AJ279" s="27"/>
      <c r="AK279" s="27">
        <v>1</v>
      </c>
      <c r="AL279" s="27">
        <v>1</v>
      </c>
      <c r="AM279" s="173" t="s">
        <v>83</v>
      </c>
      <c r="AN279" s="27">
        <v>1</v>
      </c>
      <c r="AO279" s="27">
        <v>1</v>
      </c>
      <c r="AP279" s="27">
        <v>1</v>
      </c>
    </row>
    <row r="280" spans="1:42">
      <c r="A280" s="151"/>
      <c r="B280" s="27" t="str">
        <f>物品!B282</f>
        <v>IF17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53" t="str">
        <f t="shared" si="121"/>
        <v>附魔</v>
      </c>
      <c r="K280" s="153">
        <f t="shared" si="122"/>
        <v>0</v>
      </c>
      <c r="L280" s="27"/>
      <c r="M280" s="154">
        <f>VLOOKUP(LEFT(RIGHT(B280,5),4),物品!B:CU,20,FALSE)</f>
        <v>0</v>
      </c>
      <c r="N280" s="173" t="s">
        <v>83</v>
      </c>
      <c r="O280" s="154" t="s">
        <v>98</v>
      </c>
      <c r="P280" s="27">
        <v>0</v>
      </c>
      <c r="Q280" s="27">
        <v>0</v>
      </c>
      <c r="R280" s="173" t="s">
        <v>83</v>
      </c>
      <c r="S280" s="173" t="s">
        <v>83</v>
      </c>
      <c r="T280" s="173" t="s">
        <v>83</v>
      </c>
      <c r="U280" s="173" t="s">
        <v>83</v>
      </c>
      <c r="V280" s="27"/>
      <c r="W280" s="27" t="s">
        <v>88</v>
      </c>
      <c r="X280" s="27">
        <v>0</v>
      </c>
      <c r="Y280" s="173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73" t="s">
        <v>83</v>
      </c>
      <c r="AF280" s="173" t="s">
        <v>83</v>
      </c>
      <c r="AG280" s="173" t="s">
        <v>83</v>
      </c>
      <c r="AH280" s="173" t="s">
        <v>83</v>
      </c>
      <c r="AI280" s="27">
        <v>1</v>
      </c>
      <c r="AJ280" s="27"/>
      <c r="AK280" s="27">
        <v>1</v>
      </c>
      <c r="AL280" s="27">
        <v>1</v>
      </c>
      <c r="AM280" s="173" t="s">
        <v>83</v>
      </c>
      <c r="AN280" s="27">
        <v>1</v>
      </c>
      <c r="AO280" s="27">
        <v>1</v>
      </c>
      <c r="AP280" s="27">
        <v>1</v>
      </c>
    </row>
    <row r="281" spans="1:42">
      <c r="A281" s="151"/>
      <c r="B281" s="27" t="str">
        <f>物品!B283</f>
        <v>IF18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53" t="str">
        <f t="shared" si="121"/>
        <v>附魔</v>
      </c>
      <c r="K281" s="153">
        <f t="shared" si="122"/>
        <v>0</v>
      </c>
      <c r="L281" s="27"/>
      <c r="M281" s="154">
        <f>VLOOKUP(LEFT(RIGHT(B281,5),4),物品!B:CU,20,FALSE)</f>
        <v>0</v>
      </c>
      <c r="N281" s="173" t="s">
        <v>83</v>
      </c>
      <c r="O281" s="154" t="s">
        <v>98</v>
      </c>
      <c r="P281" s="27">
        <v>0</v>
      </c>
      <c r="Q281" s="27">
        <v>0</v>
      </c>
      <c r="R281" s="173" t="s">
        <v>83</v>
      </c>
      <c r="S281" s="173" t="s">
        <v>83</v>
      </c>
      <c r="T281" s="173" t="s">
        <v>83</v>
      </c>
      <c r="U281" s="173" t="s">
        <v>83</v>
      </c>
      <c r="V281" s="27"/>
      <c r="W281" s="27" t="s">
        <v>88</v>
      </c>
      <c r="X281" s="27">
        <v>0</v>
      </c>
      <c r="Y281" s="173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73" t="s">
        <v>83</v>
      </c>
      <c r="AF281" s="173" t="s">
        <v>83</v>
      </c>
      <c r="AG281" s="173" t="s">
        <v>83</v>
      </c>
      <c r="AH281" s="173" t="s">
        <v>83</v>
      </c>
      <c r="AI281" s="27">
        <v>1</v>
      </c>
      <c r="AJ281" s="27"/>
      <c r="AK281" s="27">
        <v>1</v>
      </c>
      <c r="AL281" s="27">
        <v>1</v>
      </c>
      <c r="AM281" s="173" t="s">
        <v>83</v>
      </c>
      <c r="AN281" s="27">
        <v>1</v>
      </c>
      <c r="AO281" s="27">
        <v>1</v>
      </c>
      <c r="AP281" s="27">
        <v>1</v>
      </c>
    </row>
    <row r="282" spans="1:42">
      <c r="A282" s="151"/>
      <c r="B282" s="27" t="str">
        <f>物品!B284</f>
        <v>IF19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53" t="str">
        <f t="shared" si="121"/>
        <v>附魔</v>
      </c>
      <c r="K282" s="153">
        <f t="shared" si="122"/>
        <v>0</v>
      </c>
      <c r="L282" s="27"/>
      <c r="M282" s="154">
        <f>VLOOKUP(LEFT(RIGHT(B282,5),4),物品!B:CU,20,FALSE)</f>
        <v>0</v>
      </c>
      <c r="N282" s="173" t="s">
        <v>83</v>
      </c>
      <c r="O282" s="154" t="s">
        <v>98</v>
      </c>
      <c r="P282" s="27">
        <v>0</v>
      </c>
      <c r="Q282" s="27">
        <v>0</v>
      </c>
      <c r="R282" s="173" t="s">
        <v>83</v>
      </c>
      <c r="S282" s="173" t="s">
        <v>83</v>
      </c>
      <c r="T282" s="173" t="s">
        <v>83</v>
      </c>
      <c r="U282" s="173" t="s">
        <v>83</v>
      </c>
      <c r="V282" s="27"/>
      <c r="W282" s="27" t="s">
        <v>88</v>
      </c>
      <c r="X282" s="27">
        <v>0</v>
      </c>
      <c r="Y282" s="173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73" t="s">
        <v>83</v>
      </c>
      <c r="AF282" s="173" t="s">
        <v>83</v>
      </c>
      <c r="AG282" s="173" t="s">
        <v>83</v>
      </c>
      <c r="AH282" s="173" t="s">
        <v>83</v>
      </c>
      <c r="AI282" s="27">
        <v>1</v>
      </c>
      <c r="AJ282" s="27"/>
      <c r="AK282" s="27">
        <v>1</v>
      </c>
      <c r="AL282" s="27">
        <v>1</v>
      </c>
      <c r="AM282" s="173" t="s">
        <v>83</v>
      </c>
      <c r="AN282" s="27">
        <v>1</v>
      </c>
      <c r="AO282" s="27">
        <v>1</v>
      </c>
      <c r="AP282" s="27">
        <v>1</v>
      </c>
    </row>
    <row r="283" spans="1:42">
      <c r="A283" s="151"/>
      <c r="B283" s="27" t="str">
        <f>物品!B285</f>
        <v>IF20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53" t="str">
        <f t="shared" si="121"/>
        <v>附魔</v>
      </c>
      <c r="K283" s="153">
        <f t="shared" si="122"/>
        <v>0</v>
      </c>
      <c r="L283" s="27"/>
      <c r="M283" s="154">
        <f>VLOOKUP(LEFT(RIGHT(B283,5),4),物品!B:CU,20,FALSE)</f>
        <v>0</v>
      </c>
      <c r="N283" s="173" t="s">
        <v>83</v>
      </c>
      <c r="O283" s="154" t="s">
        <v>98</v>
      </c>
      <c r="P283" s="27">
        <v>0</v>
      </c>
      <c r="Q283" s="27">
        <v>0</v>
      </c>
      <c r="R283" s="173" t="s">
        <v>83</v>
      </c>
      <c r="S283" s="173" t="s">
        <v>83</v>
      </c>
      <c r="T283" s="173" t="s">
        <v>83</v>
      </c>
      <c r="U283" s="173" t="s">
        <v>83</v>
      </c>
      <c r="V283" s="27"/>
      <c r="W283" s="27" t="s">
        <v>88</v>
      </c>
      <c r="X283" s="27">
        <v>0</v>
      </c>
      <c r="Y283" s="173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73" t="s">
        <v>83</v>
      </c>
      <c r="AF283" s="173" t="s">
        <v>83</v>
      </c>
      <c r="AG283" s="173" t="s">
        <v>83</v>
      </c>
      <c r="AH283" s="173" t="s">
        <v>83</v>
      </c>
      <c r="AI283" s="27">
        <v>1</v>
      </c>
      <c r="AJ283" s="27"/>
      <c r="AK283" s="27">
        <v>1</v>
      </c>
      <c r="AL283" s="27">
        <v>1</v>
      </c>
      <c r="AM283" s="173" t="s">
        <v>83</v>
      </c>
      <c r="AN283" s="27">
        <v>1</v>
      </c>
      <c r="AO283" s="27">
        <v>1</v>
      </c>
      <c r="AP283" s="27">
        <v>1</v>
      </c>
    </row>
    <row r="284" spans="1:42">
      <c r="A284" s="151"/>
      <c r="B284" s="27" t="str">
        <f>物品!B286</f>
        <v>IF21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53" t="str">
        <f t="shared" si="121"/>
        <v>附魔</v>
      </c>
      <c r="K284" s="153">
        <f t="shared" si="122"/>
        <v>0</v>
      </c>
      <c r="L284" s="27"/>
      <c r="M284" s="154">
        <f>VLOOKUP(LEFT(RIGHT(B284,5),4),物品!B:CU,20,FALSE)</f>
        <v>0</v>
      </c>
      <c r="N284" s="173" t="s">
        <v>83</v>
      </c>
      <c r="O284" s="154" t="s">
        <v>98</v>
      </c>
      <c r="P284" s="27">
        <v>0</v>
      </c>
      <c r="Q284" s="27">
        <v>0</v>
      </c>
      <c r="R284" s="173" t="s">
        <v>83</v>
      </c>
      <c r="S284" s="173" t="s">
        <v>83</v>
      </c>
      <c r="T284" s="173" t="s">
        <v>83</v>
      </c>
      <c r="U284" s="173" t="s">
        <v>83</v>
      </c>
      <c r="V284" s="27"/>
      <c r="W284" s="27" t="s">
        <v>88</v>
      </c>
      <c r="X284" s="27">
        <v>0</v>
      </c>
      <c r="Y284" s="173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73" t="s">
        <v>83</v>
      </c>
      <c r="AF284" s="173" t="s">
        <v>83</v>
      </c>
      <c r="AG284" s="173" t="s">
        <v>83</v>
      </c>
      <c r="AH284" s="173" t="s">
        <v>83</v>
      </c>
      <c r="AI284" s="27">
        <v>1</v>
      </c>
      <c r="AJ284" s="27"/>
      <c r="AK284" s="27">
        <v>1</v>
      </c>
      <c r="AL284" s="27">
        <v>1</v>
      </c>
      <c r="AM284" s="173" t="s">
        <v>83</v>
      </c>
      <c r="AN284" s="27">
        <v>1</v>
      </c>
      <c r="AO284" s="27">
        <v>1</v>
      </c>
      <c r="AP284" s="27">
        <v>1</v>
      </c>
    </row>
    <row r="285" spans="1:42">
      <c r="A285" s="151"/>
      <c r="B285" s="27" t="str">
        <f>物品!B287</f>
        <v>IF22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53" t="str">
        <f t="shared" si="121"/>
        <v>附魔</v>
      </c>
      <c r="K285" s="153">
        <f t="shared" si="122"/>
        <v>0</v>
      </c>
      <c r="L285" s="27"/>
      <c r="M285" s="154">
        <f>VLOOKUP(LEFT(RIGHT(B285,5),4),物品!B:CU,20,FALSE)</f>
        <v>0</v>
      </c>
      <c r="N285" s="173" t="s">
        <v>83</v>
      </c>
      <c r="O285" s="154" t="s">
        <v>98</v>
      </c>
      <c r="P285" s="27">
        <v>0</v>
      </c>
      <c r="Q285" s="27">
        <v>0</v>
      </c>
      <c r="R285" s="173" t="s">
        <v>83</v>
      </c>
      <c r="S285" s="173" t="s">
        <v>83</v>
      </c>
      <c r="T285" s="173" t="s">
        <v>83</v>
      </c>
      <c r="U285" s="173" t="s">
        <v>83</v>
      </c>
      <c r="V285" s="27"/>
      <c r="W285" s="27" t="s">
        <v>88</v>
      </c>
      <c r="X285" s="27">
        <v>0</v>
      </c>
      <c r="Y285" s="173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73" t="s">
        <v>83</v>
      </c>
      <c r="AF285" s="173" t="s">
        <v>83</v>
      </c>
      <c r="AG285" s="173" t="s">
        <v>83</v>
      </c>
      <c r="AH285" s="173" t="s">
        <v>83</v>
      </c>
      <c r="AI285" s="27">
        <v>1</v>
      </c>
      <c r="AJ285" s="27"/>
      <c r="AK285" s="27">
        <v>1</v>
      </c>
      <c r="AL285" s="27">
        <v>1</v>
      </c>
      <c r="AM285" s="173" t="s">
        <v>83</v>
      </c>
      <c r="AN285" s="27">
        <v>1</v>
      </c>
      <c r="AO285" s="27">
        <v>1</v>
      </c>
      <c r="AP285" s="27">
        <v>1</v>
      </c>
    </row>
    <row r="286" spans="1:42">
      <c r="A286" s="151"/>
      <c r="B286" s="27" t="str">
        <f>物品!B288</f>
        <v>IF23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53" t="str">
        <f t="shared" si="121"/>
        <v>附魔</v>
      </c>
      <c r="K286" s="153">
        <f t="shared" si="122"/>
        <v>0</v>
      </c>
      <c r="L286" s="27"/>
      <c r="M286" s="154">
        <f>VLOOKUP(LEFT(RIGHT(B286,5),4),物品!B:CU,20,FALSE)</f>
        <v>0</v>
      </c>
      <c r="N286" s="173" t="s">
        <v>83</v>
      </c>
      <c r="O286" s="154" t="s">
        <v>98</v>
      </c>
      <c r="P286" s="27">
        <v>0</v>
      </c>
      <c r="Q286" s="27">
        <v>0</v>
      </c>
      <c r="R286" s="173" t="s">
        <v>83</v>
      </c>
      <c r="S286" s="173" t="s">
        <v>83</v>
      </c>
      <c r="T286" s="173" t="s">
        <v>83</v>
      </c>
      <c r="U286" s="173" t="s">
        <v>83</v>
      </c>
      <c r="V286" s="27"/>
      <c r="W286" s="27" t="s">
        <v>88</v>
      </c>
      <c r="X286" s="27">
        <v>0</v>
      </c>
      <c r="Y286" s="173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73" t="s">
        <v>83</v>
      </c>
      <c r="AF286" s="173" t="s">
        <v>83</v>
      </c>
      <c r="AG286" s="173" t="s">
        <v>83</v>
      </c>
      <c r="AH286" s="173" t="s">
        <v>83</v>
      </c>
      <c r="AI286" s="27">
        <v>1</v>
      </c>
      <c r="AJ286" s="27"/>
      <c r="AK286" s="27">
        <v>1</v>
      </c>
      <c r="AL286" s="27">
        <v>1</v>
      </c>
      <c r="AM286" s="173" t="s">
        <v>83</v>
      </c>
      <c r="AN286" s="27">
        <v>1</v>
      </c>
      <c r="AO286" s="27">
        <v>1</v>
      </c>
      <c r="AP286" s="27">
        <v>1</v>
      </c>
    </row>
    <row r="287" spans="1:42">
      <c r="A287" s="151"/>
      <c r="B287" s="27" t="str">
        <f>物品!B289</f>
        <v>IF24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53" t="str">
        <f t="shared" si="121"/>
        <v>附魔</v>
      </c>
      <c r="K287" s="153">
        <f t="shared" si="122"/>
        <v>0</v>
      </c>
      <c r="L287" s="27"/>
      <c r="M287" s="154">
        <f>VLOOKUP(LEFT(RIGHT(B287,5),4),物品!B:CU,20,FALSE)</f>
        <v>0</v>
      </c>
      <c r="N287" s="173" t="s">
        <v>83</v>
      </c>
      <c r="O287" s="154" t="s">
        <v>98</v>
      </c>
      <c r="P287" s="27">
        <v>0</v>
      </c>
      <c r="Q287" s="27">
        <v>0</v>
      </c>
      <c r="R287" s="173" t="s">
        <v>83</v>
      </c>
      <c r="S287" s="173" t="s">
        <v>83</v>
      </c>
      <c r="T287" s="173" t="s">
        <v>83</v>
      </c>
      <c r="U287" s="173" t="s">
        <v>83</v>
      </c>
      <c r="V287" s="27"/>
      <c r="W287" s="27" t="s">
        <v>88</v>
      </c>
      <c r="X287" s="27">
        <v>0</v>
      </c>
      <c r="Y287" s="173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73" t="s">
        <v>83</v>
      </c>
      <c r="AF287" s="173" t="s">
        <v>83</v>
      </c>
      <c r="AG287" s="173" t="s">
        <v>83</v>
      </c>
      <c r="AH287" s="173" t="s">
        <v>83</v>
      </c>
      <c r="AI287" s="27">
        <v>1</v>
      </c>
      <c r="AJ287" s="27"/>
      <c r="AK287" s="27">
        <v>1</v>
      </c>
      <c r="AL287" s="27">
        <v>1</v>
      </c>
      <c r="AM287" s="173" t="s">
        <v>83</v>
      </c>
      <c r="AN287" s="27">
        <v>1</v>
      </c>
      <c r="AO287" s="27">
        <v>1</v>
      </c>
      <c r="AP287" s="27">
        <v>1</v>
      </c>
    </row>
    <row r="288" spans="1:42">
      <c r="A288" s="151"/>
      <c r="B288" s="27" t="str">
        <f>物品!B290</f>
        <v>IF25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53" t="str">
        <f t="shared" si="121"/>
        <v>附魔</v>
      </c>
      <c r="K288" s="153">
        <f t="shared" si="122"/>
        <v>0</v>
      </c>
      <c r="L288" s="27"/>
      <c r="M288" s="154">
        <f>VLOOKUP(LEFT(RIGHT(B288,5),4),物品!B:CU,20,FALSE)</f>
        <v>0</v>
      </c>
      <c r="N288" s="173" t="s">
        <v>83</v>
      </c>
      <c r="O288" s="154" t="s">
        <v>98</v>
      </c>
      <c r="P288" s="27">
        <v>0</v>
      </c>
      <c r="Q288" s="27">
        <v>0</v>
      </c>
      <c r="R288" s="173" t="s">
        <v>83</v>
      </c>
      <c r="S288" s="173" t="s">
        <v>83</v>
      </c>
      <c r="T288" s="173" t="s">
        <v>83</v>
      </c>
      <c r="U288" s="173" t="s">
        <v>83</v>
      </c>
      <c r="V288" s="27"/>
      <c r="W288" s="27" t="s">
        <v>88</v>
      </c>
      <c r="X288" s="27">
        <v>0</v>
      </c>
      <c r="Y288" s="173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73" t="s">
        <v>83</v>
      </c>
      <c r="AF288" s="173" t="s">
        <v>83</v>
      </c>
      <c r="AG288" s="173" t="s">
        <v>83</v>
      </c>
      <c r="AH288" s="173" t="s">
        <v>83</v>
      </c>
      <c r="AI288" s="27">
        <v>1</v>
      </c>
      <c r="AJ288" s="27"/>
      <c r="AK288" s="27">
        <v>1</v>
      </c>
      <c r="AL288" s="27">
        <v>1</v>
      </c>
      <c r="AM288" s="173" t="s">
        <v>83</v>
      </c>
      <c r="AN288" s="27">
        <v>1</v>
      </c>
      <c r="AO288" s="27">
        <v>1</v>
      </c>
      <c r="AP288" s="27">
        <v>1</v>
      </c>
    </row>
    <row r="289" spans="1:42">
      <c r="A289" s="151"/>
      <c r="B289" s="27" t="str">
        <f>物品!B291</f>
        <v>IF26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53" t="str">
        <f t="shared" si="121"/>
        <v>附魔</v>
      </c>
      <c r="K289" s="153">
        <f t="shared" si="122"/>
        <v>0</v>
      </c>
      <c r="L289" s="27"/>
      <c r="M289" s="154">
        <f>VLOOKUP(LEFT(RIGHT(B289,5),4),物品!B:CU,20,FALSE)</f>
        <v>0</v>
      </c>
      <c r="N289" s="173" t="s">
        <v>83</v>
      </c>
      <c r="O289" s="154" t="s">
        <v>98</v>
      </c>
      <c r="P289" s="27">
        <v>0</v>
      </c>
      <c r="Q289" s="27">
        <v>0</v>
      </c>
      <c r="R289" s="173" t="s">
        <v>83</v>
      </c>
      <c r="S289" s="173" t="s">
        <v>83</v>
      </c>
      <c r="T289" s="173" t="s">
        <v>83</v>
      </c>
      <c r="U289" s="173" t="s">
        <v>83</v>
      </c>
      <c r="V289" s="27"/>
      <c r="W289" s="27" t="s">
        <v>88</v>
      </c>
      <c r="X289" s="27">
        <v>0</v>
      </c>
      <c r="Y289" s="173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73" t="s">
        <v>83</v>
      </c>
      <c r="AF289" s="173" t="s">
        <v>83</v>
      </c>
      <c r="AG289" s="173" t="s">
        <v>83</v>
      </c>
      <c r="AH289" s="173" t="s">
        <v>83</v>
      </c>
      <c r="AI289" s="27">
        <v>1</v>
      </c>
      <c r="AJ289" s="27"/>
      <c r="AK289" s="27">
        <v>1</v>
      </c>
      <c r="AL289" s="27">
        <v>1</v>
      </c>
      <c r="AM289" s="173" t="s">
        <v>83</v>
      </c>
      <c r="AN289" s="27">
        <v>1</v>
      </c>
      <c r="AO289" s="27">
        <v>1</v>
      </c>
      <c r="AP289" s="27">
        <v>1</v>
      </c>
    </row>
    <row r="290" spans="1:42">
      <c r="A290" s="151"/>
      <c r="B290" s="27" t="str">
        <f>物品!B292</f>
        <v>IF27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53" t="str">
        <f t="shared" si="121"/>
        <v>附魔</v>
      </c>
      <c r="K290" s="153">
        <f t="shared" si="122"/>
        <v>0</v>
      </c>
      <c r="L290" s="27"/>
      <c r="M290" s="154">
        <f>VLOOKUP(LEFT(RIGHT(B290,5),4),物品!B:CU,20,FALSE)</f>
        <v>0</v>
      </c>
      <c r="N290" s="173" t="s">
        <v>83</v>
      </c>
      <c r="O290" s="154" t="s">
        <v>98</v>
      </c>
      <c r="P290" s="27">
        <v>0</v>
      </c>
      <c r="Q290" s="27">
        <v>0</v>
      </c>
      <c r="R290" s="173" t="s">
        <v>83</v>
      </c>
      <c r="S290" s="173" t="s">
        <v>83</v>
      </c>
      <c r="T290" s="173" t="s">
        <v>83</v>
      </c>
      <c r="U290" s="173" t="s">
        <v>83</v>
      </c>
      <c r="V290" s="27"/>
      <c r="W290" s="27" t="s">
        <v>88</v>
      </c>
      <c r="X290" s="27">
        <v>0</v>
      </c>
      <c r="Y290" s="173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73" t="s">
        <v>83</v>
      </c>
      <c r="AF290" s="173" t="s">
        <v>83</v>
      </c>
      <c r="AG290" s="173" t="s">
        <v>83</v>
      </c>
      <c r="AH290" s="173" t="s">
        <v>83</v>
      </c>
      <c r="AI290" s="27">
        <v>1</v>
      </c>
      <c r="AJ290" s="27"/>
      <c r="AK290" s="27">
        <v>1</v>
      </c>
      <c r="AL290" s="27">
        <v>1</v>
      </c>
      <c r="AM290" s="173" t="s">
        <v>83</v>
      </c>
      <c r="AN290" s="27">
        <v>1</v>
      </c>
      <c r="AO290" s="27">
        <v>1</v>
      </c>
      <c r="AP290" s="27">
        <v>1</v>
      </c>
    </row>
    <row r="291" spans="1:42">
      <c r="A291" s="151"/>
      <c r="B291" s="27" t="str">
        <f>物品!B293</f>
        <v>IF28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53" t="str">
        <f t="shared" ref="J291:J293" si="123">H291</f>
        <v>附魔</v>
      </c>
      <c r="K291" s="153">
        <f t="shared" ref="K291:K293" si="124">I291</f>
        <v>0</v>
      </c>
      <c r="L291" s="27"/>
      <c r="M291" s="154">
        <f>VLOOKUP(LEFT(RIGHT(B291,5),4),物品!B:CU,20,FALSE)</f>
        <v>0</v>
      </c>
      <c r="N291" s="173" t="s">
        <v>83</v>
      </c>
      <c r="O291" s="154" t="s">
        <v>98</v>
      </c>
      <c r="P291" s="27">
        <v>0</v>
      </c>
      <c r="Q291" s="27">
        <v>0</v>
      </c>
      <c r="R291" s="173" t="s">
        <v>83</v>
      </c>
      <c r="S291" s="173" t="s">
        <v>83</v>
      </c>
      <c r="T291" s="173" t="s">
        <v>83</v>
      </c>
      <c r="U291" s="173" t="s">
        <v>83</v>
      </c>
      <c r="V291" s="27"/>
      <c r="W291" s="27" t="s">
        <v>88</v>
      </c>
      <c r="X291" s="27">
        <v>0</v>
      </c>
      <c r="Y291" s="173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73" t="s">
        <v>83</v>
      </c>
      <c r="AF291" s="173" t="s">
        <v>83</v>
      </c>
      <c r="AG291" s="173" t="s">
        <v>83</v>
      </c>
      <c r="AH291" s="173" t="s">
        <v>83</v>
      </c>
      <c r="AI291" s="27">
        <v>1</v>
      </c>
      <c r="AJ291" s="27"/>
      <c r="AK291" s="27">
        <v>1</v>
      </c>
      <c r="AL291" s="27">
        <v>1</v>
      </c>
      <c r="AM291" s="173" t="s">
        <v>83</v>
      </c>
      <c r="AN291" s="27">
        <v>1</v>
      </c>
      <c r="AO291" s="27">
        <v>1</v>
      </c>
      <c r="AP291" s="27">
        <v>1</v>
      </c>
    </row>
    <row r="292" spans="1:42">
      <c r="A292" s="151"/>
      <c r="B292" s="27" t="str">
        <f>物品!B294</f>
        <v>IF29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53" t="str">
        <f t="shared" si="123"/>
        <v>附魔</v>
      </c>
      <c r="K292" s="153">
        <f t="shared" si="124"/>
        <v>0</v>
      </c>
      <c r="L292" s="27"/>
      <c r="M292" s="154">
        <f>VLOOKUP(LEFT(RIGHT(B292,5),4),物品!B:CU,20,FALSE)</f>
        <v>0</v>
      </c>
      <c r="N292" s="173" t="s">
        <v>83</v>
      </c>
      <c r="O292" s="154" t="s">
        <v>98</v>
      </c>
      <c r="P292" s="27">
        <v>0</v>
      </c>
      <c r="Q292" s="27">
        <v>0</v>
      </c>
      <c r="R292" s="173" t="s">
        <v>83</v>
      </c>
      <c r="S292" s="173" t="s">
        <v>83</v>
      </c>
      <c r="T292" s="173" t="s">
        <v>83</v>
      </c>
      <c r="U292" s="173" t="s">
        <v>83</v>
      </c>
      <c r="V292" s="27"/>
      <c r="W292" s="27" t="s">
        <v>88</v>
      </c>
      <c r="X292" s="27">
        <v>0</v>
      </c>
      <c r="Y292" s="173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73" t="s">
        <v>83</v>
      </c>
      <c r="AF292" s="173" t="s">
        <v>83</v>
      </c>
      <c r="AG292" s="173" t="s">
        <v>83</v>
      </c>
      <c r="AH292" s="173" t="s">
        <v>83</v>
      </c>
      <c r="AI292" s="27">
        <v>1</v>
      </c>
      <c r="AJ292" s="27"/>
      <c r="AK292" s="27">
        <v>1</v>
      </c>
      <c r="AL292" s="27">
        <v>1</v>
      </c>
      <c r="AM292" s="173" t="s">
        <v>83</v>
      </c>
      <c r="AN292" s="27">
        <v>1</v>
      </c>
      <c r="AO292" s="27">
        <v>1</v>
      </c>
      <c r="AP292" s="27">
        <v>1</v>
      </c>
    </row>
    <row r="293" spans="1:42">
      <c r="A293" s="151"/>
      <c r="B293" s="27" t="str">
        <f>物品!B295</f>
        <v>IF30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53" t="str">
        <f t="shared" si="123"/>
        <v>附魔</v>
      </c>
      <c r="K293" s="153">
        <f t="shared" si="124"/>
        <v>0</v>
      </c>
      <c r="L293" s="27"/>
      <c r="M293" s="154">
        <f>VLOOKUP(LEFT(RIGHT(B293,5),4),物品!B:CU,20,FALSE)</f>
        <v>0</v>
      </c>
      <c r="N293" s="173" t="s">
        <v>83</v>
      </c>
      <c r="O293" s="154" t="s">
        <v>98</v>
      </c>
      <c r="P293" s="27">
        <v>0</v>
      </c>
      <c r="Q293" s="27">
        <v>0</v>
      </c>
      <c r="R293" s="173" t="s">
        <v>83</v>
      </c>
      <c r="S293" s="173" t="s">
        <v>83</v>
      </c>
      <c r="T293" s="173" t="s">
        <v>83</v>
      </c>
      <c r="U293" s="173" t="s">
        <v>83</v>
      </c>
      <c r="V293" s="27"/>
      <c r="W293" s="27" t="s">
        <v>88</v>
      </c>
      <c r="X293" s="27">
        <v>0</v>
      </c>
      <c r="Y293" s="173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73" t="s">
        <v>83</v>
      </c>
      <c r="AF293" s="173" t="s">
        <v>83</v>
      </c>
      <c r="AG293" s="173" t="s">
        <v>83</v>
      </c>
      <c r="AH293" s="173" t="s">
        <v>83</v>
      </c>
      <c r="AI293" s="27">
        <v>1</v>
      </c>
      <c r="AJ293" s="27"/>
      <c r="AK293" s="27">
        <v>1</v>
      </c>
      <c r="AL293" s="27">
        <v>1</v>
      </c>
      <c r="AM293" s="173" t="s">
        <v>83</v>
      </c>
      <c r="AN293" s="27">
        <v>1</v>
      </c>
      <c r="AO293" s="27">
        <v>1</v>
      </c>
      <c r="AP293" s="27">
        <v>1</v>
      </c>
    </row>
    <row r="294" spans="1:42">
      <c r="A294" s="151"/>
      <c r="B294" s="27" t="str">
        <f>物品!B296</f>
        <v>IF31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53" t="str">
        <f t="shared" ref="J294:J307" si="125">H294</f>
        <v>附魔</v>
      </c>
      <c r="K294" s="153">
        <f t="shared" ref="K294:K307" si="126">I294</f>
        <v>0</v>
      </c>
      <c r="L294" s="27"/>
      <c r="M294" s="154">
        <f>VLOOKUP(LEFT(RIGHT(B294,5),4),物品!B:CU,20,FALSE)</f>
        <v>0</v>
      </c>
      <c r="N294" s="173" t="s">
        <v>83</v>
      </c>
      <c r="O294" s="154" t="s">
        <v>98</v>
      </c>
      <c r="P294" s="27">
        <v>0</v>
      </c>
      <c r="Q294" s="27">
        <v>0</v>
      </c>
      <c r="R294" s="173" t="s">
        <v>83</v>
      </c>
      <c r="S294" s="173" t="s">
        <v>83</v>
      </c>
      <c r="T294" s="173" t="s">
        <v>83</v>
      </c>
      <c r="U294" s="173" t="s">
        <v>83</v>
      </c>
      <c r="V294" s="27"/>
      <c r="W294" s="27" t="s">
        <v>88</v>
      </c>
      <c r="X294" s="27">
        <v>0</v>
      </c>
      <c r="Y294" s="173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73" t="s">
        <v>83</v>
      </c>
      <c r="AF294" s="173" t="s">
        <v>83</v>
      </c>
      <c r="AG294" s="173" t="s">
        <v>83</v>
      </c>
      <c r="AH294" s="173" t="s">
        <v>83</v>
      </c>
      <c r="AI294" s="27">
        <v>1</v>
      </c>
      <c r="AJ294" s="27"/>
      <c r="AK294" s="27">
        <v>1</v>
      </c>
      <c r="AL294" s="27">
        <v>1</v>
      </c>
      <c r="AM294" s="173" t="s">
        <v>83</v>
      </c>
      <c r="AN294" s="27">
        <v>1</v>
      </c>
      <c r="AO294" s="27">
        <v>1</v>
      </c>
      <c r="AP294" s="27">
        <v>1</v>
      </c>
    </row>
    <row r="295" spans="1:42">
      <c r="A295" s="151"/>
      <c r="B295" s="27" t="str">
        <f>物品!B297</f>
        <v>IF32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53" t="str">
        <f t="shared" ref="J295" si="127">H295</f>
        <v>附魔</v>
      </c>
      <c r="K295" s="153">
        <f t="shared" ref="K295" si="128">I295</f>
        <v>0</v>
      </c>
      <c r="L295" s="27"/>
      <c r="M295" s="154">
        <f>VLOOKUP(LEFT(RIGHT(B295,5),4),物品!B:CU,20,FALSE)</f>
        <v>0</v>
      </c>
      <c r="N295" s="173" t="s">
        <v>83</v>
      </c>
      <c r="O295" s="154" t="s">
        <v>98</v>
      </c>
      <c r="P295" s="27">
        <v>0</v>
      </c>
      <c r="Q295" s="27">
        <v>0</v>
      </c>
      <c r="R295" s="173" t="s">
        <v>83</v>
      </c>
      <c r="S295" s="173" t="s">
        <v>83</v>
      </c>
      <c r="T295" s="173" t="s">
        <v>83</v>
      </c>
      <c r="U295" s="173" t="s">
        <v>83</v>
      </c>
      <c r="V295" s="27"/>
      <c r="W295" s="27" t="s">
        <v>88</v>
      </c>
      <c r="X295" s="27">
        <v>0</v>
      </c>
      <c r="Y295" s="173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73" t="s">
        <v>83</v>
      </c>
      <c r="AF295" s="173" t="s">
        <v>83</v>
      </c>
      <c r="AG295" s="173" t="s">
        <v>83</v>
      </c>
      <c r="AH295" s="173" t="s">
        <v>83</v>
      </c>
      <c r="AI295" s="27">
        <v>1</v>
      </c>
      <c r="AJ295" s="27"/>
      <c r="AK295" s="27">
        <v>1</v>
      </c>
      <c r="AL295" s="27">
        <v>1</v>
      </c>
      <c r="AM295" s="173" t="s">
        <v>83</v>
      </c>
      <c r="AN295" s="27">
        <v>1</v>
      </c>
      <c r="AO295" s="27">
        <v>1</v>
      </c>
      <c r="AP295" s="27">
        <v>1</v>
      </c>
    </row>
    <row r="296" spans="1:42">
      <c r="A296" s="151"/>
      <c r="B296" s="27" t="str">
        <f>物品!B298</f>
        <v>IC00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没抽到任何东西</v>
      </c>
      <c r="I296" s="27">
        <f>VLOOKUP(B296,物品!B:CV,99,FALSE)</f>
        <v>0</v>
      </c>
      <c r="J296" s="153" t="str">
        <f t="shared" ref="J296" si="129">H296</f>
        <v>没抽到任何东西</v>
      </c>
      <c r="K296" s="153">
        <f t="shared" ref="K296" si="130">I296</f>
        <v>0</v>
      </c>
      <c r="L296" s="27"/>
      <c r="M296" s="154">
        <f>VLOOKUP(LEFT(RIGHT(B296,5),4),物品!B:CU,20,FALSE)</f>
        <v>0</v>
      </c>
      <c r="N296" s="173" t="s">
        <v>83</v>
      </c>
      <c r="O296" s="154" t="s">
        <v>98</v>
      </c>
      <c r="P296" s="27">
        <v>0</v>
      </c>
      <c r="Q296" s="27">
        <v>0</v>
      </c>
      <c r="R296" s="173" t="s">
        <v>83</v>
      </c>
      <c r="S296" s="173" t="s">
        <v>83</v>
      </c>
      <c r="T296" s="173" t="s">
        <v>83</v>
      </c>
      <c r="U296" s="173" t="s">
        <v>83</v>
      </c>
      <c r="V296" s="27"/>
      <c r="W296" s="27" t="s">
        <v>88</v>
      </c>
      <c r="X296" s="27">
        <v>0</v>
      </c>
      <c r="Y296" s="173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73" t="s">
        <v>83</v>
      </c>
      <c r="AF296" s="173" t="s">
        <v>83</v>
      </c>
      <c r="AG296" s="173" t="s">
        <v>83</v>
      </c>
      <c r="AH296" s="173" t="s">
        <v>83</v>
      </c>
      <c r="AI296" s="27">
        <v>1</v>
      </c>
      <c r="AJ296" s="27"/>
      <c r="AK296" s="27">
        <v>1</v>
      </c>
      <c r="AL296" s="27">
        <v>1</v>
      </c>
      <c r="AM296" s="173" t="s">
        <v>83</v>
      </c>
      <c r="AN296" s="27">
        <v>1</v>
      </c>
      <c r="AO296" s="27">
        <v>1</v>
      </c>
      <c r="AP296" s="27">
        <v>1</v>
      </c>
    </row>
    <row r="297" spans="1:42">
      <c r="A297" s="151"/>
      <c r="B297" s="27" t="str">
        <f>物品!B299</f>
        <v>IC01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玄铁</v>
      </c>
      <c r="I297" s="27">
        <f>VLOOKUP(B297,物品!B:CV,99,FALSE)</f>
        <v>0</v>
      </c>
      <c r="J297" s="153" t="str">
        <f t="shared" si="125"/>
        <v>玄铁</v>
      </c>
      <c r="K297" s="153">
        <f t="shared" si="126"/>
        <v>0</v>
      </c>
      <c r="L297" s="27"/>
      <c r="M297" s="154">
        <f>VLOOKUP(LEFT(RIGHT(B297,5),4),物品!B:CU,20,FALSE)</f>
        <v>0</v>
      </c>
      <c r="N297" s="173" t="s">
        <v>83</v>
      </c>
      <c r="O297" s="154" t="s">
        <v>98</v>
      </c>
      <c r="P297" s="27">
        <v>0</v>
      </c>
      <c r="Q297" s="27">
        <v>0</v>
      </c>
      <c r="R297" s="173" t="s">
        <v>83</v>
      </c>
      <c r="S297" s="173" t="s">
        <v>83</v>
      </c>
      <c r="T297" s="173" t="s">
        <v>83</v>
      </c>
      <c r="U297" s="173" t="s">
        <v>83</v>
      </c>
      <c r="V297" s="27"/>
      <c r="W297" s="27" t="s">
        <v>88</v>
      </c>
      <c r="X297" s="27">
        <v>0</v>
      </c>
      <c r="Y297" s="173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73" t="s">
        <v>83</v>
      </c>
      <c r="AF297" s="173" t="s">
        <v>83</v>
      </c>
      <c r="AG297" s="173" t="s">
        <v>83</v>
      </c>
      <c r="AH297" s="173" t="s">
        <v>83</v>
      </c>
      <c r="AI297" s="27">
        <v>1</v>
      </c>
      <c r="AJ297" s="27"/>
      <c r="AK297" s="27">
        <v>1</v>
      </c>
      <c r="AL297" s="27">
        <v>1</v>
      </c>
      <c r="AM297" s="173" t="s">
        <v>83</v>
      </c>
      <c r="AN297" s="27">
        <v>1</v>
      </c>
      <c r="AO297" s="27">
        <v>1</v>
      </c>
      <c r="AP297" s="27">
        <v>1</v>
      </c>
    </row>
    <row r="298" spans="1:42">
      <c r="A298" s="151"/>
      <c r="B298" s="27" t="str">
        <f>物品!B300</f>
        <v>IC02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杀敌数</v>
      </c>
      <c r="I298" s="27">
        <f>VLOOKUP(B298,物品!B:CV,99,FALSE)</f>
        <v>0</v>
      </c>
      <c r="J298" s="153" t="str">
        <f t="shared" si="125"/>
        <v>杀敌数</v>
      </c>
      <c r="K298" s="153">
        <f t="shared" si="126"/>
        <v>0</v>
      </c>
      <c r="L298" s="27"/>
      <c r="M298" s="154">
        <f>VLOOKUP(LEFT(RIGHT(B298,5),4),物品!B:CU,20,FALSE)</f>
        <v>0</v>
      </c>
      <c r="N298" s="173" t="s">
        <v>83</v>
      </c>
      <c r="O298" s="154" t="s">
        <v>98</v>
      </c>
      <c r="P298" s="27">
        <v>0</v>
      </c>
      <c r="Q298" s="27">
        <v>0</v>
      </c>
      <c r="R298" s="173" t="s">
        <v>83</v>
      </c>
      <c r="S298" s="173" t="s">
        <v>83</v>
      </c>
      <c r="T298" s="173" t="s">
        <v>83</v>
      </c>
      <c r="U298" s="173" t="s">
        <v>83</v>
      </c>
      <c r="V298" s="27"/>
      <c r="W298" s="27" t="s">
        <v>88</v>
      </c>
      <c r="X298" s="27">
        <v>0</v>
      </c>
      <c r="Y298" s="173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73" t="s">
        <v>83</v>
      </c>
      <c r="AF298" s="173" t="s">
        <v>83</v>
      </c>
      <c r="AG298" s="173" t="s">
        <v>83</v>
      </c>
      <c r="AH298" s="173" t="s">
        <v>83</v>
      </c>
      <c r="AI298" s="27">
        <v>1</v>
      </c>
      <c r="AJ298" s="27"/>
      <c r="AK298" s="27">
        <v>1</v>
      </c>
      <c r="AL298" s="27">
        <v>1</v>
      </c>
      <c r="AM298" s="173" t="s">
        <v>83</v>
      </c>
      <c r="AN298" s="27">
        <v>1</v>
      </c>
      <c r="AO298" s="27">
        <v>1</v>
      </c>
      <c r="AP298" s="27">
        <v>1</v>
      </c>
    </row>
    <row r="299" spans="1:42">
      <c r="A299" s="151"/>
      <c r="B299" s="27" t="str">
        <f>物品!B301</f>
        <v>IC03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攻击力低</v>
      </c>
      <c r="I299" s="27">
        <f>VLOOKUP(B299,物品!B:CV,99,FALSE)</f>
        <v>0</v>
      </c>
      <c r="J299" s="153" t="str">
        <f t="shared" si="125"/>
        <v>攻击力低</v>
      </c>
      <c r="K299" s="153">
        <f t="shared" si="126"/>
        <v>0</v>
      </c>
      <c r="L299" s="27"/>
      <c r="M299" s="154">
        <f>VLOOKUP(LEFT(RIGHT(B299,5),4),物品!B:CU,20,FALSE)</f>
        <v>0</v>
      </c>
      <c r="N299" s="173" t="s">
        <v>83</v>
      </c>
      <c r="O299" s="154" t="s">
        <v>98</v>
      </c>
      <c r="P299" s="27">
        <v>0</v>
      </c>
      <c r="Q299" s="27">
        <v>0</v>
      </c>
      <c r="R299" s="173" t="s">
        <v>83</v>
      </c>
      <c r="S299" s="173" t="s">
        <v>83</v>
      </c>
      <c r="T299" s="173" t="s">
        <v>83</v>
      </c>
      <c r="U299" s="173" t="s">
        <v>83</v>
      </c>
      <c r="V299" s="27"/>
      <c r="W299" s="27" t="s">
        <v>88</v>
      </c>
      <c r="X299" s="27">
        <v>0</v>
      </c>
      <c r="Y299" s="173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73" t="s">
        <v>83</v>
      </c>
      <c r="AF299" s="173" t="s">
        <v>83</v>
      </c>
      <c r="AG299" s="173" t="s">
        <v>83</v>
      </c>
      <c r="AH299" s="173" t="s">
        <v>83</v>
      </c>
      <c r="AI299" s="27">
        <v>1</v>
      </c>
      <c r="AJ299" s="27"/>
      <c r="AK299" s="27">
        <v>1</v>
      </c>
      <c r="AL299" s="27">
        <v>1</v>
      </c>
      <c r="AM299" s="173" t="s">
        <v>83</v>
      </c>
      <c r="AN299" s="27">
        <v>1</v>
      </c>
      <c r="AO299" s="27">
        <v>1</v>
      </c>
      <c r="AP299" s="27">
        <v>1</v>
      </c>
    </row>
    <row r="300" spans="1:42">
      <c r="A300" s="151"/>
      <c r="B300" s="27" t="str">
        <f>物品!B302</f>
        <v>IC04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攻击力中</v>
      </c>
      <c r="I300" s="27">
        <f>VLOOKUP(B300,物品!B:CV,99,FALSE)</f>
        <v>0</v>
      </c>
      <c r="J300" s="153" t="str">
        <f t="shared" si="125"/>
        <v>攻击力中</v>
      </c>
      <c r="K300" s="153">
        <f t="shared" si="126"/>
        <v>0</v>
      </c>
      <c r="L300" s="27"/>
      <c r="M300" s="154">
        <f>VLOOKUP(LEFT(RIGHT(B300,5),4),物品!B:CU,20,FALSE)</f>
        <v>0</v>
      </c>
      <c r="N300" s="173" t="s">
        <v>83</v>
      </c>
      <c r="O300" s="154" t="s">
        <v>98</v>
      </c>
      <c r="P300" s="27">
        <v>0</v>
      </c>
      <c r="Q300" s="27">
        <v>0</v>
      </c>
      <c r="R300" s="173" t="s">
        <v>83</v>
      </c>
      <c r="S300" s="173" t="s">
        <v>83</v>
      </c>
      <c r="T300" s="173" t="s">
        <v>83</v>
      </c>
      <c r="U300" s="173" t="s">
        <v>83</v>
      </c>
      <c r="V300" s="27"/>
      <c r="W300" s="27" t="s">
        <v>88</v>
      </c>
      <c r="X300" s="27">
        <v>0</v>
      </c>
      <c r="Y300" s="173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73" t="s">
        <v>83</v>
      </c>
      <c r="AF300" s="173" t="s">
        <v>83</v>
      </c>
      <c r="AG300" s="173" t="s">
        <v>83</v>
      </c>
      <c r="AH300" s="173" t="s">
        <v>83</v>
      </c>
      <c r="AI300" s="27">
        <v>1</v>
      </c>
      <c r="AJ300" s="27"/>
      <c r="AK300" s="27">
        <v>1</v>
      </c>
      <c r="AL300" s="27">
        <v>1</v>
      </c>
      <c r="AM300" s="173" t="s">
        <v>83</v>
      </c>
      <c r="AN300" s="27">
        <v>1</v>
      </c>
      <c r="AO300" s="27">
        <v>1</v>
      </c>
      <c r="AP300" s="27">
        <v>1</v>
      </c>
    </row>
    <row r="301" spans="1:42">
      <c r="A301" s="151"/>
      <c r="B301" s="27" t="str">
        <f>物品!B303</f>
        <v>IC05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攻击力高</v>
      </c>
      <c r="I301" s="27">
        <f>VLOOKUP(B301,物品!B:CV,99,FALSE)</f>
        <v>0</v>
      </c>
      <c r="J301" s="153" t="str">
        <f t="shared" si="125"/>
        <v>攻击力高</v>
      </c>
      <c r="K301" s="153">
        <f t="shared" si="126"/>
        <v>0</v>
      </c>
      <c r="L301" s="27"/>
      <c r="M301" s="154">
        <f>VLOOKUP(LEFT(RIGHT(B301,5),4),物品!B:CU,20,FALSE)</f>
        <v>0</v>
      </c>
      <c r="N301" s="173" t="s">
        <v>83</v>
      </c>
      <c r="O301" s="154" t="s">
        <v>98</v>
      </c>
      <c r="P301" s="27">
        <v>0</v>
      </c>
      <c r="Q301" s="27">
        <v>0</v>
      </c>
      <c r="R301" s="173" t="s">
        <v>83</v>
      </c>
      <c r="S301" s="173" t="s">
        <v>83</v>
      </c>
      <c r="T301" s="173" t="s">
        <v>83</v>
      </c>
      <c r="U301" s="173" t="s">
        <v>83</v>
      </c>
      <c r="V301" s="27"/>
      <c r="W301" s="27" t="s">
        <v>88</v>
      </c>
      <c r="X301" s="27">
        <v>0</v>
      </c>
      <c r="Y301" s="173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73" t="s">
        <v>83</v>
      </c>
      <c r="AF301" s="173" t="s">
        <v>83</v>
      </c>
      <c r="AG301" s="173" t="s">
        <v>83</v>
      </c>
      <c r="AH301" s="173" t="s">
        <v>83</v>
      </c>
      <c r="AI301" s="27">
        <v>1</v>
      </c>
      <c r="AJ301" s="27"/>
      <c r="AK301" s="27">
        <v>1</v>
      </c>
      <c r="AL301" s="27">
        <v>1</v>
      </c>
      <c r="AM301" s="173" t="s">
        <v>83</v>
      </c>
      <c r="AN301" s="27">
        <v>1</v>
      </c>
      <c r="AO301" s="27">
        <v>1</v>
      </c>
      <c r="AP301" s="27">
        <v>1</v>
      </c>
    </row>
    <row r="302" spans="1:42">
      <c r="A302" s="151"/>
      <c r="B302" s="27" t="str">
        <f>物品!B304</f>
        <v>IC06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生命值低</v>
      </c>
      <c r="I302" s="27">
        <f>VLOOKUP(B302,物品!B:CV,99,FALSE)</f>
        <v>0</v>
      </c>
      <c r="J302" s="153" t="str">
        <f t="shared" si="125"/>
        <v>生命值低</v>
      </c>
      <c r="K302" s="153">
        <f t="shared" si="126"/>
        <v>0</v>
      </c>
      <c r="L302" s="27"/>
      <c r="M302" s="154">
        <f>VLOOKUP(LEFT(RIGHT(B302,5),4),物品!B:CU,20,FALSE)</f>
        <v>0</v>
      </c>
      <c r="N302" s="173" t="s">
        <v>83</v>
      </c>
      <c r="O302" s="154" t="s">
        <v>98</v>
      </c>
      <c r="P302" s="27">
        <v>0</v>
      </c>
      <c r="Q302" s="27">
        <v>0</v>
      </c>
      <c r="R302" s="173" t="s">
        <v>83</v>
      </c>
      <c r="S302" s="173" t="s">
        <v>83</v>
      </c>
      <c r="T302" s="173" t="s">
        <v>83</v>
      </c>
      <c r="U302" s="173" t="s">
        <v>83</v>
      </c>
      <c r="V302" s="27"/>
      <c r="W302" s="27" t="s">
        <v>88</v>
      </c>
      <c r="X302" s="27">
        <v>0</v>
      </c>
      <c r="Y302" s="173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73" t="s">
        <v>83</v>
      </c>
      <c r="AF302" s="173" t="s">
        <v>83</v>
      </c>
      <c r="AG302" s="173" t="s">
        <v>83</v>
      </c>
      <c r="AH302" s="173" t="s">
        <v>83</v>
      </c>
      <c r="AI302" s="27">
        <v>1</v>
      </c>
      <c r="AJ302" s="27"/>
      <c r="AK302" s="27">
        <v>1</v>
      </c>
      <c r="AL302" s="27">
        <v>1</v>
      </c>
      <c r="AM302" s="173" t="s">
        <v>83</v>
      </c>
      <c r="AN302" s="27">
        <v>1</v>
      </c>
      <c r="AO302" s="27">
        <v>1</v>
      </c>
      <c r="AP302" s="27">
        <v>1</v>
      </c>
    </row>
    <row r="303" spans="1:42">
      <c r="A303" s="151"/>
      <c r="B303" s="27" t="str">
        <f>物品!B305</f>
        <v>IC07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生命值中</v>
      </c>
      <c r="I303" s="27">
        <f>VLOOKUP(B303,物品!B:CV,99,FALSE)</f>
        <v>0</v>
      </c>
      <c r="J303" s="153" t="str">
        <f t="shared" si="125"/>
        <v>生命值中</v>
      </c>
      <c r="K303" s="153">
        <f t="shared" si="126"/>
        <v>0</v>
      </c>
      <c r="L303" s="27"/>
      <c r="M303" s="154">
        <f>VLOOKUP(LEFT(RIGHT(B303,5),4),物品!B:CU,20,FALSE)</f>
        <v>0</v>
      </c>
      <c r="N303" s="173" t="s">
        <v>83</v>
      </c>
      <c r="O303" s="154" t="s">
        <v>98</v>
      </c>
      <c r="P303" s="27">
        <v>0</v>
      </c>
      <c r="Q303" s="27">
        <v>0</v>
      </c>
      <c r="R303" s="173" t="s">
        <v>83</v>
      </c>
      <c r="S303" s="173" t="s">
        <v>83</v>
      </c>
      <c r="T303" s="173" t="s">
        <v>83</v>
      </c>
      <c r="U303" s="173" t="s">
        <v>83</v>
      </c>
      <c r="V303" s="27"/>
      <c r="W303" s="27" t="s">
        <v>88</v>
      </c>
      <c r="X303" s="27">
        <v>0</v>
      </c>
      <c r="Y303" s="173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73" t="s">
        <v>83</v>
      </c>
      <c r="AF303" s="173" t="s">
        <v>83</v>
      </c>
      <c r="AG303" s="173" t="s">
        <v>83</v>
      </c>
      <c r="AH303" s="173" t="s">
        <v>83</v>
      </c>
      <c r="AI303" s="27">
        <v>1</v>
      </c>
      <c r="AJ303" s="27"/>
      <c r="AK303" s="27">
        <v>1</v>
      </c>
      <c r="AL303" s="27">
        <v>1</v>
      </c>
      <c r="AM303" s="173" t="s">
        <v>83</v>
      </c>
      <c r="AN303" s="27">
        <v>1</v>
      </c>
      <c r="AO303" s="27">
        <v>1</v>
      </c>
      <c r="AP303" s="27">
        <v>1</v>
      </c>
    </row>
    <row r="304" spans="1:42">
      <c r="A304" s="151"/>
      <c r="B304" s="27" t="str">
        <f>物品!B306</f>
        <v>IC08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生命值高</v>
      </c>
      <c r="I304" s="27">
        <f>VLOOKUP(B304,物品!B:CV,99,FALSE)</f>
        <v>0</v>
      </c>
      <c r="J304" s="153" t="str">
        <f t="shared" si="125"/>
        <v>生命值高</v>
      </c>
      <c r="K304" s="153">
        <f t="shared" si="126"/>
        <v>0</v>
      </c>
      <c r="L304" s="27"/>
      <c r="M304" s="154">
        <f>VLOOKUP(LEFT(RIGHT(B304,5),4),物品!B:CU,20,FALSE)</f>
        <v>0</v>
      </c>
      <c r="N304" s="173" t="s">
        <v>83</v>
      </c>
      <c r="O304" s="154" t="s">
        <v>98</v>
      </c>
      <c r="P304" s="27">
        <v>0</v>
      </c>
      <c r="Q304" s="27">
        <v>0</v>
      </c>
      <c r="R304" s="173" t="s">
        <v>83</v>
      </c>
      <c r="S304" s="173" t="s">
        <v>83</v>
      </c>
      <c r="T304" s="173" t="s">
        <v>83</v>
      </c>
      <c r="U304" s="173" t="s">
        <v>83</v>
      </c>
      <c r="V304" s="27"/>
      <c r="W304" s="27" t="s">
        <v>88</v>
      </c>
      <c r="X304" s="27">
        <v>0</v>
      </c>
      <c r="Y304" s="173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73" t="s">
        <v>83</v>
      </c>
      <c r="AF304" s="173" t="s">
        <v>83</v>
      </c>
      <c r="AG304" s="173" t="s">
        <v>83</v>
      </c>
      <c r="AH304" s="173" t="s">
        <v>83</v>
      </c>
      <c r="AI304" s="27">
        <v>1</v>
      </c>
      <c r="AJ304" s="27"/>
      <c r="AK304" s="27">
        <v>1</v>
      </c>
      <c r="AL304" s="27">
        <v>1</v>
      </c>
      <c r="AM304" s="173" t="s">
        <v>83</v>
      </c>
      <c r="AN304" s="27">
        <v>1</v>
      </c>
      <c r="AO304" s="27">
        <v>1</v>
      </c>
      <c r="AP304" s="27">
        <v>1</v>
      </c>
    </row>
    <row r="305" spans="1:42">
      <c r="A305" s="151"/>
      <c r="B305" s="27" t="str">
        <f>物品!B307</f>
        <v>IC09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业力低</v>
      </c>
      <c r="I305" s="27">
        <f>VLOOKUP(B305,物品!B:CV,99,FALSE)</f>
        <v>0</v>
      </c>
      <c r="J305" s="153" t="str">
        <f t="shared" si="125"/>
        <v>业力低</v>
      </c>
      <c r="K305" s="153">
        <f t="shared" si="126"/>
        <v>0</v>
      </c>
      <c r="L305" s="27"/>
      <c r="M305" s="154">
        <f>VLOOKUP(LEFT(RIGHT(B305,5),4),物品!B:CU,20,FALSE)</f>
        <v>0</v>
      </c>
      <c r="N305" s="173" t="s">
        <v>83</v>
      </c>
      <c r="O305" s="154" t="s">
        <v>98</v>
      </c>
      <c r="P305" s="27">
        <v>0</v>
      </c>
      <c r="Q305" s="27">
        <v>0</v>
      </c>
      <c r="R305" s="173" t="s">
        <v>83</v>
      </c>
      <c r="S305" s="173" t="s">
        <v>83</v>
      </c>
      <c r="T305" s="173" t="s">
        <v>83</v>
      </c>
      <c r="U305" s="173" t="s">
        <v>83</v>
      </c>
      <c r="V305" s="27"/>
      <c r="W305" s="27" t="s">
        <v>88</v>
      </c>
      <c r="X305" s="27">
        <v>0</v>
      </c>
      <c r="Y305" s="173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73" t="s">
        <v>83</v>
      </c>
      <c r="AF305" s="173" t="s">
        <v>83</v>
      </c>
      <c r="AG305" s="173" t="s">
        <v>83</v>
      </c>
      <c r="AH305" s="173" t="s">
        <v>83</v>
      </c>
      <c r="AI305" s="27">
        <v>1</v>
      </c>
      <c r="AJ305" s="27"/>
      <c r="AK305" s="27">
        <v>1</v>
      </c>
      <c r="AL305" s="27">
        <v>1</v>
      </c>
      <c r="AM305" s="173" t="s">
        <v>83</v>
      </c>
      <c r="AN305" s="27">
        <v>1</v>
      </c>
      <c r="AO305" s="27">
        <v>1</v>
      </c>
      <c r="AP305" s="27">
        <v>1</v>
      </c>
    </row>
    <row r="306" spans="1:42">
      <c r="A306" s="151"/>
      <c r="B306" s="27" t="str">
        <f>物品!B308</f>
        <v>IC10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业力中</v>
      </c>
      <c r="I306" s="27">
        <f>VLOOKUP(B306,物品!B:CV,99,FALSE)</f>
        <v>0</v>
      </c>
      <c r="J306" s="153" t="str">
        <f t="shared" si="125"/>
        <v>业力中</v>
      </c>
      <c r="K306" s="153">
        <f t="shared" si="126"/>
        <v>0</v>
      </c>
      <c r="L306" s="27"/>
      <c r="M306" s="154">
        <f>VLOOKUP(LEFT(RIGHT(B306,5),4),物品!B:CU,20,FALSE)</f>
        <v>0</v>
      </c>
      <c r="N306" s="173" t="s">
        <v>83</v>
      </c>
      <c r="O306" s="154" t="s">
        <v>98</v>
      </c>
      <c r="P306" s="27">
        <v>0</v>
      </c>
      <c r="Q306" s="27">
        <v>0</v>
      </c>
      <c r="R306" s="173" t="s">
        <v>83</v>
      </c>
      <c r="S306" s="173" t="s">
        <v>83</v>
      </c>
      <c r="T306" s="173" t="s">
        <v>83</v>
      </c>
      <c r="U306" s="173" t="s">
        <v>83</v>
      </c>
      <c r="V306" s="27"/>
      <c r="W306" s="27" t="s">
        <v>88</v>
      </c>
      <c r="X306" s="27">
        <v>0</v>
      </c>
      <c r="Y306" s="173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73" t="s">
        <v>83</v>
      </c>
      <c r="AF306" s="173" t="s">
        <v>83</v>
      </c>
      <c r="AG306" s="173" t="s">
        <v>83</v>
      </c>
      <c r="AH306" s="173" t="s">
        <v>83</v>
      </c>
      <c r="AI306" s="27">
        <v>1</v>
      </c>
      <c r="AJ306" s="27"/>
      <c r="AK306" s="27">
        <v>1</v>
      </c>
      <c r="AL306" s="27">
        <v>1</v>
      </c>
      <c r="AM306" s="173" t="s">
        <v>83</v>
      </c>
      <c r="AN306" s="27">
        <v>1</v>
      </c>
      <c r="AO306" s="27">
        <v>1</v>
      </c>
      <c r="AP306" s="27">
        <v>1</v>
      </c>
    </row>
    <row r="307" spans="1:42">
      <c r="A307" s="151"/>
      <c r="B307" s="27" t="str">
        <f>物品!B309</f>
        <v>IC11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业力高</v>
      </c>
      <c r="I307" s="27">
        <f>VLOOKUP(B307,物品!B:CV,99,FALSE)</f>
        <v>0</v>
      </c>
      <c r="J307" s="153" t="str">
        <f t="shared" si="125"/>
        <v>业力高</v>
      </c>
      <c r="K307" s="153">
        <f t="shared" si="126"/>
        <v>0</v>
      </c>
      <c r="L307" s="27"/>
      <c r="M307" s="154">
        <f>VLOOKUP(LEFT(RIGHT(B307,5),4),物品!B:CU,20,FALSE)</f>
        <v>0</v>
      </c>
      <c r="N307" s="173" t="s">
        <v>83</v>
      </c>
      <c r="O307" s="154" t="s">
        <v>98</v>
      </c>
      <c r="P307" s="27">
        <v>0</v>
      </c>
      <c r="Q307" s="27">
        <v>0</v>
      </c>
      <c r="R307" s="173" t="s">
        <v>83</v>
      </c>
      <c r="S307" s="173" t="s">
        <v>83</v>
      </c>
      <c r="T307" s="173" t="s">
        <v>83</v>
      </c>
      <c r="U307" s="173" t="s">
        <v>83</v>
      </c>
      <c r="V307" s="27"/>
      <c r="W307" s="27" t="s">
        <v>88</v>
      </c>
      <c r="X307" s="27">
        <v>0</v>
      </c>
      <c r="Y307" s="173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73" t="s">
        <v>83</v>
      </c>
      <c r="AF307" s="173" t="s">
        <v>83</v>
      </c>
      <c r="AG307" s="173" t="s">
        <v>83</v>
      </c>
      <c r="AH307" s="173" t="s">
        <v>83</v>
      </c>
      <c r="AI307" s="27">
        <v>1</v>
      </c>
      <c r="AJ307" s="27"/>
      <c r="AK307" s="27">
        <v>1</v>
      </c>
      <c r="AL307" s="27">
        <v>1</v>
      </c>
      <c r="AM307" s="173" t="s">
        <v>83</v>
      </c>
      <c r="AN307" s="27">
        <v>1</v>
      </c>
      <c r="AO307" s="27">
        <v>1</v>
      </c>
      <c r="AP307" s="27">
        <v>1</v>
      </c>
    </row>
    <row r="308" spans="1:42">
      <c r="A308" s="151"/>
      <c r="B308" s="27"/>
      <c r="C308" s="27"/>
      <c r="D308" s="27"/>
      <c r="E308" s="27"/>
      <c r="F308" s="27"/>
      <c r="G308" s="27"/>
      <c r="H308" s="27"/>
      <c r="I308" s="27"/>
      <c r="J308" s="153"/>
      <c r="K308" s="153"/>
      <c r="L308" s="27"/>
      <c r="M308" s="154"/>
      <c r="N308" s="27"/>
      <c r="O308" s="154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51"/>
      <c r="B309" s="27"/>
      <c r="C309" s="27"/>
      <c r="D309" s="27"/>
      <c r="E309" s="27"/>
      <c r="F309" s="27"/>
      <c r="G309" s="27"/>
      <c r="H309" s="27"/>
      <c r="I309" s="27"/>
      <c r="J309" s="153"/>
      <c r="K309" s="153"/>
      <c r="L309" s="27"/>
      <c r="M309" s="154"/>
      <c r="N309" s="27"/>
      <c r="O309" s="154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51"/>
      <c r="B310" s="27"/>
      <c r="C310" s="27"/>
      <c r="D310" s="27"/>
      <c r="E310" s="27"/>
      <c r="F310" s="27"/>
      <c r="G310" s="27"/>
      <c r="H310" s="27"/>
      <c r="I310" s="27"/>
      <c r="J310" s="153"/>
      <c r="K310" s="153"/>
      <c r="L310" s="27"/>
      <c r="M310" s="154"/>
      <c r="N310" s="27"/>
      <c r="O310" s="154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51"/>
      <c r="B311" s="27"/>
      <c r="C311" s="27"/>
      <c r="D311" s="27"/>
      <c r="E311" s="27"/>
      <c r="F311" s="27"/>
      <c r="G311" s="27"/>
      <c r="H311" s="27"/>
      <c r="I311" s="27"/>
      <c r="J311" s="153"/>
      <c r="K311" s="153"/>
      <c r="L311" s="27"/>
      <c r="M311" s="154"/>
      <c r="N311" s="27"/>
      <c r="O311" s="154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51"/>
      <c r="B312" s="27"/>
      <c r="C312" s="27"/>
      <c r="D312" s="27"/>
      <c r="E312" s="27"/>
      <c r="F312" s="27"/>
      <c r="G312" s="27"/>
      <c r="H312" s="27"/>
      <c r="I312" s="27"/>
      <c r="J312" s="153"/>
      <c r="K312" s="153"/>
      <c r="L312" s="27"/>
      <c r="M312" s="154"/>
      <c r="N312" s="27"/>
      <c r="O312" s="154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51"/>
      <c r="B313" s="27"/>
      <c r="C313" s="27"/>
      <c r="D313" s="27"/>
      <c r="E313" s="27"/>
      <c r="F313" s="27"/>
      <c r="G313" s="27"/>
      <c r="H313" s="27"/>
      <c r="I313" s="27"/>
      <c r="J313" s="153"/>
      <c r="K313" s="153"/>
      <c r="L313" s="27"/>
      <c r="M313" s="154"/>
      <c r="N313" s="27"/>
      <c r="O313" s="154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51"/>
      <c r="B314" s="27"/>
      <c r="C314" s="27"/>
      <c r="D314" s="27"/>
      <c r="E314" s="27"/>
      <c r="F314" s="27"/>
      <c r="G314" s="27"/>
      <c r="H314" s="27"/>
      <c r="I314" s="27"/>
      <c r="J314" s="153"/>
      <c r="K314" s="153"/>
      <c r="L314" s="27"/>
      <c r="M314" s="154"/>
      <c r="N314" s="27"/>
      <c r="O314" s="154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51"/>
      <c r="B315" s="27"/>
      <c r="C315" s="27"/>
      <c r="D315" s="27"/>
      <c r="E315" s="27"/>
      <c r="F315" s="27"/>
      <c r="G315" s="27"/>
      <c r="H315" s="27"/>
      <c r="I315" s="27"/>
      <c r="J315" s="153"/>
      <c r="K315" s="153"/>
      <c r="L315" s="27"/>
      <c r="M315" s="154"/>
      <c r="N315" s="27"/>
      <c r="O315" s="154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51"/>
      <c r="B316" s="27"/>
      <c r="C316" s="27"/>
      <c r="D316" s="27"/>
      <c r="E316" s="27"/>
      <c r="F316" s="27"/>
      <c r="G316" s="27"/>
      <c r="H316" s="27"/>
      <c r="I316" s="27"/>
      <c r="J316" s="153"/>
      <c r="K316" s="153"/>
      <c r="L316" s="27"/>
      <c r="M316" s="154"/>
      <c r="N316" s="27"/>
      <c r="O316" s="154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51"/>
      <c r="B317" s="27"/>
      <c r="C317" s="27"/>
      <c r="D317" s="27"/>
      <c r="E317" s="27"/>
      <c r="F317" s="27"/>
      <c r="G317" s="27"/>
      <c r="H317" s="27"/>
      <c r="I317" s="27"/>
      <c r="J317" s="153"/>
      <c r="K317" s="153"/>
      <c r="L317" s="27"/>
      <c r="M317" s="154"/>
      <c r="N317" s="27"/>
      <c r="O317" s="154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51"/>
      <c r="B318" s="27"/>
      <c r="C318" s="27"/>
      <c r="D318" s="27"/>
      <c r="E318" s="27"/>
      <c r="F318" s="27"/>
      <c r="G318" s="27"/>
      <c r="H318" s="27"/>
      <c r="I318" s="27"/>
      <c r="J318" s="153"/>
      <c r="K318" s="153"/>
      <c r="L318" s="27"/>
      <c r="M318" s="154"/>
      <c r="N318" s="27"/>
      <c r="O318" s="154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51"/>
      <c r="B319" s="27"/>
      <c r="C319" s="27"/>
      <c r="D319" s="27"/>
      <c r="E319" s="27"/>
      <c r="F319" s="27"/>
      <c r="G319" s="27"/>
      <c r="H319" s="27"/>
      <c r="I319" s="27"/>
      <c r="J319" s="153"/>
      <c r="K319" s="153"/>
      <c r="L319" s="27"/>
      <c r="M319" s="154"/>
      <c r="N319" s="27"/>
      <c r="O319" s="154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51"/>
      <c r="B320" s="27"/>
      <c r="C320" s="27"/>
      <c r="D320" s="27"/>
      <c r="E320" s="27"/>
      <c r="F320" s="27"/>
      <c r="G320" s="27"/>
      <c r="H320" s="27"/>
      <c r="I320" s="27"/>
      <c r="J320" s="153"/>
      <c r="K320" s="153"/>
      <c r="L320" s="27"/>
      <c r="M320" s="154"/>
      <c r="N320" s="27"/>
      <c r="O320" s="154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51"/>
      <c r="B321" s="27"/>
      <c r="C321" s="27"/>
      <c r="D321" s="27"/>
      <c r="E321" s="27"/>
      <c r="F321" s="27"/>
      <c r="G321" s="27"/>
      <c r="H321" s="27"/>
      <c r="I321" s="27"/>
      <c r="J321" s="153"/>
      <c r="K321" s="153"/>
      <c r="L321" s="27"/>
      <c r="M321" s="154"/>
      <c r="N321" s="27"/>
      <c r="O321" s="154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51"/>
      <c r="B322" s="27"/>
      <c r="C322" s="27"/>
      <c r="D322" s="27"/>
      <c r="E322" s="27"/>
      <c r="F322" s="27"/>
      <c r="G322" s="27"/>
      <c r="H322" s="27"/>
      <c r="I322" s="27"/>
      <c r="J322" s="153"/>
      <c r="K322" s="153"/>
      <c r="L322" s="27"/>
      <c r="M322" s="154"/>
      <c r="N322" s="27"/>
      <c r="O322" s="154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51"/>
      <c r="B323" s="27"/>
      <c r="C323" s="27"/>
      <c r="D323" s="27"/>
      <c r="E323" s="27"/>
      <c r="F323" s="27"/>
      <c r="G323" s="27"/>
      <c r="H323" s="27"/>
      <c r="I323" s="27"/>
      <c r="J323" s="153"/>
      <c r="K323" s="153"/>
      <c r="L323" s="27"/>
      <c r="M323" s="154"/>
      <c r="N323" s="27"/>
      <c r="O323" s="154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51"/>
      <c r="B324" s="27"/>
      <c r="C324" s="27"/>
      <c r="D324" s="27"/>
      <c r="E324" s="27"/>
      <c r="F324" s="27"/>
      <c r="G324" s="27"/>
      <c r="H324" s="27"/>
      <c r="I324" s="27"/>
      <c r="J324" s="153"/>
      <c r="K324" s="153"/>
      <c r="L324" s="27"/>
      <c r="M324" s="154"/>
      <c r="N324" s="27"/>
      <c r="O324" s="154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51"/>
      <c r="B325" s="27"/>
      <c r="C325" s="27"/>
      <c r="D325" s="27"/>
      <c r="E325" s="27"/>
      <c r="F325" s="27"/>
      <c r="G325" s="27"/>
      <c r="H325" s="27"/>
      <c r="I325" s="27"/>
      <c r="J325" s="153"/>
      <c r="K325" s="153"/>
      <c r="L325" s="27"/>
      <c r="M325" s="154"/>
      <c r="N325" s="27"/>
      <c r="O325" s="154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51"/>
      <c r="B326" s="27"/>
      <c r="C326" s="27"/>
      <c r="D326" s="27"/>
      <c r="E326" s="27"/>
      <c r="F326" s="27"/>
      <c r="G326" s="27"/>
      <c r="H326" s="27"/>
      <c r="I326" s="27"/>
      <c r="J326" s="153"/>
      <c r="K326" s="153"/>
      <c r="L326" s="27"/>
      <c r="M326" s="154"/>
      <c r="N326" s="27"/>
      <c r="O326" s="154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51"/>
      <c r="B327" s="27"/>
      <c r="C327" s="27"/>
      <c r="D327" s="27"/>
      <c r="E327" s="27"/>
      <c r="F327" s="27"/>
      <c r="G327" s="27"/>
      <c r="H327" s="27"/>
      <c r="I327" s="27"/>
      <c r="J327" s="153"/>
      <c r="K327" s="153"/>
      <c r="L327" s="27"/>
      <c r="M327" s="154"/>
      <c r="N327" s="27"/>
      <c r="O327" s="154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A328" s="151"/>
      <c r="B328" s="27"/>
      <c r="C328" s="27"/>
      <c r="D328" s="27"/>
      <c r="E328" s="27"/>
      <c r="F328" s="27"/>
      <c r="G328" s="27"/>
      <c r="H328" s="27"/>
      <c r="I328" s="27"/>
      <c r="J328" s="153"/>
      <c r="K328" s="153"/>
      <c r="L328" s="27"/>
      <c r="M328" s="154"/>
      <c r="N328" s="27"/>
      <c r="O328" s="154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</row>
    <row r="329" spans="1:42">
      <c r="A329" s="151"/>
      <c r="B329" s="27"/>
      <c r="C329" s="27"/>
      <c r="D329" s="27"/>
      <c r="E329" s="27"/>
      <c r="F329" s="27"/>
      <c r="G329" s="27"/>
      <c r="H329" s="27"/>
      <c r="I329" s="27"/>
      <c r="J329" s="153"/>
      <c r="K329" s="153"/>
      <c r="L329" s="27"/>
      <c r="M329" s="154"/>
      <c r="N329" s="27"/>
      <c r="O329" s="154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</row>
    <row r="330" spans="1:42">
      <c r="A330" s="151"/>
      <c r="B330" s="27"/>
      <c r="C330" s="27"/>
      <c r="D330" s="27"/>
      <c r="E330" s="27"/>
      <c r="F330" s="27"/>
      <c r="G330" s="27"/>
      <c r="H330" s="27"/>
      <c r="I330" s="27"/>
      <c r="J330" s="153"/>
      <c r="K330" s="153"/>
      <c r="L330" s="27"/>
      <c r="M330" s="154"/>
      <c r="N330" s="27"/>
      <c r="O330" s="154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</row>
    <row r="331" spans="1:42">
      <c r="A331" s="151"/>
      <c r="B331" s="27"/>
      <c r="C331" s="27"/>
      <c r="D331" s="27"/>
      <c r="E331" s="27"/>
      <c r="F331" s="27"/>
      <c r="G331" s="27"/>
      <c r="H331" s="27"/>
      <c r="I331" s="27"/>
      <c r="J331" s="153"/>
      <c r="K331" s="153"/>
      <c r="L331" s="27"/>
      <c r="M331" s="154"/>
      <c r="N331" s="27"/>
      <c r="O331" s="154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</row>
    <row r="332" spans="1:42">
      <c r="A332" s="151"/>
      <c r="B332" s="27"/>
      <c r="C332" s="27"/>
      <c r="D332" s="27"/>
      <c r="E332" s="27"/>
      <c r="F332" s="27"/>
      <c r="G332" s="27"/>
      <c r="H332" s="27"/>
      <c r="I332" s="27"/>
      <c r="J332" s="153"/>
      <c r="K332" s="153"/>
      <c r="L332" s="27"/>
      <c r="M332" s="154"/>
      <c r="N332" s="27"/>
      <c r="O332" s="154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</row>
    <row r="333" spans="1:42">
      <c r="A333" s="151"/>
      <c r="B333" s="27"/>
      <c r="C333" s="27"/>
      <c r="D333" s="27"/>
      <c r="E333" s="27"/>
      <c r="F333" s="27"/>
      <c r="G333" s="27"/>
      <c r="H333" s="27"/>
      <c r="I333" s="27"/>
      <c r="J333" s="153"/>
      <c r="K333" s="153"/>
      <c r="L333" s="27"/>
      <c r="M333" s="154"/>
      <c r="N333" s="27"/>
      <c r="O333" s="154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</row>
    <row r="334" spans="1:42">
      <c r="A334" s="151"/>
      <c r="B334" s="27"/>
      <c r="C334" s="27"/>
      <c r="D334" s="27"/>
      <c r="E334" s="27"/>
      <c r="F334" s="27"/>
      <c r="G334" s="27"/>
      <c r="H334" s="27"/>
      <c r="I334" s="27"/>
      <c r="J334" s="153"/>
      <c r="K334" s="153"/>
      <c r="L334" s="27"/>
      <c r="M334" s="154"/>
      <c r="N334" s="27"/>
      <c r="O334" s="154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</row>
    <row r="335" spans="1:42">
      <c r="A335" s="151"/>
      <c r="B335" s="27"/>
      <c r="C335" s="27"/>
      <c r="D335" s="27"/>
      <c r="E335" s="27"/>
      <c r="F335" s="27"/>
      <c r="G335" s="27"/>
      <c r="H335" s="27"/>
      <c r="I335" s="27"/>
      <c r="J335" s="153"/>
      <c r="K335" s="153"/>
      <c r="L335" s="27"/>
      <c r="M335" s="154"/>
      <c r="N335" s="27"/>
      <c r="O335" s="154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</row>
    <row r="336" spans="1:42">
      <c r="A336" s="151"/>
      <c r="B336" s="27"/>
      <c r="C336" s="27"/>
      <c r="D336" s="27"/>
      <c r="E336" s="27"/>
      <c r="F336" s="27"/>
      <c r="G336" s="27"/>
      <c r="H336" s="27"/>
      <c r="I336" s="27"/>
      <c r="J336" s="153"/>
      <c r="K336" s="153"/>
      <c r="L336" s="27"/>
      <c r="M336" s="154"/>
      <c r="N336" s="27"/>
      <c r="O336" s="154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</row>
    <row r="337" spans="1:42">
      <c r="A337" s="151"/>
      <c r="B337" s="27"/>
      <c r="C337" s="27"/>
      <c r="D337" s="27"/>
      <c r="E337" s="27"/>
      <c r="F337" s="27"/>
      <c r="G337" s="27"/>
      <c r="H337" s="27"/>
      <c r="I337" s="27"/>
      <c r="J337" s="153"/>
      <c r="K337" s="153"/>
      <c r="L337" s="27"/>
      <c r="M337" s="154"/>
      <c r="N337" s="27"/>
      <c r="O337" s="154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</row>
    <row r="338" spans="1:42">
      <c r="A338" s="151"/>
      <c r="B338" s="27"/>
      <c r="C338" s="27"/>
      <c r="D338" s="27"/>
      <c r="E338" s="27"/>
      <c r="F338" s="27"/>
      <c r="G338" s="27"/>
      <c r="H338" s="27"/>
      <c r="I338" s="27"/>
      <c r="J338" s="153"/>
      <c r="K338" s="153"/>
      <c r="L338" s="27"/>
      <c r="M338" s="154"/>
      <c r="N338" s="27"/>
      <c r="O338" s="154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</row>
    <row r="339" spans="1:42">
      <c r="A339" s="151"/>
      <c r="B339" s="27"/>
      <c r="C339" s="27"/>
      <c r="D339" s="27"/>
      <c r="E339" s="27"/>
      <c r="F339" s="27"/>
      <c r="G339" s="27"/>
      <c r="H339" s="27"/>
      <c r="I339" s="27"/>
      <c r="J339" s="153"/>
      <c r="K339" s="153"/>
      <c r="L339" s="27"/>
      <c r="M339" s="154"/>
      <c r="N339" s="27"/>
      <c r="O339" s="154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</row>
    <row r="340" spans="1:42">
      <c r="A340" s="151"/>
      <c r="B340" s="27"/>
      <c r="C340" s="27"/>
      <c r="D340" s="27"/>
      <c r="E340" s="27"/>
      <c r="F340" s="27"/>
      <c r="G340" s="27"/>
      <c r="H340" s="27"/>
      <c r="I340" s="27"/>
      <c r="J340" s="153"/>
      <c r="K340" s="153"/>
      <c r="L340" s="27"/>
      <c r="M340" s="154"/>
      <c r="N340" s="27"/>
      <c r="O340" s="154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</row>
    <row r="341" spans="1:42">
      <c r="A341" s="151"/>
      <c r="B341" s="27"/>
      <c r="C341" s="27"/>
      <c r="D341" s="27"/>
      <c r="E341" s="27"/>
      <c r="F341" s="27"/>
      <c r="G341" s="27"/>
      <c r="H341" s="27"/>
      <c r="I341" s="27"/>
      <c r="J341" s="153"/>
      <c r="K341" s="153"/>
      <c r="L341" s="27"/>
      <c r="M341" s="154"/>
      <c r="N341" s="27"/>
      <c r="O341" s="154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</row>
    <row r="342" spans="1:42">
      <c r="A342" s="151"/>
      <c r="B342" s="27"/>
      <c r="C342" s="27"/>
      <c r="D342" s="27"/>
      <c r="E342" s="27"/>
      <c r="F342" s="27"/>
      <c r="G342" s="27"/>
      <c r="H342" s="27"/>
      <c r="I342" s="27"/>
      <c r="J342" s="153"/>
      <c r="K342" s="153"/>
      <c r="L342" s="27"/>
      <c r="M342" s="154"/>
      <c r="N342" s="27"/>
      <c r="O342" s="154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</row>
    <row r="343" spans="1:42">
      <c r="A343" s="151"/>
      <c r="B343" s="27"/>
      <c r="C343" s="27"/>
      <c r="D343" s="27"/>
      <c r="E343" s="27"/>
      <c r="F343" s="27"/>
      <c r="G343" s="27"/>
      <c r="H343" s="27"/>
      <c r="I343" s="27"/>
      <c r="J343" s="153"/>
      <c r="K343" s="153"/>
      <c r="L343" s="27"/>
      <c r="M343" s="154"/>
      <c r="N343" s="27"/>
      <c r="O343" s="154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</row>
    <row r="344" spans="1:42">
      <c r="A344" s="151"/>
      <c r="B344" s="27"/>
      <c r="C344" s="27"/>
      <c r="D344" s="27"/>
      <c r="E344" s="27"/>
      <c r="F344" s="27"/>
      <c r="G344" s="27"/>
      <c r="H344" s="27"/>
      <c r="I344" s="27"/>
      <c r="J344" s="153"/>
      <c r="K344" s="153"/>
      <c r="L344" s="27"/>
      <c r="M344" s="154"/>
      <c r="N344" s="27"/>
      <c r="O344" s="154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</row>
    <row r="345" spans="1:42">
      <c r="A345" s="151"/>
      <c r="B345" s="27"/>
      <c r="C345" s="27"/>
      <c r="D345" s="27"/>
      <c r="E345" s="27"/>
      <c r="F345" s="27"/>
      <c r="G345" s="27"/>
      <c r="H345" s="27"/>
      <c r="I345" s="27"/>
      <c r="J345" s="153"/>
      <c r="K345" s="153"/>
      <c r="L345" s="27"/>
      <c r="M345" s="154"/>
      <c r="N345" s="27"/>
      <c r="O345" s="154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</row>
    <row r="346" spans="1:42">
      <c r="A346" s="151"/>
      <c r="B346" s="27"/>
      <c r="C346" s="27"/>
      <c r="D346" s="27"/>
      <c r="E346" s="27"/>
      <c r="F346" s="27"/>
      <c r="G346" s="27"/>
      <c r="H346" s="27"/>
      <c r="I346" s="27"/>
      <c r="J346" s="153"/>
      <c r="K346" s="153"/>
      <c r="L346" s="27"/>
      <c r="M346" s="154"/>
      <c r="N346" s="27"/>
      <c r="O346" s="154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</row>
    <row r="347" spans="1:42">
      <c r="A347" s="151"/>
      <c r="B347" s="27"/>
      <c r="C347" s="27"/>
      <c r="D347" s="27"/>
      <c r="E347" s="27"/>
      <c r="F347" s="27"/>
      <c r="G347" s="27"/>
      <c r="H347" s="27"/>
      <c r="I347" s="27"/>
      <c r="J347" s="153"/>
      <c r="K347" s="153"/>
      <c r="L347" s="27"/>
      <c r="M347" s="154"/>
      <c r="N347" s="27"/>
      <c r="O347" s="154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</row>
    <row r="348" spans="1:42">
      <c r="A348" s="151"/>
      <c r="B348" s="27"/>
      <c r="C348" s="27"/>
      <c r="D348" s="27"/>
      <c r="E348" s="27"/>
      <c r="F348" s="27"/>
      <c r="G348" s="27"/>
      <c r="H348" s="27"/>
      <c r="I348" s="27"/>
      <c r="J348" s="153"/>
      <c r="K348" s="153"/>
      <c r="L348" s="27"/>
      <c r="M348" s="154"/>
      <c r="N348" s="27"/>
      <c r="O348" s="154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</row>
    <row r="349" spans="1:42">
      <c r="A349" s="151"/>
      <c r="B349" s="27"/>
      <c r="C349" s="27"/>
      <c r="D349" s="27"/>
      <c r="E349" s="27"/>
      <c r="F349" s="27"/>
      <c r="G349" s="27"/>
      <c r="H349" s="27"/>
      <c r="I349" s="27"/>
      <c r="J349" s="153"/>
      <c r="K349" s="153"/>
      <c r="L349" s="27"/>
      <c r="M349" s="154"/>
      <c r="N349" s="27"/>
      <c r="O349" s="154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</row>
    <row r="350" spans="1:42">
      <c r="A350" s="151"/>
      <c r="B350" s="27"/>
      <c r="C350" s="27"/>
      <c r="D350" s="27"/>
      <c r="E350" s="27"/>
      <c r="F350" s="27"/>
      <c r="G350" s="27"/>
      <c r="H350" s="27"/>
      <c r="I350" s="27"/>
      <c r="J350" s="153"/>
      <c r="K350" s="153"/>
      <c r="L350" s="27"/>
      <c r="M350" s="154"/>
      <c r="N350" s="27"/>
      <c r="O350" s="154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</row>
    <row r="351" spans="1:42">
      <c r="A351" s="151"/>
      <c r="B351" s="27"/>
      <c r="C351" s="27"/>
      <c r="D351" s="27"/>
      <c r="E351" s="27"/>
      <c r="F351" s="27"/>
      <c r="G351" s="27"/>
      <c r="H351" s="27"/>
      <c r="I351" s="27"/>
      <c r="J351" s="153"/>
      <c r="K351" s="153"/>
      <c r="L351" s="27"/>
      <c r="M351" s="154"/>
      <c r="N351" s="27"/>
      <c r="O351" s="154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</row>
    <row r="352" spans="1:42">
      <c r="A352" s="151"/>
      <c r="B352" s="27"/>
      <c r="C352" s="27"/>
      <c r="D352" s="27"/>
      <c r="E352" s="27"/>
      <c r="F352" s="27"/>
      <c r="G352" s="27"/>
      <c r="H352" s="27"/>
      <c r="I352" s="27"/>
      <c r="J352" s="153"/>
      <c r="K352" s="153"/>
      <c r="L352" s="27"/>
      <c r="M352" s="154"/>
      <c r="N352" s="27"/>
      <c r="O352" s="154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</row>
    <row r="353" spans="1:42">
      <c r="A353" s="151"/>
      <c r="B353" s="27"/>
      <c r="C353" s="27"/>
      <c r="D353" s="27"/>
      <c r="E353" s="27"/>
      <c r="F353" s="27"/>
      <c r="G353" s="27"/>
      <c r="H353" s="27"/>
      <c r="I353" s="27"/>
      <c r="J353" s="153"/>
      <c r="K353" s="153"/>
      <c r="L353" s="27"/>
      <c r="M353" s="154"/>
      <c r="N353" s="27"/>
      <c r="O353" s="154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</row>
    <row r="354" spans="1:42">
      <c r="A354" s="151"/>
      <c r="B354" s="27"/>
      <c r="C354" s="27"/>
      <c r="D354" s="27"/>
      <c r="E354" s="27"/>
      <c r="F354" s="27"/>
      <c r="G354" s="27"/>
      <c r="H354" s="27"/>
      <c r="I354" s="27"/>
      <c r="J354" s="153"/>
      <c r="K354" s="153"/>
      <c r="L354" s="27"/>
      <c r="M354" s="154"/>
      <c r="N354" s="27"/>
      <c r="O354" s="154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</row>
    <row r="355" spans="1:42">
      <c r="A355" s="151"/>
      <c r="B355" s="27"/>
      <c r="C355" s="27"/>
      <c r="D355" s="27"/>
      <c r="E355" s="27"/>
      <c r="F355" s="27"/>
      <c r="G355" s="27"/>
      <c r="H355" s="27"/>
      <c r="I355" s="27"/>
      <c r="J355" s="153"/>
      <c r="K355" s="153"/>
      <c r="L355" s="27"/>
      <c r="M355" s="154"/>
      <c r="N355" s="27"/>
      <c r="O355" s="154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</row>
    <row r="356" spans="1:42">
      <c r="B356" s="157"/>
      <c r="C356" s="27"/>
      <c r="D356" s="27"/>
      <c r="E356" s="27"/>
      <c r="H356" s="27"/>
      <c r="J356" s="153"/>
      <c r="K356" s="27"/>
      <c r="L356" s="27"/>
      <c r="O356" s="154"/>
      <c r="P356" s="27"/>
      <c r="Q356" s="27"/>
      <c r="W356" s="147"/>
      <c r="X356" s="147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1:42">
      <c r="B357" s="157"/>
      <c r="C357" s="27"/>
      <c r="D357" s="27"/>
      <c r="E357" s="27"/>
      <c r="H357" s="27"/>
      <c r="J357" s="153"/>
      <c r="K357" s="27"/>
      <c r="L357" s="27"/>
      <c r="O357" s="154"/>
      <c r="P357" s="27"/>
      <c r="Q357" s="27"/>
      <c r="W357" s="147"/>
      <c r="X357" s="147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1:42">
      <c r="B358" s="157"/>
      <c r="C358" s="27"/>
      <c r="D358" s="27"/>
      <c r="E358" s="27"/>
      <c r="H358" s="27"/>
      <c r="J358" s="153"/>
      <c r="K358" s="27"/>
      <c r="L358" s="27"/>
      <c r="O358" s="154"/>
      <c r="P358" s="27"/>
      <c r="Q358" s="27"/>
      <c r="W358" s="147"/>
      <c r="X358" s="147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1:42">
      <c r="B359" s="157"/>
      <c r="C359" s="27"/>
      <c r="D359" s="27"/>
      <c r="E359" s="27"/>
      <c r="H359" s="27"/>
      <c r="J359" s="153"/>
      <c r="K359" s="27"/>
      <c r="L359" s="27"/>
      <c r="O359" s="154"/>
      <c r="P359" s="27"/>
      <c r="Q359" s="27"/>
      <c r="W359" s="147"/>
      <c r="X359" s="147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1:42">
      <c r="B360" s="157"/>
      <c r="C360" s="27"/>
      <c r="D360" s="27"/>
      <c r="E360" s="27"/>
      <c r="H360" s="27"/>
      <c r="J360" s="153"/>
      <c r="K360" s="27"/>
      <c r="L360" s="27"/>
      <c r="O360" s="154"/>
      <c r="P360" s="27"/>
      <c r="Q360" s="27"/>
      <c r="W360" s="147"/>
      <c r="X360" s="147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1:42">
      <c r="B361" s="157"/>
      <c r="C361" s="27"/>
      <c r="D361" s="27"/>
      <c r="E361" s="27"/>
      <c r="H361" s="27"/>
      <c r="J361" s="153"/>
      <c r="K361" s="27"/>
      <c r="L361" s="27"/>
      <c r="O361" s="154"/>
      <c r="P361" s="27"/>
      <c r="Q361" s="27"/>
      <c r="W361" s="147"/>
      <c r="X361" s="147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1:42">
      <c r="B362" s="157"/>
      <c r="C362" s="27"/>
      <c r="D362" s="27"/>
      <c r="E362" s="27"/>
      <c r="H362" s="27"/>
      <c r="J362" s="153"/>
      <c r="K362" s="27"/>
      <c r="L362" s="27"/>
      <c r="O362" s="154"/>
      <c r="P362" s="27"/>
      <c r="Q362" s="27"/>
      <c r="W362" s="147"/>
      <c r="X362" s="14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1:42">
      <c r="B363" s="157"/>
      <c r="C363" s="27"/>
      <c r="D363" s="27"/>
      <c r="E363" s="27"/>
      <c r="H363" s="27"/>
      <c r="J363" s="153"/>
      <c r="K363" s="27"/>
      <c r="L363" s="27"/>
      <c r="O363" s="154"/>
      <c r="P363" s="27"/>
      <c r="Q363" s="27"/>
      <c r="W363" s="147"/>
      <c r="X363" s="14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1:42">
      <c r="B364" s="157"/>
      <c r="C364" s="27"/>
      <c r="D364" s="27"/>
      <c r="E364" s="27"/>
      <c r="H364" s="27"/>
      <c r="J364" s="153"/>
      <c r="K364" s="27"/>
      <c r="L364" s="27"/>
      <c r="O364" s="154"/>
      <c r="P364" s="27"/>
      <c r="Q364" s="27"/>
      <c r="W364" s="147"/>
      <c r="X364" s="14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1:42">
      <c r="B365" s="157"/>
      <c r="C365" s="27"/>
      <c r="D365" s="27"/>
      <c r="E365" s="27"/>
      <c r="H365" s="27"/>
      <c r="J365" s="153"/>
      <c r="K365" s="27"/>
      <c r="L365" s="27"/>
      <c r="O365" s="154"/>
      <c r="P365" s="27"/>
      <c r="Q365" s="27"/>
      <c r="W365" s="147"/>
      <c r="X365" s="14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1:42">
      <c r="B366" s="157"/>
      <c r="C366" s="27"/>
      <c r="D366" s="27"/>
      <c r="E366" s="27"/>
      <c r="H366" s="27"/>
      <c r="J366" s="153"/>
      <c r="K366" s="27"/>
      <c r="L366" s="27"/>
      <c r="O366" s="154"/>
      <c r="P366" s="27"/>
      <c r="Q366" s="27"/>
      <c r="W366" s="147"/>
      <c r="X366" s="14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1:42">
      <c r="B367" s="157"/>
      <c r="C367" s="27"/>
      <c r="D367" s="27"/>
      <c r="E367" s="27"/>
      <c r="H367" s="27"/>
      <c r="J367" s="153"/>
      <c r="K367" s="27"/>
      <c r="L367" s="27"/>
      <c r="O367" s="154"/>
      <c r="P367" s="27"/>
      <c r="Q367" s="27"/>
      <c r="W367" s="147"/>
      <c r="X367" s="14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1:42">
      <c r="B368" s="157"/>
      <c r="C368" s="27"/>
      <c r="D368" s="27"/>
      <c r="E368" s="27"/>
      <c r="H368" s="27"/>
      <c r="J368" s="153"/>
      <c r="K368" s="27"/>
      <c r="L368" s="27"/>
      <c r="O368" s="154"/>
      <c r="P368" s="27"/>
      <c r="Q368" s="27"/>
      <c r="W368" s="147"/>
      <c r="X368" s="147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57"/>
      <c r="C369" s="27"/>
      <c r="D369" s="27"/>
      <c r="E369" s="27"/>
      <c r="H369" s="27"/>
      <c r="J369" s="153"/>
      <c r="K369" s="27"/>
      <c r="L369" s="27"/>
      <c r="O369" s="154"/>
      <c r="P369" s="27"/>
      <c r="Q369" s="27"/>
      <c r="W369" s="147"/>
      <c r="X369" s="147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57"/>
      <c r="C370" s="27"/>
      <c r="D370" s="27"/>
      <c r="E370" s="27"/>
      <c r="H370" s="27"/>
      <c r="J370" s="153"/>
      <c r="K370" s="27"/>
      <c r="L370" s="27"/>
      <c r="O370" s="154"/>
      <c r="P370" s="27"/>
      <c r="Q370" s="27"/>
      <c r="W370" s="147"/>
      <c r="X370" s="14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57"/>
      <c r="C371" s="27"/>
      <c r="D371" s="27"/>
      <c r="E371" s="27"/>
      <c r="H371" s="27"/>
      <c r="J371" s="153"/>
      <c r="K371" s="27"/>
      <c r="L371" s="27"/>
      <c r="O371" s="154"/>
      <c r="P371" s="27"/>
      <c r="Q371" s="27"/>
      <c r="W371" s="147"/>
      <c r="X371" s="14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57"/>
      <c r="C372" s="27"/>
      <c r="D372" s="27"/>
      <c r="E372" s="27"/>
      <c r="H372" s="27"/>
      <c r="J372" s="153"/>
      <c r="K372" s="27"/>
      <c r="L372" s="27"/>
      <c r="O372" s="154"/>
      <c r="P372" s="27"/>
      <c r="Q372" s="27"/>
      <c r="W372" s="147"/>
      <c r="X372" s="14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57"/>
      <c r="C373" s="27"/>
      <c r="D373" s="27"/>
      <c r="E373" s="27"/>
      <c r="H373" s="27"/>
      <c r="J373" s="153"/>
      <c r="K373" s="27"/>
      <c r="L373" s="27"/>
      <c r="O373" s="154"/>
      <c r="P373" s="27"/>
      <c r="Q373" s="27"/>
      <c r="W373" s="147"/>
      <c r="X373" s="14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57"/>
      <c r="C374" s="27"/>
      <c r="D374" s="27"/>
      <c r="E374" s="27"/>
      <c r="H374" s="27"/>
      <c r="J374" s="153"/>
      <c r="K374" s="27"/>
      <c r="L374" s="27"/>
      <c r="O374" s="154"/>
      <c r="P374" s="27"/>
      <c r="Q374" s="27"/>
      <c r="W374" s="147"/>
      <c r="X374" s="14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57"/>
      <c r="C375" s="27"/>
      <c r="D375" s="27"/>
      <c r="E375" s="27"/>
      <c r="H375" s="27"/>
      <c r="J375" s="153"/>
      <c r="K375" s="27"/>
      <c r="L375" s="27"/>
      <c r="O375" s="154"/>
      <c r="P375" s="27"/>
      <c r="Q375" s="27"/>
      <c r="W375" s="147"/>
      <c r="X375" s="147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57"/>
      <c r="C376" s="27"/>
      <c r="D376" s="27"/>
      <c r="E376" s="27"/>
      <c r="H376" s="27"/>
      <c r="J376" s="153"/>
      <c r="K376" s="27"/>
      <c r="L376" s="27"/>
      <c r="O376" s="154"/>
      <c r="P376" s="27"/>
      <c r="Q376" s="27"/>
      <c r="W376" s="147"/>
      <c r="X376" s="147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57"/>
      <c r="C377" s="27"/>
      <c r="D377" s="27"/>
      <c r="E377" s="27"/>
      <c r="H377" s="27"/>
      <c r="J377" s="153"/>
      <c r="K377" s="27"/>
      <c r="L377" s="27"/>
      <c r="O377" s="154"/>
      <c r="P377" s="27"/>
      <c r="Q377" s="27"/>
      <c r="W377" s="147"/>
      <c r="X377" s="14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57"/>
      <c r="C378" s="27"/>
      <c r="D378" s="27"/>
      <c r="E378" s="27"/>
      <c r="H378" s="27"/>
      <c r="J378" s="153"/>
      <c r="K378" s="27"/>
      <c r="L378" s="27"/>
      <c r="O378" s="154"/>
      <c r="P378" s="27"/>
      <c r="Q378" s="27"/>
      <c r="W378" s="147"/>
      <c r="X378" s="14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57"/>
      <c r="C379" s="27"/>
      <c r="D379" s="27"/>
      <c r="E379" s="27"/>
      <c r="H379" s="27"/>
      <c r="J379" s="153"/>
      <c r="K379" s="27"/>
      <c r="L379" s="27"/>
      <c r="O379" s="154"/>
      <c r="P379" s="27"/>
      <c r="Q379" s="27"/>
      <c r="W379" s="147"/>
      <c r="X379" s="14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57"/>
      <c r="C380" s="27"/>
      <c r="D380" s="27"/>
      <c r="E380" s="27"/>
      <c r="H380" s="27"/>
      <c r="J380" s="153"/>
      <c r="K380" s="27"/>
      <c r="L380" s="27"/>
      <c r="O380" s="154"/>
      <c r="P380" s="27"/>
      <c r="Q380" s="27"/>
      <c r="W380" s="147"/>
      <c r="X380" s="14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57"/>
      <c r="C381" s="27"/>
      <c r="D381" s="27"/>
      <c r="E381" s="27"/>
      <c r="H381" s="27"/>
      <c r="J381" s="153"/>
      <c r="K381" s="27"/>
      <c r="L381" s="27"/>
      <c r="O381" s="154"/>
      <c r="P381" s="27"/>
      <c r="Q381" s="27"/>
      <c r="W381" s="147"/>
      <c r="X381" s="14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spans="2:42">
      <c r="B382" s="157"/>
      <c r="C382" s="27"/>
      <c r="D382" s="27"/>
      <c r="E382" s="27"/>
      <c r="H382" s="27"/>
      <c r="J382" s="153"/>
      <c r="K382" s="27"/>
      <c r="L382" s="27"/>
      <c r="O382" s="154"/>
      <c r="P382" s="27"/>
      <c r="Q382" s="27"/>
      <c r="W382" s="147"/>
      <c r="X382" s="147"/>
      <c r="Z382" s="27"/>
      <c r="AA382" s="27"/>
      <c r="AC382" s="27"/>
      <c r="AD382" s="27"/>
      <c r="AI382" s="27"/>
      <c r="AJ382" s="27"/>
      <c r="AK382" s="27"/>
      <c r="AO382" s="27"/>
      <c r="AP382" s="27"/>
    </row>
    <row r="383" spans="2:42">
      <c r="B383" s="157"/>
      <c r="C383" s="27"/>
      <c r="D383" s="27"/>
      <c r="E383" s="27"/>
      <c r="H383" s="27"/>
      <c r="J383" s="153"/>
      <c r="K383" s="27"/>
      <c r="L383" s="27"/>
      <c r="O383" s="154"/>
      <c r="P383" s="27"/>
      <c r="Q383" s="27"/>
      <c r="W383" s="147"/>
      <c r="X383" s="147"/>
      <c r="Z383" s="27"/>
      <c r="AA383" s="27"/>
      <c r="AC383" s="27"/>
      <c r="AD383" s="27"/>
      <c r="AI383" s="27"/>
      <c r="AJ383" s="27"/>
      <c r="AK383" s="27"/>
      <c r="AO383" s="27"/>
      <c r="AP383" s="27"/>
    </row>
    <row r="384" spans="2:42">
      <c r="B384" s="157"/>
      <c r="C384" s="27"/>
      <c r="D384" s="27"/>
      <c r="E384" s="27"/>
      <c r="H384" s="27"/>
      <c r="J384" s="153"/>
      <c r="K384" s="27"/>
      <c r="L384" s="27"/>
      <c r="O384" s="154"/>
      <c r="P384" s="27"/>
      <c r="Q384" s="27"/>
      <c r="W384" s="147"/>
      <c r="X384" s="147"/>
      <c r="Z384" s="27"/>
      <c r="AA384" s="27"/>
      <c r="AC384" s="27"/>
      <c r="AD384" s="27"/>
      <c r="AI384" s="27"/>
      <c r="AJ384" s="27"/>
      <c r="AK384" s="27"/>
      <c r="AO384" s="27"/>
      <c r="AP384" s="27"/>
    </row>
    <row r="385" spans="2:42">
      <c r="B385" s="157"/>
      <c r="C385" s="27"/>
      <c r="D385" s="27"/>
      <c r="E385" s="27"/>
      <c r="H385" s="27"/>
      <c r="J385" s="153"/>
      <c r="K385" s="27"/>
      <c r="L385" s="27"/>
      <c r="O385" s="154"/>
      <c r="P385" s="27"/>
      <c r="Q385" s="27"/>
      <c r="W385" s="147"/>
      <c r="X385" s="147"/>
      <c r="Z385" s="27"/>
      <c r="AA385" s="27"/>
      <c r="AC385" s="27"/>
      <c r="AD385" s="27"/>
      <c r="AI385" s="27"/>
      <c r="AJ385" s="27"/>
      <c r="AK385" s="27"/>
      <c r="AO385" s="27"/>
      <c r="AP385" s="27"/>
    </row>
    <row r="386" spans="2:42">
      <c r="B386" s="157"/>
      <c r="C386" s="27"/>
      <c r="D386" s="27"/>
      <c r="E386" s="27"/>
      <c r="H386" s="27"/>
      <c r="J386" s="153"/>
      <c r="K386" s="27"/>
      <c r="L386" s="27"/>
      <c r="O386" s="154"/>
      <c r="P386" s="27"/>
      <c r="Q386" s="27"/>
      <c r="W386" s="147"/>
      <c r="X386" s="14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57"/>
      <c r="C387" s="27"/>
      <c r="D387" s="27"/>
      <c r="E387" s="27"/>
      <c r="H387" s="27"/>
      <c r="J387" s="153"/>
      <c r="K387" s="27"/>
      <c r="L387" s="27"/>
      <c r="O387" s="154"/>
      <c r="P387" s="27"/>
      <c r="Q387" s="27"/>
      <c r="W387" s="147"/>
      <c r="X387" s="14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57"/>
      <c r="C388" s="27"/>
      <c r="D388" s="27"/>
      <c r="E388" s="27"/>
      <c r="H388" s="27"/>
      <c r="J388" s="153"/>
      <c r="K388" s="27"/>
      <c r="L388" s="27"/>
      <c r="O388" s="154"/>
      <c r="P388" s="27"/>
      <c r="Q388" s="27"/>
      <c r="W388" s="147"/>
      <c r="X388" s="14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57"/>
      <c r="C389" s="27"/>
      <c r="D389" s="27"/>
      <c r="E389" s="27"/>
      <c r="H389" s="27"/>
      <c r="J389" s="153"/>
      <c r="K389" s="27"/>
      <c r="L389" s="27"/>
      <c r="O389" s="154"/>
      <c r="P389" s="27"/>
      <c r="Q389" s="27"/>
      <c r="W389" s="147"/>
      <c r="X389" s="14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57"/>
      <c r="C390" s="27"/>
      <c r="D390" s="27"/>
      <c r="E390" s="27"/>
      <c r="H390" s="27"/>
      <c r="J390" s="153"/>
      <c r="K390" s="27"/>
      <c r="L390" s="27"/>
      <c r="O390" s="154"/>
      <c r="P390" s="27"/>
      <c r="Q390" s="27"/>
      <c r="W390" s="147"/>
      <c r="X390" s="14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57"/>
      <c r="C391" s="27"/>
      <c r="D391" s="27"/>
      <c r="E391" s="27"/>
      <c r="H391" s="27"/>
      <c r="J391" s="153"/>
      <c r="K391" s="27"/>
      <c r="L391" s="27"/>
      <c r="O391" s="154"/>
      <c r="P391" s="27"/>
      <c r="Q391" s="27"/>
      <c r="W391" s="147"/>
      <c r="X391" s="14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57"/>
      <c r="C392" s="27"/>
      <c r="D392" s="27"/>
      <c r="E392" s="27"/>
      <c r="H392" s="27"/>
      <c r="J392" s="153"/>
      <c r="K392" s="27"/>
      <c r="L392" s="27"/>
      <c r="O392" s="154"/>
      <c r="P392" s="27"/>
      <c r="Q392" s="27"/>
      <c r="W392" s="147"/>
      <c r="X392" s="147"/>
      <c r="Z392" s="27"/>
      <c r="AA392" s="27"/>
      <c r="AC392" s="27"/>
      <c r="AD392" s="27"/>
      <c r="AI392" s="27"/>
      <c r="AJ392" s="27"/>
      <c r="AK392" s="27"/>
      <c r="AO392" s="27"/>
      <c r="AP392" s="27"/>
    </row>
    <row r="393" spans="2:42">
      <c r="B393" s="157"/>
      <c r="C393" s="27"/>
      <c r="D393" s="27"/>
      <c r="E393" s="27"/>
      <c r="H393" s="27"/>
      <c r="J393" s="153"/>
      <c r="K393" s="27"/>
      <c r="L393" s="27"/>
      <c r="O393" s="154"/>
      <c r="P393" s="27"/>
      <c r="Q393" s="27"/>
      <c r="W393" s="147"/>
      <c r="X393" s="147"/>
      <c r="Z393" s="27"/>
      <c r="AA393" s="27"/>
      <c r="AC393" s="27"/>
      <c r="AD393" s="27"/>
      <c r="AI393" s="27"/>
      <c r="AJ393" s="27"/>
      <c r="AK393" s="27"/>
      <c r="AO393" s="27"/>
      <c r="AP393" s="27"/>
    </row>
    <row r="394" spans="2:42">
      <c r="B394" s="157"/>
      <c r="C394" s="27"/>
      <c r="D394" s="27"/>
      <c r="E394" s="27"/>
      <c r="H394" s="27"/>
      <c r="J394" s="153"/>
      <c r="K394" s="27"/>
      <c r="L394" s="27"/>
      <c r="O394" s="154"/>
      <c r="P394" s="27"/>
      <c r="Q394" s="27"/>
      <c r="W394" s="147"/>
      <c r="X394" s="147"/>
      <c r="Z394" s="27"/>
      <c r="AA394" s="27"/>
      <c r="AC394" s="27"/>
      <c r="AD394" s="27"/>
      <c r="AI394" s="27"/>
      <c r="AJ394" s="27"/>
      <c r="AK394" s="27"/>
      <c r="AO394" s="27"/>
      <c r="AP394" s="27"/>
    </row>
    <row r="395" spans="2:42">
      <c r="B395" s="157"/>
      <c r="C395" s="27"/>
      <c r="D395" s="27"/>
      <c r="E395" s="27"/>
      <c r="H395" s="27"/>
      <c r="J395" s="153"/>
      <c r="K395" s="27"/>
      <c r="L395" s="27"/>
      <c r="O395" s="154"/>
      <c r="P395" s="27"/>
      <c r="Q395" s="27"/>
      <c r="W395" s="147"/>
      <c r="X395" s="147"/>
      <c r="Z395" s="27"/>
      <c r="AA395" s="27"/>
      <c r="AC395" s="27"/>
      <c r="AD395" s="27"/>
      <c r="AI395" s="27"/>
      <c r="AJ395" s="27"/>
      <c r="AK395" s="27"/>
      <c r="AO395" s="27"/>
      <c r="AP395" s="27"/>
    </row>
    <row r="396" spans="2:42">
      <c r="B396" s="157"/>
      <c r="C396" s="27"/>
      <c r="D396" s="27"/>
      <c r="E396" s="27"/>
      <c r="H396" s="27"/>
      <c r="J396" s="153"/>
      <c r="K396" s="27"/>
      <c r="L396" s="27"/>
      <c r="O396" s="154"/>
      <c r="P396" s="27"/>
      <c r="Q396" s="27"/>
      <c r="W396" s="147"/>
      <c r="X396" s="147"/>
      <c r="Z396" s="27"/>
      <c r="AA396" s="27"/>
      <c r="AC396" s="27"/>
      <c r="AD396" s="27"/>
      <c r="AI396" s="27"/>
      <c r="AJ396" s="27"/>
      <c r="AK396" s="27"/>
      <c r="AO396" s="27"/>
      <c r="AP396" s="27"/>
    </row>
    <row r="397" spans="2:42">
      <c r="B397" s="157"/>
      <c r="C397" s="27"/>
      <c r="D397" s="27"/>
      <c r="E397" s="27"/>
      <c r="H397" s="27"/>
      <c r="J397" s="153"/>
      <c r="K397" s="27"/>
      <c r="L397" s="27"/>
      <c r="O397" s="154"/>
      <c r="P397" s="27"/>
      <c r="Q397" s="27"/>
      <c r="W397" s="147"/>
      <c r="X397" s="147"/>
      <c r="Z397" s="27"/>
      <c r="AA397" s="27"/>
      <c r="AC397" s="27"/>
      <c r="AD397" s="27"/>
      <c r="AI397" s="27"/>
      <c r="AJ397" s="27"/>
      <c r="AK397" s="27"/>
      <c r="AO397" s="27"/>
      <c r="AP397" s="27"/>
    </row>
    <row r="398" spans="2:42">
      <c r="B398" s="157"/>
      <c r="C398" s="27"/>
      <c r="D398" s="27"/>
      <c r="E398" s="27"/>
      <c r="H398" s="27"/>
      <c r="J398" s="153"/>
      <c r="K398" s="27"/>
      <c r="L398" s="27"/>
      <c r="O398" s="154"/>
      <c r="P398" s="27"/>
      <c r="Q398" s="27"/>
      <c r="W398" s="147"/>
      <c r="X398" s="147"/>
      <c r="Z398" s="27"/>
      <c r="AA398" s="27"/>
      <c r="AC398" s="27"/>
      <c r="AD398" s="27"/>
      <c r="AI398" s="27"/>
      <c r="AJ398" s="27"/>
      <c r="AK398" s="27"/>
      <c r="AO398" s="27"/>
      <c r="AP398" s="27"/>
    </row>
    <row r="399" spans="2:42">
      <c r="B399" s="157"/>
      <c r="C399" s="27"/>
      <c r="D399" s="27"/>
      <c r="E399" s="27"/>
      <c r="H399" s="27"/>
      <c r="J399" s="153"/>
      <c r="K399" s="27"/>
      <c r="L399" s="27"/>
      <c r="O399" s="154"/>
      <c r="P399" s="27"/>
      <c r="Q399" s="27"/>
      <c r="W399" s="147"/>
      <c r="X399" s="147"/>
      <c r="Z399" s="27"/>
      <c r="AA399" s="27"/>
      <c r="AC399" s="27"/>
      <c r="AD399" s="27"/>
      <c r="AI399" s="27"/>
      <c r="AJ399" s="27"/>
      <c r="AK399" s="27"/>
      <c r="AO399" s="27"/>
      <c r="AP399" s="27"/>
    </row>
    <row r="400" spans="2:42">
      <c r="B400" s="157"/>
      <c r="C400" s="27"/>
      <c r="D400" s="27"/>
      <c r="E400" s="27"/>
      <c r="H400" s="27"/>
      <c r="J400" s="153"/>
      <c r="K400" s="27"/>
      <c r="L400" s="27"/>
      <c r="O400" s="154"/>
      <c r="P400" s="27"/>
      <c r="Q400" s="27"/>
      <c r="W400" s="147"/>
      <c r="X400" s="147"/>
      <c r="Z400" s="27"/>
      <c r="AA400" s="27"/>
      <c r="AC400" s="27"/>
      <c r="AD400" s="27"/>
      <c r="AI400" s="27"/>
      <c r="AJ400" s="27"/>
      <c r="AK400" s="27"/>
      <c r="AO400" s="27"/>
      <c r="AP400" s="27"/>
    </row>
    <row r="401" spans="2:42">
      <c r="B401" s="157"/>
      <c r="C401" s="27"/>
      <c r="D401" s="27"/>
      <c r="E401" s="27"/>
      <c r="H401" s="27"/>
      <c r="J401" s="153"/>
      <c r="K401" s="27"/>
      <c r="L401" s="27"/>
      <c r="O401" s="154"/>
      <c r="P401" s="27"/>
      <c r="Q401" s="27"/>
      <c r="W401" s="147"/>
      <c r="X401" s="147"/>
      <c r="Z401" s="27"/>
      <c r="AA401" s="27"/>
      <c r="AC401" s="27"/>
      <c r="AD401" s="27"/>
      <c r="AI401" s="27"/>
      <c r="AJ401" s="27"/>
      <c r="AK401" s="27"/>
      <c r="AO401" s="27"/>
      <c r="AP401" s="27"/>
    </row>
    <row r="402" spans="2:42">
      <c r="B402" s="157"/>
      <c r="C402" s="27"/>
      <c r="D402" s="27"/>
      <c r="E402" s="27"/>
      <c r="H402" s="27"/>
      <c r="J402" s="153"/>
      <c r="K402" s="27"/>
      <c r="L402" s="27"/>
      <c r="O402" s="154"/>
      <c r="P402" s="27"/>
      <c r="Q402" s="27"/>
      <c r="W402" s="147"/>
      <c r="X402" s="147"/>
      <c r="Z402" s="27"/>
      <c r="AA402" s="27"/>
      <c r="AC402" s="27"/>
      <c r="AD402" s="27"/>
      <c r="AI402" s="27"/>
      <c r="AJ402" s="27"/>
      <c r="AK402" s="27"/>
      <c r="AO402" s="27"/>
      <c r="AP402" s="27"/>
    </row>
    <row r="403" spans="2:42">
      <c r="B403" s="157"/>
      <c r="C403" s="27"/>
      <c r="D403" s="27"/>
      <c r="E403" s="27"/>
      <c r="H403" s="27"/>
      <c r="J403" s="153"/>
      <c r="K403" s="27"/>
      <c r="L403" s="27"/>
      <c r="O403" s="154"/>
      <c r="P403" s="27"/>
      <c r="Q403" s="27"/>
      <c r="W403" s="147"/>
      <c r="X403" s="14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57"/>
      <c r="C404" s="27"/>
      <c r="D404" s="27"/>
      <c r="E404" s="27"/>
      <c r="H404" s="27"/>
      <c r="J404" s="153"/>
      <c r="K404" s="27"/>
      <c r="L404" s="27"/>
      <c r="O404" s="154"/>
      <c r="P404" s="27"/>
      <c r="Q404" s="27"/>
      <c r="W404" s="147"/>
      <c r="X404" s="14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57"/>
      <c r="C405" s="27"/>
      <c r="D405" s="27"/>
      <c r="E405" s="27"/>
      <c r="H405" s="27"/>
      <c r="J405" s="153"/>
      <c r="K405" s="27"/>
      <c r="L405" s="27"/>
      <c r="O405" s="154"/>
      <c r="P405" s="27"/>
      <c r="Q405" s="27"/>
      <c r="W405" s="147"/>
      <c r="X405" s="14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57"/>
      <c r="C406" s="27"/>
      <c r="D406" s="27"/>
      <c r="E406" s="27"/>
      <c r="H406" s="27"/>
      <c r="J406" s="153"/>
      <c r="K406" s="27"/>
      <c r="L406" s="27"/>
      <c r="O406" s="154"/>
      <c r="P406" s="27"/>
      <c r="Q406" s="27"/>
      <c r="W406" s="147"/>
      <c r="X406" s="14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57"/>
      <c r="C407" s="27"/>
      <c r="D407" s="27"/>
      <c r="E407" s="27"/>
      <c r="H407" s="27"/>
      <c r="J407" s="153"/>
      <c r="K407" s="27"/>
      <c r="L407" s="27"/>
      <c r="O407" s="154"/>
      <c r="P407" s="27"/>
      <c r="Q407" s="27"/>
      <c r="W407" s="147"/>
      <c r="X407" s="14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57"/>
      <c r="C408" s="27"/>
      <c r="D408" s="27"/>
      <c r="E408" s="27"/>
      <c r="H408" s="27"/>
      <c r="J408" s="153"/>
      <c r="K408" s="27"/>
      <c r="L408" s="27"/>
      <c r="O408" s="154"/>
      <c r="P408" s="27"/>
      <c r="Q408" s="27"/>
      <c r="W408" s="147"/>
      <c r="X408" s="14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47"/>
      <c r="C409" s="27"/>
      <c r="D409" s="27"/>
      <c r="E409" s="27"/>
      <c r="H409" s="27"/>
      <c r="J409" s="153"/>
      <c r="K409" s="27"/>
      <c r="L409" s="27"/>
      <c r="M409" s="158"/>
      <c r="O409" s="154"/>
      <c r="P409" s="27"/>
      <c r="Q409" s="27"/>
      <c r="W409" s="27"/>
      <c r="X409" s="27"/>
      <c r="Z409" s="27"/>
      <c r="AA409" s="27"/>
      <c r="AC409" s="27"/>
      <c r="AD409" s="27"/>
      <c r="AJ409" s="27"/>
      <c r="AK409" s="27"/>
      <c r="AO409" s="27"/>
      <c r="AP409" s="27"/>
    </row>
    <row r="410" spans="2:42">
      <c r="B410" s="147"/>
      <c r="C410" s="27"/>
      <c r="D410" s="27"/>
      <c r="E410" s="27"/>
      <c r="H410" s="27"/>
      <c r="J410" s="153"/>
      <c r="K410" s="27"/>
      <c r="L410" s="27"/>
      <c r="M410" s="158"/>
      <c r="O410" s="154"/>
      <c r="P410" s="27"/>
      <c r="Q410" s="27"/>
      <c r="W410" s="27"/>
      <c r="X410" s="27"/>
      <c r="Z410" s="27"/>
      <c r="AA410" s="27"/>
      <c r="AC410" s="27"/>
      <c r="AD410" s="27"/>
      <c r="AJ410" s="27"/>
      <c r="AK410" s="27"/>
      <c r="AO410" s="27"/>
      <c r="AP410" s="27"/>
    </row>
    <row r="411" spans="2:42">
      <c r="B411" s="147"/>
      <c r="C411" s="27"/>
      <c r="D411" s="27"/>
      <c r="E411" s="27"/>
      <c r="H411" s="27"/>
      <c r="J411" s="153"/>
      <c r="K411" s="27"/>
      <c r="L411" s="27"/>
      <c r="M411" s="158"/>
      <c r="O411" s="154"/>
      <c r="P411" s="27"/>
      <c r="Q411" s="27"/>
      <c r="W411" s="27"/>
      <c r="X411" s="27"/>
      <c r="Z411" s="27"/>
      <c r="AA411" s="27"/>
      <c r="AC411" s="27"/>
      <c r="AD411" s="27"/>
      <c r="AJ411" s="27"/>
      <c r="AK411" s="27"/>
      <c r="AO411" s="27"/>
      <c r="AP411" s="27"/>
    </row>
    <row r="412" spans="2:42">
      <c r="B412" s="147"/>
      <c r="C412" s="27"/>
      <c r="D412" s="27"/>
      <c r="E412" s="27"/>
      <c r="H412" s="27"/>
      <c r="J412" s="153"/>
      <c r="K412" s="27"/>
      <c r="L412" s="27"/>
      <c r="M412" s="158"/>
      <c r="O412" s="154"/>
      <c r="P412" s="27"/>
      <c r="Q412" s="27"/>
      <c r="W412" s="27"/>
      <c r="X412" s="27"/>
      <c r="Z412" s="27"/>
      <c r="AA412" s="27"/>
      <c r="AC412" s="27"/>
      <c r="AD412" s="27"/>
      <c r="AJ412" s="27"/>
      <c r="AK412" s="27"/>
      <c r="AO412" s="27"/>
      <c r="AP412" s="27"/>
    </row>
    <row r="413" spans="2:42">
      <c r="B413" s="147"/>
      <c r="C413" s="27"/>
      <c r="D413" s="27"/>
      <c r="E413" s="27"/>
      <c r="H413" s="27"/>
      <c r="J413" s="153"/>
      <c r="K413" s="27"/>
      <c r="L413" s="27"/>
      <c r="M413" s="158"/>
      <c r="O413" s="154"/>
      <c r="P413" s="27"/>
      <c r="Q413" s="27"/>
      <c r="W413" s="27"/>
      <c r="X413" s="27"/>
      <c r="Z413" s="27"/>
      <c r="AA413" s="27"/>
      <c r="AC413" s="27"/>
      <c r="AD413" s="27"/>
      <c r="AJ413" s="27"/>
      <c r="AK413" s="27"/>
      <c r="AO413" s="27"/>
      <c r="AP413" s="27"/>
    </row>
    <row r="414" spans="2:42">
      <c r="B414" s="147"/>
      <c r="C414" s="27"/>
      <c r="D414" s="27"/>
      <c r="E414" s="27"/>
      <c r="H414" s="27"/>
      <c r="J414" s="153"/>
      <c r="K414" s="27"/>
      <c r="L414" s="27"/>
      <c r="M414" s="158"/>
      <c r="O414" s="154"/>
      <c r="P414" s="27"/>
      <c r="Q414" s="27"/>
      <c r="W414" s="27"/>
      <c r="X414" s="27"/>
      <c r="Z414" s="27"/>
      <c r="AA414" s="27"/>
      <c r="AC414" s="27"/>
      <c r="AD414" s="27"/>
      <c r="AJ414" s="27"/>
      <c r="AK414" s="27"/>
      <c r="AO414" s="27"/>
      <c r="AP414" s="27"/>
    </row>
    <row r="415" spans="2:42">
      <c r="B415" s="147"/>
      <c r="C415" s="27"/>
      <c r="D415" s="27"/>
      <c r="E415" s="27"/>
      <c r="H415" s="27"/>
      <c r="J415" s="153"/>
      <c r="K415" s="27"/>
      <c r="L415" s="27"/>
      <c r="M415" s="158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47"/>
      <c r="C416" s="27"/>
      <c r="D416" s="27"/>
      <c r="E416" s="27"/>
      <c r="H416" s="27"/>
      <c r="J416" s="153"/>
      <c r="K416" s="27"/>
      <c r="L416" s="27"/>
      <c r="M416" s="158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47"/>
      <c r="C417" s="27"/>
      <c r="D417" s="27"/>
      <c r="E417" s="27"/>
      <c r="H417" s="27"/>
      <c r="J417" s="153"/>
      <c r="K417" s="27"/>
      <c r="L417" s="27"/>
      <c r="M417" s="158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47"/>
      <c r="C418" s="27"/>
      <c r="D418" s="27"/>
      <c r="E418" s="27"/>
      <c r="H418" s="27"/>
      <c r="J418" s="153"/>
      <c r="K418" s="27"/>
      <c r="L418" s="27"/>
      <c r="M418" s="158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47"/>
      <c r="C419" s="27"/>
      <c r="D419" s="27"/>
      <c r="E419" s="27"/>
      <c r="H419" s="27"/>
      <c r="J419" s="153"/>
      <c r="K419" s="27"/>
      <c r="L419" s="27"/>
      <c r="M419" s="158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47"/>
      <c r="C420" s="27"/>
      <c r="D420" s="27"/>
      <c r="E420" s="27"/>
      <c r="H420" s="27"/>
      <c r="J420" s="159"/>
      <c r="K420" s="147"/>
      <c r="L420" s="27"/>
      <c r="M420" s="158"/>
      <c r="O420" s="154"/>
      <c r="P420" s="27"/>
      <c r="Q420" s="27"/>
      <c r="W420" s="147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47"/>
      <c r="C421" s="27"/>
      <c r="D421" s="27"/>
      <c r="E421" s="27"/>
      <c r="H421" s="27"/>
      <c r="J421" s="159"/>
      <c r="K421" s="147"/>
      <c r="L421" s="27"/>
      <c r="M421" s="158"/>
      <c r="O421" s="154"/>
      <c r="P421" s="27"/>
      <c r="Q421" s="27"/>
      <c r="W421" s="147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47"/>
      <c r="C422" s="27"/>
      <c r="D422" s="27"/>
      <c r="E422" s="27"/>
      <c r="H422" s="27"/>
      <c r="J422" s="159"/>
      <c r="K422" s="147"/>
      <c r="L422" s="27"/>
      <c r="M422" s="158"/>
      <c r="O422" s="154"/>
      <c r="P422" s="27"/>
      <c r="Q422" s="27"/>
      <c r="W422" s="147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>
      <c r="B423" s="147"/>
      <c r="C423" s="27"/>
      <c r="D423" s="27"/>
      <c r="E423" s="27"/>
      <c r="H423" s="27"/>
      <c r="J423" s="159"/>
      <c r="K423" s="147"/>
      <c r="L423" s="27"/>
      <c r="M423" s="158"/>
      <c r="O423" s="154"/>
      <c r="P423" s="27"/>
      <c r="Q423" s="27"/>
      <c r="W423" s="147"/>
      <c r="X423" s="27"/>
      <c r="Z423" s="27"/>
      <c r="AA423" s="27"/>
      <c r="AB423" s="27"/>
      <c r="AC423" s="27"/>
      <c r="AD423" s="27"/>
      <c r="AI423" s="27"/>
      <c r="AJ423" s="27"/>
      <c r="AK423" s="27"/>
      <c r="AO423" s="27"/>
      <c r="AP423" s="27"/>
    </row>
    <row r="424" spans="2:42">
      <c r="B424" s="147"/>
      <c r="C424" s="27"/>
      <c r="D424" s="27"/>
      <c r="E424" s="27"/>
      <c r="H424" s="27"/>
      <c r="J424" s="159"/>
      <c r="K424" s="147"/>
      <c r="L424" s="27"/>
      <c r="M424" s="158"/>
      <c r="O424" s="154"/>
      <c r="P424" s="27"/>
      <c r="Q424" s="27"/>
      <c r="R424" s="147"/>
      <c r="S424" s="147"/>
      <c r="T424" s="147"/>
      <c r="W424" s="147"/>
      <c r="X424" s="27"/>
      <c r="Z424" s="27"/>
      <c r="AA424" s="27"/>
      <c r="AB424" s="27"/>
      <c r="AC424" s="27"/>
      <c r="AD424" s="27"/>
      <c r="AI424" s="27"/>
      <c r="AJ424" s="27"/>
      <c r="AK424" s="27"/>
      <c r="AO424" s="27"/>
      <c r="AP424" s="27"/>
    </row>
    <row r="425" spans="2:42">
      <c r="B425" s="147"/>
      <c r="C425" s="27"/>
      <c r="D425" s="27"/>
      <c r="E425" s="27"/>
      <c r="H425" s="27"/>
      <c r="J425" s="159"/>
      <c r="K425" s="147"/>
      <c r="L425" s="27"/>
      <c r="M425" s="158"/>
      <c r="O425" s="154"/>
      <c r="P425" s="27"/>
      <c r="Q425" s="27"/>
      <c r="R425" s="147"/>
      <c r="S425" s="147"/>
      <c r="T425" s="147"/>
      <c r="W425" s="147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2:42">
      <c r="B426" s="147"/>
      <c r="C426" s="27"/>
      <c r="D426" s="27"/>
      <c r="E426" s="27"/>
      <c r="H426" s="27"/>
      <c r="J426" s="159"/>
      <c r="K426" s="147"/>
      <c r="L426" s="27"/>
      <c r="M426" s="158"/>
      <c r="O426" s="154"/>
      <c r="P426" s="27"/>
      <c r="Q426" s="27"/>
      <c r="R426" s="147"/>
      <c r="S426" s="147"/>
      <c r="T426" s="147"/>
      <c r="W426" s="147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2:42">
      <c r="B427" s="147"/>
      <c r="C427" s="27"/>
      <c r="D427" s="27"/>
      <c r="E427" s="27"/>
      <c r="H427" s="27"/>
      <c r="J427" s="159"/>
      <c r="K427" s="147"/>
      <c r="L427" s="27"/>
      <c r="M427" s="158"/>
      <c r="O427" s="154"/>
      <c r="P427" s="27"/>
      <c r="Q427" s="27"/>
      <c r="R427" s="147"/>
      <c r="S427" s="147"/>
      <c r="T427" s="147"/>
      <c r="W427" s="147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2:42">
      <c r="B428" s="147"/>
      <c r="C428" s="27"/>
      <c r="D428" s="27"/>
      <c r="E428" s="27"/>
      <c r="H428" s="27"/>
      <c r="J428" s="159"/>
      <c r="K428" s="147"/>
      <c r="L428" s="27"/>
      <c r="M428" s="158"/>
      <c r="O428" s="154"/>
      <c r="P428" s="27"/>
      <c r="Q428" s="27"/>
      <c r="R428" s="147"/>
      <c r="S428" s="147"/>
      <c r="T428" s="147"/>
      <c r="W428" s="147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2:42">
      <c r="B429" s="147"/>
      <c r="C429" s="27"/>
      <c r="D429" s="27"/>
      <c r="E429" s="27"/>
      <c r="H429" s="27"/>
      <c r="J429" s="159"/>
      <c r="K429" s="147"/>
      <c r="L429" s="27"/>
      <c r="M429" s="158"/>
      <c r="O429" s="154"/>
      <c r="P429" s="27"/>
      <c r="Q429" s="27"/>
      <c r="R429" s="147"/>
      <c r="S429" s="147"/>
      <c r="T429" s="147"/>
      <c r="W429" s="147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2:42">
      <c r="B430" s="147"/>
      <c r="C430" s="27"/>
      <c r="D430" s="27"/>
      <c r="E430" s="27"/>
      <c r="H430" s="27"/>
      <c r="J430" s="159"/>
      <c r="K430" s="147"/>
      <c r="L430" s="27"/>
      <c r="M430" s="158"/>
      <c r="O430" s="154"/>
      <c r="P430" s="27"/>
      <c r="Q430" s="27"/>
      <c r="R430" s="147"/>
      <c r="S430" s="147"/>
      <c r="T430" s="147"/>
      <c r="W430" s="147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2:42">
      <c r="B431" s="147"/>
      <c r="C431" s="27"/>
      <c r="D431" s="27"/>
      <c r="E431" s="27"/>
      <c r="H431" s="27"/>
      <c r="J431" s="159"/>
      <c r="K431" s="147"/>
      <c r="L431" s="27"/>
      <c r="M431" s="158"/>
      <c r="O431" s="154"/>
      <c r="P431" s="27"/>
      <c r="Q431" s="27"/>
      <c r="R431" s="147"/>
      <c r="S431" s="147"/>
      <c r="T431" s="147"/>
      <c r="W431" s="147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2:42">
      <c r="B432" s="147"/>
      <c r="C432" s="27"/>
      <c r="D432" s="27"/>
      <c r="E432" s="27"/>
      <c r="H432" s="27"/>
      <c r="J432" s="159"/>
      <c r="K432" s="147"/>
      <c r="L432" s="27"/>
      <c r="M432" s="158"/>
      <c r="O432" s="154"/>
      <c r="P432" s="27"/>
      <c r="Q432" s="27"/>
      <c r="R432" s="147"/>
      <c r="S432" s="147"/>
      <c r="T432" s="147"/>
      <c r="W432" s="147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47"/>
      <c r="C433" s="27"/>
      <c r="D433" s="27"/>
      <c r="E433" s="27"/>
      <c r="H433" s="27"/>
      <c r="J433" s="159"/>
      <c r="K433" s="147"/>
      <c r="L433" s="27"/>
      <c r="M433" s="158"/>
      <c r="O433" s="154"/>
      <c r="P433" s="27"/>
      <c r="Q433" s="27"/>
      <c r="R433" s="147"/>
      <c r="S433" s="147"/>
      <c r="T433" s="147"/>
      <c r="W433" s="147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47"/>
      <c r="C434" s="27"/>
      <c r="D434" s="27"/>
      <c r="E434" s="27"/>
      <c r="H434" s="27"/>
      <c r="J434" s="159"/>
      <c r="K434" s="147"/>
      <c r="L434" s="27"/>
      <c r="M434" s="158"/>
      <c r="O434" s="154"/>
      <c r="P434" s="27"/>
      <c r="Q434" s="27"/>
      <c r="R434" s="147"/>
      <c r="S434" s="147"/>
      <c r="T434" s="147"/>
      <c r="W434" s="147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47"/>
      <c r="C435" s="27"/>
      <c r="D435" s="27"/>
      <c r="E435" s="27"/>
      <c r="H435" s="27"/>
      <c r="J435" s="159"/>
      <c r="K435" s="147"/>
      <c r="L435" s="27"/>
      <c r="M435" s="158"/>
      <c r="O435" s="154"/>
      <c r="P435" s="27"/>
      <c r="Q435" s="27"/>
      <c r="R435" s="147"/>
      <c r="S435" s="147"/>
      <c r="T435" s="147"/>
      <c r="W435" s="147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47"/>
      <c r="C436" s="27"/>
      <c r="D436" s="27"/>
      <c r="E436" s="27"/>
      <c r="H436" s="27"/>
      <c r="J436" s="159"/>
      <c r="K436" s="147"/>
      <c r="L436" s="27"/>
      <c r="M436" s="158"/>
      <c r="O436" s="154"/>
      <c r="P436" s="27"/>
      <c r="Q436" s="27"/>
      <c r="R436" s="27"/>
      <c r="S436" s="27"/>
      <c r="T436" s="27"/>
      <c r="W436" s="147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47"/>
      <c r="C437" s="27"/>
      <c r="D437" s="27"/>
      <c r="E437" s="27"/>
      <c r="H437" s="27"/>
      <c r="J437" s="159"/>
      <c r="K437" s="147"/>
      <c r="L437" s="27"/>
      <c r="M437" s="158"/>
      <c r="O437" s="154"/>
      <c r="P437" s="27"/>
      <c r="Q437" s="27"/>
      <c r="R437" s="27"/>
      <c r="S437" s="27"/>
      <c r="T437" s="27"/>
      <c r="W437" s="147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 s="148" customFormat="1">
      <c r="E438" s="27"/>
      <c r="H438" s="27"/>
      <c r="J438" s="153"/>
      <c r="AB438" s="27"/>
    </row>
    <row r="439" spans="2:42" s="148" customFormat="1">
      <c r="E439" s="27"/>
      <c r="H439" s="27"/>
      <c r="J439" s="153"/>
      <c r="AB439" s="27"/>
    </row>
    <row r="440" spans="2:42" s="148" customFormat="1">
      <c r="E440" s="27"/>
      <c r="H440" s="27"/>
      <c r="J440" s="153"/>
      <c r="AB440" s="27"/>
    </row>
    <row r="441" spans="2:42" s="148" customFormat="1">
      <c r="E441" s="27"/>
      <c r="H441" s="27"/>
      <c r="J441" s="153"/>
      <c r="AB441" s="27"/>
    </row>
    <row r="442" spans="2:42" s="148" customFormat="1">
      <c r="E442" s="27"/>
      <c r="H442" s="27"/>
      <c r="J442" s="153"/>
      <c r="AB442" s="27"/>
    </row>
    <row r="443" spans="2:42" s="148" customFormat="1">
      <c r="E443" s="27"/>
      <c r="H443" s="27"/>
      <c r="J443" s="153"/>
      <c r="AB443" s="27"/>
    </row>
    <row r="444" spans="2:42" s="148" customFormat="1">
      <c r="E444" s="27"/>
      <c r="H444" s="27"/>
      <c r="J444" s="153"/>
      <c r="AB444" s="27"/>
    </row>
    <row r="445" spans="2:42" s="148" customFormat="1">
      <c r="E445" s="27"/>
      <c r="H445" s="27"/>
      <c r="J445" s="153"/>
      <c r="AB445" s="27"/>
    </row>
    <row r="446" spans="2:42" s="148" customFormat="1">
      <c r="E446" s="27"/>
      <c r="H446" s="27"/>
      <c r="J446" s="153"/>
      <c r="AB446" s="27"/>
    </row>
    <row r="447" spans="2:42" s="148" customFormat="1">
      <c r="E447" s="27"/>
      <c r="H447" s="27"/>
      <c r="J447" s="153"/>
      <c r="AB447" s="27"/>
    </row>
    <row r="448" spans="2:42" s="148" customFormat="1">
      <c r="E448" s="27"/>
      <c r="H448" s="27"/>
      <c r="J448" s="153"/>
      <c r="AB448" s="27"/>
    </row>
    <row r="449" spans="2:42" s="148" customFormat="1">
      <c r="E449" s="27"/>
      <c r="H449" s="27"/>
      <c r="J449" s="153"/>
      <c r="AB449" s="27"/>
    </row>
    <row r="450" spans="2:42" s="148" customFormat="1">
      <c r="E450" s="27"/>
      <c r="H450" s="27"/>
      <c r="J450" s="153"/>
      <c r="AB450" s="27"/>
    </row>
    <row r="451" spans="2:42" s="148" customFormat="1">
      <c r="E451" s="27"/>
      <c r="H451" s="27"/>
      <c r="J451" s="153"/>
      <c r="AB451" s="27"/>
    </row>
    <row r="452" spans="2:42" s="148" customFormat="1">
      <c r="E452" s="27"/>
      <c r="H452" s="27"/>
      <c r="J452" s="153"/>
      <c r="AB452" s="27"/>
    </row>
    <row r="453" spans="2:42" s="148" customFormat="1">
      <c r="E453" s="27"/>
      <c r="H453" s="27"/>
      <c r="J453" s="153"/>
      <c r="AB453" s="27"/>
    </row>
    <row r="454" spans="2:42" s="148" customFormat="1">
      <c r="E454" s="27"/>
      <c r="H454" s="27"/>
      <c r="J454" s="153"/>
      <c r="AB454" s="27"/>
    </row>
    <row r="455" spans="2:42" s="148" customFormat="1">
      <c r="E455" s="27"/>
      <c r="H455" s="27"/>
      <c r="J455" s="153"/>
      <c r="AB455" s="27"/>
    </row>
    <row r="456" spans="2:42">
      <c r="B456" s="147"/>
      <c r="C456" s="27"/>
      <c r="D456" s="27"/>
      <c r="E456" s="27"/>
      <c r="H456" s="27"/>
      <c r="J456" s="153"/>
      <c r="K456" s="27"/>
      <c r="L456" s="27"/>
      <c r="O456" s="154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7"/>
      <c r="C457" s="27"/>
      <c r="D457" s="27"/>
      <c r="E457" s="27"/>
      <c r="H457" s="27"/>
      <c r="I457" s="148"/>
      <c r="J457" s="153"/>
      <c r="K457" s="27"/>
      <c r="L457" s="27"/>
      <c r="M457" s="148"/>
      <c r="O457" s="154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7"/>
      <c r="C458" s="27"/>
      <c r="D458" s="27"/>
      <c r="E458" s="27"/>
      <c r="H458" s="27"/>
      <c r="I458" s="148"/>
      <c r="J458" s="153"/>
      <c r="K458" s="27"/>
      <c r="L458" s="27"/>
      <c r="M458" s="148"/>
      <c r="O458" s="154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7"/>
      <c r="C459" s="27"/>
      <c r="D459" s="27"/>
      <c r="E459" s="27"/>
      <c r="H459" s="27"/>
      <c r="I459" s="148"/>
      <c r="J459" s="153"/>
      <c r="K459" s="27"/>
      <c r="L459" s="27"/>
      <c r="M459" s="148"/>
      <c r="O459" s="154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7"/>
      <c r="C460" s="27"/>
      <c r="D460" s="27"/>
      <c r="E460" s="27"/>
      <c r="H460" s="27"/>
      <c r="I460" s="148"/>
      <c r="J460" s="148"/>
      <c r="K460" s="27"/>
      <c r="L460" s="27"/>
      <c r="M460" s="148"/>
      <c r="O460" s="154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47"/>
      <c r="C461" s="27"/>
      <c r="D461" s="27"/>
      <c r="E461" s="27"/>
      <c r="H461" s="27"/>
      <c r="I461" s="148"/>
      <c r="J461" s="148"/>
      <c r="K461" s="27"/>
      <c r="L461" s="27"/>
      <c r="M461" s="148"/>
      <c r="O461" s="154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47"/>
      <c r="C462" s="27"/>
      <c r="D462" s="27"/>
      <c r="E462" s="27"/>
      <c r="H462" s="27"/>
      <c r="I462" s="148"/>
      <c r="J462" s="148"/>
      <c r="K462" s="27"/>
      <c r="L462" s="27"/>
      <c r="M462" s="148"/>
      <c r="O462" s="154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47"/>
      <c r="C463" s="27"/>
      <c r="D463" s="27"/>
      <c r="E463" s="27"/>
      <c r="H463" s="27"/>
      <c r="I463" s="148"/>
      <c r="J463" s="147"/>
      <c r="K463" s="27"/>
      <c r="L463" s="27"/>
      <c r="M463" s="148"/>
      <c r="O463" s="154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47"/>
      <c r="C464" s="27"/>
      <c r="D464" s="27"/>
      <c r="E464" s="27"/>
      <c r="H464" s="27"/>
      <c r="I464" s="148"/>
      <c r="J464" s="147"/>
      <c r="K464" s="27"/>
      <c r="L464" s="27"/>
      <c r="M464" s="148"/>
      <c r="O464" s="154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47"/>
      <c r="C465" s="27"/>
      <c r="D465" s="27"/>
      <c r="E465" s="27"/>
      <c r="H465" s="27"/>
      <c r="J465" s="153"/>
      <c r="K465" s="27"/>
      <c r="L465" s="27"/>
      <c r="M465" s="158"/>
      <c r="O465" s="154"/>
      <c r="P465" s="27"/>
      <c r="Q465" s="27"/>
      <c r="W465" s="14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47"/>
      <c r="C466" s="27"/>
      <c r="D466" s="27"/>
      <c r="E466" s="27"/>
      <c r="H466" s="27"/>
      <c r="J466" s="153"/>
      <c r="K466" s="27"/>
      <c r="L466" s="27"/>
      <c r="M466" s="158"/>
      <c r="O466" s="154"/>
      <c r="P466" s="27"/>
      <c r="Q466" s="27"/>
      <c r="W466" s="14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47"/>
      <c r="C467" s="27"/>
      <c r="D467" s="27"/>
      <c r="E467" s="27"/>
      <c r="H467" s="27"/>
      <c r="J467" s="153"/>
      <c r="K467" s="27"/>
      <c r="L467" s="27"/>
      <c r="M467" s="158"/>
      <c r="O467" s="154"/>
      <c r="P467" s="27"/>
      <c r="Q467" s="27"/>
      <c r="W467" s="14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47"/>
      <c r="C468" s="27"/>
      <c r="D468" s="27"/>
      <c r="E468" s="27"/>
      <c r="H468" s="27"/>
      <c r="J468" s="153"/>
      <c r="K468" s="27"/>
      <c r="L468" s="27"/>
      <c r="M468" s="158"/>
      <c r="O468" s="154"/>
      <c r="P468" s="27"/>
      <c r="Q468" s="27"/>
      <c r="W468" s="14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47"/>
      <c r="C469" s="27"/>
      <c r="D469" s="27"/>
      <c r="E469" s="27"/>
      <c r="H469" s="27"/>
      <c r="J469" s="153"/>
      <c r="K469" s="27"/>
      <c r="L469" s="27"/>
      <c r="M469" s="160"/>
      <c r="O469" s="154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47"/>
      <c r="C470" s="27"/>
      <c r="D470" s="27"/>
      <c r="E470" s="27"/>
      <c r="H470" s="27"/>
      <c r="J470" s="153"/>
      <c r="K470" s="27"/>
      <c r="L470" s="27"/>
      <c r="M470" s="160"/>
      <c r="O470" s="154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47"/>
      <c r="C471" s="27"/>
      <c r="D471" s="27"/>
      <c r="E471" s="27"/>
      <c r="H471" s="27"/>
      <c r="J471" s="153"/>
      <c r="K471" s="27"/>
      <c r="L471" s="27"/>
      <c r="M471" s="160"/>
      <c r="O471" s="154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47"/>
      <c r="C472" s="27"/>
      <c r="D472" s="27"/>
      <c r="E472" s="27"/>
      <c r="H472" s="27"/>
      <c r="J472" s="153"/>
      <c r="K472" s="27"/>
      <c r="L472" s="27"/>
      <c r="M472" s="160"/>
      <c r="O472" s="154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47"/>
      <c r="C473" s="27"/>
      <c r="D473" s="27"/>
      <c r="E473" s="27"/>
      <c r="H473" s="27"/>
      <c r="J473" s="153"/>
      <c r="K473" s="27"/>
      <c r="L473" s="27"/>
      <c r="M473" s="160"/>
      <c r="O473" s="154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47"/>
      <c r="C474" s="27"/>
      <c r="D474" s="27"/>
      <c r="E474" s="27"/>
      <c r="H474" s="27"/>
      <c r="J474" s="153"/>
      <c r="K474" s="27"/>
      <c r="L474" s="27"/>
      <c r="M474" s="160"/>
      <c r="O474" s="154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47"/>
      <c r="C475" s="27"/>
      <c r="D475" s="27"/>
      <c r="E475" s="27"/>
      <c r="H475" s="27"/>
      <c r="J475" s="153"/>
      <c r="K475" s="27"/>
      <c r="L475" s="27"/>
      <c r="M475" s="160"/>
      <c r="O475" s="154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47"/>
      <c r="C476" s="27"/>
      <c r="D476" s="27"/>
      <c r="E476" s="27"/>
      <c r="H476" s="27"/>
      <c r="J476" s="153"/>
      <c r="K476" s="27"/>
      <c r="L476" s="27"/>
      <c r="M476" s="160"/>
      <c r="O476" s="154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48"/>
      <c r="C477" s="27"/>
      <c r="D477" s="27"/>
      <c r="E477" s="27"/>
      <c r="H477" s="27"/>
      <c r="J477" s="153"/>
      <c r="K477" s="27"/>
      <c r="L477" s="27"/>
      <c r="M477" s="160"/>
      <c r="O477" s="154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48"/>
      <c r="C478" s="27"/>
      <c r="D478" s="27"/>
      <c r="E478" s="27"/>
      <c r="H478" s="27"/>
      <c r="J478" s="153"/>
      <c r="K478" s="27"/>
      <c r="L478" s="27"/>
      <c r="M478" s="160"/>
      <c r="O478" s="154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48"/>
      <c r="C479" s="27"/>
      <c r="D479" s="27"/>
      <c r="E479" s="27"/>
      <c r="H479" s="27"/>
      <c r="J479" s="153"/>
      <c r="K479" s="27"/>
      <c r="L479" s="27"/>
      <c r="M479" s="160"/>
      <c r="O479" s="154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47"/>
      <c r="C480" s="27"/>
      <c r="D480" s="27"/>
      <c r="E480" s="27"/>
      <c r="H480" s="27"/>
      <c r="I480" s="148"/>
      <c r="J480" s="153"/>
      <c r="K480" s="27"/>
      <c r="L480" s="27"/>
      <c r="M480" s="158"/>
      <c r="O480" s="154"/>
      <c r="P480" s="27"/>
      <c r="Q480" s="27"/>
      <c r="W480" s="147"/>
      <c r="X480" s="27"/>
      <c r="Z480" s="27"/>
      <c r="AA480" s="27"/>
      <c r="AC480" s="27"/>
      <c r="AD480" s="27"/>
      <c r="AJ480" s="27"/>
      <c r="AK480" s="27"/>
    </row>
    <row r="481" spans="2:42">
      <c r="B481" s="147"/>
      <c r="C481" s="27"/>
      <c r="D481" s="27"/>
      <c r="E481" s="27"/>
      <c r="H481" s="27"/>
      <c r="J481" s="153"/>
      <c r="K481" s="27"/>
      <c r="L481" s="27"/>
      <c r="M481" s="158"/>
      <c r="O481" s="154"/>
      <c r="P481" s="27"/>
      <c r="Q481" s="27"/>
      <c r="W481" s="147"/>
      <c r="X481" s="27"/>
      <c r="Z481" s="27"/>
      <c r="AA481" s="27"/>
      <c r="AC481" s="27"/>
      <c r="AD481" s="27"/>
      <c r="AJ481" s="27"/>
      <c r="AK481" s="27"/>
    </row>
    <row r="482" spans="2:42">
      <c r="B482" s="147"/>
      <c r="C482" s="27"/>
      <c r="D482" s="27"/>
      <c r="E482" s="27"/>
      <c r="H482" s="27"/>
      <c r="J482" s="153"/>
      <c r="K482" s="27"/>
      <c r="L482" s="27"/>
      <c r="M482" s="158"/>
      <c r="O482" s="154"/>
      <c r="P482" s="27"/>
      <c r="Q482" s="27"/>
      <c r="W482" s="147"/>
      <c r="X482" s="27"/>
      <c r="Z482" s="27"/>
      <c r="AA482" s="27"/>
      <c r="AC482" s="27"/>
      <c r="AD482" s="27"/>
      <c r="AJ482" s="27"/>
      <c r="AK482" s="27"/>
    </row>
    <row r="483" spans="2:42">
      <c r="B483" s="147"/>
      <c r="C483" s="27"/>
      <c r="D483" s="27"/>
      <c r="E483" s="27"/>
      <c r="H483" s="27"/>
      <c r="J483" s="153"/>
      <c r="K483" s="27"/>
      <c r="L483" s="27"/>
      <c r="M483" s="158"/>
      <c r="O483" s="154"/>
      <c r="P483" s="27"/>
      <c r="Q483" s="27"/>
      <c r="W483" s="147"/>
      <c r="X483" s="27"/>
      <c r="Z483" s="27"/>
      <c r="AA483" s="27"/>
      <c r="AC483" s="27"/>
      <c r="AD483" s="27"/>
      <c r="AJ483" s="27"/>
      <c r="AK483" s="27"/>
    </row>
    <row r="484" spans="2:42">
      <c r="B484" s="147"/>
      <c r="C484" s="27"/>
      <c r="D484" s="27"/>
      <c r="E484" s="27"/>
      <c r="H484" s="27"/>
      <c r="J484" s="153"/>
      <c r="K484" s="27"/>
      <c r="L484" s="27"/>
      <c r="P484" s="27"/>
      <c r="Q484" s="27"/>
      <c r="W484" s="147"/>
      <c r="X484" s="27"/>
      <c r="Z484" s="27"/>
      <c r="AA484" s="27"/>
      <c r="AC484" s="27"/>
      <c r="AD484" s="27"/>
      <c r="AJ484" s="27"/>
      <c r="AK484" s="27"/>
      <c r="AO484" s="27"/>
      <c r="AP484" s="27"/>
    </row>
    <row r="485" spans="2:42">
      <c r="B485" s="147"/>
      <c r="C485" s="27"/>
      <c r="D485" s="27"/>
      <c r="E485" s="27"/>
      <c r="H485" s="27"/>
      <c r="J485" s="153"/>
      <c r="K485" s="27"/>
      <c r="L485" s="27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47"/>
      <c r="C486" s="27"/>
      <c r="D486" s="27"/>
      <c r="E486" s="27"/>
      <c r="H486" s="27"/>
      <c r="J486" s="153"/>
      <c r="K486" s="27"/>
      <c r="L486" s="27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47"/>
      <c r="C487" s="27"/>
      <c r="D487" s="27"/>
      <c r="E487" s="27"/>
      <c r="H487" s="27"/>
      <c r="J487" s="153"/>
      <c r="K487" s="27"/>
      <c r="L487" s="27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47"/>
      <c r="C488" s="27"/>
      <c r="D488" s="27"/>
      <c r="E488" s="27"/>
      <c r="H488" s="27"/>
      <c r="J488" s="153"/>
      <c r="K488" s="27"/>
      <c r="L488" s="27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47"/>
      <c r="C489" s="27"/>
      <c r="D489" s="27"/>
      <c r="E489" s="27"/>
      <c r="H489" s="27"/>
      <c r="J489" s="153"/>
      <c r="K489" s="27"/>
      <c r="L489" s="27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47"/>
      <c r="C490" s="27"/>
      <c r="D490" s="27"/>
      <c r="E490" s="27"/>
      <c r="H490" s="27"/>
      <c r="J490" s="153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47"/>
      <c r="C491" s="27"/>
      <c r="D491" s="27"/>
      <c r="E491" s="27"/>
      <c r="H491" s="27"/>
      <c r="J491" s="153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47"/>
      <c r="C492" s="27"/>
      <c r="D492" s="27"/>
      <c r="E492" s="27"/>
      <c r="H492" s="27"/>
      <c r="J492" s="153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47"/>
      <c r="C493" s="27"/>
      <c r="D493" s="27"/>
      <c r="E493" s="27"/>
      <c r="H493" s="27"/>
      <c r="J493" s="153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47"/>
      <c r="C494" s="27"/>
      <c r="D494" s="27"/>
      <c r="E494" s="27"/>
      <c r="H494" s="27"/>
      <c r="J494" s="153"/>
      <c r="K494" s="27"/>
      <c r="L494" s="27"/>
      <c r="O494" s="15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47"/>
      <c r="C495" s="27"/>
      <c r="D495" s="27"/>
      <c r="E495" s="27"/>
      <c r="H495" s="27"/>
      <c r="J495" s="153"/>
      <c r="K495" s="27"/>
      <c r="L495" s="27"/>
      <c r="O495" s="15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47"/>
      <c r="C496" s="27"/>
      <c r="D496" s="27"/>
      <c r="E496" s="27"/>
      <c r="H496" s="27"/>
      <c r="J496" s="153"/>
      <c r="K496" s="27"/>
      <c r="L496" s="27"/>
      <c r="O496" s="15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47"/>
      <c r="C497" s="27"/>
      <c r="D497" s="27"/>
      <c r="E497" s="27"/>
      <c r="H497" s="27"/>
      <c r="J497" s="153"/>
      <c r="K497" s="27"/>
      <c r="L497" s="27"/>
      <c r="M497"/>
      <c r="O497" s="154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47"/>
      <c r="C498" s="27"/>
      <c r="D498" s="27"/>
      <c r="E498" s="27"/>
      <c r="H498" s="27"/>
      <c r="J498" s="153"/>
      <c r="K498" s="27"/>
      <c r="L498" s="27"/>
      <c r="M498"/>
      <c r="O498" s="154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47"/>
      <c r="C499" s="27"/>
      <c r="D499" s="27"/>
      <c r="E499" s="27"/>
      <c r="H499" s="27"/>
      <c r="J499" s="153"/>
      <c r="K499" s="27"/>
      <c r="L499" s="27"/>
      <c r="M499"/>
      <c r="O499" s="154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47"/>
      <c r="C500" s="27"/>
      <c r="D500" s="27"/>
      <c r="E500" s="27"/>
      <c r="H500" s="27"/>
      <c r="J500" s="153"/>
      <c r="K500" s="27"/>
      <c r="L500" s="27"/>
      <c r="M500"/>
      <c r="O500" s="154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47"/>
      <c r="C501" s="27"/>
      <c r="D501" s="27"/>
      <c r="E501" s="27"/>
      <c r="H501" s="27"/>
      <c r="J501" s="153"/>
      <c r="K501" s="27"/>
      <c r="L501" s="27"/>
      <c r="M501"/>
      <c r="O501" s="15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47"/>
      <c r="C502" s="27"/>
      <c r="D502" s="27"/>
      <c r="E502" s="27"/>
      <c r="H502" s="27"/>
      <c r="J502" s="153"/>
      <c r="K502" s="27"/>
      <c r="L502" s="27"/>
      <c r="M502"/>
      <c r="O502" s="15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47"/>
      <c r="C503" s="27"/>
      <c r="D503" s="27"/>
      <c r="E503" s="27"/>
      <c r="H503" s="27"/>
      <c r="J503" s="153"/>
      <c r="K503" s="27"/>
      <c r="L503" s="27"/>
      <c r="M503"/>
      <c r="O503" s="15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47"/>
      <c r="C504" s="27"/>
      <c r="D504" s="27"/>
      <c r="E504" s="27"/>
      <c r="H504" s="27"/>
      <c r="J504" s="153"/>
      <c r="K504" s="27"/>
      <c r="L504" s="27"/>
      <c r="M504"/>
      <c r="O504" s="15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47"/>
      <c r="C505" s="27"/>
      <c r="D505" s="27"/>
      <c r="E505" s="27"/>
      <c r="H505" s="27"/>
      <c r="J505" s="153"/>
      <c r="K505" s="27"/>
      <c r="L505" s="27"/>
      <c r="M505"/>
      <c r="O505" s="154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47"/>
      <c r="C506" s="27"/>
      <c r="D506" s="27"/>
      <c r="E506" s="27"/>
      <c r="H506" s="27"/>
      <c r="J506" s="153"/>
      <c r="K506" s="27"/>
      <c r="L506" s="27"/>
      <c r="M506"/>
      <c r="O506" s="154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47"/>
      <c r="C507" s="27"/>
      <c r="D507" s="27"/>
      <c r="E507" s="27"/>
      <c r="H507" s="27"/>
      <c r="J507" s="153"/>
      <c r="K507" s="27"/>
      <c r="L507" s="27"/>
      <c r="M507"/>
      <c r="O507" s="154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47"/>
      <c r="C508" s="27"/>
      <c r="D508" s="27"/>
      <c r="E508" s="27"/>
      <c r="H508" s="27"/>
      <c r="J508" s="153"/>
      <c r="K508" s="27"/>
      <c r="L508" s="27"/>
      <c r="M508"/>
      <c r="O508" s="154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47"/>
      <c r="C509" s="27"/>
      <c r="D509" s="27"/>
      <c r="E509" s="27"/>
      <c r="H509" s="27"/>
      <c r="J509" s="153"/>
      <c r="K509" s="27"/>
      <c r="L509" s="27"/>
      <c r="M509"/>
      <c r="O509" s="154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47"/>
      <c r="C510" s="27"/>
      <c r="D510" s="27"/>
      <c r="E510" s="27"/>
      <c r="H510" s="27"/>
      <c r="J510" s="153"/>
      <c r="K510" s="27"/>
      <c r="L510" s="27"/>
      <c r="M510"/>
      <c r="O510" s="154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47"/>
      <c r="C511" s="27"/>
      <c r="D511" s="27"/>
      <c r="E511" s="27"/>
      <c r="H511" s="27"/>
      <c r="J511" s="153"/>
      <c r="K511" s="27"/>
      <c r="L511" s="27"/>
      <c r="M511"/>
      <c r="O511" s="154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47"/>
      <c r="C512" s="27"/>
      <c r="D512" s="27"/>
      <c r="E512" s="27"/>
      <c r="H512" s="27"/>
      <c r="J512" s="153"/>
      <c r="K512" s="27"/>
      <c r="L512" s="27"/>
      <c r="M512"/>
      <c r="O512" s="154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47"/>
      <c r="C513" s="27"/>
      <c r="D513" s="27"/>
      <c r="E513" s="27"/>
      <c r="H513" s="27"/>
      <c r="J513" s="153"/>
      <c r="K513" s="27"/>
      <c r="L513" s="27"/>
      <c r="M513"/>
      <c r="O513" s="154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47"/>
      <c r="C514" s="27"/>
      <c r="D514" s="27"/>
      <c r="E514" s="27"/>
      <c r="H514" s="27"/>
      <c r="J514" s="153"/>
      <c r="K514" s="27"/>
      <c r="L514" s="27"/>
      <c r="M514"/>
      <c r="O514" s="154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47"/>
      <c r="C515" s="27"/>
      <c r="D515" s="27"/>
      <c r="E515" s="27"/>
      <c r="H515" s="27"/>
      <c r="J515" s="153"/>
      <c r="K515" s="27"/>
      <c r="L515" s="27"/>
      <c r="M515"/>
      <c r="O515" s="154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47"/>
      <c r="C516" s="27"/>
      <c r="D516" s="27"/>
      <c r="E516" s="27"/>
      <c r="H516" s="27"/>
      <c r="J516" s="153"/>
      <c r="K516" s="27"/>
      <c r="L516" s="27"/>
      <c r="M516"/>
      <c r="O516" s="154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47"/>
      <c r="C517" s="27"/>
      <c r="D517" s="27"/>
      <c r="E517" s="27"/>
      <c r="H517" s="27"/>
      <c r="J517" s="153"/>
      <c r="K517" s="27"/>
      <c r="L517" s="27"/>
      <c r="M517"/>
      <c r="O517" s="154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47"/>
      <c r="C518" s="27"/>
      <c r="D518" s="27"/>
      <c r="E518" s="27"/>
      <c r="H518" s="27"/>
      <c r="J518" s="153"/>
      <c r="K518" s="27"/>
      <c r="L518" s="27"/>
      <c r="M518"/>
      <c r="O518" s="154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47"/>
      <c r="C519" s="27"/>
      <c r="D519" s="27"/>
      <c r="E519" s="27"/>
      <c r="H519" s="27"/>
      <c r="J519" s="153"/>
      <c r="K519" s="27"/>
      <c r="L519" s="27"/>
      <c r="M519"/>
      <c r="O519" s="154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47"/>
      <c r="C520" s="27"/>
      <c r="D520" s="27"/>
      <c r="E520" s="27"/>
      <c r="H520" s="27"/>
      <c r="J520" s="153"/>
      <c r="K520" s="27"/>
      <c r="L520" s="27"/>
      <c r="M520"/>
      <c r="O520" s="154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47"/>
      <c r="C521" s="27"/>
      <c r="D521" s="27"/>
      <c r="E521" s="27"/>
      <c r="H521" s="27"/>
      <c r="J521" s="153"/>
      <c r="K521" s="27"/>
      <c r="M521" s="163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47"/>
      <c r="C522" s="27"/>
      <c r="D522" s="27"/>
      <c r="E522" s="27"/>
      <c r="H522" s="27"/>
      <c r="J522" s="153"/>
      <c r="K522" s="27"/>
      <c r="M522" s="163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47"/>
      <c r="C523" s="27"/>
      <c r="D523" s="27"/>
      <c r="E523" s="27"/>
      <c r="H523" s="27"/>
      <c r="J523" s="153"/>
      <c r="K523" s="27"/>
      <c r="M523" s="163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47"/>
      <c r="C524" s="27"/>
      <c r="D524" s="27"/>
      <c r="E524" s="27"/>
      <c r="H524" s="27"/>
      <c r="J524" s="153"/>
      <c r="K524" s="27"/>
      <c r="M524" s="163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47"/>
      <c r="C525" s="27"/>
      <c r="D525" s="27"/>
      <c r="E525" s="27"/>
      <c r="H525" s="27"/>
      <c r="J525" s="153"/>
      <c r="K525" s="27"/>
      <c r="M525" s="163"/>
      <c r="P525" s="27"/>
      <c r="Q525" s="27"/>
      <c r="W525" s="14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7"/>
      <c r="C526" s="27"/>
      <c r="D526" s="27"/>
      <c r="E526" s="27"/>
      <c r="H526" s="27"/>
      <c r="J526" s="153"/>
      <c r="K526" s="27"/>
      <c r="M526" s="163"/>
      <c r="P526" s="27"/>
      <c r="Q526" s="27"/>
      <c r="W526" s="14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7"/>
      <c r="C527" s="27"/>
      <c r="D527" s="27"/>
      <c r="E527" s="27"/>
      <c r="H527" s="27"/>
      <c r="J527" s="153"/>
      <c r="K527" s="27"/>
      <c r="M527" s="163"/>
      <c r="P527" s="27"/>
      <c r="Q527" s="27"/>
      <c r="W527" s="14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7"/>
      <c r="C528" s="27"/>
      <c r="D528" s="27"/>
      <c r="E528" s="27"/>
      <c r="H528" s="27"/>
      <c r="J528" s="153"/>
      <c r="K528" s="27"/>
      <c r="M528" s="16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7"/>
      <c r="C529" s="27"/>
      <c r="D529" s="27"/>
      <c r="E529" s="27"/>
      <c r="H529" s="27"/>
      <c r="J529" s="153"/>
      <c r="K529" s="27"/>
      <c r="M529" s="16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7"/>
      <c r="C530" s="27"/>
      <c r="D530" s="27"/>
      <c r="E530" s="27"/>
      <c r="H530" s="27"/>
      <c r="J530" s="153"/>
      <c r="K530" s="27"/>
      <c r="M530" s="16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7"/>
      <c r="C531" s="27"/>
      <c r="D531" s="27"/>
      <c r="E531" s="27"/>
      <c r="H531" s="27"/>
      <c r="J531" s="153"/>
      <c r="K531" s="27"/>
      <c r="M531" s="16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7"/>
      <c r="C532" s="27"/>
      <c r="D532" s="27"/>
      <c r="E532" s="27"/>
      <c r="H532" s="27"/>
      <c r="J532" s="153"/>
      <c r="K532" s="27"/>
      <c r="M532" s="163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7"/>
      <c r="C533" s="27"/>
      <c r="D533" s="27"/>
      <c r="E533" s="27"/>
      <c r="H533" s="27"/>
      <c r="J533" s="153"/>
      <c r="K533" s="27"/>
      <c r="M533" s="163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7"/>
      <c r="C534" s="27"/>
      <c r="D534" s="27"/>
      <c r="E534" s="27"/>
      <c r="H534" s="27"/>
      <c r="J534" s="153"/>
      <c r="K534" s="27"/>
      <c r="M534" s="163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7"/>
      <c r="C535" s="27"/>
      <c r="D535" s="27"/>
      <c r="E535" s="27"/>
      <c r="H535" s="27"/>
      <c r="J535" s="153"/>
      <c r="K535" s="27"/>
      <c r="M535" s="163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7"/>
      <c r="C536" s="27"/>
      <c r="D536" s="27"/>
      <c r="E536" s="27"/>
      <c r="H536" s="27"/>
      <c r="J536" s="153"/>
      <c r="K536" s="27"/>
      <c r="M536" s="163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7"/>
      <c r="C537" s="27"/>
      <c r="D537" s="27"/>
      <c r="E537" s="27"/>
      <c r="H537" s="27"/>
      <c r="J537" s="153"/>
      <c r="K537" s="27"/>
      <c r="M537" s="163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47"/>
      <c r="C538" s="27"/>
      <c r="D538" s="27"/>
      <c r="E538" s="27"/>
      <c r="H538" s="27"/>
      <c r="J538" s="153"/>
      <c r="K538" s="27"/>
      <c r="M538" s="163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47"/>
      <c r="C539" s="27"/>
      <c r="D539" s="27"/>
      <c r="E539" s="27"/>
      <c r="H539" s="27"/>
      <c r="J539" s="153"/>
      <c r="K539" s="27"/>
      <c r="M539" s="163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47"/>
      <c r="C540" s="27"/>
      <c r="D540" s="27"/>
      <c r="E540" s="27"/>
      <c r="H540" s="27"/>
      <c r="J540" s="153"/>
      <c r="K540" s="27"/>
      <c r="M540" s="163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8"/>
      <c r="C541" s="27"/>
      <c r="D541" s="27"/>
      <c r="E541" s="27"/>
      <c r="H541" s="27"/>
      <c r="I541" s="148"/>
      <c r="J541" s="153"/>
      <c r="K541" s="27"/>
      <c r="L541" s="27"/>
      <c r="M541" s="163"/>
      <c r="O541" s="154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8"/>
      <c r="C542" s="27"/>
      <c r="D542" s="27"/>
      <c r="E542" s="27"/>
      <c r="H542" s="27"/>
      <c r="I542" s="148"/>
      <c r="J542" s="153"/>
      <c r="K542" s="27"/>
      <c r="L542" s="27"/>
      <c r="M542" s="163"/>
      <c r="O542" s="15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8"/>
      <c r="C543" s="27"/>
      <c r="D543" s="27"/>
      <c r="E543" s="27"/>
      <c r="H543" s="27"/>
      <c r="I543" s="148"/>
      <c r="J543" s="153"/>
      <c r="K543" s="27"/>
      <c r="L543" s="27"/>
      <c r="M543" s="163"/>
      <c r="O543" s="15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8"/>
      <c r="C544" s="27"/>
      <c r="D544" s="27"/>
      <c r="E544" s="27"/>
      <c r="H544" s="27"/>
      <c r="I544" s="148"/>
      <c r="J544" s="153"/>
      <c r="K544" s="27"/>
      <c r="L544" s="27"/>
      <c r="M544" s="163"/>
      <c r="O544" s="15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8"/>
      <c r="C545" s="27"/>
      <c r="D545" s="27"/>
      <c r="E545" s="27"/>
      <c r="H545" s="27"/>
      <c r="I545" s="148"/>
      <c r="J545" s="153"/>
      <c r="K545" s="27"/>
      <c r="L545" s="27"/>
      <c r="M545" s="163"/>
      <c r="O545" s="15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48"/>
      <c r="C546" s="27"/>
      <c r="D546" s="27"/>
      <c r="E546" s="27"/>
      <c r="H546" s="27"/>
      <c r="I546" s="148"/>
      <c r="J546" s="153"/>
      <c r="K546" s="27"/>
      <c r="L546" s="27"/>
      <c r="M546" s="163"/>
      <c r="O546" s="15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48"/>
      <c r="C547" s="27"/>
      <c r="D547" s="27"/>
      <c r="E547" s="27"/>
      <c r="H547" s="27"/>
      <c r="I547" s="148"/>
      <c r="J547" s="153"/>
      <c r="K547" s="27"/>
      <c r="L547" s="27"/>
      <c r="M547" s="163"/>
      <c r="O547" s="15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48"/>
      <c r="C548" s="27"/>
      <c r="D548" s="27"/>
      <c r="E548" s="27"/>
      <c r="H548" s="27"/>
      <c r="I548" s="148"/>
      <c r="J548" s="153"/>
      <c r="K548" s="27"/>
      <c r="L548" s="27"/>
      <c r="M548" s="163"/>
      <c r="O548" s="15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8"/>
      <c r="C549" s="27"/>
      <c r="D549" s="27"/>
      <c r="E549" s="27"/>
      <c r="H549" s="27"/>
      <c r="I549" s="148"/>
      <c r="J549" s="153"/>
      <c r="K549" s="27"/>
      <c r="L549" s="27"/>
      <c r="M549" s="163"/>
      <c r="O549" s="15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8"/>
      <c r="C550" s="27"/>
      <c r="D550" s="27"/>
      <c r="E550" s="27"/>
      <c r="H550" s="27"/>
      <c r="I550" s="148"/>
      <c r="J550" s="153"/>
      <c r="K550" s="27"/>
      <c r="L550" s="27"/>
      <c r="M550" s="163"/>
      <c r="O550" s="15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8"/>
      <c r="C551" s="27"/>
      <c r="D551" s="27"/>
      <c r="E551" s="27"/>
      <c r="H551" s="27"/>
      <c r="I551" s="148"/>
      <c r="J551" s="153"/>
      <c r="K551" s="27"/>
      <c r="L551" s="27"/>
      <c r="M551" s="163"/>
      <c r="O551" s="15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8"/>
      <c r="C552" s="27"/>
      <c r="D552" s="27"/>
      <c r="E552" s="27"/>
      <c r="H552" s="27"/>
      <c r="I552" s="148"/>
      <c r="J552" s="153"/>
      <c r="K552" s="27"/>
      <c r="L552" s="27"/>
      <c r="M552" s="163"/>
      <c r="O552" s="15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8"/>
      <c r="C553" s="27"/>
      <c r="D553" s="27"/>
      <c r="E553" s="27"/>
      <c r="H553" s="27"/>
      <c r="I553" s="148"/>
      <c r="J553" s="153"/>
      <c r="K553" s="27"/>
      <c r="L553" s="27"/>
      <c r="M553" s="163"/>
      <c r="O553" s="15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8"/>
      <c r="C554" s="27"/>
      <c r="D554" s="27"/>
      <c r="E554" s="27"/>
      <c r="H554" s="27"/>
      <c r="I554" s="148"/>
      <c r="J554" s="153"/>
      <c r="K554" s="27"/>
      <c r="L554" s="27"/>
      <c r="M554" s="163"/>
      <c r="O554" s="15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8"/>
      <c r="C555" s="27"/>
      <c r="D555" s="27"/>
      <c r="E555" s="27"/>
      <c r="H555" s="27"/>
      <c r="I555" s="148"/>
      <c r="J555" s="153"/>
      <c r="K555" s="27"/>
      <c r="L555" s="27"/>
      <c r="M555" s="163"/>
      <c r="O555" s="154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8"/>
      <c r="C556" s="27"/>
      <c r="D556" s="27"/>
      <c r="E556" s="27"/>
      <c r="H556" s="27"/>
      <c r="I556" s="148"/>
      <c r="J556" s="153"/>
      <c r="K556" s="27"/>
      <c r="L556" s="27"/>
      <c r="M556" s="163"/>
      <c r="O556" s="154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8"/>
      <c r="C557" s="27"/>
      <c r="D557" s="27"/>
      <c r="E557" s="27"/>
      <c r="H557" s="27"/>
      <c r="I557" s="148"/>
      <c r="J557" s="153"/>
      <c r="K557" s="27"/>
      <c r="L557" s="27"/>
      <c r="M557" s="163"/>
      <c r="O557" s="154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8"/>
      <c r="C558" s="27"/>
      <c r="D558" s="27"/>
      <c r="E558" s="27"/>
      <c r="H558" s="27"/>
      <c r="I558" s="148"/>
      <c r="J558" s="153"/>
      <c r="K558" s="27"/>
      <c r="L558" s="27"/>
      <c r="M558" s="163"/>
      <c r="O558" s="154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8"/>
      <c r="C559" s="27"/>
      <c r="D559" s="27"/>
      <c r="E559" s="27"/>
      <c r="H559" s="27"/>
      <c r="I559" s="148"/>
      <c r="J559" s="153"/>
      <c r="K559" s="27"/>
      <c r="L559" s="27"/>
      <c r="M559" s="163"/>
      <c r="O559" s="154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47"/>
      <c r="C560" s="27"/>
      <c r="D560" s="27"/>
      <c r="E560" s="27"/>
      <c r="H560" s="27"/>
      <c r="J560" s="153"/>
      <c r="K560" s="27"/>
      <c r="L560" s="27"/>
      <c r="O560" s="154"/>
      <c r="P560" s="27"/>
      <c r="Q560" s="27"/>
      <c r="W560" s="14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47"/>
      <c r="C561" s="27"/>
      <c r="D561" s="27"/>
      <c r="E561" s="27"/>
      <c r="H561" s="27"/>
      <c r="J561" s="153"/>
      <c r="K561" s="27"/>
      <c r="L561" s="27"/>
      <c r="O561" s="154"/>
      <c r="P561" s="27"/>
      <c r="Q561" s="27"/>
      <c r="W561" s="14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47"/>
      <c r="C562" s="27"/>
      <c r="D562" s="27"/>
      <c r="E562" s="27"/>
      <c r="H562" s="27"/>
      <c r="J562" s="153"/>
      <c r="K562" s="27"/>
      <c r="L562" s="27"/>
      <c r="O562" s="154"/>
      <c r="P562" s="27"/>
      <c r="Q562" s="27"/>
      <c r="W562" s="14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47"/>
      <c r="C563" s="27"/>
      <c r="D563" s="27"/>
      <c r="E563" s="27"/>
      <c r="H563" s="27"/>
      <c r="J563" s="153"/>
      <c r="K563" s="27"/>
      <c r="L563" s="27"/>
      <c r="O563" s="154"/>
      <c r="P563" s="27"/>
      <c r="Q563" s="27"/>
      <c r="W563" s="14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47"/>
      <c r="C564" s="27"/>
      <c r="D564" s="27"/>
      <c r="E564" s="27"/>
      <c r="H564" s="27"/>
      <c r="J564" s="153"/>
      <c r="K564" s="27"/>
      <c r="L564" s="27"/>
      <c r="O564" s="154"/>
      <c r="P564" s="27"/>
      <c r="Q564" s="27"/>
      <c r="W564" s="14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47"/>
      <c r="C565" s="27"/>
      <c r="D565" s="27"/>
      <c r="E565" s="27"/>
      <c r="H565" s="27"/>
      <c r="J565" s="153"/>
      <c r="K565" s="27"/>
      <c r="L565" s="27"/>
      <c r="O565" s="154"/>
      <c r="P565" s="27"/>
      <c r="Q565" s="27"/>
      <c r="W565" s="14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47"/>
      <c r="C566" s="27"/>
      <c r="D566" s="27"/>
      <c r="E566" s="27"/>
      <c r="H566" s="27"/>
      <c r="J566" s="153"/>
      <c r="K566" s="27"/>
      <c r="L566" s="27"/>
      <c r="O566" s="154"/>
      <c r="P566" s="27"/>
      <c r="Q566" s="27"/>
      <c r="W566" s="14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47"/>
      <c r="C567" s="27"/>
      <c r="D567" s="27"/>
      <c r="E567" s="27"/>
      <c r="H567" s="27"/>
      <c r="J567" s="153"/>
      <c r="K567" s="27"/>
      <c r="L567" s="27"/>
      <c r="O567" s="154"/>
      <c r="P567" s="27"/>
      <c r="Q567" s="27"/>
      <c r="W567" s="14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47"/>
      <c r="C568" s="27"/>
      <c r="D568" s="27"/>
      <c r="E568" s="27"/>
      <c r="H568" s="27"/>
      <c r="J568" s="153"/>
      <c r="K568" s="27"/>
      <c r="L568" s="27"/>
      <c r="O568" s="154"/>
      <c r="P568" s="27"/>
      <c r="Q568" s="27"/>
      <c r="W568" s="14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47"/>
      <c r="C569" s="27"/>
      <c r="D569" s="27"/>
      <c r="E569" s="27"/>
      <c r="H569" s="27"/>
      <c r="J569" s="153"/>
      <c r="K569" s="27"/>
      <c r="L569" s="27"/>
      <c r="O569" s="154"/>
      <c r="P569" s="27"/>
      <c r="Q569" s="27"/>
      <c r="W569" s="14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47"/>
      <c r="C570" s="27"/>
      <c r="D570" s="27"/>
      <c r="E570" s="27"/>
      <c r="H570" s="27"/>
      <c r="J570" s="153"/>
      <c r="K570" s="27"/>
      <c r="L570" s="27"/>
      <c r="O570" s="154"/>
      <c r="P570" s="27"/>
      <c r="Q570" s="27"/>
      <c r="W570" s="14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47"/>
      <c r="C571" s="27"/>
      <c r="D571" s="27"/>
      <c r="E571" s="27"/>
      <c r="H571" s="27"/>
      <c r="I571" s="27"/>
      <c r="J571" s="153"/>
      <c r="K571" s="27"/>
      <c r="L571" s="27"/>
      <c r="N571" s="147"/>
      <c r="O571" s="154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47"/>
      <c r="C572" s="27"/>
      <c r="D572" s="27"/>
      <c r="E572" s="27"/>
      <c r="H572" s="27"/>
      <c r="I572" s="27"/>
      <c r="J572" s="153"/>
      <c r="K572" s="27"/>
      <c r="L572" s="27"/>
      <c r="N572" s="147"/>
      <c r="O572" s="154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47"/>
      <c r="C573" s="27"/>
      <c r="D573" s="27"/>
      <c r="E573" s="27"/>
      <c r="H573" s="27"/>
      <c r="I573" s="27"/>
      <c r="J573" s="153"/>
      <c r="K573" s="27"/>
      <c r="L573" s="27"/>
      <c r="N573" s="147"/>
      <c r="O573" s="154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47"/>
      <c r="C574" s="27"/>
      <c r="D574" s="27"/>
      <c r="E574" s="27"/>
      <c r="H574" s="27"/>
      <c r="I574" s="27"/>
      <c r="J574" s="153"/>
      <c r="K574" s="27"/>
      <c r="L574" s="27"/>
      <c r="N574" s="147"/>
      <c r="O574" s="154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 s="149" customFormat="1">
      <c r="B575" s="161"/>
      <c r="C575" s="162"/>
      <c r="D575" s="162"/>
      <c r="E575" s="27"/>
      <c r="H575" s="27"/>
      <c r="I575" s="162"/>
      <c r="J575" s="164"/>
      <c r="K575" s="162"/>
      <c r="L575" s="162"/>
      <c r="M575" s="158"/>
      <c r="P575" s="162"/>
      <c r="Q575" s="162"/>
      <c r="W575" s="162"/>
      <c r="X575" s="162"/>
      <c r="Z575" s="162"/>
      <c r="AA575" s="27"/>
      <c r="AB575" s="161"/>
      <c r="AC575" s="162"/>
      <c r="AD575" s="162"/>
      <c r="AI575" s="162"/>
      <c r="AJ575" s="162"/>
      <c r="AK575" s="162"/>
      <c r="AN575" s="161"/>
      <c r="AO575" s="162"/>
      <c r="AP575" s="162"/>
    </row>
    <row r="576" spans="2:42" s="149" customFormat="1">
      <c r="B576" s="161"/>
      <c r="C576" s="162"/>
      <c r="D576" s="162"/>
      <c r="E576" s="27"/>
      <c r="H576" s="27"/>
      <c r="I576" s="162"/>
      <c r="J576" s="164"/>
      <c r="K576" s="162"/>
      <c r="L576" s="162"/>
      <c r="M576" s="158"/>
      <c r="P576" s="162"/>
      <c r="Q576" s="162"/>
      <c r="W576" s="162"/>
      <c r="X576" s="162"/>
      <c r="Z576" s="162"/>
      <c r="AA576" s="27"/>
      <c r="AB576" s="161"/>
      <c r="AC576" s="162"/>
      <c r="AD576" s="162"/>
      <c r="AI576" s="162"/>
      <c r="AJ576" s="162"/>
      <c r="AK576" s="162"/>
      <c r="AN576" s="161"/>
      <c r="AO576" s="162"/>
      <c r="AP576" s="162"/>
    </row>
    <row r="577" spans="2:42">
      <c r="B577" s="147"/>
      <c r="C577" s="27"/>
      <c r="D577" s="27"/>
      <c r="E577" s="27"/>
      <c r="H577" s="27"/>
      <c r="I577" s="27"/>
      <c r="J577" s="153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47"/>
      <c r="C578" s="27"/>
      <c r="D578" s="27"/>
      <c r="E578" s="27"/>
      <c r="H578" s="27"/>
      <c r="I578" s="27"/>
      <c r="J578" s="153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47"/>
      <c r="C579" s="27"/>
      <c r="D579" s="27"/>
      <c r="E579" s="27"/>
      <c r="H579" s="27"/>
      <c r="I579" s="27"/>
      <c r="J579" s="153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47"/>
      <c r="C580" s="27"/>
      <c r="D580" s="27"/>
      <c r="E580" s="27"/>
      <c r="H580" s="27"/>
      <c r="I580" s="27"/>
      <c r="J580" s="153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47"/>
      <c r="C581" s="27"/>
      <c r="D581" s="27"/>
      <c r="E581" s="27"/>
      <c r="H581" s="27"/>
      <c r="I581" s="27"/>
      <c r="J581" s="153"/>
      <c r="K581" s="27"/>
      <c r="L581" s="27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47"/>
      <c r="C582" s="27"/>
      <c r="D582" s="27"/>
      <c r="E582" s="27"/>
      <c r="H582" s="27"/>
      <c r="I582" s="27"/>
      <c r="J582" s="153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47"/>
      <c r="C583" s="27"/>
      <c r="D583" s="27"/>
      <c r="E583" s="27"/>
      <c r="H583" s="27"/>
      <c r="I583" s="27"/>
      <c r="J583" s="153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47"/>
      <c r="C584" s="27"/>
      <c r="D584" s="27"/>
      <c r="E584" s="27"/>
      <c r="H584" s="27"/>
      <c r="I584" s="27"/>
      <c r="J584" s="153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47"/>
      <c r="C585" s="27"/>
      <c r="D585" s="27"/>
      <c r="E585" s="27"/>
      <c r="H585" s="27"/>
      <c r="I585" s="27"/>
      <c r="J585" s="153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47"/>
      <c r="C586" s="27"/>
      <c r="D586" s="27"/>
      <c r="E586" s="27"/>
      <c r="H586" s="27"/>
      <c r="I586" s="27"/>
      <c r="J586" s="153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47"/>
      <c r="C587" s="27"/>
      <c r="D587" s="27"/>
      <c r="E587" s="27"/>
      <c r="H587" s="27"/>
      <c r="I587" s="27"/>
      <c r="J587" s="153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47"/>
      <c r="C588" s="27"/>
      <c r="D588" s="27"/>
      <c r="E588" s="27"/>
      <c r="H588" s="27"/>
      <c r="I588" s="27"/>
      <c r="J588" s="153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47"/>
      <c r="C589" s="27"/>
      <c r="D589" s="27"/>
      <c r="E589" s="27"/>
      <c r="H589" s="27"/>
      <c r="I589" s="27"/>
      <c r="J589" s="153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47"/>
      <c r="C590" s="27"/>
      <c r="D590" s="27"/>
      <c r="E590" s="27"/>
      <c r="H590" s="27"/>
      <c r="I590" s="27"/>
      <c r="J590" s="153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47"/>
      <c r="C591" s="27"/>
      <c r="D591" s="27"/>
      <c r="E591" s="27"/>
      <c r="H591" s="27"/>
      <c r="I591" s="27"/>
      <c r="J591" s="153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47"/>
      <c r="C592" s="27"/>
      <c r="D592" s="27"/>
      <c r="E592" s="27"/>
      <c r="H592" s="27"/>
      <c r="I592" s="27"/>
      <c r="J592" s="153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47"/>
      <c r="C593" s="27"/>
      <c r="D593" s="27"/>
      <c r="E593" s="27"/>
      <c r="H593" s="27"/>
      <c r="I593" s="27"/>
      <c r="J593" s="153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47"/>
      <c r="C594" s="27"/>
      <c r="D594" s="27"/>
      <c r="E594" s="27"/>
      <c r="H594" s="27"/>
      <c r="I594" s="27"/>
      <c r="J594" s="153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47"/>
      <c r="C595" s="27"/>
      <c r="D595" s="27"/>
      <c r="E595" s="27"/>
      <c r="H595" s="27"/>
      <c r="I595" s="27"/>
      <c r="J595" s="153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47"/>
      <c r="C596" s="27"/>
      <c r="D596" s="27"/>
      <c r="E596" s="27"/>
      <c r="H596" s="27"/>
      <c r="I596" s="148"/>
      <c r="J596" s="153"/>
      <c r="K596" s="27"/>
      <c r="L596" s="27"/>
      <c r="P596" s="27"/>
      <c r="Q596" s="27"/>
      <c r="V596" s="27"/>
      <c r="W596" s="147"/>
      <c r="X596" s="27"/>
      <c r="Z596" s="27"/>
      <c r="AA596" s="27"/>
      <c r="AB596" s="27"/>
      <c r="AC596" s="27"/>
      <c r="AD596" s="27"/>
      <c r="AI596" s="27"/>
      <c r="AJ596" s="27"/>
      <c r="AK596" s="27"/>
      <c r="AO596" s="27"/>
      <c r="AP596" s="27"/>
    </row>
    <row r="597" spans="2:42">
      <c r="B597" s="147"/>
      <c r="C597" s="27"/>
      <c r="D597" s="27"/>
      <c r="E597" s="27"/>
      <c r="H597" s="27"/>
      <c r="I597" s="153"/>
      <c r="J597" s="153"/>
      <c r="K597" s="27"/>
      <c r="L597" s="27"/>
      <c r="P597" s="27"/>
      <c r="Q597" s="27"/>
      <c r="V597" s="27"/>
      <c r="W597" s="147"/>
      <c r="X597" s="27"/>
      <c r="Z597" s="27"/>
      <c r="AA597" s="27"/>
      <c r="AB597" s="27"/>
      <c r="AC597" s="27"/>
      <c r="AD597" s="27"/>
      <c r="AI597" s="27"/>
      <c r="AJ597" s="27"/>
      <c r="AK597" s="27"/>
      <c r="AO597" s="27"/>
      <c r="AP597" s="27"/>
    </row>
    <row r="598" spans="2:42">
      <c r="B598" s="147"/>
      <c r="C598" s="27"/>
      <c r="D598" s="27"/>
      <c r="E598" s="27"/>
      <c r="H598" s="27"/>
      <c r="I598" s="153"/>
      <c r="J598" s="153"/>
      <c r="K598" s="27"/>
      <c r="L598" s="27"/>
      <c r="P598" s="27"/>
      <c r="Q598" s="27"/>
      <c r="V598" s="27"/>
      <c r="W598" s="147"/>
      <c r="X598" s="27"/>
      <c r="Z598" s="27"/>
      <c r="AA598" s="27"/>
      <c r="AB598" s="27"/>
      <c r="AC598" s="27"/>
      <c r="AD598" s="27"/>
      <c r="AI598" s="27"/>
      <c r="AJ598" s="27"/>
      <c r="AK598" s="27"/>
      <c r="AO598" s="27"/>
      <c r="AP598" s="27"/>
    </row>
    <row r="599" spans="2:42">
      <c r="B599" s="147"/>
      <c r="C599" s="27"/>
      <c r="D599" s="27"/>
      <c r="E599" s="27"/>
      <c r="H599" s="27"/>
      <c r="I599" s="153"/>
      <c r="J599" s="153"/>
      <c r="K599" s="27"/>
      <c r="L599" s="27"/>
      <c r="P599" s="27"/>
      <c r="Q599" s="27"/>
      <c r="V599" s="27"/>
      <c r="W599" s="147"/>
      <c r="X599" s="27"/>
      <c r="Z599" s="27"/>
      <c r="AA599" s="27"/>
      <c r="AB599" s="27"/>
      <c r="AC599" s="27"/>
      <c r="AD599" s="27"/>
      <c r="AI599" s="27"/>
      <c r="AJ599" s="27"/>
      <c r="AK599" s="27"/>
      <c r="AO599" s="27"/>
      <c r="AP599" s="27"/>
    </row>
    <row r="600" spans="2:42">
      <c r="B600" s="147"/>
      <c r="C600" s="27"/>
      <c r="D600" s="27"/>
      <c r="E600" s="27"/>
      <c r="H600" s="27"/>
      <c r="I600" s="153"/>
      <c r="J600" s="153"/>
      <c r="K600" s="27"/>
      <c r="L600" s="27"/>
      <c r="P600" s="27"/>
      <c r="Q600" s="27"/>
      <c r="V600" s="27"/>
      <c r="W600" s="147"/>
      <c r="X600" s="27"/>
      <c r="Z600" s="27"/>
      <c r="AA600" s="27"/>
      <c r="AB600" s="27"/>
      <c r="AC600" s="27"/>
      <c r="AD600" s="27"/>
      <c r="AI600" s="27"/>
      <c r="AJ600" s="27"/>
      <c r="AK600" s="27"/>
      <c r="AO600" s="27"/>
      <c r="AP600" s="27"/>
    </row>
    <row r="601" spans="2:42">
      <c r="B601" s="147"/>
      <c r="C601" s="27"/>
      <c r="D601" s="27"/>
      <c r="E601" s="27"/>
      <c r="H601" s="27"/>
      <c r="I601" s="153"/>
      <c r="J601" s="153"/>
      <c r="K601" s="27"/>
      <c r="L601" s="27"/>
      <c r="P601" s="27"/>
      <c r="Q601" s="27"/>
      <c r="V601" s="27"/>
      <c r="W601" s="147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47"/>
      <c r="C602" s="27"/>
      <c r="D602" s="27"/>
      <c r="E602" s="27"/>
      <c r="H602" s="27"/>
      <c r="I602" s="153"/>
      <c r="J602" s="153"/>
      <c r="K602" s="27"/>
      <c r="L602" s="27"/>
      <c r="P602" s="27"/>
      <c r="Q602" s="27"/>
      <c r="V602" s="27"/>
      <c r="W602" s="147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47"/>
      <c r="C603" s="27"/>
      <c r="D603" s="27"/>
      <c r="E603" s="27"/>
      <c r="H603" s="27"/>
      <c r="I603" s="153"/>
      <c r="J603" s="153"/>
      <c r="K603" s="27"/>
      <c r="L603" s="27"/>
      <c r="P603" s="27"/>
      <c r="Q603" s="27"/>
      <c r="V603" s="27"/>
      <c r="W603" s="147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47"/>
      <c r="C604" s="27"/>
      <c r="D604" s="27"/>
      <c r="E604" s="27"/>
      <c r="H604" s="27"/>
      <c r="I604" s="153"/>
      <c r="J604" s="153"/>
      <c r="K604" s="27"/>
      <c r="L604" s="27"/>
      <c r="P604" s="27"/>
      <c r="Q604" s="27"/>
      <c r="V604" s="27"/>
      <c r="W604" s="147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F605" s="27"/>
      <c r="G605" s="27"/>
      <c r="H605" s="27"/>
      <c r="I605" s="27"/>
      <c r="J605" s="153"/>
      <c r="K605" s="153"/>
      <c r="L605" s="27"/>
      <c r="M605" s="154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</row>
    <row r="606" spans="2:42">
      <c r="B606" s="27"/>
      <c r="C606" s="27"/>
      <c r="D606" s="27"/>
      <c r="E606" s="27"/>
      <c r="F606" s="27"/>
      <c r="G606" s="27"/>
      <c r="H606" s="27"/>
      <c r="I606" s="27"/>
      <c r="J606" s="153"/>
      <c r="K606" s="153"/>
      <c r="L606" s="27"/>
      <c r="M606" s="154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</row>
    <row r="607" spans="2:42">
      <c r="B607" s="27"/>
      <c r="C607" s="27"/>
      <c r="D607" s="27"/>
      <c r="E607" s="27"/>
      <c r="F607" s="27"/>
      <c r="G607" s="27"/>
      <c r="H607" s="27"/>
      <c r="I607" s="27"/>
      <c r="J607" s="153"/>
      <c r="K607" s="153"/>
      <c r="L607" s="27"/>
      <c r="M607" s="154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</row>
    <row r="608" spans="2:42">
      <c r="B608" s="27"/>
      <c r="C608" s="27"/>
      <c r="D608" s="27"/>
      <c r="E608" s="27"/>
      <c r="F608" s="27"/>
      <c r="G608" s="27"/>
      <c r="H608" s="27"/>
      <c r="I608" s="27"/>
      <c r="J608" s="153"/>
      <c r="K608" s="153"/>
      <c r="L608" s="27"/>
      <c r="M608" s="154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</row>
    <row r="609" spans="2:42">
      <c r="B609" s="27"/>
      <c r="C609" s="27"/>
      <c r="D609" s="27"/>
      <c r="E609" s="27"/>
      <c r="F609" s="27"/>
      <c r="G609" s="27"/>
      <c r="H609" s="27"/>
      <c r="I609" s="27"/>
      <c r="J609" s="153"/>
      <c r="K609" s="153"/>
      <c r="L609" s="27"/>
      <c r="M609" s="154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53"/>
      <c r="K610" s="153"/>
      <c r="L610" s="27"/>
      <c r="M610" s="154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53"/>
      <c r="K611" s="153"/>
      <c r="L611" s="27"/>
      <c r="M611" s="154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H612" s="27"/>
      <c r="I612" s="153"/>
      <c r="J612" s="153"/>
      <c r="K612" s="27"/>
      <c r="L612" s="27"/>
      <c r="M612" s="165"/>
      <c r="O612" s="27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153"/>
      <c r="J613" s="153"/>
      <c r="K613" s="27"/>
      <c r="L613" s="27"/>
      <c r="M613" s="165"/>
      <c r="O613" s="27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153"/>
      <c r="J614" s="153"/>
      <c r="K614" s="27"/>
      <c r="L614" s="27"/>
      <c r="M614" s="166"/>
      <c r="O614" s="27"/>
      <c r="P614" s="27"/>
      <c r="Q614" s="27"/>
      <c r="W614" s="27"/>
      <c r="X614" s="27"/>
      <c r="Z614" s="27"/>
      <c r="AA614" s="27"/>
      <c r="AC614" s="27"/>
      <c r="AD614" s="27"/>
      <c r="AI614" s="14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153"/>
      <c r="J615" s="153"/>
      <c r="K615" s="27"/>
      <c r="L615" s="27"/>
      <c r="M615" s="165"/>
      <c r="O615" s="27"/>
      <c r="P615" s="27"/>
      <c r="Q615" s="27"/>
      <c r="W615" s="27"/>
      <c r="X615" s="27"/>
      <c r="Z615" s="27"/>
      <c r="AA615" s="27"/>
      <c r="AC615" s="27"/>
      <c r="AD615" s="27"/>
      <c r="AI615" s="14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153"/>
      <c r="J616" s="153"/>
      <c r="K616" s="27"/>
      <c r="L616" s="27"/>
      <c r="M616" s="165"/>
      <c r="O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53"/>
      <c r="K617" s="27"/>
      <c r="L617" s="27"/>
      <c r="M617" s="165"/>
      <c r="N617" s="147"/>
      <c r="O617" s="167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53"/>
      <c r="K618" s="27"/>
      <c r="L618" s="27"/>
      <c r="M618" s="165"/>
      <c r="N618" s="147"/>
      <c r="O618" s="167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53"/>
      <c r="K619" s="27"/>
      <c r="L619" s="27"/>
      <c r="M619" s="165"/>
      <c r="N619" s="147"/>
      <c r="O619" s="167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53"/>
      <c r="K620" s="27"/>
      <c r="L620" s="27"/>
      <c r="M620" s="165"/>
      <c r="N620" s="147"/>
      <c r="O620" s="167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53"/>
      <c r="K621" s="27"/>
      <c r="L621" s="27"/>
      <c r="M621" s="165"/>
      <c r="N621" s="147"/>
      <c r="O621" s="167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53"/>
      <c r="K622" s="27"/>
      <c r="L622" s="27"/>
      <c r="M622" s="165"/>
      <c r="N622" s="147"/>
      <c r="O622" s="167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53"/>
      <c r="K623" s="27"/>
      <c r="L623" s="27"/>
      <c r="M623" s="165"/>
      <c r="N623" s="147"/>
      <c r="O623" s="167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53"/>
      <c r="K624" s="27"/>
      <c r="L624" s="27"/>
      <c r="M624" s="165"/>
      <c r="N624" s="147"/>
      <c r="O624" s="16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53"/>
      <c r="K625" s="27"/>
      <c r="L625" s="27"/>
      <c r="M625" s="165"/>
      <c r="N625" s="147"/>
      <c r="O625" s="16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53"/>
      <c r="K626" s="27"/>
      <c r="L626" s="27"/>
      <c r="M626" s="165"/>
      <c r="N626" s="147"/>
      <c r="O626" s="16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53"/>
      <c r="K627" s="27"/>
      <c r="L627" s="27"/>
      <c r="M627" s="165"/>
      <c r="N627" s="147"/>
      <c r="O627" s="167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53"/>
      <c r="K628" s="27"/>
      <c r="L628" s="27"/>
      <c r="M628" s="165"/>
      <c r="N628" s="147"/>
      <c r="O628" s="167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53"/>
      <c r="K629" s="27"/>
      <c r="L629" s="27"/>
      <c r="M629" s="165"/>
      <c r="N629" s="147"/>
      <c r="O629" s="167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53"/>
      <c r="K630" s="27"/>
      <c r="L630" s="27"/>
      <c r="M630" s="165"/>
      <c r="N630" s="147"/>
      <c r="O630" s="167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53"/>
      <c r="K631" s="27"/>
      <c r="L631" s="27"/>
      <c r="M631" s="165"/>
      <c r="N631" s="147"/>
      <c r="O631" s="167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53"/>
      <c r="K632" s="27"/>
      <c r="L632" s="27"/>
      <c r="M632" s="165"/>
      <c r="N632" s="147"/>
      <c r="O632" s="167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53"/>
      <c r="K633" s="27"/>
      <c r="L633" s="27"/>
      <c r="M633" s="165"/>
      <c r="N633" s="147"/>
      <c r="O633" s="167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53"/>
      <c r="K634" s="27"/>
      <c r="L634" s="27"/>
      <c r="M634" s="165"/>
      <c r="N634" s="147"/>
      <c r="O634" s="167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53"/>
      <c r="K635" s="27"/>
      <c r="L635" s="27"/>
      <c r="M635" s="165"/>
      <c r="N635" s="147"/>
      <c r="O635" s="167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53"/>
      <c r="K636" s="27"/>
      <c r="L636" s="27"/>
      <c r="M636" s="165"/>
      <c r="N636" s="147"/>
      <c r="O636" s="167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53"/>
      <c r="K637" s="27"/>
      <c r="L637" s="27"/>
      <c r="M637" s="166"/>
      <c r="N637" s="147"/>
      <c r="O637" s="167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53"/>
      <c r="K638" s="27"/>
      <c r="L638" s="27"/>
      <c r="M638" s="166"/>
      <c r="N638" s="147"/>
      <c r="O638" s="167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53"/>
      <c r="K639" s="27"/>
      <c r="L639" s="27"/>
      <c r="M639" s="166"/>
      <c r="N639" s="147"/>
      <c r="O639" s="167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53"/>
      <c r="K640" s="27"/>
      <c r="L640" s="27"/>
      <c r="M640" s="166"/>
      <c r="N640" s="147"/>
      <c r="O640" s="167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53"/>
      <c r="K641" s="27"/>
      <c r="L641" s="27"/>
      <c r="M641" s="166"/>
      <c r="N641" s="147"/>
      <c r="O641" s="167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53"/>
      <c r="K642" s="27"/>
      <c r="L642" s="27"/>
      <c r="M642" s="166"/>
      <c r="N642" s="147"/>
      <c r="O642" s="167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53"/>
      <c r="K643" s="27"/>
      <c r="L643" s="27"/>
      <c r="M643" s="166"/>
      <c r="N643" s="147"/>
      <c r="O643" s="167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53"/>
      <c r="K644" s="27"/>
      <c r="L644" s="27"/>
      <c r="M644" s="166"/>
      <c r="N644" s="147"/>
      <c r="O644" s="167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53"/>
      <c r="K645" s="27"/>
      <c r="L645" s="27"/>
      <c r="M645" s="166"/>
      <c r="N645" s="147"/>
      <c r="O645" s="167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53"/>
      <c r="K646" s="27"/>
      <c r="L646" s="27"/>
      <c r="M646" s="166"/>
      <c r="N646" s="147"/>
      <c r="O646" s="167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53"/>
      <c r="K647" s="27"/>
      <c r="L647" s="27"/>
      <c r="M647" s="165"/>
      <c r="N647" s="147"/>
      <c r="O647" s="167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53"/>
      <c r="K648" s="27"/>
      <c r="L648" s="27"/>
      <c r="M648" s="165"/>
      <c r="N648" s="147"/>
      <c r="O648" s="167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53"/>
      <c r="K649" s="27"/>
      <c r="L649" s="27"/>
      <c r="M649" s="165"/>
      <c r="N649" s="147"/>
      <c r="O649" s="167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53"/>
      <c r="K650" s="27"/>
      <c r="L650" s="27"/>
      <c r="M650" s="165"/>
      <c r="N650" s="147"/>
      <c r="O650" s="167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53"/>
      <c r="K651" s="27"/>
      <c r="L651" s="27"/>
      <c r="M651" s="165"/>
      <c r="N651" s="147"/>
      <c r="O651" s="167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53"/>
      <c r="K652" s="27"/>
      <c r="L652" s="27"/>
      <c r="M652" s="165"/>
      <c r="N652" s="147"/>
      <c r="O652" s="167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53"/>
      <c r="K653" s="27"/>
      <c r="L653" s="27"/>
      <c r="M653" s="165"/>
      <c r="N653" s="147"/>
      <c r="O653" s="167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53"/>
      <c r="K654" s="27"/>
      <c r="L654" s="27"/>
      <c r="M654" s="165"/>
      <c r="N654" s="147"/>
      <c r="O654" s="167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53"/>
      <c r="K655" s="27"/>
      <c r="L655" s="27"/>
      <c r="M655" s="165"/>
      <c r="N655" s="147"/>
      <c r="O655" s="167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53"/>
      <c r="K656" s="27"/>
      <c r="L656" s="27"/>
      <c r="M656" s="165"/>
      <c r="N656" s="147"/>
      <c r="O656" s="167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53"/>
      <c r="K657" s="27"/>
      <c r="M657" s="165"/>
      <c r="N657" s="147"/>
      <c r="O657" s="167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53"/>
      <c r="K658" s="27"/>
      <c r="M658" s="165"/>
      <c r="N658" s="147"/>
      <c r="O658" s="167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53"/>
      <c r="K659" s="27"/>
      <c r="M659" s="165"/>
      <c r="N659" s="147"/>
      <c r="O659" s="167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53"/>
      <c r="K660" s="27"/>
      <c r="M660" s="165"/>
      <c r="N660" s="147"/>
      <c r="O660" s="167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53"/>
      <c r="K661" s="27"/>
      <c r="M661" s="165"/>
      <c r="N661" s="147"/>
      <c r="O661" s="167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53"/>
      <c r="K662" s="27"/>
      <c r="M662" s="165"/>
      <c r="N662" s="147"/>
      <c r="O662" s="167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53"/>
      <c r="K663" s="27"/>
      <c r="M663" s="165"/>
      <c r="N663" s="147"/>
      <c r="O663" s="167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53"/>
      <c r="K664" s="27"/>
      <c r="M664" s="165"/>
      <c r="N664" s="147"/>
      <c r="O664" s="167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53"/>
      <c r="K665" s="27"/>
      <c r="M665" s="165"/>
      <c r="N665" s="147"/>
      <c r="O665" s="167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53"/>
      <c r="K666" s="27"/>
      <c r="M666" s="165"/>
      <c r="N666" s="147"/>
      <c r="O666" s="167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53"/>
      <c r="K667" s="27"/>
      <c r="L667" s="27"/>
      <c r="M667" s="167"/>
      <c r="O667" s="151"/>
      <c r="P667" s="27"/>
      <c r="Q667" s="27"/>
      <c r="V667" s="27"/>
      <c r="W667" s="147"/>
      <c r="X667" s="27"/>
      <c r="Z667" s="27"/>
      <c r="AA667" s="27"/>
      <c r="AC667" s="27"/>
      <c r="AD667" s="27"/>
      <c r="AJ667" s="27"/>
      <c r="AK667" s="27"/>
    </row>
    <row r="668" spans="2:42">
      <c r="B668" s="27"/>
      <c r="C668" s="27"/>
      <c r="D668" s="27"/>
      <c r="E668" s="27"/>
      <c r="H668" s="27"/>
      <c r="I668" s="27"/>
      <c r="J668" s="153"/>
      <c r="K668" s="27"/>
      <c r="L668" s="27"/>
      <c r="M668" s="167"/>
      <c r="O668" s="151"/>
      <c r="P668" s="27"/>
      <c r="Q668" s="27"/>
      <c r="V668" s="27"/>
      <c r="W668" s="147"/>
      <c r="X668" s="27"/>
      <c r="Z668" s="27"/>
      <c r="AA668" s="27"/>
      <c r="AB668" s="27"/>
      <c r="AC668" s="27"/>
      <c r="AD668" s="27"/>
      <c r="AJ668" s="27"/>
      <c r="AK668" s="27"/>
    </row>
    <row r="669" spans="2:42">
      <c r="B669" s="27"/>
      <c r="C669" s="27"/>
      <c r="D669" s="27"/>
      <c r="E669" s="27"/>
      <c r="H669" s="27"/>
      <c r="I669" s="27"/>
      <c r="J669" s="153"/>
      <c r="K669" s="27"/>
      <c r="L669" s="27"/>
      <c r="M669" s="167"/>
      <c r="O669" s="151"/>
      <c r="P669" s="27"/>
      <c r="Q669" s="27"/>
      <c r="V669" s="27"/>
      <c r="W669" s="147"/>
      <c r="X669" s="27"/>
      <c r="Z669" s="27"/>
      <c r="AA669" s="27"/>
      <c r="AB669" s="27"/>
      <c r="AC669" s="27"/>
      <c r="AD669" s="27"/>
      <c r="AJ669" s="27"/>
      <c r="AK669" s="27"/>
    </row>
    <row r="670" spans="2:42">
      <c r="B670" s="27"/>
      <c r="C670" s="27"/>
      <c r="D670" s="27"/>
      <c r="E670" s="27"/>
      <c r="H670" s="27"/>
      <c r="I670" s="27"/>
      <c r="J670" s="153"/>
      <c r="K670" s="27"/>
      <c r="L670" s="27"/>
      <c r="M670" s="167"/>
      <c r="O670" s="151"/>
      <c r="P670" s="27"/>
      <c r="Q670" s="27"/>
      <c r="V670" s="27"/>
      <c r="W670" s="147"/>
      <c r="X670" s="27"/>
      <c r="Z670" s="27"/>
      <c r="AA670" s="27"/>
      <c r="AB670" s="27"/>
      <c r="AC670" s="27"/>
      <c r="AD670" s="27"/>
      <c r="AJ670" s="27"/>
      <c r="AK670" s="27"/>
    </row>
    <row r="671" spans="2:42" s="150" customFormat="1">
      <c r="B671" s="168"/>
      <c r="C671" s="168"/>
      <c r="D671" s="168"/>
      <c r="E671" s="27"/>
      <c r="H671" s="27"/>
      <c r="I671" s="168"/>
      <c r="J671" s="169"/>
      <c r="K671" s="168"/>
      <c r="L671" s="168"/>
      <c r="M671" s="170"/>
      <c r="O671" s="171"/>
      <c r="P671" s="168"/>
      <c r="Q671" s="168"/>
      <c r="V671" s="168"/>
      <c r="W671" s="172"/>
      <c r="X671" s="168"/>
      <c r="Z671" s="168"/>
      <c r="AA671" s="168"/>
      <c r="AB671" s="172"/>
      <c r="AC671" s="168"/>
      <c r="AD671" s="168"/>
      <c r="AJ671" s="168"/>
      <c r="AK671" s="168"/>
      <c r="AN671" s="172"/>
    </row>
    <row r="672" spans="2:42" s="150" customFormat="1">
      <c r="B672" s="168"/>
      <c r="C672" s="168"/>
      <c r="D672" s="168"/>
      <c r="E672" s="27"/>
      <c r="H672" s="27"/>
      <c r="I672" s="168"/>
      <c r="J672" s="169"/>
      <c r="K672" s="168"/>
      <c r="L672" s="168"/>
      <c r="M672" s="170"/>
      <c r="O672" s="171"/>
      <c r="P672" s="168"/>
      <c r="Q672" s="168"/>
      <c r="V672" s="168"/>
      <c r="W672" s="172"/>
      <c r="X672" s="168"/>
      <c r="Z672" s="168"/>
      <c r="AA672" s="168"/>
      <c r="AB672" s="172"/>
      <c r="AC672" s="168"/>
      <c r="AD672" s="168"/>
      <c r="AJ672" s="168"/>
      <c r="AK672" s="168"/>
      <c r="AN672" s="172"/>
    </row>
    <row r="673" spans="2:42" s="150" customFormat="1">
      <c r="B673" s="168"/>
      <c r="C673" s="168"/>
      <c r="D673" s="168"/>
      <c r="E673" s="27"/>
      <c r="H673" s="27"/>
      <c r="I673" s="168"/>
      <c r="J673" s="169"/>
      <c r="K673" s="168"/>
      <c r="L673" s="168"/>
      <c r="M673" s="170"/>
      <c r="O673" s="171"/>
      <c r="P673" s="168"/>
      <c r="Q673" s="168"/>
      <c r="V673" s="168"/>
      <c r="W673" s="172"/>
      <c r="X673" s="168"/>
      <c r="Z673" s="168"/>
      <c r="AA673" s="168"/>
      <c r="AB673" s="172"/>
      <c r="AC673" s="168"/>
      <c r="AD673" s="168"/>
      <c r="AJ673" s="168"/>
      <c r="AK673" s="168"/>
      <c r="AN673" s="172"/>
    </row>
    <row r="674" spans="2:42" s="150" customFormat="1">
      <c r="B674" s="168"/>
      <c r="C674" s="168"/>
      <c r="D674" s="168"/>
      <c r="E674" s="27"/>
      <c r="H674" s="27"/>
      <c r="I674" s="168"/>
      <c r="J674" s="169"/>
      <c r="K674" s="168"/>
      <c r="L674" s="168"/>
      <c r="M674" s="170"/>
      <c r="O674" s="171"/>
      <c r="P674" s="168"/>
      <c r="Q674" s="168"/>
      <c r="V674" s="168"/>
      <c r="W674" s="172"/>
      <c r="X674" s="168"/>
      <c r="Z674" s="168"/>
      <c r="AA674" s="168"/>
      <c r="AB674" s="172"/>
      <c r="AC674" s="168"/>
      <c r="AD674" s="168"/>
      <c r="AJ674" s="168"/>
      <c r="AK674" s="168"/>
      <c r="AN674" s="172"/>
    </row>
    <row r="675" spans="2:42">
      <c r="B675" s="27"/>
      <c r="C675" s="27"/>
      <c r="D675" s="27"/>
      <c r="E675" s="27"/>
      <c r="H675" s="27"/>
      <c r="I675" s="27"/>
      <c r="J675" s="153"/>
      <c r="K675" s="27"/>
      <c r="L675" s="27"/>
      <c r="M675" s="167"/>
      <c r="O675" s="151"/>
      <c r="P675" s="27"/>
      <c r="Q675" s="27"/>
      <c r="W675" s="27"/>
      <c r="X675" s="27"/>
      <c r="Z675" s="27"/>
      <c r="AA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53"/>
      <c r="K676" s="27"/>
      <c r="L676" s="27"/>
      <c r="M676" s="167"/>
      <c r="O676" s="151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53"/>
      <c r="K677" s="27"/>
      <c r="L677" s="27"/>
      <c r="M677" s="167"/>
      <c r="O677" s="151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53"/>
      <c r="K678" s="27"/>
      <c r="L678" s="27"/>
      <c r="M678" s="167"/>
      <c r="O678" s="151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 s="150" customFormat="1">
      <c r="B679" s="168"/>
      <c r="C679" s="168"/>
      <c r="D679" s="168"/>
      <c r="E679" s="27"/>
      <c r="H679" s="27"/>
      <c r="I679" s="168"/>
      <c r="J679" s="169"/>
      <c r="K679" s="168"/>
      <c r="L679" s="168"/>
      <c r="M679" s="170"/>
      <c r="O679" s="171"/>
      <c r="P679" s="168"/>
      <c r="Q679" s="168"/>
      <c r="W679" s="168"/>
      <c r="X679" s="168"/>
      <c r="Z679" s="168"/>
      <c r="AA679" s="168"/>
      <c r="AB679" s="172"/>
      <c r="AC679" s="168"/>
      <c r="AD679" s="168"/>
      <c r="AJ679" s="168"/>
      <c r="AK679" s="168"/>
      <c r="AN679" s="172"/>
      <c r="AO679" s="168"/>
      <c r="AP679" s="168"/>
    </row>
    <row r="680" spans="2:42" s="150" customFormat="1">
      <c r="B680" s="168"/>
      <c r="C680" s="168"/>
      <c r="D680" s="168"/>
      <c r="E680" s="27"/>
      <c r="H680" s="27"/>
      <c r="I680" s="168"/>
      <c r="J680" s="169"/>
      <c r="K680" s="168"/>
      <c r="L680" s="168"/>
      <c r="M680" s="170"/>
      <c r="O680" s="171"/>
      <c r="P680" s="168"/>
      <c r="Q680" s="168"/>
      <c r="W680" s="168"/>
      <c r="X680" s="168"/>
      <c r="Z680" s="168"/>
      <c r="AA680" s="168"/>
      <c r="AB680" s="172"/>
      <c r="AC680" s="168"/>
      <c r="AD680" s="168"/>
      <c r="AJ680" s="168"/>
      <c r="AK680" s="168"/>
      <c r="AN680" s="172"/>
      <c r="AO680" s="168"/>
      <c r="AP680" s="168"/>
    </row>
    <row r="681" spans="2:42" s="150" customFormat="1">
      <c r="B681" s="168"/>
      <c r="C681" s="168"/>
      <c r="D681" s="168"/>
      <c r="E681" s="27"/>
      <c r="H681" s="27"/>
      <c r="I681" s="168"/>
      <c r="J681" s="169"/>
      <c r="K681" s="168"/>
      <c r="L681" s="168"/>
      <c r="M681" s="170"/>
      <c r="O681" s="171"/>
      <c r="P681" s="168"/>
      <c r="Q681" s="168"/>
      <c r="W681" s="168"/>
      <c r="X681" s="168"/>
      <c r="Z681" s="168"/>
      <c r="AA681" s="168"/>
      <c r="AB681" s="172"/>
      <c r="AC681" s="168"/>
      <c r="AD681" s="168"/>
      <c r="AJ681" s="168"/>
      <c r="AK681" s="168"/>
      <c r="AN681" s="172"/>
      <c r="AO681" s="168"/>
      <c r="AP681" s="168"/>
    </row>
    <row r="682" spans="2:42" s="150" customFormat="1">
      <c r="B682" s="168"/>
      <c r="C682" s="168"/>
      <c r="D682" s="168"/>
      <c r="E682" s="27"/>
      <c r="H682" s="27"/>
      <c r="I682" s="168"/>
      <c r="J682" s="169"/>
      <c r="K682" s="168"/>
      <c r="L682" s="168"/>
      <c r="M682" s="170"/>
      <c r="O682" s="171"/>
      <c r="P682" s="168"/>
      <c r="Q682" s="168"/>
      <c r="W682" s="168"/>
      <c r="X682" s="168"/>
      <c r="Z682" s="168"/>
      <c r="AA682" s="168"/>
      <c r="AB682" s="172"/>
      <c r="AC682" s="168"/>
      <c r="AD682" s="168"/>
      <c r="AJ682" s="168"/>
      <c r="AK682" s="168"/>
      <c r="AN682" s="172"/>
      <c r="AO682" s="168"/>
      <c r="AP682" s="168"/>
    </row>
    <row r="683" spans="2:42">
      <c r="B683" s="27"/>
      <c r="C683" s="27"/>
      <c r="D683" s="27"/>
      <c r="E683" s="27"/>
      <c r="H683" s="27"/>
      <c r="I683" s="27"/>
      <c r="J683" s="153"/>
      <c r="K683" s="27"/>
      <c r="L683" s="27"/>
      <c r="M683" s="154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53"/>
      <c r="K684" s="27"/>
      <c r="L684" s="27"/>
      <c r="M684" s="154"/>
      <c r="O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53"/>
      <c r="K685" s="27"/>
      <c r="L685" s="27"/>
      <c r="M685" s="154"/>
      <c r="O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53"/>
      <c r="K686" s="27"/>
      <c r="L686" s="27"/>
      <c r="M686" s="154"/>
      <c r="O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53"/>
      <c r="K687" s="27"/>
      <c r="L687" s="27"/>
      <c r="M687" s="154"/>
      <c r="O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53"/>
      <c r="K688" s="27"/>
      <c r="L688" s="27"/>
      <c r="M688" s="154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53"/>
      <c r="K689" s="27"/>
      <c r="L689" s="27"/>
      <c r="M689" s="154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53"/>
      <c r="K690" s="27"/>
      <c r="L690" s="27"/>
      <c r="M690" s="154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53"/>
      <c r="K691" s="27"/>
      <c r="L691" s="27"/>
      <c r="M691" s="154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53"/>
      <c r="K692" s="27"/>
      <c r="L692" s="27"/>
      <c r="M692" s="154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53"/>
      <c r="K693" s="27"/>
      <c r="L693" s="27"/>
      <c r="M693" s="154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53"/>
      <c r="K694" s="27"/>
      <c r="L694" s="27"/>
      <c r="M694" s="154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53"/>
      <c r="K695" s="27"/>
      <c r="L695" s="27"/>
      <c r="M695" s="154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53"/>
      <c r="K696" s="27"/>
      <c r="L696" s="27"/>
      <c r="M696" s="154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153"/>
      <c r="C697" s="27"/>
      <c r="D697" s="27"/>
      <c r="E697" s="27"/>
      <c r="H697" s="27"/>
      <c r="I697" s="153"/>
      <c r="J697" s="153"/>
      <c r="K697" s="27"/>
      <c r="L697" s="27"/>
      <c r="M697" s="154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53"/>
      <c r="K698" s="27"/>
      <c r="L698" s="27"/>
      <c r="O698" s="151"/>
      <c r="P698" s="27"/>
      <c r="Q698" s="27"/>
      <c r="V698" s="27"/>
      <c r="W698" s="14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53"/>
      <c r="K699" s="27"/>
      <c r="L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53"/>
      <c r="K700" s="27"/>
      <c r="L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53"/>
      <c r="K701" s="27"/>
      <c r="L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53"/>
      <c r="K702" s="27"/>
      <c r="L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53"/>
      <c r="K703" s="27"/>
      <c r="L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53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53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53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53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</row>
    <row r="708" spans="2:42">
      <c r="B708" s="27"/>
      <c r="C708" s="27"/>
      <c r="D708" s="27"/>
      <c r="E708" s="27"/>
      <c r="H708" s="27"/>
      <c r="I708" s="27"/>
      <c r="J708" s="153"/>
      <c r="K708" s="27"/>
      <c r="L708" s="27"/>
      <c r="P708" s="27"/>
      <c r="Q708" s="27"/>
      <c r="R708" s="147"/>
      <c r="S708" s="147"/>
      <c r="T708" s="14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53"/>
      <c r="K709" s="27"/>
      <c r="L709" s="27"/>
      <c r="P709" s="27"/>
      <c r="Q709" s="27"/>
      <c r="R709" s="147"/>
      <c r="S709" s="147"/>
      <c r="T709" s="147"/>
      <c r="W709" s="27"/>
      <c r="X709" s="27"/>
      <c r="Z709" s="27"/>
      <c r="AA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53"/>
      <c r="K710" s="27"/>
      <c r="L710" s="27"/>
      <c r="P710" s="27"/>
      <c r="Q710" s="27"/>
      <c r="R710" s="147"/>
      <c r="S710" s="147"/>
      <c r="T710" s="147"/>
      <c r="W710" s="27"/>
      <c r="X710" s="27"/>
      <c r="Z710" s="27"/>
      <c r="AA710" s="27"/>
      <c r="AC710" s="27"/>
      <c r="AD710" s="27"/>
      <c r="AJ710" s="27"/>
      <c r="AK710" s="27"/>
    </row>
    <row r="711" spans="2:42">
      <c r="B711" s="27"/>
      <c r="C711" s="27"/>
      <c r="D711" s="27"/>
      <c r="E711" s="27"/>
      <c r="H711" s="27"/>
      <c r="I711" s="27"/>
      <c r="J711" s="153"/>
      <c r="K711" s="27"/>
      <c r="L711" s="27"/>
      <c r="P711" s="27"/>
      <c r="Q711" s="27"/>
      <c r="R711" s="147"/>
      <c r="S711" s="147"/>
      <c r="T711" s="147"/>
      <c r="W711" s="27"/>
      <c r="X711" s="27"/>
      <c r="Z711" s="27"/>
      <c r="AA711" s="27"/>
      <c r="AC711" s="27"/>
      <c r="AD711" s="27"/>
      <c r="AJ711" s="27"/>
      <c r="AK711" s="27"/>
    </row>
    <row r="712" spans="2:42">
      <c r="B712" s="27"/>
      <c r="C712" s="27"/>
      <c r="D712" s="27"/>
      <c r="E712" s="27"/>
      <c r="H712" s="27"/>
      <c r="I712" s="27"/>
      <c r="J712" s="153"/>
      <c r="K712" s="27"/>
      <c r="L712" s="27"/>
      <c r="P712" s="27"/>
      <c r="Q712" s="27"/>
      <c r="R712" s="147"/>
      <c r="S712" s="147"/>
      <c r="T712" s="147"/>
      <c r="W712" s="27"/>
      <c r="X712" s="27"/>
      <c r="Z712" s="27"/>
      <c r="AA712" s="27"/>
      <c r="AC712" s="27"/>
      <c r="AD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53"/>
      <c r="K713" s="27"/>
      <c r="L713" s="27"/>
      <c r="P713" s="27"/>
      <c r="Q713" s="27"/>
      <c r="R713" s="147"/>
      <c r="S713" s="147"/>
      <c r="T713" s="147"/>
      <c r="W713" s="27"/>
      <c r="X713" s="27"/>
      <c r="Z713" s="27"/>
      <c r="AA713" s="27"/>
      <c r="AC713" s="27"/>
      <c r="AD713" s="27"/>
      <c r="AJ713" s="27"/>
      <c r="AK713" s="27"/>
    </row>
    <row r="714" spans="2:42">
      <c r="B714" s="27"/>
      <c r="C714" s="27"/>
      <c r="D714" s="27"/>
      <c r="E714" s="27"/>
      <c r="H714" s="27"/>
      <c r="I714" s="27"/>
      <c r="J714" s="153"/>
      <c r="K714" s="27"/>
      <c r="L714" s="27"/>
      <c r="P714" s="27"/>
      <c r="Q714" s="27"/>
      <c r="R714" s="147"/>
      <c r="S714" s="147"/>
      <c r="T714" s="147"/>
      <c r="W714" s="27"/>
      <c r="X714" s="27"/>
      <c r="Z714" s="27"/>
      <c r="AA714" s="27"/>
      <c r="AC714" s="27"/>
      <c r="AD714" s="27"/>
      <c r="AJ714" s="27"/>
      <c r="AK714" s="27"/>
    </row>
    <row r="715" spans="2:42">
      <c r="B715" s="27"/>
      <c r="C715" s="27"/>
      <c r="D715" s="27"/>
      <c r="E715" s="27"/>
      <c r="H715" s="27"/>
      <c r="I715" s="27"/>
      <c r="J715" s="153"/>
      <c r="K715" s="27"/>
      <c r="L715" s="27"/>
      <c r="P715" s="27"/>
      <c r="Q715" s="27"/>
      <c r="R715" s="147"/>
      <c r="S715" s="147"/>
      <c r="T715" s="147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53"/>
      <c r="K716" s="27"/>
      <c r="L716" s="27"/>
      <c r="P716" s="27"/>
      <c r="Q716" s="27"/>
      <c r="R716" s="147"/>
      <c r="S716" s="147"/>
      <c r="T716" s="147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151"/>
      <c r="J717" s="153"/>
      <c r="K717" s="27"/>
      <c r="M717" s="163"/>
      <c r="W717" s="27"/>
      <c r="Z717" s="27"/>
      <c r="AA717" s="27"/>
      <c r="AC717" s="27"/>
      <c r="AD717" s="27"/>
      <c r="AI717" s="27"/>
      <c r="AO717" s="27"/>
    </row>
    <row r="718" spans="2:42">
      <c r="B718" s="27"/>
      <c r="C718" s="27"/>
      <c r="D718" s="27"/>
      <c r="E718" s="27"/>
      <c r="H718" s="27"/>
      <c r="I718" s="151"/>
      <c r="J718" s="153"/>
      <c r="K718" s="27"/>
      <c r="M718" s="163"/>
      <c r="W718" s="27"/>
      <c r="Z718" s="27"/>
      <c r="AA718" s="27"/>
      <c r="AC718" s="27"/>
      <c r="AD718" s="27"/>
      <c r="AI718" s="27"/>
      <c r="AO718" s="27"/>
    </row>
    <row r="719" spans="2:42">
      <c r="B719" s="27"/>
      <c r="C719" s="27"/>
      <c r="D719" s="27"/>
      <c r="E719" s="27"/>
      <c r="H719" s="27"/>
      <c r="I719" s="151"/>
      <c r="J719" s="153"/>
      <c r="K719" s="27"/>
      <c r="M719" s="163"/>
      <c r="W719" s="27"/>
      <c r="Z719" s="27"/>
      <c r="AA719" s="27"/>
      <c r="AC719" s="27"/>
      <c r="AD719" s="27"/>
      <c r="AI719" s="27"/>
      <c r="AO719" s="27"/>
    </row>
    <row r="720" spans="2:42">
      <c r="B720" s="27"/>
      <c r="C720" s="27"/>
      <c r="D720" s="27"/>
      <c r="E720" s="27"/>
      <c r="H720" s="27"/>
      <c r="I720" s="151"/>
      <c r="J720" s="153"/>
      <c r="K720" s="27"/>
      <c r="M720" s="163"/>
      <c r="W720" s="27"/>
      <c r="Z720" s="27"/>
      <c r="AA720" s="27"/>
      <c r="AC720" s="27"/>
      <c r="AD720" s="27"/>
      <c r="AI720" s="27"/>
      <c r="AO720" s="27"/>
    </row>
    <row r="721" spans="2:41">
      <c r="B721" s="27"/>
      <c r="C721" s="27"/>
      <c r="D721" s="27"/>
      <c r="E721" s="27"/>
      <c r="H721" s="27"/>
      <c r="I721" s="151"/>
      <c r="J721" s="153"/>
      <c r="K721" s="27"/>
      <c r="M721" s="163"/>
      <c r="W721" s="27"/>
      <c r="Z721" s="27"/>
      <c r="AA721" s="27"/>
      <c r="AC721" s="27"/>
      <c r="AD721" s="27"/>
      <c r="AI721" s="27"/>
      <c r="AO721" s="27"/>
    </row>
    <row r="722" spans="2:41">
      <c r="B722" s="27"/>
      <c r="C722" s="27"/>
      <c r="D722" s="27"/>
      <c r="E722" s="27"/>
      <c r="H722" s="27"/>
      <c r="I722" s="151"/>
      <c r="J722" s="153"/>
      <c r="K722" s="27"/>
      <c r="M722" s="163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51"/>
      <c r="J723" s="153"/>
      <c r="K723" s="27"/>
      <c r="M723" s="163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51"/>
      <c r="J724" s="153"/>
      <c r="K724" s="27"/>
      <c r="M724" s="163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J725" s="153"/>
      <c r="K725" s="27"/>
    </row>
    <row r="726" spans="2:41">
      <c r="B726" s="27"/>
      <c r="C726" s="27"/>
      <c r="D726" s="27"/>
      <c r="E726" s="27"/>
      <c r="H726" s="27"/>
      <c r="J726" s="153"/>
      <c r="K726" s="147"/>
    </row>
    <row r="727" spans="2:41">
      <c r="E727" s="27"/>
      <c r="J727" s="153"/>
    </row>
    <row r="728" spans="2:41">
      <c r="E728" s="27"/>
      <c r="J728" s="153"/>
    </row>
    <row r="729" spans="2:41">
      <c r="E729" s="27"/>
      <c r="J729" s="153"/>
    </row>
    <row r="730" spans="2:41">
      <c r="E730" s="27"/>
      <c r="J730" s="153"/>
    </row>
    <row r="731" spans="2:41">
      <c r="E731" s="27"/>
      <c r="J731" s="153"/>
    </row>
    <row r="732" spans="2:41">
      <c r="E732" s="27"/>
      <c r="J732" s="153"/>
    </row>
    <row r="733" spans="2:41">
      <c r="E733" s="27"/>
      <c r="J733" s="153"/>
    </row>
    <row r="734" spans="2:41">
      <c r="E734" s="27"/>
      <c r="J734" s="153"/>
    </row>
    <row r="735" spans="2:41">
      <c r="E735" s="27"/>
      <c r="J735" s="153"/>
    </row>
    <row r="736" spans="2:41">
      <c r="E736" s="27"/>
      <c r="J736" s="153"/>
    </row>
    <row r="737" spans="5:10">
      <c r="E737" s="27"/>
      <c r="J737" s="153"/>
    </row>
    <row r="738" spans="5:10">
      <c r="E738" s="27"/>
      <c r="J738" s="153"/>
    </row>
    <row r="739" spans="5:10">
      <c r="E739" s="27"/>
      <c r="J739" s="153"/>
    </row>
    <row r="740" spans="5:10">
      <c r="E740" s="27"/>
      <c r="J740" s="153"/>
    </row>
    <row r="741" spans="5:10">
      <c r="E741" s="27"/>
      <c r="J741" s="153"/>
    </row>
    <row r="742" spans="5:10">
      <c r="E742" s="27"/>
      <c r="J742" s="153"/>
    </row>
    <row r="743" spans="5:10">
      <c r="E743" s="27"/>
      <c r="J743" s="153"/>
    </row>
    <row r="744" spans="5:10">
      <c r="E744" s="27"/>
      <c r="J744" s="153"/>
    </row>
    <row r="745" spans="5:10">
      <c r="E745" s="27"/>
      <c r="J745" s="153"/>
    </row>
    <row r="746" spans="5:10">
      <c r="E746" s="27"/>
      <c r="J746" s="153"/>
    </row>
    <row r="747" spans="5:10">
      <c r="E747" s="27"/>
      <c r="J747" s="153"/>
    </row>
    <row r="748" spans="5:10">
      <c r="E748" s="27"/>
      <c r="J748" s="153"/>
    </row>
    <row r="749" spans="5:10">
      <c r="E749" s="27"/>
      <c r="J749" s="153"/>
    </row>
    <row r="750" spans="5:10">
      <c r="E750" s="27"/>
      <c r="J750" s="153"/>
    </row>
    <row r="751" spans="5:10">
      <c r="E751" s="27"/>
      <c r="J751" s="153"/>
    </row>
    <row r="752" spans="5:10">
      <c r="E752" s="27"/>
      <c r="J752" s="153"/>
    </row>
    <row r="753" spans="5:10">
      <c r="E753" s="27"/>
      <c r="J753" s="153"/>
    </row>
    <row r="754" spans="5:10">
      <c r="E754" s="27"/>
      <c r="J754" s="153"/>
    </row>
    <row r="755" spans="5:10">
      <c r="E755" s="27"/>
      <c r="J755" s="153"/>
    </row>
    <row r="756" spans="5:10">
      <c r="E756" s="27"/>
      <c r="J756" s="153"/>
    </row>
    <row r="757" spans="5:10">
      <c r="E757" s="27"/>
      <c r="J757" s="153"/>
    </row>
    <row r="758" spans="5:10">
      <c r="E758" s="27"/>
      <c r="J758" s="153"/>
    </row>
    <row r="759" spans="5:10">
      <c r="E759" s="27"/>
      <c r="J759" s="153"/>
    </row>
    <row r="760" spans="5:10">
      <c r="E760" s="27"/>
      <c r="J760" s="153"/>
    </row>
    <row r="761" spans="5:10">
      <c r="E761" s="27"/>
      <c r="J761" s="153"/>
    </row>
    <row r="762" spans="5:10">
      <c r="E762" s="27"/>
      <c r="J762" s="153"/>
    </row>
    <row r="763" spans="5:10">
      <c r="E763" s="27"/>
      <c r="J763" s="153"/>
    </row>
    <row r="764" spans="5:10">
      <c r="E764" s="27"/>
      <c r="J764" s="153"/>
    </row>
    <row r="765" spans="5:10">
      <c r="E765" s="27"/>
    </row>
    <row r="766" spans="5:10">
      <c r="E766" s="27"/>
    </row>
  </sheetData>
  <autoFilter ref="A1:AP764">
    <extLst/>
  </autoFilter>
  <phoneticPr fontId="3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8"/>
  <sheetViews>
    <sheetView tabSelected="1" workbookViewId="0">
      <pane xSplit="5" ySplit="2" topLeftCell="F306" activePane="bottomRight" state="frozen"/>
      <selection pane="topRight"/>
      <selection pane="bottomLeft"/>
      <selection pane="bottomRight" activeCell="T321" sqref="T321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84" t="s">
        <v>110</v>
      </c>
      <c r="G1" s="184"/>
      <c r="H1" s="184"/>
      <c r="I1" s="184"/>
      <c r="J1" s="184"/>
      <c r="K1" s="184"/>
      <c r="L1" s="184"/>
      <c r="M1" s="184"/>
      <c r="N1" s="184"/>
      <c r="O1" s="184"/>
      <c r="P1" s="185" t="s">
        <v>111</v>
      </c>
      <c r="Q1" s="186"/>
      <c r="R1" s="186"/>
      <c r="S1" s="187"/>
      <c r="T1" s="188" t="s">
        <v>7</v>
      </c>
      <c r="U1" s="188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61" t="s">
        <v>113</v>
      </c>
      <c r="FK1" s="61" t="s">
        <v>113</v>
      </c>
      <c r="FL1" s="61" t="s">
        <v>113</v>
      </c>
      <c r="FM1" s="61" t="s">
        <v>113</v>
      </c>
      <c r="FN1" s="61" t="s">
        <v>113</v>
      </c>
      <c r="FO1" s="61" t="s">
        <v>113</v>
      </c>
      <c r="FP1" s="61" t="s">
        <v>113</v>
      </c>
      <c r="FQ1" s="61" t="s">
        <v>113</v>
      </c>
      <c r="FR1" s="6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6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61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61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61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61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61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61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6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61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6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61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6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61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6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61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6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6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6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6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6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6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6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6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6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6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6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6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6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6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6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6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6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6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6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61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6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6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6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6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6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61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2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6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2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6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6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6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6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6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6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6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6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6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6.5">
      <c r="A103" s="101"/>
      <c r="B103" s="101" t="s">
        <v>421</v>
      </c>
      <c r="C103" s="62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2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61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6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6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6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6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6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2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6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2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6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6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6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6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6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6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6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6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70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61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70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1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70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1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70" t="str">
        <f t="shared" si="1621"/>
        <v>InitUnitState('CS04',,,,,,,,,,)</v>
      </c>
      <c r="CO126" s="70" t="str">
        <f t="shared" si="1622"/>
        <v>InitUnitNormal('CS04',,,,,,,,,,)</v>
      </c>
      <c r="CP126" s="70" t="str">
        <f t="shared" si="1623"/>
        <v>InitUnitMagic('CS04',,,,,,,,,,)</v>
      </c>
      <c r="CQ126" s="70" t="str">
        <f t="shared" si="1624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61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70" t="str">
        <f t="shared" si="1545"/>
        <v>InitUnitState('CS05',,,,,,,,,,)</v>
      </c>
      <c r="CO127" s="70" t="str">
        <f t="shared" si="1546"/>
        <v>InitUnitNormal('CS05',,,,,,,,,,)</v>
      </c>
      <c r="CP127" s="70" t="str">
        <f t="shared" si="1547"/>
        <v>InitUnitMagic('CS05',,,,,,,,,,)</v>
      </c>
      <c r="CQ127" s="70" t="str">
        <f t="shared" si="1548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61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70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0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0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0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1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70" t="str">
        <f t="shared" si="1539"/>
        <v>InitUnitState('I021',,,,,,,,,,)</v>
      </c>
      <c r="CO129" s="70" t="str">
        <f t="shared" si="1540"/>
        <v>InitUnitNormal('I021',,,,,,,,,,)</v>
      </c>
      <c r="CP129" s="70" t="str">
        <f t="shared" si="1541"/>
        <v>InitUnitMagic('I021',,,,,,,,,,)</v>
      </c>
      <c r="CQ129" s="70" t="str">
        <f t="shared" si="1542"/>
        <v>InitUnitAdd('I021',,,,,,,,,,)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61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70" t="str">
        <f t="shared" si="1539"/>
        <v>InitUnitState('I022',,,,,,,,,,)</v>
      </c>
      <c r="CO130" s="70" t="str">
        <f t="shared" si="1540"/>
        <v>InitUnitNormal('I022',,,,,,,,,,)</v>
      </c>
      <c r="CP130" s="70" t="str">
        <f t="shared" si="1541"/>
        <v>InitUnitMagic('I022',,,,,,,,,,)</v>
      </c>
      <c r="CQ130" s="70" t="str">
        <f t="shared" si="1542"/>
        <v>InitUnitAdd('I022',,,,,,,,,,)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61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70" t="str">
        <f t="shared" si="1539"/>
        <v>InitUnitState('I023',,,,,,,,,,)</v>
      </c>
      <c r="CO131" s="70" t="str">
        <f t="shared" si="1540"/>
        <v>InitUnitNormal('I023',,,,,,,,,,)</v>
      </c>
      <c r="CP131" s="70" t="str">
        <f t="shared" si="1541"/>
        <v>InitUnitMagic('I023',,,,,,,,,,)</v>
      </c>
      <c r="CQ131" s="70" t="str">
        <f t="shared" si="1542"/>
        <v>InitUnitAdd('I023',,,,,,,,,,)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61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70" t="str">
        <f t="shared" si="1539"/>
        <v>InitUnitState('I024',,,,,,,,,,)</v>
      </c>
      <c r="CO132" s="70" t="str">
        <f t="shared" si="1540"/>
        <v>InitUnitNormal('I024',,,,,,,,,,)</v>
      </c>
      <c r="CP132" s="70" t="str">
        <f t="shared" si="1541"/>
        <v>InitUnitMagic('I024',,,,,,,,,,)</v>
      </c>
      <c r="CQ132" s="70" t="str">
        <f t="shared" si="1542"/>
        <v>InitUnitAdd('I024',,,,,,,,,,)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61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70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0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0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0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1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70" t="str">
        <f t="shared" si="1773"/>
        <v>InitUnitState('CS22',,,,,,,,,,)</v>
      </c>
      <c r="CO134" s="70" t="str">
        <f t="shared" si="1774"/>
        <v>InitUnitNormal('CS22',,,,,,,,,,)</v>
      </c>
      <c r="CP134" s="70" t="str">
        <f t="shared" si="1775"/>
        <v>InitUnitMagic('CS22',,,,,,,,,,)</v>
      </c>
      <c r="CQ134" s="70" t="str">
        <f t="shared" si="1776"/>
        <v>InitUnitAdd('CS22',,,,,,,,,,)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61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70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0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0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0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1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70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0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0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0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1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70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0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0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0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0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70" t="str">
        <f t="shared" si="2002"/>
        <v>InitUnitState('I001',,,,,,,,,,)</v>
      </c>
      <c r="CO138" s="70" t="str">
        <f t="shared" si="2003"/>
        <v>InitUnitNormal('I001',,,,,,,,,,)</v>
      </c>
      <c r="CP138" s="70" t="str">
        <f t="shared" si="2004"/>
        <v>InitUnitMagic('I001',,,,,,,,,,)</v>
      </c>
      <c r="CQ138" s="70" t="str">
        <f t="shared" si="2005"/>
        <v>InitUnitAdd('I001',,,,,,,,,,)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61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70" t="str">
        <f t="shared" si="2002"/>
        <v>InitUnitState('I002',,,,,,,,,,)</v>
      </c>
      <c r="CO139" s="70" t="str">
        <f t="shared" si="2003"/>
        <v>InitUnitNormal('I002',,,,,,,,,,)</v>
      </c>
      <c r="CP139" s="70" t="str">
        <f t="shared" si="2004"/>
        <v>InitUnitMagic('I002',,,,,,,,,,)</v>
      </c>
      <c r="CQ139" s="70" t="str">
        <f t="shared" si="2005"/>
        <v>InitUnitAdd('I002',,,,,,,,,,)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70" t="str">
        <f t="shared" si="2002"/>
        <v>InitUnitState('I003',,,,,,,,,,)</v>
      </c>
      <c r="CO140" s="70" t="str">
        <f t="shared" si="2003"/>
        <v>InitUnitNormal('I003',,,,,,,,,,)</v>
      </c>
      <c r="CP140" s="70" t="str">
        <f t="shared" si="2004"/>
        <v>InitUnitMagic('I003',,,,,,,,,,)</v>
      </c>
      <c r="CQ140" s="70" t="str">
        <f t="shared" si="2005"/>
        <v>InitUnitAdd('I003',,,,,,,,,,)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61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70" t="str">
        <f t="shared" si="2002"/>
        <v>InitUnitState('I004',,,,,,,,,,)</v>
      </c>
      <c r="CO141" s="70" t="str">
        <f t="shared" si="2003"/>
        <v>InitUnitNormal('I004',,,,,,,,,,)</v>
      </c>
      <c r="CP141" s="70" t="str">
        <f t="shared" si="2004"/>
        <v>InitUnitMagic('I004',,,,,,,,,,)</v>
      </c>
      <c r="CQ141" s="70" t="str">
        <f t="shared" si="2005"/>
        <v>InitUnitAdd('I004',,,,,,,,,,)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70" t="str">
        <f t="shared" si="2002"/>
        <v>InitUnitState('I005',,,,,,,,,,)</v>
      </c>
      <c r="CO142" s="70" t="str">
        <f t="shared" si="2003"/>
        <v>InitUnitNormal('I005',,,,,,,,,,)</v>
      </c>
      <c r="CP142" s="70" t="str">
        <f t="shared" si="2004"/>
        <v>InitUnitMagic('I005',,,,,,,,,,)</v>
      </c>
      <c r="CQ142" s="70" t="str">
        <f t="shared" si="2005"/>
        <v>InitUnitAdd('I005',,,,,,,,,,)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1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70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0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0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0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0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61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70" t="str">
        <f t="shared" si="2002"/>
        <v>InitUnitState('I011',,,10,,,,,,,)</v>
      </c>
      <c r="CO144" s="70" t="str">
        <f t="shared" si="2003"/>
        <v>InitUnitNormal('I011',,,,,,,,,,)</v>
      </c>
      <c r="CP144" s="70" t="str">
        <f t="shared" si="2004"/>
        <v>InitUnitMagic('I011',,,,,,,,,,15)</v>
      </c>
      <c r="CQ144" s="70" t="str">
        <f t="shared" si="2005"/>
        <v>InitUnitAdd('I011',,,,,,,,,,)</v>
      </c>
      <c r="CR144" s="70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61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70" t="str">
        <f t="shared" si="2002"/>
        <v>InitUnitState('I012',,,20,,,,,,,)</v>
      </c>
      <c r="CO145" s="70" t="str">
        <f t="shared" si="2003"/>
        <v>InitUnitNormal('I012',,,,,,,,,,)</v>
      </c>
      <c r="CP145" s="70" t="str">
        <f t="shared" si="2004"/>
        <v>InitUnitMagic('I012',,,,,,,,,,20)</v>
      </c>
      <c r="CQ145" s="70" t="str">
        <f t="shared" si="2005"/>
        <v>InitUnitAdd('I012',,,,,,,,,,)</v>
      </c>
      <c r="CR145" s="70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61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70" t="str">
        <f t="shared" si="2002"/>
        <v>InitUnitState('I013',,,30,,,,,,,)</v>
      </c>
      <c r="CO146" s="70" t="str">
        <f t="shared" si="2003"/>
        <v>InitUnitNormal('I013',,,,,,,,,,)</v>
      </c>
      <c r="CP146" s="70" t="str">
        <f t="shared" si="2004"/>
        <v>InitUnitMagic('I013',,,,,,,,,,25)</v>
      </c>
      <c r="CQ146" s="70" t="str">
        <f t="shared" si="2005"/>
        <v>InitUnitAdd('I013',,,,,,,,,,)</v>
      </c>
      <c r="CR146" s="70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61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70" t="str">
        <f t="shared" si="2002"/>
        <v>InitUnitState('I014',,,40,,,,,,,)</v>
      </c>
      <c r="CO147" s="70" t="str">
        <f t="shared" si="2003"/>
        <v>InitUnitNormal('I014',,,,,,,,,,)</v>
      </c>
      <c r="CP147" s="70" t="str">
        <f t="shared" si="2004"/>
        <v>InitUnitMagic('I014',,,,,,,,,,30)</v>
      </c>
      <c r="CQ147" s="70" t="str">
        <f t="shared" si="2005"/>
        <v>InitUnitAdd('I014',,,,,,,,,,)</v>
      </c>
      <c r="CR147" s="70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61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70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0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0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0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0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61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70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0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0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0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61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61" t="s">
        <v>561</v>
      </c>
      <c r="U150" s="85" t="str">
        <f t="shared" si="2001"/>
        <v>ReplaceableTextures\\CommandButtons\\BTNIN07.blp</v>
      </c>
      <c r="CN150" s="70" t="str">
        <f t="shared" si="2519"/>
        <v>InitUnitState('IN07',,,,,,,,,,)</v>
      </c>
      <c r="CO150" s="70" t="str">
        <f t="shared" si="2520"/>
        <v>InitUnitNormal('IN07',,,,,,,,,,)</v>
      </c>
      <c r="CP150" s="70" t="str">
        <f t="shared" si="2521"/>
        <v>InitUnitMagic('IN07',,,,,,,,,,)</v>
      </c>
      <c r="CQ150" s="70" t="str">
        <f t="shared" si="2522"/>
        <v>InitUnitAdd('IN07',,,,,,,,,,)</v>
      </c>
      <c r="CR150" s="70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61" t="s">
        <v>563</v>
      </c>
      <c r="T151" s="61" t="s">
        <v>564</v>
      </c>
      <c r="U151" s="85" t="str">
        <f t="shared" si="2001"/>
        <v>ReplaceableTextures\\CommandButtons\\BTNIN08.blp</v>
      </c>
      <c r="CN151" s="70" t="str">
        <f t="shared" si="2519"/>
        <v>InitUnitState('IN08',,,,,,,,,,)</v>
      </c>
      <c r="CO151" s="70" t="str">
        <f t="shared" si="2520"/>
        <v>InitUnitNormal('IN08',,,,,,,,,,)</v>
      </c>
      <c r="CP151" s="70" t="str">
        <f t="shared" si="2521"/>
        <v>InitUnitMagic('IN08',,,,,,,,,,)</v>
      </c>
      <c r="CQ151" s="70" t="str">
        <f t="shared" si="2522"/>
        <v>InitUnitAdd('IN08',,,,,,,,,,)</v>
      </c>
      <c r="CR151" s="70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61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61" t="s">
        <v>567</v>
      </c>
      <c r="U152" s="85" t="str">
        <f t="shared" si="2001"/>
        <v>ReplaceableTextures\\CommandButtons\\BTNIN09.blp</v>
      </c>
      <c r="CN152" s="70" t="str">
        <f t="shared" si="2519"/>
        <v>InitUnitState('IN09',,,,,,,,,,)</v>
      </c>
      <c r="CO152" s="70" t="str">
        <f t="shared" si="2520"/>
        <v>InitUnitNormal('IN09',,,,,,,,,,)</v>
      </c>
      <c r="CP152" s="70" t="str">
        <f t="shared" si="2521"/>
        <v>InitUnitMagic('IN09',,,,,,,,,,)</v>
      </c>
      <c r="CQ152" s="70" t="str">
        <f t="shared" si="2522"/>
        <v>InitUnitAdd('IN09',,,,,,,,,,)</v>
      </c>
      <c r="CR152" s="70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61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61" t="s">
        <v>570</v>
      </c>
      <c r="U153" s="85" t="str">
        <f t="shared" si="2001"/>
        <v>ReplaceableTextures\\CommandButtons\\BTNIN10.blp</v>
      </c>
      <c r="CN153" s="70" t="str">
        <f t="shared" si="2519"/>
        <v>InitUnitState('IN10',,,,,,,,,,)</v>
      </c>
      <c r="CO153" s="70" t="str">
        <f t="shared" si="2520"/>
        <v>InitUnitNormal('IN10',,,,,,,,,,)</v>
      </c>
      <c r="CP153" s="70" t="str">
        <f t="shared" si="2521"/>
        <v>InitUnitMagic('IN10',,,,,,,,,,)</v>
      </c>
      <c r="CQ153" s="70" t="str">
        <f t="shared" si="2522"/>
        <v>InitUnitAdd('IN10',,,,,,,,,,)</v>
      </c>
      <c r="CR153" s="70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61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61" t="s">
        <v>573</v>
      </c>
      <c r="U154" s="85" t="str">
        <f t="shared" si="2001"/>
        <v>ReplaceableTextures\\CommandButtons\\BTNIN11.blp</v>
      </c>
      <c r="CN154" s="70" t="str">
        <f t="shared" si="2519"/>
        <v>InitUnitState('IN11',,,,,,,,,,)</v>
      </c>
      <c r="CO154" s="70" t="str">
        <f t="shared" si="2520"/>
        <v>InitUnitNormal('IN11',,,,,,,,,,)</v>
      </c>
      <c r="CP154" s="70" t="str">
        <f t="shared" si="2521"/>
        <v>InitUnitMagic('IN11',,,,,,,,,,)</v>
      </c>
      <c r="CQ154" s="70" t="str">
        <f t="shared" si="2522"/>
        <v>InitUnitAdd('IN11',,,,,,,,,,)</v>
      </c>
      <c r="CR154" s="70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61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61" t="s">
        <v>576</v>
      </c>
      <c r="U155" s="85" t="str">
        <f t="shared" si="2001"/>
        <v>ReplaceableTextures\\CommandButtons\\BTNIN12.blp</v>
      </c>
      <c r="CN155" s="70" t="str">
        <f t="shared" si="2519"/>
        <v>InitUnitState('IN12',,,,,,,,,,)</v>
      </c>
      <c r="CO155" s="70" t="str">
        <f t="shared" si="2520"/>
        <v>InitUnitNormal('IN12',,,,,,,,,,)</v>
      </c>
      <c r="CP155" s="70" t="str">
        <f t="shared" si="2521"/>
        <v>InitUnitMagic('IN12',,,,,,,,,,)</v>
      </c>
      <c r="CQ155" s="70" t="str">
        <f t="shared" si="2522"/>
        <v>InitUnitAdd('IN12',,,,,,,,,,)</v>
      </c>
      <c r="CR155" s="70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61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61" t="s">
        <v>579</v>
      </c>
      <c r="U156" s="85" t="str">
        <f t="shared" si="2001"/>
        <v>ReplaceableTextures\\CommandButtons\\BTNIN13.blp</v>
      </c>
      <c r="CN156" s="70" t="str">
        <f t="shared" si="2519"/>
        <v>InitUnitState('IN13',,,,,,,,,,)</v>
      </c>
      <c r="CO156" s="70" t="str">
        <f t="shared" si="2520"/>
        <v>InitUnitNormal('IN13',,,,,,,,,,)</v>
      </c>
      <c r="CP156" s="70" t="str">
        <f t="shared" si="2521"/>
        <v>InitUnitMagic('IN13',,,,,,,,,,)</v>
      </c>
      <c r="CQ156" s="70" t="str">
        <f t="shared" si="2522"/>
        <v>InitUnitAdd('IN13',,,,,,,,,,)</v>
      </c>
      <c r="CR156" s="70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61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61" t="s">
        <v>582</v>
      </c>
      <c r="U157" s="85" t="str">
        <f t="shared" si="2001"/>
        <v>ReplaceableTextures\\CommandButtons\\BTNIN14.blp</v>
      </c>
      <c r="CN157" s="70" t="str">
        <f t="shared" si="2519"/>
        <v>InitUnitState('IN14',,,,,,,,,,)</v>
      </c>
      <c r="CO157" s="70" t="str">
        <f t="shared" si="2520"/>
        <v>InitUnitNormal('IN14',,,,,,,,,,)</v>
      </c>
      <c r="CP157" s="70" t="str">
        <f t="shared" si="2521"/>
        <v>InitUnitMagic('IN14',,,,,,,,,,)</v>
      </c>
      <c r="CQ157" s="70" t="str">
        <f t="shared" si="2522"/>
        <v>InitUnitAdd('IN14',,,,,,,,,,)</v>
      </c>
      <c r="CR157" s="70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61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61" t="s">
        <v>585</v>
      </c>
      <c r="U158" s="85" t="str">
        <f t="shared" si="2001"/>
        <v>ReplaceableTextures\\CommandButtons\\BTNIN15.blp</v>
      </c>
      <c r="CN158" s="70" t="str">
        <f t="shared" si="2519"/>
        <v>InitUnitState('IN15',,,,,,,,,,)</v>
      </c>
      <c r="CO158" s="70" t="str">
        <f t="shared" si="2520"/>
        <v>InitUnitNormal('IN15',,,,,,,,,,)</v>
      </c>
      <c r="CP158" s="70" t="str">
        <f t="shared" si="2521"/>
        <v>InitUnitMagic('IN15',,,,,,,,,,)</v>
      </c>
      <c r="CQ158" s="70" t="str">
        <f t="shared" si="2522"/>
        <v>InitUnitAdd('IN15',,,,,,,,,,)</v>
      </c>
      <c r="CR158" s="70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1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61" t="s">
        <v>588</v>
      </c>
      <c r="U159" s="85" t="str">
        <f t="shared" si="2001"/>
        <v>ReplaceableTextures\\CommandButtons\\BTNIN16.blp</v>
      </c>
      <c r="CN159" s="70" t="str">
        <f t="shared" si="2519"/>
        <v>InitUnitState('IN16',,,,,,,,,,)</v>
      </c>
      <c r="CO159" s="70" t="str">
        <f t="shared" si="2520"/>
        <v>InitUnitNormal('IN16',,,,,,,,,,)</v>
      </c>
      <c r="CP159" s="70" t="str">
        <f t="shared" si="2521"/>
        <v>InitUnitMagic('IN16',,,,,,,,,,)</v>
      </c>
      <c r="CQ159" s="70" t="str">
        <f t="shared" si="2522"/>
        <v>InitUnitAdd('IN16',,,,,,,,,,)</v>
      </c>
      <c r="CR159" s="70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61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61" t="s">
        <v>591</v>
      </c>
      <c r="U160" s="85" t="str">
        <f t="shared" si="2001"/>
        <v>ReplaceableTextures\\CommandButtons\\BTNIN17.blp</v>
      </c>
      <c r="CN160" s="70" t="str">
        <f t="shared" si="2519"/>
        <v>InitUnitState('IN17',,,,,,,,,,)</v>
      </c>
      <c r="CO160" s="70" t="str">
        <f t="shared" si="2520"/>
        <v>InitUnitNormal('IN17',,,,,,,,,,)</v>
      </c>
      <c r="CP160" s="70" t="str">
        <f t="shared" si="2521"/>
        <v>InitUnitMagic('IN17',,,,,,,,,,)</v>
      </c>
      <c r="CQ160" s="70" t="str">
        <f t="shared" si="2522"/>
        <v>InitUnitAdd('IN17',,,,,,,,,,)</v>
      </c>
      <c r="CR160" s="70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61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61" t="s">
        <v>594</v>
      </c>
      <c r="U161" s="85" t="str">
        <f t="shared" si="2001"/>
        <v>ReplaceableTextures\\CommandButtons\\BTNIN18.blp</v>
      </c>
      <c r="CN161" s="70" t="str">
        <f t="shared" si="2519"/>
        <v>InitUnitState('IN18',,,,,,,,,,)</v>
      </c>
      <c r="CO161" s="70" t="str">
        <f t="shared" si="2520"/>
        <v>InitUnitNormal('IN18',,,,,,,,,,)</v>
      </c>
      <c r="CP161" s="70" t="str">
        <f t="shared" si="2521"/>
        <v>InitUnitMagic('IN18',,,,,,,,,,)</v>
      </c>
      <c r="CQ161" s="70" t="str">
        <f t="shared" si="2522"/>
        <v>InitUnitAdd('IN18',,,,,,,,,,)</v>
      </c>
      <c r="CR161" s="70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61" t="s">
        <v>596</v>
      </c>
      <c r="T162" s="61" t="s">
        <v>597</v>
      </c>
      <c r="U162" s="85" t="s">
        <v>598</v>
      </c>
      <c r="CN162" s="70" t="str">
        <f t="shared" si="2519"/>
        <v>InitUnitState('IN19',,,,,,,,,,)</v>
      </c>
      <c r="CO162" s="70" t="str">
        <f t="shared" si="2520"/>
        <v>InitUnitNormal('IN19',,,,,,,,,,)</v>
      </c>
      <c r="CP162" s="70" t="str">
        <f t="shared" si="2521"/>
        <v>InitUnitMagic('IN19',,,,,,,,,,)</v>
      </c>
      <c r="CQ162" s="70" t="str">
        <f t="shared" si="2522"/>
        <v>InitUnitAdd('IN19',,,,,,,,,,)</v>
      </c>
      <c r="CR162" s="70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61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61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70" t="str">
        <f t="shared" si="2519"/>
        <v>InitUnitState('IN20',,,,,,,,,,)</v>
      </c>
      <c r="CO163" s="70" t="str">
        <f t="shared" si="2520"/>
        <v>InitUnitNormal('IN20',,,,,,,,,,)</v>
      </c>
      <c r="CP163" s="70" t="str">
        <f t="shared" si="2521"/>
        <v>InitUnitMagic('IN20',,,,,,,,,,)</v>
      </c>
      <c r="CQ163" s="70" t="str">
        <f t="shared" si="2522"/>
        <v>InitUnitAdd('IN20',,,,,,,,,,)</v>
      </c>
      <c r="CR163" s="70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61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61" t="s">
        <v>604</v>
      </c>
      <c r="U164" s="85" t="str">
        <f t="shared" si="2810"/>
        <v>ReplaceableTextures\\CommandButtons\\BTNIN21.blp</v>
      </c>
      <c r="CN164" s="70" t="str">
        <f t="shared" si="2519"/>
        <v>InitUnitState('IN21',,,,,,,,,,)</v>
      </c>
      <c r="CO164" s="70" t="str">
        <f t="shared" si="2520"/>
        <v>InitUnitNormal('IN21',,,,,,,,,,)</v>
      </c>
      <c r="CP164" s="70" t="str">
        <f t="shared" si="2521"/>
        <v>InitUnitMagic('IN21',,,,,,,,,,)</v>
      </c>
      <c r="CQ164" s="70" t="str">
        <f t="shared" si="2522"/>
        <v>InitUnitAdd('IN21',,,,,,,,,,)</v>
      </c>
      <c r="CR164" s="70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61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61" t="s">
        <v>607</v>
      </c>
      <c r="U165" s="85" t="str">
        <f t="shared" si="2810"/>
        <v>ReplaceableTextures\\CommandButtons\\BTNIN22.blp</v>
      </c>
      <c r="CN165" s="70" t="str">
        <f t="shared" si="2519"/>
        <v>InitUnitState('IN22',,,,,,,,,,)</v>
      </c>
      <c r="CO165" s="70" t="str">
        <f t="shared" si="2520"/>
        <v>InitUnitNormal('IN22',,,,,,,,,,)</v>
      </c>
      <c r="CP165" s="70" t="str">
        <f t="shared" si="2521"/>
        <v>InitUnitMagic('IN22',,,,,,,,,,)</v>
      </c>
      <c r="CQ165" s="70" t="str">
        <f t="shared" si="2522"/>
        <v>InitUnitAdd('IN22',,,,,,,,,,)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61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61" t="s">
        <v>610</v>
      </c>
      <c r="U166" s="85" t="str">
        <f t="shared" si="2810"/>
        <v>ReplaceableTextures\\CommandButtons\\BTNIN23.blp</v>
      </c>
      <c r="CN166" s="70" t="str">
        <f t="shared" si="2519"/>
        <v>InitUnitState('IN23',,,,,,,,,,)</v>
      </c>
      <c r="CO166" s="70" t="str">
        <f t="shared" si="2520"/>
        <v>InitUnitNormal('IN23',,,,,,,,,,)</v>
      </c>
      <c r="CP166" s="70" t="str">
        <f t="shared" si="2521"/>
        <v>InitUnitMagic('IN23',,,,,,,,,,)</v>
      </c>
      <c r="CQ166" s="70" t="str">
        <f t="shared" si="2522"/>
        <v>InitUnitAdd('IN23',,,,,,,,,,)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61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61" t="s">
        <v>613</v>
      </c>
      <c r="U167" s="85" t="str">
        <f t="shared" si="2810"/>
        <v>ReplaceableTextures\\CommandButtons\\BTNIN24.blp</v>
      </c>
      <c r="CN167" s="70" t="str">
        <f t="shared" si="2519"/>
        <v>InitUnitState('IN24',,,,,,,,,,)</v>
      </c>
      <c r="CO167" s="70" t="str">
        <f t="shared" si="2520"/>
        <v>InitUnitNormal('IN24',,,,,,,,,,)</v>
      </c>
      <c r="CP167" s="70" t="str">
        <f t="shared" si="2521"/>
        <v>InitUnitMagic('IN24',,,,,,,,,,)</v>
      </c>
      <c r="CQ167" s="70" t="str">
        <f t="shared" si="2522"/>
        <v>InitUnitAdd('IN24',,,,,,,,,,)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61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61" t="s">
        <v>616</v>
      </c>
      <c r="U168" s="85" t="s">
        <v>617</v>
      </c>
      <c r="CN168" s="70" t="str">
        <f t="shared" si="2519"/>
        <v>InitUnitState('IN25',,,,,,,,,,)</v>
      </c>
      <c r="CO168" s="70" t="str">
        <f t="shared" si="2520"/>
        <v>InitUnitNormal('IN25',,,,,,,,,,)</v>
      </c>
      <c r="CP168" s="70" t="str">
        <f t="shared" si="2521"/>
        <v>InitUnitMagic('IN25',,,,,,,,,,)</v>
      </c>
      <c r="CQ168" s="70" t="str">
        <f t="shared" si="2522"/>
        <v>InitUnitAdd('IN25',,,,,,,,,,)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61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61" t="s">
        <v>620</v>
      </c>
      <c r="U169" s="85" t="s">
        <v>621</v>
      </c>
      <c r="CN169" s="70" t="str">
        <f t="shared" si="2519"/>
        <v>InitUnitState('IN26',,,,,,,,,,)</v>
      </c>
      <c r="CO169" s="70" t="str">
        <f t="shared" si="2520"/>
        <v>InitUnitNormal('IN26',,,,,,,,,,)</v>
      </c>
      <c r="CP169" s="70" t="str">
        <f t="shared" si="2521"/>
        <v>InitUnitMagic('IN26',,,,,,,,,,)</v>
      </c>
      <c r="CQ169" s="70" t="str">
        <f t="shared" si="2522"/>
        <v>InitUnitAdd('IN26',,,,,,,,,,)</v>
      </c>
      <c r="CR169" s="70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61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61" t="s">
        <v>624</v>
      </c>
      <c r="U170" s="85" t="s">
        <v>625</v>
      </c>
      <c r="CN170" s="70" t="str">
        <f t="shared" si="2519"/>
        <v>InitUnitState('IN27',,,,,,,,,,)</v>
      </c>
      <c r="CO170" s="70" t="str">
        <f t="shared" si="2520"/>
        <v>InitUnitNormal('IN27',,,,,,,,,,)</v>
      </c>
      <c r="CP170" s="70" t="str">
        <f t="shared" si="2521"/>
        <v>InitUnitMagic('IN27',,,,,,,,,,)</v>
      </c>
      <c r="CQ170" s="70" t="str">
        <f t="shared" si="2522"/>
        <v>InitUnitAdd('IN27',,,,,,,,,,)</v>
      </c>
      <c r="CR170" s="70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61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61" t="s">
        <v>627</v>
      </c>
      <c r="T171" s="61" t="s">
        <v>628</v>
      </c>
      <c r="U171" s="85" t="s">
        <v>629</v>
      </c>
      <c r="CN171" s="70" t="str">
        <f t="shared" si="2519"/>
        <v>InitUnitState('IN28',,,,,,,,,,)</v>
      </c>
      <c r="CO171" s="70" t="str">
        <f t="shared" si="2520"/>
        <v>InitUnitNormal('IN28',,,,,,,,,,)</v>
      </c>
      <c r="CP171" s="70" t="str">
        <f t="shared" si="2521"/>
        <v>InitUnitMagic('IN28',,,,,,,,,,)</v>
      </c>
      <c r="CQ171" s="70" t="str">
        <f t="shared" si="2522"/>
        <v>InitUnitAdd('IN28',,,,,,,,,,)</v>
      </c>
      <c r="CR171" s="70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61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61" t="s">
        <v>631</v>
      </c>
      <c r="T172" s="61" t="s">
        <v>597</v>
      </c>
      <c r="U172" s="85" t="s">
        <v>478</v>
      </c>
      <c r="CN172" s="70" t="str">
        <f t="shared" si="2519"/>
        <v>InitUnitState('IN29',,,,,,,,,,)</v>
      </c>
      <c r="CO172" s="70" t="str">
        <f t="shared" si="2520"/>
        <v>InitUnitNormal('IN29',,,,,,,,,,)</v>
      </c>
      <c r="CP172" s="70" t="str">
        <f t="shared" si="2521"/>
        <v>InitUnitMagic('IN29',,,,,,,,,,)</v>
      </c>
      <c r="CQ172" s="70" t="str">
        <f t="shared" si="2522"/>
        <v>InitUnitAdd('IN29',,,,,,,,,,)</v>
      </c>
      <c r="CR172" s="70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61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61" t="s">
        <v>633</v>
      </c>
      <c r="T173" s="61" t="s">
        <v>634</v>
      </c>
      <c r="U173" s="85" t="s">
        <v>635</v>
      </c>
      <c r="CN173" s="70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0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0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0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0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1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61" t="s">
        <v>637</v>
      </c>
      <c r="T174" s="61" t="s">
        <v>638</v>
      </c>
      <c r="U174" s="85" t="s">
        <v>639</v>
      </c>
      <c r="CN174" s="70" t="str">
        <f t="shared" si="2832"/>
        <v>InitUnitState('IN31',,,,,,,,,,)</v>
      </c>
      <c r="CO174" s="70" t="str">
        <f t="shared" si="2833"/>
        <v>InitUnitNormal('IN31',,,,,,,,,,)</v>
      </c>
      <c r="CP174" s="70" t="str">
        <f t="shared" si="2834"/>
        <v>InitUnitMagic('IN31',,,,,,,,,,)</v>
      </c>
      <c r="CQ174" s="70" t="str">
        <f t="shared" si="2835"/>
        <v>InitUnitAdd('IN31',,,,,,,,,,)</v>
      </c>
      <c r="CR174" s="70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61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61" t="s">
        <v>627</v>
      </c>
      <c r="T175" s="61" t="s">
        <v>628</v>
      </c>
      <c r="U175" s="85" t="s">
        <v>629</v>
      </c>
      <c r="CN175" s="70" t="str">
        <f t="shared" si="2832"/>
        <v>InitUnitState('IN32',,,,,,,,,,)</v>
      </c>
      <c r="CO175" s="70" t="str">
        <f t="shared" si="2833"/>
        <v>InitUnitNormal('IN32',,,,,,,,,,)</v>
      </c>
      <c r="CP175" s="70" t="str">
        <f t="shared" si="2834"/>
        <v>InitUnitMagic('IN32',,,,,,,,,,)</v>
      </c>
      <c r="CQ175" s="70" t="str">
        <f t="shared" si="2835"/>
        <v>InitUnitAdd('IN32',,,,,,,,,,)</v>
      </c>
      <c r="CR175" s="70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61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61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70" t="str">
        <f t="shared" si="2832"/>
        <v>InitUnitState('IN33',,,,,,,,,,)</v>
      </c>
      <c r="CO176" s="70" t="str">
        <f t="shared" si="2833"/>
        <v>InitUnitNormal('IN33',,,,,,,,,,)</v>
      </c>
      <c r="CP176" s="70" t="str">
        <f t="shared" si="2834"/>
        <v>InitUnitMagic('IN33',,,,,,,,,,)</v>
      </c>
      <c r="CQ176" s="70" t="str">
        <f t="shared" si="2835"/>
        <v>InitUnitAdd('IN33',,,,,,,,,,)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61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61" t="s">
        <v>646</v>
      </c>
      <c r="U177" s="85" t="str">
        <f t="shared" si="2908"/>
        <v>ReplaceableTextures\\CommandButtons\\BTNIN34.blp</v>
      </c>
      <c r="CN177" s="70" t="str">
        <f t="shared" si="2832"/>
        <v>InitUnitState('IN34',,,,,,,,,,)</v>
      </c>
      <c r="CO177" s="70" t="str">
        <f t="shared" si="2833"/>
        <v>InitUnitNormal('IN34',,,,,,,,,,)</v>
      </c>
      <c r="CP177" s="70" t="str">
        <f t="shared" si="2834"/>
        <v>InitUnitMagic('IN34',,,,,,,,,,)</v>
      </c>
      <c r="CQ177" s="70" t="str">
        <f t="shared" si="2835"/>
        <v>InitUnitAdd('IN34',,,,,,,,,,)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61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61" t="s">
        <v>649</v>
      </c>
      <c r="U178" s="85" t="str">
        <f t="shared" si="2908"/>
        <v>ReplaceableTextures\\CommandButtons\\BTNIN35.blp</v>
      </c>
      <c r="CN178" s="70" t="str">
        <f t="shared" si="2832"/>
        <v>InitUnitState('IN35',,,,,,,,,,)</v>
      </c>
      <c r="CO178" s="70" t="str">
        <f t="shared" si="2833"/>
        <v>InitUnitNormal('IN35',,,,,,,,,,)</v>
      </c>
      <c r="CP178" s="70" t="str">
        <f t="shared" si="2834"/>
        <v>InitUnitMagic('IN35',,,,,,,,,,)</v>
      </c>
      <c r="CQ178" s="70" t="str">
        <f t="shared" si="2835"/>
        <v>InitUnitAdd('IN35',,,,,,,,,,)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61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61" t="s">
        <v>652</v>
      </c>
      <c r="U179" s="85" t="str">
        <f t="shared" si="2908"/>
        <v>ReplaceableTextures\\CommandButtons\\BTNIN36.blp</v>
      </c>
      <c r="CN179" s="70" t="str">
        <f t="shared" si="2832"/>
        <v>InitUnitState('IN36',,,,,,,,,,)</v>
      </c>
      <c r="CO179" s="70" t="str">
        <f t="shared" si="2833"/>
        <v>InitUnitNormal('IN36',,,,,,,,,,)</v>
      </c>
      <c r="CP179" s="70" t="str">
        <f t="shared" si="2834"/>
        <v>InitUnitMagic('IN36',,,,,,,,,,)</v>
      </c>
      <c r="CQ179" s="70" t="str">
        <f t="shared" si="2835"/>
        <v>InitUnitAdd('IN36',,,,,,,,,,)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61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61" t="s">
        <v>655</v>
      </c>
      <c r="U180" s="85" t="str">
        <f t="shared" si="2908"/>
        <v>ReplaceableTextures\\CommandButtons\\BTNIN37.blp</v>
      </c>
      <c r="CN180" s="70" t="str">
        <f t="shared" si="2832"/>
        <v>InitUnitState('IN37',,,,,,,,,,)</v>
      </c>
      <c r="CO180" s="70" t="str">
        <f t="shared" si="2833"/>
        <v>InitUnitNormal('IN37',,,,,,,,,,)</v>
      </c>
      <c r="CP180" s="70" t="str">
        <f t="shared" si="2834"/>
        <v>InitUnitMagic('IN37',,,,,,,,,,)</v>
      </c>
      <c r="CQ180" s="70" t="str">
        <f t="shared" si="2835"/>
        <v>InitUnitAdd('IN37',,,,,,,,,,)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61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61" t="s">
        <v>658</v>
      </c>
      <c r="U181" s="85" t="str">
        <f t="shared" si="2908"/>
        <v>ReplaceableTextures\\CommandButtons\\BTNIN38.blp</v>
      </c>
      <c r="CN181" s="70" t="str">
        <f t="shared" si="2832"/>
        <v>InitUnitState('IN38',,,,,,,,,,)</v>
      </c>
      <c r="CO181" s="70" t="str">
        <f t="shared" si="2833"/>
        <v>InitUnitNormal('IN38',,,,,,,,,,)</v>
      </c>
      <c r="CP181" s="70" t="str">
        <f t="shared" si="2834"/>
        <v>InitUnitMagic('IN38',,,,,,,,,,)</v>
      </c>
      <c r="CQ181" s="70" t="str">
        <f t="shared" si="2835"/>
        <v>InitUnitAdd('IN38',,,,,,,,,,)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61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61" t="s">
        <v>661</v>
      </c>
      <c r="U182" s="85" t="str">
        <f t="shared" si="2908"/>
        <v>ReplaceableTextures\\CommandButtons\\BTNIN39.blp</v>
      </c>
      <c r="CN182" s="70" t="str">
        <f t="shared" si="2832"/>
        <v>InitUnitState('IN39',,,,,,,,,,)</v>
      </c>
      <c r="CO182" s="70" t="str">
        <f t="shared" si="2833"/>
        <v>InitUnitNormal('IN39',,,,,,,,,,)</v>
      </c>
      <c r="CP182" s="70" t="str">
        <f t="shared" si="2834"/>
        <v>InitUnitMagic('IN39',,,,,,,,,,)</v>
      </c>
      <c r="CQ182" s="70" t="str">
        <f t="shared" si="2835"/>
        <v>InitUnitAdd('IN39',,,,,,,,,,)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61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61" t="s">
        <v>664</v>
      </c>
      <c r="U183" s="85" t="str">
        <f t="shared" si="2908"/>
        <v>ReplaceableTextures\\CommandButtons\\BTNIN40.blp</v>
      </c>
      <c r="CN183" s="70" t="str">
        <f t="shared" si="2832"/>
        <v>InitUnitState('IN40',,,,,,,,,,)</v>
      </c>
      <c r="CO183" s="70" t="str">
        <f t="shared" si="2833"/>
        <v>InitUnitNormal('IN40',,,,,,,,,,)</v>
      </c>
      <c r="CP183" s="70" t="str">
        <f t="shared" si="2834"/>
        <v>InitUnitMagic('IN40',,,,,,,,,,)</v>
      </c>
      <c r="CQ183" s="70" t="str">
        <f t="shared" si="2835"/>
        <v>InitUnitAdd('IN40',,,,,,,,,,)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61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70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0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0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0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1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70" t="str">
        <f t="shared" si="2927"/>
        <v>InitUnitState('IP02',,,,,,,,,,)</v>
      </c>
      <c r="CO185" s="70" t="str">
        <f t="shared" si="2928"/>
        <v>InitUnitNormal('IP02',,,,,,,,,,)</v>
      </c>
      <c r="CP185" s="70" t="str">
        <f t="shared" si="2929"/>
        <v>InitUnitMagic('IP02',,,,,,,,,,)</v>
      </c>
      <c r="CQ185" s="70" t="str">
        <f t="shared" si="2930"/>
        <v>InitUnitAdd('IP02',,,,,,,,,,)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1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70" t="str">
        <f t="shared" si="2927"/>
        <v>InitUnitState('IP03',,,,,,,,,,)</v>
      </c>
      <c r="CO186" s="70" t="str">
        <f t="shared" si="2928"/>
        <v>InitUnitNormal('IP03',,,,,,,,,,)</v>
      </c>
      <c r="CP186" s="70" t="str">
        <f t="shared" si="2929"/>
        <v>InitUnitMagic('IP03',,,,,,,,,,)</v>
      </c>
      <c r="CQ186" s="70" t="str">
        <f t="shared" si="2930"/>
        <v>InitUnitAdd('IP03',,,,,,,,,,)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61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70" t="str">
        <f t="shared" si="2927"/>
        <v>InitUnitState('IP04',,,,,,,,,,)</v>
      </c>
      <c r="CO187" s="70" t="str">
        <f t="shared" si="2928"/>
        <v>InitUnitNormal('IP04',,,,,,,,,,)</v>
      </c>
      <c r="CP187" s="70" t="str">
        <f t="shared" si="2929"/>
        <v>InitUnitMagic('IP04',,,,,,,,,,)</v>
      </c>
      <c r="CQ187" s="70" t="str">
        <f t="shared" si="2930"/>
        <v>InitUnitAdd('IP04',,,,,,,,,,)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70" t="str">
        <f t="shared" si="2927"/>
        <v>InitUnitState('IP05',,,,,,,,,,)</v>
      </c>
      <c r="CO188" s="70" t="str">
        <f t="shared" si="2928"/>
        <v>InitUnitNormal('IP05',,,,,,,,,,)</v>
      </c>
      <c r="CP188" s="70" t="str">
        <f t="shared" si="2929"/>
        <v>InitUnitMagic('IP05',,,,,,,,,,)</v>
      </c>
      <c r="CQ188" s="70" t="str">
        <f t="shared" si="2930"/>
        <v>InitUnitAdd('IP05',,,,,,,,,,)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61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70" t="str">
        <f t="shared" si="2927"/>
        <v>InitUnitState('IP06',,,,,,,,,,)</v>
      </c>
      <c r="CO189" s="70" t="str">
        <f t="shared" si="2928"/>
        <v>InitUnitNormal('IP06',,,,,,,,,,)</v>
      </c>
      <c r="CP189" s="70" t="str">
        <f t="shared" si="2929"/>
        <v>InitUnitMagic('IP06',,,,,,,,,,)</v>
      </c>
      <c r="CQ189" s="70" t="str">
        <f t="shared" si="2930"/>
        <v>InitUnitAdd('IP06',,,,,,,,,,)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61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70" t="str">
        <f t="shared" si="2927"/>
        <v>InitUnitState('IP07',,,,,,,,,,)</v>
      </c>
      <c r="CO190" s="70" t="str">
        <f t="shared" si="2928"/>
        <v>InitUnitNormal('IP07',,,,,,,,,,)</v>
      </c>
      <c r="CP190" s="70" t="str">
        <f t="shared" si="2929"/>
        <v>InitUnitMagic('IP07',,,,,,,,,,)</v>
      </c>
      <c r="CQ190" s="70" t="str">
        <f t="shared" si="2930"/>
        <v>InitUnitAdd('IP07',,,,,,,,,,)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61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70" t="str">
        <f t="shared" si="2927"/>
        <v>InitUnitState('IP08',,,,,,,,,,)</v>
      </c>
      <c r="CO191" s="70" t="str">
        <f t="shared" si="2928"/>
        <v>InitUnitNormal('IP08',,,,,,,,,,)</v>
      </c>
      <c r="CP191" s="70" t="str">
        <f t="shared" si="2929"/>
        <v>InitUnitMagic('IP08',,,,,,,,,,)</v>
      </c>
      <c r="CQ191" s="70" t="str">
        <f t="shared" si="2930"/>
        <v>InitUnitAdd('IP08',,,,,,,,,,)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61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70" t="str">
        <f t="shared" si="2927"/>
        <v>InitUnitState('IP09',,,,,,,,,,)</v>
      </c>
      <c r="CO192" s="70" t="str">
        <f t="shared" si="2928"/>
        <v>InitUnitNormal('IP09',,,,,,,,,,)</v>
      </c>
      <c r="CP192" s="70" t="str">
        <f t="shared" si="2929"/>
        <v>InitUnitMagic('IP09',,,,,,,,,,)</v>
      </c>
      <c r="CQ192" s="70" t="str">
        <f t="shared" si="2930"/>
        <v>InitUnitAdd('IP09',,,,,,,,,,)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61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70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0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0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0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4">
        <v>-8086</v>
      </c>
      <c r="S194" s="64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70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0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0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0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0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1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4">
        <v>-7991</v>
      </c>
      <c r="S195" s="64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70" t="str">
        <f t="shared" si="3163"/>
        <v>InitUnitState('IT02',,,,,,,,,,)</v>
      </c>
      <c r="CO195" s="70" t="str">
        <f t="shared" si="3164"/>
        <v>InitUnitNormal('IT02',,,,,,,,,,)</v>
      </c>
      <c r="CP195" s="70" t="str">
        <f t="shared" si="3165"/>
        <v>InitUnitMagic('IT02',,,,,,,,,,)</v>
      </c>
      <c r="CQ195" s="70" t="str">
        <f t="shared" si="3166"/>
        <v>InitUnitAdd('IT02',,,,,,,,,,)</v>
      </c>
      <c r="CR195" s="70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1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4">
        <v>-8089</v>
      </c>
      <c r="S196" s="64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70" t="str">
        <f t="shared" si="3163"/>
        <v>InitUnitState('IT03',,,,,,,,,,)</v>
      </c>
      <c r="CO196" s="70" t="str">
        <f t="shared" si="3164"/>
        <v>InitUnitNormal('IT03',,,,,,,,,,)</v>
      </c>
      <c r="CP196" s="70" t="str">
        <f t="shared" si="3165"/>
        <v>InitUnitMagic('IT03',,,,,,,,,,)</v>
      </c>
      <c r="CQ196" s="70" t="str">
        <f t="shared" si="3166"/>
        <v>InitUnitAdd('IT03',,,,,,,,,,)</v>
      </c>
      <c r="CR196" s="70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61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4">
        <v>-7794</v>
      </c>
      <c r="S197" s="64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70" t="str">
        <f t="shared" si="3163"/>
        <v>InitUnitState('IT04',,,,,,,,,,)</v>
      </c>
      <c r="CO197" s="70" t="str">
        <f t="shared" si="3164"/>
        <v>InitUnitNormal('IT04',,,,,,,,,,)</v>
      </c>
      <c r="CP197" s="70" t="str">
        <f t="shared" si="3165"/>
        <v>InitUnitMagic('IT04',,,,,,,,,,)</v>
      </c>
      <c r="CQ197" s="70" t="str">
        <f t="shared" si="3166"/>
        <v>InitUnitAdd('IT04',,,,,,,,,,)</v>
      </c>
      <c r="CR197" s="70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61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4">
        <v>-8110</v>
      </c>
      <c r="S198" s="64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70" t="str">
        <f t="shared" si="3163"/>
        <v>InitUnitState('IT05',,,,,,,,,,)</v>
      </c>
      <c r="CO198" s="70" t="str">
        <f t="shared" si="3164"/>
        <v>InitUnitNormal('IT05',,,,,,,,,,)</v>
      </c>
      <c r="CP198" s="70" t="str">
        <f t="shared" si="3165"/>
        <v>InitUnitMagic('IT05',,,,,,,,,,)</v>
      </c>
      <c r="CQ198" s="70" t="str">
        <f t="shared" si="3166"/>
        <v>InitUnitAdd('IT05',,,,,,,,,,)</v>
      </c>
      <c r="CR198" s="70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61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4">
        <v>-7896</v>
      </c>
      <c r="S199" s="64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70" t="str">
        <f t="shared" si="3163"/>
        <v>InitUnitState('IT06',,,,,,,,,,)</v>
      </c>
      <c r="CO199" s="70" t="str">
        <f t="shared" si="3164"/>
        <v>InitUnitNormal('IT06',,,,,,,,,,)</v>
      </c>
      <c r="CP199" s="70" t="str">
        <f t="shared" si="3165"/>
        <v>InitUnitMagic('IT06',,,,,,,,,,)</v>
      </c>
      <c r="CQ199" s="70" t="str">
        <f t="shared" si="3166"/>
        <v>InitUnitAdd('IT06',,,,,,,,,,)</v>
      </c>
      <c r="CR199" s="70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61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4">
        <v>-7896</v>
      </c>
      <c r="S200" s="64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70" t="str">
        <f t="shared" si="3163"/>
        <v>InitUnitState('IT07',,,,,,,,,,)</v>
      </c>
      <c r="CO200" s="70" t="str">
        <f t="shared" si="3164"/>
        <v>InitUnitNormal('IT07',,,,,,,,,,)</v>
      </c>
      <c r="CP200" s="70" t="str">
        <f t="shared" si="3165"/>
        <v>InitUnitMagic('IT07',,,,,,,,,,)</v>
      </c>
      <c r="CQ200" s="70" t="str">
        <f t="shared" si="3166"/>
        <v>InitUnitAdd('IT07',,,,,,,,,,)</v>
      </c>
      <c r="CR200" s="70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61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4">
        <v>-7970</v>
      </c>
      <c r="S201" s="64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70" t="str">
        <f t="shared" si="3163"/>
        <v>InitUnitState('IT08',,,,,,,,,,)</v>
      </c>
      <c r="CO201" s="70" t="str">
        <f t="shared" si="3164"/>
        <v>InitUnitNormal('IT08',,,,,,,,,,)</v>
      </c>
      <c r="CP201" s="70" t="str">
        <f t="shared" si="3165"/>
        <v>InitUnitMagic('IT08',,,,,,,,,,)</v>
      </c>
      <c r="CQ201" s="70" t="str">
        <f t="shared" si="3166"/>
        <v>InitUnitAdd('IT08',,,,,,,,,,)</v>
      </c>
      <c r="CR201" s="70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61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4">
        <v>2100</v>
      </c>
      <c r="S202" s="64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70" t="str">
        <f t="shared" si="3163"/>
        <v>InitUnitState('IT09',,,,,,,,,,)</v>
      </c>
      <c r="CO202" s="70" t="str">
        <f t="shared" si="3164"/>
        <v>InitUnitNormal('IT09',,,,,,,,,,)</v>
      </c>
      <c r="CP202" s="70" t="str">
        <f t="shared" si="3165"/>
        <v>InitUnitMagic('IT09',,,,,,,,,,)</v>
      </c>
      <c r="CQ202" s="70" t="str">
        <f t="shared" si="3166"/>
        <v>InitUnitAdd('IT09',,,,,,,,,,)</v>
      </c>
      <c r="CR202" s="70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61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4">
        <v>2268</v>
      </c>
      <c r="S203" s="64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70" t="str">
        <f t="shared" si="3163"/>
        <v>InitUnitState('IT10',,,,,,,,,,)</v>
      </c>
      <c r="CO203" s="70" t="str">
        <f t="shared" si="3164"/>
        <v>InitUnitNormal('IT10',,,,,,,,,,)</v>
      </c>
      <c r="CP203" s="70" t="str">
        <f t="shared" si="3165"/>
        <v>InitUnitMagic('IT10',,,,,,,,,,)</v>
      </c>
      <c r="CQ203" s="70" t="str">
        <f t="shared" si="3166"/>
        <v>InitUnitAdd('IT10',,,,,,,,,,)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61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70" t="str">
        <f t="shared" si="3163"/>
        <v>InitUnitState('IT11',,,,,,,,,,)</v>
      </c>
      <c r="CO204" s="70" t="str">
        <f t="shared" si="3164"/>
        <v>InitUnitNormal('IT11',,,,,,,,,,)</v>
      </c>
      <c r="CP204" s="70" t="str">
        <f t="shared" si="3165"/>
        <v>InitUnitMagic('IT11',,,,,,,,,,)</v>
      </c>
      <c r="CQ204" s="70" t="str">
        <f t="shared" si="3166"/>
        <v>InitUnitAdd('IT11',,,,,,,,,,)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61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70" t="str">
        <f t="shared" si="3163"/>
        <v>InitUnitState('IT12',,,,,,,,,,)</v>
      </c>
      <c r="CO205" s="70" t="str">
        <f t="shared" si="3164"/>
        <v>InitUnitNormal('IT12',,,,,,,,,,)</v>
      </c>
      <c r="CP205" s="70" t="str">
        <f t="shared" si="3165"/>
        <v>InitUnitMagic('IT12',,,,,,,,,,)</v>
      </c>
      <c r="CQ205" s="70" t="str">
        <f t="shared" si="3166"/>
        <v>InitUnitAdd('IT12',,,,,,,,,,)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61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70" t="str">
        <f t="shared" si="3163"/>
        <v>InitUnitState('IT13',,,,,,,,,,)</v>
      </c>
      <c r="CO206" s="70" t="str">
        <f t="shared" si="3164"/>
        <v>InitUnitNormal('IT13',,,,,,,,,,)</v>
      </c>
      <c r="CP206" s="70" t="str">
        <f t="shared" si="3165"/>
        <v>InitUnitMagic('IT13',,,,,,,,,,)</v>
      </c>
      <c r="CQ206" s="70" t="str">
        <f t="shared" si="3166"/>
        <v>InitUnitAdd('IT13',,,,,,,,,,)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61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70" t="str">
        <f t="shared" si="3163"/>
        <v>InitUnitState('IT14',,,,,,,,,,)</v>
      </c>
      <c r="CO207" s="70" t="str">
        <f t="shared" si="3164"/>
        <v>InitUnitNormal('IT14',,,,,,,,,,)</v>
      </c>
      <c r="CP207" s="70" t="str">
        <f t="shared" si="3165"/>
        <v>InitUnitMagic('IT14',,,,,,,,,,)</v>
      </c>
      <c r="CQ207" s="70" t="str">
        <f t="shared" si="3166"/>
        <v>InitUnitAdd('IT14',,,,,,,,,,)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61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70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0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0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0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1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70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0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0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0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70" t="str">
        <f t="shared" si="3392"/>
        <v>InitUnitState('IZ0D',,,,,,,,,,)</v>
      </c>
      <c r="CO210" s="70" t="str">
        <f t="shared" si="3393"/>
        <v>InitUnitNormal('IZ0D',,,,,,,,,,)</v>
      </c>
      <c r="CP210" s="70" t="str">
        <f t="shared" si="3394"/>
        <v>InitUnitMagic('IZ0D',,,,,,,,,,)</v>
      </c>
      <c r="CQ210" s="70" t="str">
        <f t="shared" si="3395"/>
        <v>InitUnitAdd('IZ0D',,,,,,,,,,)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61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70" t="str">
        <f t="shared" si="3392"/>
        <v>InitUnitState('IZ0E',,,,,,,,,,)</v>
      </c>
      <c r="CO211" s="70" t="str">
        <f t="shared" si="3393"/>
        <v>InitUnitNormal('IZ0E',,,,,,,,,,)</v>
      </c>
      <c r="CP211" s="70" t="str">
        <f t="shared" si="3394"/>
        <v>InitUnitMagic('IZ0E',,,,,,,,,,)</v>
      </c>
      <c r="CQ211" s="70" t="str">
        <f t="shared" si="3395"/>
        <v>InitUnitAdd('IZ0E',,,,,,,,,,)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61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70" t="str">
        <f t="shared" si="3392"/>
        <v>InitUnitState('IZ0F',,,,,,,,,,)</v>
      </c>
      <c r="CO212" s="70" t="str">
        <f t="shared" si="3393"/>
        <v>InitUnitNormal('IZ0F',,,,,,,,,,)</v>
      </c>
      <c r="CP212" s="70" t="str">
        <f t="shared" si="3394"/>
        <v>InitUnitMagic('IZ0F',,,,,,,,,,)</v>
      </c>
      <c r="CQ212" s="70" t="str">
        <f t="shared" si="3395"/>
        <v>InitUnitAdd('IZ0F',,,,,,,,,,)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61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70" t="str">
        <f t="shared" si="3392"/>
        <v>InitUnitState('IZ0G',,,,,,,,,,)</v>
      </c>
      <c r="CO213" s="70" t="str">
        <f t="shared" si="3393"/>
        <v>InitUnitNormal('IZ0G',,,,,,,,,,)</v>
      </c>
      <c r="CP213" s="70" t="str">
        <f t="shared" si="3394"/>
        <v>InitUnitMagic('IZ0G',,,,,,,,,,)</v>
      </c>
      <c r="CQ213" s="70" t="str">
        <f t="shared" si="3395"/>
        <v>InitUnitAdd('IZ0G',,,,,,,,,,)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61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70" t="str">
        <f t="shared" si="3392"/>
        <v>InitUnitState('IZ88',,,,,,,,,,)</v>
      </c>
      <c r="CO214" s="70" t="str">
        <f t="shared" si="3393"/>
        <v>InitUnitNormal('IZ88',,,,,,,,,,)</v>
      </c>
      <c r="CP214" s="70" t="str">
        <f t="shared" si="3394"/>
        <v>InitUnitMagic('IZ88',,,,,,,,,,)</v>
      </c>
      <c r="CQ214" s="70" t="str">
        <f t="shared" si="3395"/>
        <v>InitUnitAdd('IZ88',,,,,,,,,,)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61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70" t="str">
        <f t="shared" si="3392"/>
        <v>InitUnitState('IZ01',,,,,,,,,,)</v>
      </c>
      <c r="CO215" s="70" t="str">
        <f t="shared" si="3393"/>
        <v>InitUnitNormal('IZ01',,,,,,,,,,)</v>
      </c>
      <c r="CP215" s="70" t="str">
        <f t="shared" si="3394"/>
        <v>InitUnitMagic('IZ01',,,,,,,,,,)</v>
      </c>
      <c r="CQ215" s="70" t="str">
        <f t="shared" si="3395"/>
        <v>InitUnitAdd('IZ01',,,,,,,,,,)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61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70" t="str">
        <f t="shared" si="3392"/>
        <v>InitUnitState('IZ02',,,,,,,,,,)</v>
      </c>
      <c r="CO216" s="70" t="str">
        <f t="shared" si="3393"/>
        <v>InitUnitNormal('IZ02',,,,,,,,,,)</v>
      </c>
      <c r="CP216" s="70" t="str">
        <f t="shared" si="3394"/>
        <v>InitUnitMagic('IZ02',,,,,,,,,,)</v>
      </c>
      <c r="CQ216" s="70" t="str">
        <f t="shared" si="3395"/>
        <v>InitUnitAdd('IZ02',,,,,,,,,,)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61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70" t="str">
        <f t="shared" si="3392"/>
        <v>InitUnitState('IZ03',,,,,,,,,,)</v>
      </c>
      <c r="CO217" s="70" t="str">
        <f t="shared" si="3393"/>
        <v>InitUnitNormal('IZ03',,,,,,,,,,)</v>
      </c>
      <c r="CP217" s="70" t="str">
        <f t="shared" si="3394"/>
        <v>InitUnitMagic('IZ03',,,,,,,,,,)</v>
      </c>
      <c r="CQ217" s="70" t="str">
        <f t="shared" si="3395"/>
        <v>InitUnitAdd('IZ03',,,,,,,,,,)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61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1066</v>
      </c>
      <c r="U218" s="175" t="s">
        <v>1067</v>
      </c>
      <c r="CN218" s="70" t="str">
        <f t="shared" si="3392"/>
        <v>InitUnitState('IZ04',,,,,,,,,,)</v>
      </c>
      <c r="CO218" s="70" t="str">
        <f t="shared" si="3393"/>
        <v>InitUnitNormal('IZ04',,,,,,,,,,)</v>
      </c>
      <c r="CP218" s="70" t="str">
        <f t="shared" si="3394"/>
        <v>InitUnitMagic('IZ04',,,,,,,,,,)</v>
      </c>
      <c r="CQ218" s="70" t="str">
        <f t="shared" si="3395"/>
        <v>InitUnitAdd('IZ04',,,,,,,,,,)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61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752</v>
      </c>
      <c r="C219" s="79" t="s">
        <v>753</v>
      </c>
      <c r="T219" s="109" t="s">
        <v>481</v>
      </c>
      <c r="U219" s="85" t="s">
        <v>754</v>
      </c>
      <c r="CN219" s="70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70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70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70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61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755</v>
      </c>
      <c r="C220" s="79" t="s">
        <v>756</v>
      </c>
      <c r="T220" s="109" t="s">
        <v>485</v>
      </c>
      <c r="U220" s="85" t="s">
        <v>757</v>
      </c>
      <c r="CN220" s="70" t="str">
        <f t="shared" si="3484"/>
        <v>InitUnitState('IS02',,,,,,,,,,)</v>
      </c>
      <c r="CO220" s="70" t="str">
        <f t="shared" si="3485"/>
        <v>InitUnitNormal('IS02',,,,,,,,,,)</v>
      </c>
      <c r="CP220" s="70" t="str">
        <f t="shared" si="3486"/>
        <v>InitUnitMagic('IS02',,,,,,,,,,)</v>
      </c>
      <c r="CQ220" s="70" t="str">
        <f t="shared" si="3487"/>
        <v>InitUnitAdd('IS02',,,,,,,,,,)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61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758</v>
      </c>
      <c r="C221" s="79" t="s">
        <v>759</v>
      </c>
      <c r="T221" s="109" t="s">
        <v>473</v>
      </c>
      <c r="U221" s="85" t="s">
        <v>760</v>
      </c>
      <c r="CN221" s="70" t="str">
        <f t="shared" si="3484"/>
        <v>InitUnitState('IS03',,,,,,,,,,)</v>
      </c>
      <c r="CO221" s="70" t="str">
        <f t="shared" si="3485"/>
        <v>InitUnitNormal('IS03',,,,,,,,,,)</v>
      </c>
      <c r="CP221" s="70" t="str">
        <f t="shared" si="3486"/>
        <v>InitUnitMagic('IS03',,,,,,,,,,)</v>
      </c>
      <c r="CQ221" s="70" t="str">
        <f t="shared" si="3487"/>
        <v>InitUnitAdd('IS03',,,,,,,,,,)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61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761</v>
      </c>
      <c r="C222" s="79" t="s">
        <v>762</v>
      </c>
      <c r="T222" s="109" t="s">
        <v>481</v>
      </c>
      <c r="U222" s="85" t="s">
        <v>763</v>
      </c>
      <c r="CN222" s="70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70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70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70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764</v>
      </c>
      <c r="C223" s="79" t="s">
        <v>765</v>
      </c>
      <c r="T223" s="109" t="s">
        <v>485</v>
      </c>
      <c r="U223" s="85" t="s">
        <v>766</v>
      </c>
      <c r="CN223" s="70" t="str">
        <f t="shared" si="3504"/>
        <v>InitUnitState('IS07',,,,,,,,,,)</v>
      </c>
      <c r="CO223" s="70" t="str">
        <f t="shared" si="3505"/>
        <v>InitUnitNormal('IS07',,,,,,,,,,)</v>
      </c>
      <c r="CP223" s="70" t="str">
        <f t="shared" si="3506"/>
        <v>InitUnitMagic('IS07',,,,,,,,,,)</v>
      </c>
      <c r="CQ223" s="70" t="str">
        <f t="shared" si="3507"/>
        <v>InitUnitAdd('IS07',,,,,,,,,,)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61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767</v>
      </c>
      <c r="C224" s="79" t="s">
        <v>768</v>
      </c>
      <c r="T224" s="109" t="s">
        <v>473</v>
      </c>
      <c r="U224" s="85" t="s">
        <v>769</v>
      </c>
      <c r="CN224" s="70" t="str">
        <f t="shared" si="3504"/>
        <v>InitUnitState('IS08',,,,,,,,,,)</v>
      </c>
      <c r="CO224" s="70" t="str">
        <f t="shared" si="3505"/>
        <v>InitUnitNormal('IS08',,,,,,,,,,)</v>
      </c>
      <c r="CP224" s="70" t="str">
        <f t="shared" si="3506"/>
        <v>InitUnitMagic('IS08',,,,,,,,,,)</v>
      </c>
      <c r="CQ224" s="70" t="str">
        <f t="shared" si="3507"/>
        <v>InitUnitAdd('IS08',,,,,,,,,,)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61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770</v>
      </c>
      <c r="C225" s="79" t="s">
        <v>771</v>
      </c>
      <c r="T225" s="120" t="s">
        <v>772</v>
      </c>
      <c r="U225" s="85" t="s">
        <v>773</v>
      </c>
      <c r="CN225" s="70" t="str">
        <f t="shared" si="3484"/>
        <v>InitUnitState('IS21',,,,,,,,,,)</v>
      </c>
      <c r="CO225" s="70" t="str">
        <f t="shared" si="3485"/>
        <v>InitUnitNormal('IS21',,,,,,,,,,)</v>
      </c>
      <c r="CP225" s="70" t="str">
        <f t="shared" si="3486"/>
        <v>InitUnitMagic('IS21',,,,,,,,,,)</v>
      </c>
      <c r="CQ225" s="70" t="str">
        <f t="shared" si="3487"/>
        <v>InitUnitAdd('IS21',,,,,,,,,,)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61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774</v>
      </c>
      <c r="C226" s="79" t="s">
        <v>775</v>
      </c>
      <c r="T226" s="120" t="s">
        <v>776</v>
      </c>
      <c r="U226" s="85" t="s">
        <v>777</v>
      </c>
      <c r="CN226" s="70" t="str">
        <f t="shared" si="3484"/>
        <v>InitUnitState('IS22',,,,,,,,,,)</v>
      </c>
      <c r="CO226" s="70" t="str">
        <f t="shared" si="3485"/>
        <v>InitUnitNormal('IS22',,,,,,,,,,)</v>
      </c>
      <c r="CP226" s="70" t="str">
        <f t="shared" si="3486"/>
        <v>InitUnitMagic('IS22',,,,,,,,,,)</v>
      </c>
      <c r="CQ226" s="70" t="str">
        <f t="shared" si="3487"/>
        <v>InitUnitAdd('IS22',,,,,,,,,,)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61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778</v>
      </c>
      <c r="C227" s="79" t="s">
        <v>779</v>
      </c>
      <c r="T227" s="120" t="s">
        <v>780</v>
      </c>
      <c r="U227" s="85" t="s">
        <v>781</v>
      </c>
      <c r="CN227" s="70" t="str">
        <f t="shared" si="3484"/>
        <v>InitUnitState('IS23',,,,,,,,,,)</v>
      </c>
      <c r="CO227" s="70" t="str">
        <f t="shared" si="3485"/>
        <v>InitUnitNormal('IS23',,,,,,,,,,)</v>
      </c>
      <c r="CP227" s="70" t="str">
        <f t="shared" si="3486"/>
        <v>InitUnitMagic('IS23',,,,,,,,,,)</v>
      </c>
      <c r="CQ227" s="70" t="str">
        <f t="shared" si="3487"/>
        <v>InitUnitAdd('IS23',,,,,,,,,,)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61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782</v>
      </c>
      <c r="C228" s="79" t="s">
        <v>783</v>
      </c>
      <c r="T228" s="120" t="s">
        <v>772</v>
      </c>
      <c r="U228" s="85" t="s">
        <v>784</v>
      </c>
      <c r="CN228" s="70" t="str">
        <f t="shared" si="3484"/>
        <v>InitUnitState('IS24',,,,,,,,,,)</v>
      </c>
      <c r="CO228" s="70" t="str">
        <f t="shared" si="3485"/>
        <v>InitUnitNormal('IS24',,,,,,,,,,)</v>
      </c>
      <c r="CP228" s="70" t="str">
        <f t="shared" si="3486"/>
        <v>InitUnitMagic('IS24',,,,,,,,,,)</v>
      </c>
      <c r="CQ228" s="70" t="str">
        <f t="shared" si="3487"/>
        <v>InitUnitAdd('IS24',,,,,,,,,,)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61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785</v>
      </c>
      <c r="C229" s="101" t="s">
        <v>786</v>
      </c>
      <c r="T229" s="120" t="s">
        <v>776</v>
      </c>
      <c r="U229" s="85" t="s">
        <v>787</v>
      </c>
      <c r="CN229" s="70" t="str">
        <f t="shared" si="3484"/>
        <v>InitUnitState('IS25',,,,,,,,,,)</v>
      </c>
      <c r="CO229" s="70" t="str">
        <f t="shared" si="3485"/>
        <v>InitUnitNormal('IS25',,,,,,,,,,)</v>
      </c>
      <c r="CP229" s="70" t="str">
        <f t="shared" si="3486"/>
        <v>InitUnitMagic('IS25',,,,,,,,,,)</v>
      </c>
      <c r="CQ229" s="70" t="str">
        <f t="shared" si="3487"/>
        <v>InitUnitAdd('IS25',,,,,,,,,,)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61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788</v>
      </c>
      <c r="C230" s="101" t="s">
        <v>789</v>
      </c>
      <c r="T230" s="120" t="s">
        <v>780</v>
      </c>
      <c r="U230" s="85" t="s">
        <v>790</v>
      </c>
      <c r="CN230" s="70" t="str">
        <f t="shared" si="3484"/>
        <v>InitUnitState('IS26',,,,,,,,,,)</v>
      </c>
      <c r="CO230" s="70" t="str">
        <f t="shared" si="3485"/>
        <v>InitUnitNormal('IS26',,,,,,,,,,)</v>
      </c>
      <c r="CP230" s="70" t="str">
        <f t="shared" si="3486"/>
        <v>InitUnitMagic('IS26',,,,,,,,,,)</v>
      </c>
      <c r="CQ230" s="70" t="str">
        <f t="shared" si="3487"/>
        <v>InitUnitAdd('IS26',,,,,,,,,,)</v>
      </c>
      <c r="CR230" s="70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61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791</v>
      </c>
      <c r="C231" s="79" t="s">
        <v>792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70" t="str">
        <f t="shared" si="3484"/>
        <v>InitUnitState('IS11',,,,,,,,,,)</v>
      </c>
      <c r="CO231" s="70" t="str">
        <f t="shared" si="3485"/>
        <v>InitUnitNormal('IS11',,,,,,,,,,)</v>
      </c>
      <c r="CP231" s="70" t="str">
        <f t="shared" si="3486"/>
        <v>InitUnitMagic('IS11',,,,,,,,,,)</v>
      </c>
      <c r="CQ231" s="70" t="str">
        <f t="shared" si="3487"/>
        <v>InitUnitAdd('IS11',,,,,,,,,,)</v>
      </c>
      <c r="CR231" s="70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793</v>
      </c>
      <c r="C232" s="79" t="s">
        <v>794</v>
      </c>
      <c r="T232" s="120" t="str">
        <f t="shared" si="3658"/>
        <v>|CffFFD24D兽魂抽奖|r</v>
      </c>
      <c r="U232" s="85" t="s">
        <v>795</v>
      </c>
      <c r="CN232" s="70" t="str">
        <f t="shared" si="3484"/>
        <v>InitUnitState('IS12',,,,,,,,,,)</v>
      </c>
      <c r="CO232" s="70" t="str">
        <f t="shared" si="3485"/>
        <v>InitUnitNormal('IS12',,,,,,,,,,)</v>
      </c>
      <c r="CP232" s="70" t="str">
        <f t="shared" si="3486"/>
        <v>InitUnitMagic('IS12',,,,,,,,,,)</v>
      </c>
      <c r="CQ232" s="70" t="str">
        <f t="shared" si="3487"/>
        <v>InitUnitAdd('IS12',,,,,,,,,,)</v>
      </c>
      <c r="CR232" s="70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61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796</v>
      </c>
      <c r="C233" s="79" t="s">
        <v>794</v>
      </c>
      <c r="T233" s="120" t="str">
        <f t="shared" si="3658"/>
        <v>|CffFFD24D兽魂抽奖|r</v>
      </c>
      <c r="U233" s="85" t="s">
        <v>795</v>
      </c>
      <c r="CN233" s="70" t="str">
        <f t="shared" si="3484"/>
        <v>InitUnitState('IZ0C',,,,,,,,,,)</v>
      </c>
      <c r="CO233" s="70" t="str">
        <f t="shared" si="3485"/>
        <v>InitUnitNormal('IZ0C',,,,,,,,,,)</v>
      </c>
      <c r="CP233" s="70" t="str">
        <f t="shared" si="3486"/>
        <v>InitUnitMagic('IZ0C',,,,,,,,,,)</v>
      </c>
      <c r="CQ233" s="70" t="str">
        <f t="shared" si="3487"/>
        <v>InitUnitAdd('IZ0C',,,,,,,,,,)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61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797</v>
      </c>
      <c r="C234" s="79" t="s">
        <v>798</v>
      </c>
      <c r="T234" s="120" t="s">
        <v>799</v>
      </c>
      <c r="U234" s="85" t="s">
        <v>795</v>
      </c>
      <c r="CN234" s="70" t="str">
        <f t="shared" si="3484"/>
        <v>InitUnitState('IZ10',,,,,,,,,,)</v>
      </c>
      <c r="CO234" s="70" t="str">
        <f t="shared" si="3485"/>
        <v>InitUnitNormal('IZ10',,,,,,,,,,)</v>
      </c>
      <c r="CP234" s="70" t="str">
        <f t="shared" si="3486"/>
        <v>InitUnitMagic('IZ10',,,,,,,,,,)</v>
      </c>
      <c r="CQ234" s="70" t="str">
        <f t="shared" si="3487"/>
        <v>InitUnitAdd('IZ10',,,,,,,,,,)</v>
      </c>
      <c r="CR234" s="70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61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800</v>
      </c>
      <c r="C235" s="79" t="s">
        <v>801</v>
      </c>
      <c r="T235" s="120" t="s">
        <v>802</v>
      </c>
      <c r="U235" s="85" t="s">
        <v>795</v>
      </c>
      <c r="CN235" s="70" t="str">
        <f t="shared" si="3484"/>
        <v>InitUnitState('IZ11',,,,,,,,,,)</v>
      </c>
      <c r="CO235" s="70" t="str">
        <f t="shared" si="3485"/>
        <v>InitUnitNormal('IZ11',,,,,,,,,,)</v>
      </c>
      <c r="CP235" s="70" t="str">
        <f t="shared" si="3486"/>
        <v>InitUnitMagic('IZ11',,,,,,,,,,)</v>
      </c>
      <c r="CQ235" s="70" t="str">
        <f t="shared" si="3487"/>
        <v>InitUnitAdd('IZ11',,,,,,,,,,)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61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803</v>
      </c>
      <c r="C236" s="79" t="s">
        <v>804</v>
      </c>
      <c r="T236" s="126" t="s">
        <v>805</v>
      </c>
      <c r="U236" s="85" t="s">
        <v>311</v>
      </c>
      <c r="CN236" s="70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70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70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70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70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806</v>
      </c>
      <c r="C237" s="79" t="s">
        <v>807</v>
      </c>
      <c r="T237" s="109" t="s">
        <v>808</v>
      </c>
      <c r="U237" s="117" t="s">
        <v>809</v>
      </c>
      <c r="CN237" s="70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70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70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70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61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810</v>
      </c>
      <c r="C238" s="124" t="s">
        <v>811</v>
      </c>
      <c r="T238" s="127" t="s">
        <v>812</v>
      </c>
      <c r="U238" s="85" t="str">
        <f t="shared" ref="U238" si="3824">"ReplaceableTextures\\CommandButtons\\BTN"&amp;B238&amp;".blp"</f>
        <v>ReplaceableTextures\\CommandButtons\\BTNIB00.blp</v>
      </c>
      <c r="CN238" s="70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70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70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70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61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813</v>
      </c>
      <c r="C239" s="124" t="s">
        <v>814</v>
      </c>
      <c r="T239" s="127" t="s">
        <v>815</v>
      </c>
      <c r="U239" s="85" t="str">
        <f t="shared" ref="U239:U247" si="3829">"ReplaceableTextures\\CommandButtons\\BTN"&amp;B239&amp;".blp"</f>
        <v>ReplaceableTextures\\CommandButtons\\BTNIB01.blp</v>
      </c>
      <c r="CN239" s="70" t="str">
        <f t="shared" si="3817"/>
        <v>InitUnitState('IB01',,,,,,,,,,)</v>
      </c>
      <c r="CO239" s="70" t="str">
        <f t="shared" si="3818"/>
        <v>InitUnitNormal('IB01',,,,,,,,,,)</v>
      </c>
      <c r="CP239" s="70" t="str">
        <f t="shared" si="3819"/>
        <v>InitUnitMagic('IB01',,,,,,,,,,)</v>
      </c>
      <c r="CQ239" s="70" t="str">
        <f t="shared" si="3820"/>
        <v>InitUnitAdd('IB01',,,,,,,,,,)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61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816</v>
      </c>
      <c r="C240" s="124" t="s">
        <v>817</v>
      </c>
      <c r="T240" s="127" t="s">
        <v>818</v>
      </c>
      <c r="U240" s="85" t="str">
        <f t="shared" si="3829"/>
        <v>ReplaceableTextures\\CommandButtons\\BTNIB02.blp</v>
      </c>
      <c r="CN240" s="70" t="str">
        <f t="shared" si="3817"/>
        <v>InitUnitState('IB02',,,,,,,,,,)</v>
      </c>
      <c r="CO240" s="70" t="str">
        <f t="shared" si="3818"/>
        <v>InitUnitNormal('IB02',,,,,,,,,,)</v>
      </c>
      <c r="CP240" s="70" t="str">
        <f t="shared" si="3819"/>
        <v>InitUnitMagic('IB02',,,,,,,,,,)</v>
      </c>
      <c r="CQ240" s="70" t="str">
        <f t="shared" si="3820"/>
        <v>InitUnitAdd('IB02',,,,,,,,,,)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61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819</v>
      </c>
      <c r="C241" s="124" t="s">
        <v>820</v>
      </c>
      <c r="T241" s="127" t="s">
        <v>821</v>
      </c>
      <c r="U241" s="85" t="str">
        <f t="shared" si="3829"/>
        <v>ReplaceableTextures\\CommandButtons\\BTNIB03.blp</v>
      </c>
      <c r="CN241" s="70" t="str">
        <f t="shared" si="3817"/>
        <v>InitUnitState('IB03',,,,,,,,,,)</v>
      </c>
      <c r="CO241" s="70" t="str">
        <f t="shared" si="3818"/>
        <v>InitUnitNormal('IB03',,,,,,,,,,)</v>
      </c>
      <c r="CP241" s="70" t="str">
        <f t="shared" si="3819"/>
        <v>InitUnitMagic('IB03',,,,,,,,,,)</v>
      </c>
      <c r="CQ241" s="70" t="str">
        <f t="shared" si="3820"/>
        <v>InitUnitAdd('IB03',,,,,,,,,,)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61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822</v>
      </c>
      <c r="C242" s="124" t="s">
        <v>823</v>
      </c>
      <c r="T242" s="127" t="s">
        <v>824</v>
      </c>
      <c r="U242" s="85" t="str">
        <f t="shared" si="3829"/>
        <v>ReplaceableTextures\\CommandButtons\\BTNIB04.blp</v>
      </c>
      <c r="CN242" s="70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70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70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70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61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825</v>
      </c>
      <c r="C243" s="124" t="s">
        <v>826</v>
      </c>
      <c r="T243" s="127" t="s">
        <v>827</v>
      </c>
      <c r="U243" s="85" t="str">
        <f t="shared" si="3829"/>
        <v>ReplaceableTextures\\CommandButtons\\BTNIB05.blp</v>
      </c>
      <c r="CN243" s="70" t="str">
        <f t="shared" si="3902"/>
        <v>InitUnitState('IB05',,,,,,,,,,)</v>
      </c>
      <c r="CO243" s="70" t="str">
        <f t="shared" si="3903"/>
        <v>InitUnitNormal('IB05',,,,,,,,,,)</v>
      </c>
      <c r="CP243" s="70" t="str">
        <f t="shared" si="3904"/>
        <v>InitUnitMagic('IB05',,,,,,,,,,)</v>
      </c>
      <c r="CQ243" s="70" t="str">
        <f t="shared" si="3905"/>
        <v>InitUnitAdd('IB05',,,,,,,,,,)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61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828</v>
      </c>
      <c r="C244" s="124" t="s">
        <v>829</v>
      </c>
      <c r="T244" s="127" t="s">
        <v>830</v>
      </c>
      <c r="U244" s="85" t="str">
        <f t="shared" si="3829"/>
        <v>ReplaceableTextures\\CommandButtons\\BTNIB06.blp</v>
      </c>
      <c r="CN244" s="70" t="str">
        <f t="shared" si="3902"/>
        <v>InitUnitState('IB06',,,,,,,,,,)</v>
      </c>
      <c r="CO244" s="70" t="str">
        <f t="shared" si="3903"/>
        <v>InitUnitNormal('IB06',,,,,,,,,,)</v>
      </c>
      <c r="CP244" s="70" t="str">
        <f t="shared" si="3904"/>
        <v>InitUnitMagic('IB06',,,,,,,,,,)</v>
      </c>
      <c r="CQ244" s="70" t="str">
        <f t="shared" si="3905"/>
        <v>InitUnitAdd('IB06',,,,,,,,,,)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61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831</v>
      </c>
      <c r="C245" s="124" t="s">
        <v>832</v>
      </c>
      <c r="T245" s="124" t="s">
        <v>833</v>
      </c>
      <c r="U245" s="85" t="str">
        <f t="shared" si="3829"/>
        <v>ReplaceableTextures\\CommandButtons\\BTNIB07.blp</v>
      </c>
      <c r="CN245" s="70" t="str">
        <f t="shared" si="3902"/>
        <v>InitUnitState('IB07',,,,,,,,,,)</v>
      </c>
      <c r="CO245" s="70" t="str">
        <f t="shared" si="3903"/>
        <v>InitUnitNormal('IB07',,,,,,,,,,)</v>
      </c>
      <c r="CP245" s="70" t="str">
        <f t="shared" si="3904"/>
        <v>InitUnitMagic('IB07',,,,,,,,,,)</v>
      </c>
      <c r="CQ245" s="70" t="str">
        <f t="shared" si="3905"/>
        <v>InitUnitAdd('IB07',,,,,,,,,,)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61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834</v>
      </c>
      <c r="C246" s="124" t="s">
        <v>835</v>
      </c>
      <c r="T246" s="127" t="s">
        <v>836</v>
      </c>
      <c r="U246" s="85" t="str">
        <f t="shared" si="3829"/>
        <v>ReplaceableTextures\\CommandButtons\\BTNIB08.blp</v>
      </c>
      <c r="CN246" s="70" t="str">
        <f t="shared" si="3902"/>
        <v>InitUnitState('IB08',,,,,,,,,,)</v>
      </c>
      <c r="CO246" s="70" t="str">
        <f t="shared" si="3903"/>
        <v>InitUnitNormal('IB08',,,,,,,,,,)</v>
      </c>
      <c r="CP246" s="70" t="str">
        <f t="shared" si="3904"/>
        <v>InitUnitMagic('IB08',,,,,,,,,,)</v>
      </c>
      <c r="CQ246" s="70" t="str">
        <f t="shared" si="3905"/>
        <v>InitUnitAdd('IB08',,,,,,,,,,)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61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837</v>
      </c>
      <c r="C247" s="124" t="s">
        <v>838</v>
      </c>
      <c r="T247" s="128"/>
      <c r="U247" s="85" t="str">
        <f t="shared" si="3829"/>
        <v>ReplaceableTextures\\CommandButtons\\BTNIB09.blp</v>
      </c>
      <c r="CN247" s="70" t="str">
        <f t="shared" si="3902"/>
        <v>InitUnitState('IB09',,,,,,,,,,)</v>
      </c>
      <c r="CO247" s="70" t="str">
        <f t="shared" si="3903"/>
        <v>InitUnitNormal('IB09',,,,,,,,,,)</v>
      </c>
      <c r="CP247" s="70" t="str">
        <f t="shared" si="3904"/>
        <v>InitUnitMagic('IB09',,,,,,,,,,)</v>
      </c>
      <c r="CQ247" s="70" t="str">
        <f t="shared" si="3905"/>
        <v>InitUnitAdd('IB09',,,,,,,,,,)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61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839</v>
      </c>
      <c r="C248" s="124" t="str">
        <f>"已领取"&amp;C238</f>
        <v>已领取星耀福利</v>
      </c>
      <c r="T248" s="127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840</v>
      </c>
      <c r="CN248" s="70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70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70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70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61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841</v>
      </c>
      <c r="C249" s="124" t="str">
        <f>"已领取"&amp;C239</f>
        <v>已领取公众号礼包</v>
      </c>
      <c r="T249" s="127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840</v>
      </c>
      <c r="CN249" s="70" t="str">
        <f t="shared" si="3902"/>
        <v>InitUnitState('IB51',,,,,,,,,,)</v>
      </c>
      <c r="CO249" s="70" t="str">
        <f t="shared" si="3903"/>
        <v>InitUnitNormal('IB51',,,,,,,,,,)</v>
      </c>
      <c r="CP249" s="70" t="str">
        <f t="shared" si="3904"/>
        <v>InitUnitMagic('IB51',,,,,,,,,,)</v>
      </c>
      <c r="CQ249" s="70" t="str">
        <f t="shared" si="3905"/>
        <v>InitUnitAdd('IB51',,,,,,,,,,)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842</v>
      </c>
      <c r="C250" s="124" t="str">
        <f t="shared" ref="C250:C257" si="3984">"已领取"&amp;C240</f>
        <v>已领取入群礼包</v>
      </c>
      <c r="T250" s="127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840</v>
      </c>
      <c r="CN250" s="70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70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70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70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61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843</v>
      </c>
      <c r="C251" s="124" t="str">
        <f t="shared" si="3984"/>
        <v>已领取拜年礼包</v>
      </c>
      <c r="T251" s="127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840</v>
      </c>
      <c r="CN251" s="70" t="str">
        <f t="shared" si="3986"/>
        <v>InitUnitState('IB53',,,,,,,,,,)</v>
      </c>
      <c r="CO251" s="70" t="str">
        <f t="shared" si="3987"/>
        <v>InitUnitNormal('IB53',,,,,,,,,,)</v>
      </c>
      <c r="CP251" s="70" t="str">
        <f t="shared" si="3988"/>
        <v>InitUnitMagic('IB53',,,,,,,,,,)</v>
      </c>
      <c r="CQ251" s="70" t="str">
        <f t="shared" si="3989"/>
        <v>InitUnitAdd('IB53',,,,,,,,,,)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61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844</v>
      </c>
      <c r="C252" s="124" t="str">
        <f t="shared" si="3984"/>
        <v>已领取收藏礼包</v>
      </c>
      <c r="T252" s="127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840</v>
      </c>
      <c r="CN252" s="70" t="str">
        <f t="shared" si="3986"/>
        <v>InitUnitState('IB54',,,,,,,,,,)</v>
      </c>
      <c r="CO252" s="70" t="str">
        <f t="shared" si="3987"/>
        <v>InitUnitNormal('IB54',,,,,,,,,,)</v>
      </c>
      <c r="CP252" s="70" t="str">
        <f t="shared" si="3988"/>
        <v>InitUnitMagic('IB54',,,,,,,,,,)</v>
      </c>
      <c r="CQ252" s="70" t="str">
        <f t="shared" si="3989"/>
        <v>InitUnitAdd('IB54',,,,,,,,,,)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61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845</v>
      </c>
      <c r="C253" s="124" t="str">
        <f t="shared" si="3984"/>
        <v>已领取重置版礼包</v>
      </c>
      <c r="T253" s="127" t="str">
        <f t="shared" si="3985"/>
        <v>|cff33ff00购买魔兽重制版可领取该礼包！|n|n|r奖励：|n招魂幡Lv3|N|N|cff00ff00已领取该礼包</v>
      </c>
      <c r="U253" s="79" t="s">
        <v>840</v>
      </c>
      <c r="CN253" s="70" t="str">
        <f t="shared" si="3986"/>
        <v>InitUnitState('IB55',,,,,,,,,,)</v>
      </c>
      <c r="CO253" s="70" t="str">
        <f t="shared" si="3987"/>
        <v>InitUnitNormal('IB55',,,,,,,,,,)</v>
      </c>
      <c r="CP253" s="70" t="str">
        <f t="shared" si="3988"/>
        <v>InitUnitMagic('IB55',,,,,,,,,,)</v>
      </c>
      <c r="CQ253" s="70" t="str">
        <f t="shared" si="3989"/>
        <v>InitUnitAdd('IB55',,,,,,,,,,)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61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846</v>
      </c>
      <c r="C254" s="124" t="str">
        <f t="shared" si="3984"/>
        <v>已领取公会福利</v>
      </c>
      <c r="T254" s="127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840</v>
      </c>
      <c r="CN254" s="70" t="str">
        <f t="shared" si="3986"/>
        <v>InitUnitState('IB56',,,,,,,,,,)</v>
      </c>
      <c r="CO254" s="70" t="str">
        <f t="shared" si="3987"/>
        <v>InitUnitNormal('IB56',,,,,,,,,,)</v>
      </c>
      <c r="CP254" s="70" t="str">
        <f t="shared" si="3988"/>
        <v>InitUnitMagic('IB56',,,,,,,,,,)</v>
      </c>
      <c r="CQ254" s="70" t="str">
        <f t="shared" si="3989"/>
        <v>InitUnitAdd('IB56',,,,,,,,,,)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61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847</v>
      </c>
      <c r="C255" s="124" t="str">
        <f t="shared" si="3984"/>
        <v>已领取星耀礼包</v>
      </c>
      <c r="T255" s="127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840</v>
      </c>
      <c r="CN255" s="70" t="str">
        <f t="shared" si="3986"/>
        <v>InitUnitState('IB57',,,,,,,,,,)</v>
      </c>
      <c r="CO255" s="70" t="str">
        <f t="shared" si="3987"/>
        <v>InitUnitNormal('IB57',,,,,,,,,,)</v>
      </c>
      <c r="CP255" s="70" t="str">
        <f t="shared" si="3988"/>
        <v>InitUnitMagic('IB57',,,,,,,,,,)</v>
      </c>
      <c r="CQ255" s="70" t="str">
        <f t="shared" si="3989"/>
        <v>InitUnitAdd('IB57',,,,,,,,,,)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61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848</v>
      </c>
      <c r="C256" s="124" t="str">
        <f t="shared" si="3984"/>
        <v>已领取魔芝RPG礼包</v>
      </c>
      <c r="T256" s="127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840</v>
      </c>
      <c r="CN256" s="70" t="str">
        <f t="shared" si="3986"/>
        <v>InitUnitState('IB58',,,,,,,,,,)</v>
      </c>
      <c r="CO256" s="70" t="str">
        <f t="shared" si="3987"/>
        <v>InitUnitNormal('IB58',,,,,,,,,,)</v>
      </c>
      <c r="CP256" s="70" t="str">
        <f t="shared" si="3988"/>
        <v>InitUnitMagic('IB58',,,,,,,,,,)</v>
      </c>
      <c r="CQ256" s="70" t="str">
        <f t="shared" si="3989"/>
        <v>InitUnitAdd('IB58',,,,,,,,,,)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61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849</v>
      </c>
      <c r="C257" s="124" t="str">
        <f t="shared" si="3984"/>
        <v>已领取老铁礼包</v>
      </c>
      <c r="T257" s="127" t="str">
        <f t="shared" si="3985"/>
        <v>|N|N|cff00ff00已领取该礼包</v>
      </c>
      <c r="U257" s="79" t="s">
        <v>840</v>
      </c>
      <c r="CN257" s="70" t="str">
        <f t="shared" si="3986"/>
        <v>InitUnitState('IB59',,,,,,,,,,)</v>
      </c>
      <c r="CO257" s="70" t="str">
        <f t="shared" si="3987"/>
        <v>InitUnitNormal('IB59',,,,,,,,,,)</v>
      </c>
      <c r="CP257" s="70" t="str">
        <f t="shared" si="3988"/>
        <v>InitUnitMagic('IB59',,,,,,,,,,)</v>
      </c>
      <c r="CQ257" s="70" t="str">
        <f t="shared" si="3989"/>
        <v>InitUnitAdd('IB59',,,,,,,,,,)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61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29" t="s">
        <v>850</v>
      </c>
      <c r="C258" s="129" t="s">
        <v>851</v>
      </c>
      <c r="E258" s="100"/>
      <c r="F258" s="99"/>
      <c r="S258" s="108"/>
      <c r="T258" s="129" t="s">
        <v>851</v>
      </c>
      <c r="U258" s="85" t="s">
        <v>852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61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29" t="s">
        <v>853</v>
      </c>
      <c r="C259" s="129" t="s">
        <v>854</v>
      </c>
      <c r="E259" s="100"/>
      <c r="F259" s="99"/>
      <c r="S259" s="108"/>
      <c r="T259" s="61" t="s">
        <v>855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61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0" t="s">
        <v>856</v>
      </c>
      <c r="C260" s="131" t="s">
        <v>857</v>
      </c>
      <c r="E260" s="100"/>
      <c r="F260" s="99"/>
      <c r="S260" s="108"/>
      <c r="T260" s="61" t="s">
        <v>855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61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0" t="s">
        <v>858</v>
      </c>
      <c r="C261" s="130" t="s">
        <v>859</v>
      </c>
      <c r="E261" s="100"/>
      <c r="F261" s="99"/>
      <c r="S261" s="108"/>
      <c r="T261" s="61" t="s">
        <v>855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61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0" t="s">
        <v>860</v>
      </c>
      <c r="C262" s="130" t="s">
        <v>861</v>
      </c>
      <c r="E262" s="100"/>
      <c r="F262" s="99"/>
      <c r="S262" s="108"/>
      <c r="T262" s="61" t="s">
        <v>855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61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0" t="s">
        <v>862</v>
      </c>
      <c r="C263" s="132" t="s">
        <v>863</v>
      </c>
      <c r="E263" s="100"/>
      <c r="F263" s="99"/>
      <c r="S263" s="108"/>
      <c r="T263" s="61" t="s">
        <v>855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61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0" t="s">
        <v>864</v>
      </c>
      <c r="C264" s="132" t="s">
        <v>865</v>
      </c>
      <c r="E264" s="100"/>
      <c r="F264" s="99"/>
      <c r="S264" s="108"/>
      <c r="T264" s="61" t="s">
        <v>855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61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866</v>
      </c>
      <c r="C265" s="9" t="s">
        <v>867</v>
      </c>
      <c r="E265" s="100"/>
      <c r="F265" s="99"/>
      <c r="S265" s="108"/>
      <c r="T265" s="61" t="s">
        <v>855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61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3"/>
      <c r="B266" s="80" t="s">
        <v>868</v>
      </c>
      <c r="C266" s="61" t="s">
        <v>869</v>
      </c>
      <c r="T266" s="139"/>
      <c r="U266" s="85"/>
      <c r="CN266" s="70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70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70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70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70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3"/>
      <c r="B267" s="80" t="s">
        <v>870</v>
      </c>
      <c r="C267" s="61" t="s">
        <v>869</v>
      </c>
      <c r="T267" s="139"/>
      <c r="U267" s="85"/>
      <c r="CN267" s="70" t="str">
        <f t="shared" si="4356"/>
        <v>InitUnitState('IF02',,,,,,,,,,)</v>
      </c>
      <c r="CO267" s="70" t="str">
        <f t="shared" si="4357"/>
        <v>InitUnitNormal('IF02',,,,,,,,,,)</v>
      </c>
      <c r="CP267" s="70" t="str">
        <f t="shared" si="4358"/>
        <v>InitUnitMagic('IF02',,,,,,,,,,)</v>
      </c>
      <c r="CQ267" s="70" t="str">
        <f t="shared" si="4359"/>
        <v>InitUnitAdd('IF02',,,,,,,,,,)</v>
      </c>
      <c r="CR267" s="70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4"/>
      <c r="B268" s="80" t="s">
        <v>871</v>
      </c>
      <c r="C268" s="61" t="s">
        <v>869</v>
      </c>
      <c r="T268" s="140"/>
      <c r="U268" s="85"/>
      <c r="CN268" s="70" t="str">
        <f t="shared" si="4356"/>
        <v>InitUnitState('IF03',,,,,,,,,,)</v>
      </c>
      <c r="CO268" s="70" t="str">
        <f t="shared" si="4357"/>
        <v>InitUnitNormal('IF03',,,,,,,,,,)</v>
      </c>
      <c r="CP268" s="70" t="str">
        <f t="shared" si="4358"/>
        <v>InitUnitMagic('IF03',,,,,,,,,,)</v>
      </c>
      <c r="CQ268" s="70" t="str">
        <f t="shared" si="4359"/>
        <v>InitUnitAdd('IF03',,,,,,,,,,)</v>
      </c>
      <c r="CR268" s="70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4"/>
      <c r="B269" s="80" t="s">
        <v>872</v>
      </c>
      <c r="C269" s="61" t="s">
        <v>869</v>
      </c>
      <c r="T269" s="140"/>
      <c r="U269" s="85"/>
      <c r="CN269" s="70" t="str">
        <f t="shared" si="4356"/>
        <v>InitUnitState('IF04',,,,,,,,,,)</v>
      </c>
      <c r="CO269" s="70" t="str">
        <f t="shared" si="4357"/>
        <v>InitUnitNormal('IF04',,,,,,,,,,)</v>
      </c>
      <c r="CP269" s="70" t="str">
        <f t="shared" si="4358"/>
        <v>InitUnitMagic('IF04',,,,,,,,,,)</v>
      </c>
      <c r="CQ269" s="70" t="str">
        <f t="shared" si="4359"/>
        <v>InitUnitAdd('IF04',,,,,,,,,,)</v>
      </c>
      <c r="CR269" s="70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4"/>
      <c r="B270" s="80" t="s">
        <v>873</v>
      </c>
      <c r="C270" s="61" t="s">
        <v>869</v>
      </c>
      <c r="T270" s="140"/>
      <c r="U270" s="85"/>
      <c r="CN270" s="70" t="str">
        <f t="shared" si="4356"/>
        <v>InitUnitState('IF05',,,,,,,,,,)</v>
      </c>
      <c r="CO270" s="70" t="str">
        <f t="shared" si="4357"/>
        <v>InitUnitNormal('IF05',,,,,,,,,,)</v>
      </c>
      <c r="CP270" s="70" t="str">
        <f t="shared" si="4358"/>
        <v>InitUnitMagic('IF05',,,,,,,,,,)</v>
      </c>
      <c r="CQ270" s="70" t="str">
        <f t="shared" si="4359"/>
        <v>InitUnitAdd('IF05',,,,,,,,,,)</v>
      </c>
      <c r="CR270" s="70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4"/>
      <c r="B271" s="80" t="s">
        <v>874</v>
      </c>
      <c r="C271" s="61" t="s">
        <v>869</v>
      </c>
      <c r="T271" s="140"/>
      <c r="U271" s="85"/>
      <c r="CN271" s="70" t="str">
        <f t="shared" si="4356"/>
        <v>InitUnitState('IF06',,,,,,,,,,)</v>
      </c>
      <c r="CO271" s="70" t="str">
        <f t="shared" si="4357"/>
        <v>InitUnitNormal('IF06',,,,,,,,,,)</v>
      </c>
      <c r="CP271" s="70" t="str">
        <f t="shared" si="4358"/>
        <v>InitUnitMagic('IF06',,,,,,,,,,)</v>
      </c>
      <c r="CQ271" s="70" t="str">
        <f t="shared" si="4359"/>
        <v>InitUnitAdd('IF06',,,,,,,,,,)</v>
      </c>
      <c r="CR271" s="70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4"/>
      <c r="B272" s="80" t="s">
        <v>875</v>
      </c>
      <c r="C272" s="61" t="s">
        <v>869</v>
      </c>
      <c r="T272" s="140"/>
      <c r="U272" s="85"/>
      <c r="CN272" s="70" t="str">
        <f t="shared" si="4356"/>
        <v>InitUnitState('IF07',,,,,,,,,,)</v>
      </c>
      <c r="CO272" s="70" t="str">
        <f t="shared" si="4357"/>
        <v>InitUnitNormal('IF07',,,,,,,,,,)</v>
      </c>
      <c r="CP272" s="70" t="str">
        <f t="shared" si="4358"/>
        <v>InitUnitMagic('IF07',,,,,,,,,,)</v>
      </c>
      <c r="CQ272" s="70" t="str">
        <f t="shared" si="4359"/>
        <v>InitUnitAdd('IF07',,,,,,,,,,)</v>
      </c>
      <c r="CR272" s="70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4"/>
      <c r="B273" s="80" t="s">
        <v>876</v>
      </c>
      <c r="C273" s="61" t="s">
        <v>869</v>
      </c>
      <c r="T273" s="140"/>
      <c r="U273" s="85"/>
      <c r="CN273" s="70" t="str">
        <f t="shared" si="4356"/>
        <v>InitUnitState('IF08',,,,,,,,,,)</v>
      </c>
      <c r="CO273" s="70" t="str">
        <f t="shared" si="4357"/>
        <v>InitUnitNormal('IF08',,,,,,,,,,)</v>
      </c>
      <c r="CP273" s="70" t="str">
        <f t="shared" si="4358"/>
        <v>InitUnitMagic('IF08',,,,,,,,,,)</v>
      </c>
      <c r="CQ273" s="70" t="str">
        <f t="shared" si="4359"/>
        <v>InitUnitAdd('IF08',,,,,,,,,,)</v>
      </c>
      <c r="CR273" s="70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4"/>
      <c r="B274" s="80" t="s">
        <v>877</v>
      </c>
      <c r="C274" s="61" t="s">
        <v>869</v>
      </c>
      <c r="T274" s="140"/>
      <c r="U274" s="85"/>
      <c r="CN274" s="70" t="str">
        <f t="shared" si="4356"/>
        <v>InitUnitState('IF09',,,,,,,,,,)</v>
      </c>
      <c r="CO274" s="70" t="str">
        <f t="shared" si="4357"/>
        <v>InitUnitNormal('IF09',,,,,,,,,,)</v>
      </c>
      <c r="CP274" s="70" t="str">
        <f t="shared" si="4358"/>
        <v>InitUnitMagic('IF09',,,,,,,,,,)</v>
      </c>
      <c r="CQ274" s="70" t="str">
        <f t="shared" si="4359"/>
        <v>InitUnitAdd('IF09',,,,,,,,,,)</v>
      </c>
      <c r="CR274" s="70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4"/>
      <c r="B275" s="80" t="s">
        <v>878</v>
      </c>
      <c r="C275" s="61" t="s">
        <v>869</v>
      </c>
      <c r="T275" s="140"/>
      <c r="U275" s="85"/>
      <c r="CN275" s="70" t="str">
        <f t="shared" si="4356"/>
        <v>InitUnitState('IF10',,,,,,,,,,)</v>
      </c>
      <c r="CO275" s="70" t="str">
        <f t="shared" si="4357"/>
        <v>InitUnitNormal('IF10',,,,,,,,,,)</v>
      </c>
      <c r="CP275" s="70" t="str">
        <f t="shared" si="4358"/>
        <v>InitUnitMagic('IF10',,,,,,,,,,)</v>
      </c>
      <c r="CQ275" s="70" t="str">
        <f t="shared" si="4359"/>
        <v>InitUnitAdd('IF10',,,,,,,,,,)</v>
      </c>
      <c r="CR275" s="70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4"/>
      <c r="B276" s="80" t="s">
        <v>879</v>
      </c>
      <c r="C276" s="61" t="s">
        <v>869</v>
      </c>
      <c r="T276" s="140"/>
      <c r="U276" s="85"/>
      <c r="CN276" s="70" t="str">
        <f t="shared" si="4356"/>
        <v>InitUnitState('IF11',,,,,,,,,,)</v>
      </c>
      <c r="CO276" s="70" t="str">
        <f t="shared" si="4357"/>
        <v>InitUnitNormal('IF11',,,,,,,,,,)</v>
      </c>
      <c r="CP276" s="70" t="str">
        <f t="shared" si="4358"/>
        <v>InitUnitMagic('IF11',,,,,,,,,,)</v>
      </c>
      <c r="CQ276" s="70" t="str">
        <f t="shared" si="4359"/>
        <v>InitUnitAdd('IF11',,,,,,,,,,)</v>
      </c>
      <c r="CR276" s="70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3"/>
      <c r="B277" s="80" t="s">
        <v>880</v>
      </c>
      <c r="C277" s="61" t="s">
        <v>869</v>
      </c>
      <c r="T277" s="141"/>
      <c r="U277" s="85"/>
      <c r="CN277" s="70" t="str">
        <f t="shared" si="4356"/>
        <v>InitUnitState('IF12',,,,,,,,,,)</v>
      </c>
      <c r="CO277" s="70" t="str">
        <f t="shared" si="4357"/>
        <v>InitUnitNormal('IF12',,,,,,,,,,)</v>
      </c>
      <c r="CP277" s="70" t="str">
        <f t="shared" si="4358"/>
        <v>InitUnitMagic('IF12',,,,,,,,,,)</v>
      </c>
      <c r="CQ277" s="70" t="str">
        <f t="shared" si="4359"/>
        <v>InitUnitAdd('IF12',,,,,,,,,,)</v>
      </c>
      <c r="CR277" s="70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3"/>
      <c r="B278" s="80" t="s">
        <v>881</v>
      </c>
      <c r="C278" s="61" t="s">
        <v>869</v>
      </c>
      <c r="T278" s="141"/>
      <c r="U278" s="85"/>
      <c r="CN278" s="70" t="str">
        <f t="shared" si="4356"/>
        <v>InitUnitState('IF13',,,,,,,,,,)</v>
      </c>
      <c r="CO278" s="70" t="str">
        <f t="shared" si="4357"/>
        <v>InitUnitNormal('IF13',,,,,,,,,,)</v>
      </c>
      <c r="CP278" s="70" t="str">
        <f t="shared" si="4358"/>
        <v>InitUnitMagic('IF13',,,,,,,,,,)</v>
      </c>
      <c r="CQ278" s="70" t="str">
        <f t="shared" si="4359"/>
        <v>InitUnitAdd('IF13',,,,,,,,,,)</v>
      </c>
      <c r="CR278" s="70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3"/>
      <c r="B279" s="80" t="s">
        <v>882</v>
      </c>
      <c r="C279" s="61" t="s">
        <v>869</v>
      </c>
      <c r="T279" s="141"/>
      <c r="U279" s="85"/>
      <c r="CN279" s="70" t="str">
        <f t="shared" si="4356"/>
        <v>InitUnitState('IF14',,,,,,,,,,)</v>
      </c>
      <c r="CO279" s="70" t="str">
        <f t="shared" si="4357"/>
        <v>InitUnitNormal('IF14',,,,,,,,,,)</v>
      </c>
      <c r="CP279" s="70" t="str">
        <f t="shared" si="4358"/>
        <v>InitUnitMagic('IF14',,,,,,,,,,)</v>
      </c>
      <c r="CQ279" s="70" t="str">
        <f t="shared" si="4359"/>
        <v>InitUnitAdd('IF14',,,,,,,,,,)</v>
      </c>
      <c r="CR279" s="70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3"/>
      <c r="B280" s="80" t="s">
        <v>883</v>
      </c>
      <c r="C280" s="61" t="s">
        <v>869</v>
      </c>
      <c r="T280" s="141"/>
      <c r="U280" s="85"/>
      <c r="CN280" s="70" t="str">
        <f t="shared" si="4356"/>
        <v>InitUnitState('IF15',,,,,,,,,,)</v>
      </c>
      <c r="CO280" s="70" t="str">
        <f t="shared" si="4357"/>
        <v>InitUnitNormal('IF15',,,,,,,,,,)</v>
      </c>
      <c r="CP280" s="70" t="str">
        <f t="shared" si="4358"/>
        <v>InitUnitMagic('IF15',,,,,,,,,,)</v>
      </c>
      <c r="CQ280" s="70" t="str">
        <f t="shared" si="4359"/>
        <v>InitUnitAdd('IF15',,,,,,,,,,)</v>
      </c>
      <c r="CR280" s="70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3"/>
      <c r="B281" s="80" t="s">
        <v>884</v>
      </c>
      <c r="C281" s="61" t="s">
        <v>869</v>
      </c>
      <c r="T281" s="141"/>
      <c r="U281" s="85"/>
      <c r="CN281" s="70" t="str">
        <f t="shared" si="4356"/>
        <v>InitUnitState('IF16',,,,,,,,,,)</v>
      </c>
      <c r="CO281" s="70" t="str">
        <f t="shared" si="4357"/>
        <v>InitUnitNormal('IF16',,,,,,,,,,)</v>
      </c>
      <c r="CP281" s="70" t="str">
        <f t="shared" si="4358"/>
        <v>InitUnitMagic('IF16',,,,,,,,,,)</v>
      </c>
      <c r="CQ281" s="70" t="str">
        <f t="shared" si="4359"/>
        <v>InitUnitAdd('IF16',,,,,,,,,,)</v>
      </c>
      <c r="CR281" s="70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3"/>
      <c r="B282" s="80" t="s">
        <v>885</v>
      </c>
      <c r="C282" s="61" t="s">
        <v>869</v>
      </c>
      <c r="T282" s="141"/>
      <c r="U282" s="85"/>
      <c r="CN282" s="70" t="str">
        <f t="shared" si="4356"/>
        <v>InitUnitState('IF17',,,,,,,,,,)</v>
      </c>
      <c r="CO282" s="70" t="str">
        <f t="shared" si="4357"/>
        <v>InitUnitNormal('IF17',,,,,,,,,,)</v>
      </c>
      <c r="CP282" s="70" t="str">
        <f t="shared" si="4358"/>
        <v>InitUnitMagic('IF17',,,,,,,,,,)</v>
      </c>
      <c r="CQ282" s="70" t="str">
        <f t="shared" si="4359"/>
        <v>InitUnitAdd('IF17',,,,,,,,,,)</v>
      </c>
      <c r="CR282" s="70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3"/>
      <c r="B283" s="80" t="s">
        <v>886</v>
      </c>
      <c r="C283" s="61" t="s">
        <v>869</v>
      </c>
      <c r="T283" s="142"/>
      <c r="U283" s="85"/>
      <c r="CN283" s="70" t="str">
        <f t="shared" si="4356"/>
        <v>InitUnitState('IF18',,,,,,,,,,)</v>
      </c>
      <c r="CO283" s="70" t="str">
        <f t="shared" si="4357"/>
        <v>InitUnitNormal('IF18',,,,,,,,,,)</v>
      </c>
      <c r="CP283" s="70" t="str">
        <f t="shared" si="4358"/>
        <v>InitUnitMagic('IF18',,,,,,,,,,)</v>
      </c>
      <c r="CQ283" s="70" t="str">
        <f t="shared" si="4359"/>
        <v>InitUnitAdd('IF18',,,,,,,,,,)</v>
      </c>
      <c r="CR283" s="70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3"/>
      <c r="B284" s="80" t="s">
        <v>887</v>
      </c>
      <c r="C284" s="61" t="s">
        <v>869</v>
      </c>
      <c r="T284" s="142"/>
      <c r="U284" s="85"/>
      <c r="CN284" s="70" t="str">
        <f t="shared" si="4356"/>
        <v>InitUnitState('IF19',,,,,,,,,,)</v>
      </c>
      <c r="CO284" s="70" t="str">
        <f t="shared" si="4357"/>
        <v>InitUnitNormal('IF19',,,,,,,,,,)</v>
      </c>
      <c r="CP284" s="70" t="str">
        <f t="shared" si="4358"/>
        <v>InitUnitMagic('IF19',,,,,,,,,,)</v>
      </c>
      <c r="CQ284" s="70" t="str">
        <f t="shared" si="4359"/>
        <v>InitUnitAdd('IF19',,,,,,,,,,)</v>
      </c>
      <c r="CR284" s="70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3"/>
      <c r="B285" s="80" t="s">
        <v>888</v>
      </c>
      <c r="C285" s="61" t="s">
        <v>869</v>
      </c>
      <c r="T285" s="142"/>
      <c r="U285" s="85"/>
      <c r="CN285" s="70" t="str">
        <f t="shared" si="4356"/>
        <v>InitUnitState('IF20',,,,,,,,,,)</v>
      </c>
      <c r="CO285" s="70" t="str">
        <f t="shared" si="4357"/>
        <v>InitUnitNormal('IF20',,,,,,,,,,)</v>
      </c>
      <c r="CP285" s="70" t="str">
        <f t="shared" si="4358"/>
        <v>InitUnitMagic('IF20',,,,,,,,,,)</v>
      </c>
      <c r="CQ285" s="70" t="str">
        <f t="shared" si="4359"/>
        <v>InitUnitAdd('IF20',,,,,,,,,,)</v>
      </c>
      <c r="CR285" s="70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889</v>
      </c>
      <c r="C286" s="61" t="s">
        <v>869</v>
      </c>
      <c r="T286" s="143"/>
      <c r="U286" s="85"/>
      <c r="CN286" s="70" t="str">
        <f t="shared" si="4356"/>
        <v>InitUnitState('IF21',,,,,,,,,,)</v>
      </c>
      <c r="CO286" s="70" t="str">
        <f t="shared" si="4357"/>
        <v>InitUnitNormal('IF21',,,,,,,,,,)</v>
      </c>
      <c r="CP286" s="70" t="str">
        <f t="shared" si="4358"/>
        <v>InitUnitMagic('IF21',,,,,,,,,,)</v>
      </c>
      <c r="CQ286" s="70" t="str">
        <f t="shared" si="4359"/>
        <v>InitUnitAdd('IF21',,,,,,,,,,)</v>
      </c>
      <c r="CR286" s="70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890</v>
      </c>
      <c r="C287" s="61" t="s">
        <v>869</v>
      </c>
      <c r="T287" s="143"/>
      <c r="U287" s="85"/>
      <c r="CN287" s="70" t="str">
        <f t="shared" si="4356"/>
        <v>InitUnitState('IF22',,,,,,,,,,)</v>
      </c>
      <c r="CO287" s="70" t="str">
        <f t="shared" si="4357"/>
        <v>InitUnitNormal('IF22',,,,,,,,,,)</v>
      </c>
      <c r="CP287" s="70" t="str">
        <f t="shared" si="4358"/>
        <v>InitUnitMagic('IF22',,,,,,,,,,)</v>
      </c>
      <c r="CQ287" s="70" t="str">
        <f t="shared" si="4359"/>
        <v>InitUnitAdd('IF22',,,,,,,,,,)</v>
      </c>
      <c r="CR287" s="70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891</v>
      </c>
      <c r="C288" s="61" t="s">
        <v>869</v>
      </c>
      <c r="T288" s="143"/>
      <c r="U288" s="85"/>
      <c r="CN288" s="70" t="str">
        <f t="shared" si="4356"/>
        <v>InitUnitState('IF23',,,,,,,,,,)</v>
      </c>
      <c r="CO288" s="70" t="str">
        <f t="shared" si="4357"/>
        <v>InitUnitNormal('IF23',,,,,,,,,,)</v>
      </c>
      <c r="CP288" s="70" t="str">
        <f t="shared" si="4358"/>
        <v>InitUnitMagic('IF23',,,,,,,,,,)</v>
      </c>
      <c r="CQ288" s="70" t="str">
        <f t="shared" si="4359"/>
        <v>InitUnitAdd('IF23',,,,,,,,,,)</v>
      </c>
      <c r="CR288" s="70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892</v>
      </c>
      <c r="C289" s="61" t="s">
        <v>869</v>
      </c>
      <c r="T289" s="143"/>
      <c r="U289" s="85"/>
      <c r="CN289" s="70" t="str">
        <f t="shared" si="4356"/>
        <v>InitUnitState('IF24',,,,,,,,,,)</v>
      </c>
      <c r="CO289" s="70" t="str">
        <f t="shared" si="4357"/>
        <v>InitUnitNormal('IF24',,,,,,,,,,)</v>
      </c>
      <c r="CP289" s="70" t="str">
        <f t="shared" si="4358"/>
        <v>InitUnitMagic('IF24',,,,,,,,,,)</v>
      </c>
      <c r="CQ289" s="70" t="str">
        <f t="shared" si="4359"/>
        <v>InitUnitAdd('IF24',,,,,,,,,,)</v>
      </c>
      <c r="CR289" s="70" t="str">
        <f t="shared" si="4360"/>
        <v>InitEquipData('IF24',,"",,,,,'','','','','','',"")</v>
      </c>
      <c r="CU289" s="95" t="str">
        <f t="shared" ref="CU289:CU336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336" si="4433">IF(V289="","","|n"&amp;DB$2&amp;"+"&amp;V289&amp;DB$1)</f>
        <v/>
      </c>
      <c r="DC289" s="71" t="str">
        <f t="shared" ref="DC289:DC336" si="4434">IF(W289="","","|n"&amp;DC$2&amp;"+"&amp;W289&amp;DC$1)</f>
        <v/>
      </c>
      <c r="DD289" s="71" t="str">
        <f t="shared" ref="DD289:DD336" si="4435">IF(X289="","","|n"&amp;DD$2&amp;"+"&amp;X289&amp;DD$1)</f>
        <v/>
      </c>
      <c r="DE289" s="71" t="str">
        <f t="shared" ref="DE289:DE336" si="4436">IF(Y289="","","|n"&amp;DE$2&amp;"+"&amp;Y289&amp;DE$1)</f>
        <v/>
      </c>
      <c r="DF289" s="71" t="str">
        <f t="shared" ref="DF289:DF336" si="4437">IF(Z289="","","|n"&amp;DF$2&amp;"+"&amp;Z289&amp;DF$1)</f>
        <v/>
      </c>
      <c r="DG289" s="71" t="str">
        <f t="shared" ref="DG289:DG336" si="4438">IF(AA289="","","|n"&amp;DG$2&amp;"+"&amp;AA289&amp;DG$1)</f>
        <v/>
      </c>
      <c r="DH289" s="71" t="str">
        <f t="shared" ref="DH289:DH336" si="4439">IF(AB289="","","|n"&amp;DH$2&amp;"+"&amp;AB289&amp;DH$1)</f>
        <v/>
      </c>
      <c r="DI289" s="71" t="str">
        <f t="shared" ref="DI289:DI336" si="4440">IF(AC289="","","|n"&amp;DI$2&amp;"+"&amp;AC289&amp;DI$1)</f>
        <v/>
      </c>
      <c r="DJ289" s="71" t="str">
        <f t="shared" ref="DJ289:DJ336" si="4441">IF(AD289="","","|n"&amp;DJ$2&amp;"+"&amp;AD289&amp;DJ$1)</f>
        <v/>
      </c>
      <c r="DK289" s="71" t="str">
        <f t="shared" ref="DK289:DK336" si="4442">IF(AE289="","","|n"&amp;DK$2&amp;"+"&amp;AE289&amp;DK$1)</f>
        <v/>
      </c>
      <c r="DL289" s="71" t="str">
        <f t="shared" ref="DL289:DL336" si="4443">IF(AF289="","","|n"&amp;DL$2&amp;"+"&amp;AF289&amp;DL$1)</f>
        <v/>
      </c>
      <c r="DM289" s="71" t="str">
        <f t="shared" ref="DM289:DM336" si="4444">IF(AG289="","","|n"&amp;DM$2&amp;"+"&amp;AG289&amp;DM$1)</f>
        <v/>
      </c>
      <c r="DN289" s="71" t="str">
        <f t="shared" ref="DN289:DN336" si="4445">IF(AH289="","","|n"&amp;DN$2&amp;"+"&amp;AH289&amp;DN$1)</f>
        <v/>
      </c>
      <c r="DO289" s="71" t="str">
        <f t="shared" ref="DO289:DO336" si="4446">IF(AI289="","","|n"&amp;DO$2&amp;"+"&amp;AI289&amp;DO$1)</f>
        <v/>
      </c>
      <c r="DP289" s="71" t="str">
        <f t="shared" ref="DP289:DP336" si="4447">IF(AJ289="","","|n"&amp;DP$2&amp;"+"&amp;AJ289&amp;DP$1)</f>
        <v/>
      </c>
      <c r="DQ289" s="71" t="str">
        <f t="shared" ref="DQ289:DQ336" si="4448">IF(AK289="","","|n"&amp;DQ$2&amp;"+"&amp;AK289&amp;DQ$1)</f>
        <v/>
      </c>
      <c r="DR289" s="71" t="str">
        <f t="shared" ref="DR289:DR336" si="4449">IF(AL289="","","|n"&amp;DR$2&amp;"+"&amp;AL289&amp;DR$1)</f>
        <v/>
      </c>
      <c r="DS289" s="71" t="str">
        <f t="shared" ref="DS289:DS336" si="4450">IF(AM289="","","|n"&amp;DS$2&amp;"+"&amp;AM289&amp;DS$1)</f>
        <v/>
      </c>
      <c r="DT289" s="71" t="str">
        <f t="shared" ref="DT289:DT336" si="4451">IF(AN289="","","|n"&amp;DT$2&amp;"+"&amp;AN289&amp;DT$1)</f>
        <v/>
      </c>
      <c r="DU289" s="71" t="str">
        <f t="shared" ref="DU289:DU336" si="4452">IF(AO289="","","|n"&amp;DU$2&amp;"+"&amp;AO289&amp;DU$1)</f>
        <v/>
      </c>
      <c r="DV289" s="71" t="str">
        <f t="shared" ref="DV289:DV336" si="4453">IF(AP289="","","|n"&amp;DV$2&amp;"+"&amp;AP289&amp;DV$1)</f>
        <v/>
      </c>
      <c r="DW289" s="71" t="str">
        <f t="shared" ref="DW289:DW336" si="4454">IF(AQ289="","","|n"&amp;DW$2&amp;"+"&amp;AQ289&amp;DW$1)</f>
        <v/>
      </c>
      <c r="DX289" s="71" t="str">
        <f t="shared" ref="DX289:DX336" si="4455">IF(AR289="","","|n"&amp;DX$2&amp;"+"&amp;AR289&amp;DX$1)</f>
        <v/>
      </c>
      <c r="DY289" s="71" t="str">
        <f t="shared" ref="DY289:DY336" si="4456">IF(AS289="","","|n"&amp;DY$2&amp;"+"&amp;AS289&amp;DY$1)</f>
        <v/>
      </c>
      <c r="DZ289" s="71" t="str">
        <f t="shared" ref="DZ289:DZ336" si="4457">IF(AT289="","","|n"&amp;DZ$2&amp;"+"&amp;AT289&amp;DZ$1)</f>
        <v/>
      </c>
      <c r="EA289" s="71" t="str">
        <f t="shared" ref="EA289:EA336" si="4458">IF(AU289="","","|n"&amp;EA$2&amp;"+"&amp;AU289&amp;EA$1)</f>
        <v/>
      </c>
      <c r="EB289" s="71" t="str">
        <f t="shared" ref="EB289:EB336" si="4459">IF(AV289="","","|n"&amp;EB$2&amp;"+"&amp;AV289&amp;EB$1)</f>
        <v/>
      </c>
      <c r="EC289" s="71" t="str">
        <f t="shared" ref="EC289:EC336" si="4460">IF(AW289="","","|n"&amp;EC$2&amp;"+"&amp;AW289&amp;EC$1)</f>
        <v/>
      </c>
      <c r="ED289" s="71" t="str">
        <f t="shared" ref="ED289:ED336" si="4461">IF(AX289="","","|n"&amp;ED$2&amp;"+"&amp;AX289&amp;ED$1)</f>
        <v/>
      </c>
      <c r="EE289" s="71" t="str">
        <f t="shared" ref="EE289:EE336" si="4462">IF(AY289="","","|n"&amp;EE$2&amp;"+"&amp;AY289&amp;EE$1)</f>
        <v/>
      </c>
      <c r="EF289" s="71" t="str">
        <f t="shared" ref="EF289:EF336" si="4463">IF(AZ289="","","|n"&amp;EF$2&amp;"+"&amp;AZ289&amp;EF$1)</f>
        <v/>
      </c>
      <c r="EG289" s="71" t="str">
        <f t="shared" ref="EG289:EG336" si="4464">IF(BA289="","","|n"&amp;EG$2&amp;"+"&amp;BA289&amp;EG$1)</f>
        <v/>
      </c>
      <c r="EH289" s="71" t="str">
        <f t="shared" ref="EH289:EH336" si="4465">IF(BB289="","","|n"&amp;EH$2&amp;"+"&amp;BB289&amp;EH$1)</f>
        <v/>
      </c>
      <c r="EI289" s="71" t="str">
        <f t="shared" ref="EI289:EI336" si="4466">IF(BC289="","","|n"&amp;EI$2&amp;"+"&amp;BC289&amp;EI$1)</f>
        <v/>
      </c>
      <c r="EJ289" s="71" t="str">
        <f t="shared" ref="EJ289:EJ336" si="4467">IF(BD289="","","|n"&amp;EJ$2&amp;"+"&amp;BD289&amp;EJ$1)</f>
        <v/>
      </c>
      <c r="EK289" s="71" t="str">
        <f t="shared" ref="EK289:EK336" si="4468">IF(BE289="","","|n"&amp;EK$2&amp;"+"&amp;BE289&amp;EK$1)</f>
        <v/>
      </c>
      <c r="EL289" s="71" t="str">
        <f t="shared" ref="EL289:EL336" si="4469">IF(BF289="","","|n"&amp;EL$2&amp;"+"&amp;BF289&amp;EL$1)</f>
        <v/>
      </c>
      <c r="EM289" s="71" t="str">
        <f t="shared" ref="EM289:EM336" si="4470">IF(BG289="","","|n"&amp;EM$2&amp;"+"&amp;BG289&amp;EM$1)</f>
        <v/>
      </c>
      <c r="EN289" s="71" t="str">
        <f t="shared" ref="EN289:EN336" si="4471">IF(BH289="","","|n"&amp;EN$2&amp;"+"&amp;BH289&amp;EN$1)</f>
        <v/>
      </c>
      <c r="EO289" s="71" t="str">
        <f t="shared" ref="EO289:EO336" si="4472">IF(BI289="","","|n"&amp;EO$2&amp;"+"&amp;BI289&amp;EO$1)</f>
        <v/>
      </c>
      <c r="EP289" s="71" t="str">
        <f t="shared" ref="EP289:EP336" si="4473">IF(BJ289="","","|n"&amp;EP$2&amp;"+"&amp;BJ289&amp;EP$1)</f>
        <v/>
      </c>
      <c r="EQ289" s="71" t="str">
        <f t="shared" ref="EQ289:EQ336" si="4474">IF(BK289="","","|n"&amp;EQ$2&amp;"+"&amp;BK289&amp;EQ$1)</f>
        <v/>
      </c>
      <c r="ER289" s="71" t="str">
        <f t="shared" ref="ER289:ER336" si="4475">IF(BL289="","","|n"&amp;ER$2&amp;"+"&amp;BL289&amp;ER$1)</f>
        <v/>
      </c>
      <c r="ES289" s="71" t="str">
        <f t="shared" ref="ES289:ES336" si="4476">IF(BM289="","","|n"&amp;ES$2&amp;"+"&amp;BM289&amp;ES$1)</f>
        <v/>
      </c>
      <c r="ET289" s="71" t="str">
        <f t="shared" ref="ET289:ET336" si="4477">IF(BN289="","","|n"&amp;ET$2&amp;"+"&amp;BN289&amp;ET$1)</f>
        <v/>
      </c>
      <c r="EU289" s="71" t="str">
        <f t="shared" ref="EU289:EU336" si="4478">IF(BO289="","","|n"&amp;EU$2&amp;"+"&amp;BO289&amp;EU$1)</f>
        <v/>
      </c>
      <c r="EV289" s="71" t="str">
        <f t="shared" ref="EV289:EV336" si="4479">IF(BP289="","","|n"&amp;EV$2&amp;"+"&amp;BP289&amp;EV$1)</f>
        <v/>
      </c>
      <c r="EW289" s="71" t="str">
        <f t="shared" ref="EW289:EW336" si="4480">IF(BQ289="","","|n"&amp;EW$2&amp;"+"&amp;BQ289&amp;EW$1)</f>
        <v/>
      </c>
      <c r="EX289" s="71" t="str">
        <f t="shared" ref="EX289:EX336" si="4481">IF(BR289="","","|n"&amp;EX$2&amp;"+"&amp;BR289&amp;EX$1)</f>
        <v/>
      </c>
      <c r="EY289" s="71" t="str">
        <f t="shared" ref="EY289:EY336" si="4482">IF(BS289="","","|n"&amp;EY$2&amp;"+"&amp;BS289&amp;EY$1)</f>
        <v/>
      </c>
      <c r="EZ289" s="71" t="str">
        <f t="shared" ref="EZ289:EZ336" si="4483">IF(BT289="","","|n"&amp;EZ$2&amp;"+"&amp;BT289&amp;EZ$1)</f>
        <v/>
      </c>
      <c r="FA289" s="71" t="str">
        <f t="shared" ref="FA289:FA336" si="4484">IF(BU289="","","|n"&amp;FA$2&amp;"+"&amp;BU289&amp;FA$1)</f>
        <v/>
      </c>
      <c r="FB289" s="71" t="str">
        <f t="shared" ref="FB289:FB336" si="4485">IF(BV289="","","|n"&amp;FB$2&amp;"+"&amp;BV289&amp;FB$1)</f>
        <v/>
      </c>
      <c r="FC289" s="71" t="str">
        <f t="shared" ref="FC289:FC336" si="4486">IF(BW289="","","|n"&amp;FC$2&amp;"+"&amp;BW289&amp;FC$1)</f>
        <v/>
      </c>
      <c r="FD289" s="71" t="str">
        <f t="shared" ref="FD289:FD336" si="4487">IF(BX289="","","|n"&amp;FD$2&amp;"+"&amp;BX289&amp;FD$1)</f>
        <v/>
      </c>
      <c r="FE289" s="71" t="str">
        <f t="shared" ref="FE289:FE336" si="4488">IF(BY289="","","|n"&amp;FE$2&amp;"+"&amp;BY289&amp;FE$1)</f>
        <v/>
      </c>
      <c r="FF289" s="71" t="str">
        <f t="shared" ref="FF289:FF336" si="4489">IF(BZ289="","","|n"&amp;FF$2&amp;"+"&amp;BZ289&amp;FF$1)</f>
        <v/>
      </c>
      <c r="FG289" s="71" t="str">
        <f t="shared" ref="FG289:FG336" si="4490">IF(CA289="","","|n"&amp;FG$2&amp;"+"&amp;CA289&amp;FG$1)</f>
        <v/>
      </c>
      <c r="FH289" s="71" t="str">
        <f t="shared" ref="FH289:FH336" si="4491">IF(CB289="","","|n"&amp;FH$2&amp;"+"&amp;CB289&amp;FH$1)</f>
        <v/>
      </c>
      <c r="FI289" s="71" t="str">
        <f t="shared" ref="FI289:FI336" si="4492">IF(CC289="","","|n"&amp;FI$2&amp;"+"&amp;CC289&amp;FI$1)</f>
        <v/>
      </c>
      <c r="FJ289" s="71" t="str">
        <f t="shared" ref="FJ289:FJ336" si="4493">IF(CD289="","","|n"&amp;FJ$2&amp;"+"&amp;CD289&amp;FJ$1)</f>
        <v/>
      </c>
      <c r="FK289" s="71" t="str">
        <f t="shared" ref="FK289:FK336" si="4494">IF(CE289="","","|n"&amp;FK$2&amp;"+"&amp;CE289&amp;FK$1)</f>
        <v/>
      </c>
      <c r="FL289" s="71" t="str">
        <f t="shared" ref="FL289:FL336" si="4495">IF(CF289="","","|n"&amp;FL$2&amp;"+"&amp;CF289&amp;FL$1)</f>
        <v/>
      </c>
      <c r="FM289" s="71" t="str">
        <f t="shared" ref="FM289:FM336" si="4496">IF(CG289="","","|n"&amp;FM$2&amp;"+"&amp;CG289&amp;FM$1)</f>
        <v/>
      </c>
      <c r="FN289" s="71" t="str">
        <f t="shared" ref="FN289:FN336" si="4497">IF(CH289="","","|n"&amp;FN$2&amp;"+"&amp;CH289&amp;FN$1)</f>
        <v/>
      </c>
      <c r="FO289" s="71" t="str">
        <f t="shared" ref="FO289:FO336" si="4498">IF(CI289="","","|n"&amp;FO$2&amp;"+"&amp;CI289&amp;FO$1)</f>
        <v/>
      </c>
      <c r="FP289" s="71" t="str">
        <f t="shared" ref="FP289:FP336" si="4499">IF(CJ289="","","|n"&amp;FP$2&amp;"+"&amp;CJ289&amp;FP$1)</f>
        <v/>
      </c>
      <c r="FQ289" s="71" t="str">
        <f t="shared" ref="FQ289:FQ336" si="4500">IF(CK289="","","|n"&amp;FQ$2&amp;"+"&amp;CK289&amp;FQ$1)</f>
        <v/>
      </c>
      <c r="FR289" s="71" t="str">
        <f t="shared" ref="FR289:FR336" si="4501">IF(CL289="","","|n"&amp;FR$2&amp;"+"&amp;CL289&amp;FR$1)</f>
        <v/>
      </c>
      <c r="FS289" s="71" t="str">
        <f t="shared" ref="FS289:FS336" si="4502">IF(CM289="","","|n"&amp;FS$2&amp;"+"&amp;CM289&amp;FS$1)</f>
        <v/>
      </c>
    </row>
    <row r="290" spans="1:175">
      <c r="A290" s="80"/>
      <c r="B290" s="80" t="s">
        <v>893</v>
      </c>
      <c r="C290" s="61" t="s">
        <v>869</v>
      </c>
      <c r="T290" s="143"/>
      <c r="U290" s="85"/>
      <c r="CN290" s="70" t="str">
        <f t="shared" si="4356"/>
        <v>InitUnitState('IF25',,,,,,,,,,)</v>
      </c>
      <c r="CO290" s="70" t="str">
        <f t="shared" si="4357"/>
        <v>InitUnitNormal('IF25',,,,,,,,,,)</v>
      </c>
      <c r="CP290" s="70" t="str">
        <f t="shared" si="4358"/>
        <v>InitUnitMagic('IF25',,,,,,,,,,)</v>
      </c>
      <c r="CQ290" s="70" t="str">
        <f t="shared" si="4359"/>
        <v>InitUnitAdd('IF25',,,,,,,,,,)</v>
      </c>
      <c r="CR290" s="70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894</v>
      </c>
      <c r="C291" s="61" t="s">
        <v>869</v>
      </c>
      <c r="T291" s="143"/>
      <c r="U291" s="85"/>
      <c r="CN291" s="70" t="str">
        <f t="shared" si="4356"/>
        <v>InitUnitState('IF26',,,,,,,,,,)</v>
      </c>
      <c r="CO291" s="70" t="str">
        <f t="shared" si="4357"/>
        <v>InitUnitNormal('IF26',,,,,,,,,,)</v>
      </c>
      <c r="CP291" s="70" t="str">
        <f t="shared" si="4358"/>
        <v>InitUnitMagic('IF26',,,,,,,,,,)</v>
      </c>
      <c r="CQ291" s="70" t="str">
        <f t="shared" si="4359"/>
        <v>InitUnitAdd('IF26',,,,,,,,,,)</v>
      </c>
      <c r="CR291" s="70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895</v>
      </c>
      <c r="C292" s="61" t="s">
        <v>869</v>
      </c>
      <c r="T292" s="143"/>
      <c r="U292" s="85"/>
      <c r="CN292" s="70" t="str">
        <f t="shared" si="4356"/>
        <v>InitUnitState('IF27',,,,,,,,,,)</v>
      </c>
      <c r="CO292" s="70" t="str">
        <f t="shared" si="4357"/>
        <v>InitUnitNormal('IF27',,,,,,,,,,)</v>
      </c>
      <c r="CP292" s="70" t="str">
        <f t="shared" si="4358"/>
        <v>InitUnitMagic('IF27',,,,,,,,,,)</v>
      </c>
      <c r="CQ292" s="70" t="str">
        <f t="shared" si="4359"/>
        <v>InitUnitAdd('IF27',,,,,,,,,,)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896</v>
      </c>
      <c r="C293" s="61" t="s">
        <v>869</v>
      </c>
      <c r="T293" s="143"/>
      <c r="U293" s="85"/>
      <c r="CN293" s="70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70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70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70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70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897</v>
      </c>
      <c r="C294" s="61" t="s">
        <v>869</v>
      </c>
      <c r="T294" s="143"/>
      <c r="U294" s="85"/>
      <c r="CN294" s="70" t="str">
        <f t="shared" si="4503"/>
        <v>InitUnitState('IF29',,,,,,,,,,)</v>
      </c>
      <c r="CO294" s="70" t="str">
        <f t="shared" si="4504"/>
        <v>InitUnitNormal('IF29',,,,,,,,,,)</v>
      </c>
      <c r="CP294" s="70" t="str">
        <f t="shared" si="4505"/>
        <v>InitUnitMagic('IF29',,,,,,,,,,)</v>
      </c>
      <c r="CQ294" s="70" t="str">
        <f t="shared" si="4506"/>
        <v>InitUnitAdd('IF29',,,,,,,,,,)</v>
      </c>
      <c r="CR294" s="70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898</v>
      </c>
      <c r="C295" s="61" t="s">
        <v>869</v>
      </c>
      <c r="T295" s="143"/>
      <c r="U295" s="85"/>
      <c r="CN295" s="70" t="str">
        <f t="shared" si="4503"/>
        <v>InitUnitState('IF30',,,,,,,,,,)</v>
      </c>
      <c r="CO295" s="70" t="str">
        <f t="shared" si="4504"/>
        <v>InitUnitNormal('IF30',,,,,,,,,,)</v>
      </c>
      <c r="CP295" s="70" t="str">
        <f t="shared" si="4505"/>
        <v>InitUnitMagic('IF30',,,,,,,,,,)</v>
      </c>
      <c r="CQ295" s="70" t="str">
        <f t="shared" si="4506"/>
        <v>InitUnitAdd('IF30',,,,,,,,,,)</v>
      </c>
      <c r="CR295" s="70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899</v>
      </c>
      <c r="C296" s="61" t="s">
        <v>869</v>
      </c>
      <c r="T296" s="143"/>
      <c r="U296" s="85"/>
      <c r="CN296" s="70" t="str">
        <f t="shared" si="4503"/>
        <v>InitUnitState('IF31',,,,,,,,,,)</v>
      </c>
      <c r="CO296" s="70" t="str">
        <f t="shared" si="4504"/>
        <v>InitUnitNormal('IF31',,,,,,,,,,)</v>
      </c>
      <c r="CP296" s="70" t="str">
        <f t="shared" si="4505"/>
        <v>InitUnitMagic('IF31',,,,,,,,,,)</v>
      </c>
      <c r="CQ296" s="70" t="str">
        <f t="shared" si="4506"/>
        <v>InitUnitAdd('IF31',,,,,,,,,,)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900</v>
      </c>
      <c r="C297" s="61" t="s">
        <v>869</v>
      </c>
      <c r="T297" s="143"/>
      <c r="U297" s="85"/>
      <c r="CN297" s="70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70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70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70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3"/>
      <c r="B298" s="101" t="s">
        <v>901</v>
      </c>
      <c r="C298" s="101" t="s">
        <v>902</v>
      </c>
      <c r="T298" s="139"/>
      <c r="U298" s="85"/>
      <c r="CN298" s="70" t="str">
        <f t="shared" si="4503"/>
        <v>InitUnitState('IC00',,,,,,,,,,)</v>
      </c>
      <c r="CO298" s="70" t="str">
        <f t="shared" si="4504"/>
        <v>InitUnitNormal('IC00',,,,,,,,,,)</v>
      </c>
      <c r="CP298" s="70" t="str">
        <f t="shared" si="4505"/>
        <v>InitUnitMagic('IC00',,,,,,,,,,)</v>
      </c>
      <c r="CQ298" s="70" t="str">
        <f t="shared" si="4506"/>
        <v>InitUnitAdd('IC00',,,,,,,,,,)</v>
      </c>
      <c r="CR298" s="70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3"/>
      <c r="B299" s="101" t="s">
        <v>903</v>
      </c>
      <c r="C299" s="101" t="s">
        <v>904</v>
      </c>
      <c r="T299" s="139"/>
      <c r="U299" s="85"/>
      <c r="CN299" s="70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70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70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70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70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905</v>
      </c>
      <c r="C300" s="101" t="s">
        <v>119</v>
      </c>
      <c r="T300" s="143"/>
      <c r="U300" s="85"/>
      <c r="CN300" s="70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70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70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70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70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5"/>
      <c r="B301" s="101" t="s">
        <v>906</v>
      </c>
      <c r="C301" s="101" t="s">
        <v>907</v>
      </c>
      <c r="D301" s="74"/>
      <c r="E301" s="75"/>
      <c r="F301" s="136"/>
      <c r="G301" s="137"/>
      <c r="H301" s="137"/>
      <c r="I301" s="137"/>
      <c r="J301" s="137"/>
      <c r="K301" s="137"/>
      <c r="L301" s="137"/>
      <c r="M301" s="137"/>
      <c r="N301" s="137"/>
      <c r="O301" s="137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61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5"/>
      <c r="B302" s="101" t="s">
        <v>908</v>
      </c>
      <c r="C302" s="101" t="s">
        <v>909</v>
      </c>
      <c r="D302" s="74"/>
      <c r="E302" s="75"/>
      <c r="F302" s="136"/>
      <c r="G302" s="137"/>
      <c r="H302" s="137"/>
      <c r="I302" s="137"/>
      <c r="J302" s="137"/>
      <c r="K302" s="137"/>
      <c r="L302" s="137"/>
      <c r="M302" s="137"/>
      <c r="N302" s="137"/>
      <c r="O302" s="137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61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5"/>
      <c r="B303" s="101" t="s">
        <v>910</v>
      </c>
      <c r="C303" s="101" t="s">
        <v>911</v>
      </c>
      <c r="D303" s="74"/>
      <c r="E303" s="75"/>
      <c r="F303" s="136"/>
      <c r="G303" s="137"/>
      <c r="H303" s="137"/>
      <c r="I303" s="137"/>
      <c r="J303" s="137"/>
      <c r="K303" s="137"/>
      <c r="L303" s="137"/>
      <c r="M303" s="137"/>
      <c r="N303" s="137"/>
      <c r="O303" s="137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61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5"/>
      <c r="B304" s="101" t="s">
        <v>912</v>
      </c>
      <c r="C304" s="101" t="s">
        <v>913</v>
      </c>
      <c r="D304" s="74"/>
      <c r="E304" s="75"/>
      <c r="F304" s="136"/>
      <c r="G304" s="137"/>
      <c r="H304" s="137"/>
      <c r="I304" s="137"/>
      <c r="J304" s="137"/>
      <c r="K304" s="137"/>
      <c r="L304" s="137"/>
      <c r="M304" s="137"/>
      <c r="N304" s="137"/>
      <c r="O304" s="137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61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5"/>
      <c r="B305" s="101" t="s">
        <v>914</v>
      </c>
      <c r="C305" s="101" t="s">
        <v>915</v>
      </c>
      <c r="D305" s="74"/>
      <c r="E305" s="75"/>
      <c r="F305" s="136"/>
      <c r="G305" s="137"/>
      <c r="H305" s="137"/>
      <c r="I305" s="137"/>
      <c r="J305" s="137"/>
      <c r="K305" s="137"/>
      <c r="L305" s="137"/>
      <c r="M305" s="137"/>
      <c r="N305" s="137"/>
      <c r="O305" s="137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61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5"/>
      <c r="B306" s="101" t="s">
        <v>916</v>
      </c>
      <c r="C306" s="101" t="s">
        <v>917</v>
      </c>
      <c r="D306" s="74"/>
      <c r="E306" s="75"/>
      <c r="F306" s="136"/>
      <c r="G306" s="137"/>
      <c r="H306" s="137"/>
      <c r="I306" s="137"/>
      <c r="J306" s="137"/>
      <c r="K306" s="137"/>
      <c r="L306" s="137"/>
      <c r="M306" s="137"/>
      <c r="N306" s="137"/>
      <c r="O306" s="137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61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5"/>
      <c r="B307" s="101" t="s">
        <v>918</v>
      </c>
      <c r="C307" s="101" t="s">
        <v>919</v>
      </c>
      <c r="D307" s="74"/>
      <c r="E307" s="75"/>
      <c r="F307" s="136"/>
      <c r="G307" s="137"/>
      <c r="H307" s="137"/>
      <c r="I307" s="137"/>
      <c r="J307" s="137"/>
      <c r="K307" s="137"/>
      <c r="L307" s="137"/>
      <c r="M307" s="137"/>
      <c r="N307" s="137"/>
      <c r="O307" s="137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61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5"/>
      <c r="B308" s="101" t="s">
        <v>920</v>
      </c>
      <c r="C308" s="101" t="s">
        <v>921</v>
      </c>
      <c r="D308" s="74"/>
      <c r="E308" s="75"/>
      <c r="F308" s="136"/>
      <c r="G308" s="137"/>
      <c r="H308" s="137"/>
      <c r="I308" s="137"/>
      <c r="J308" s="137"/>
      <c r="K308" s="137"/>
      <c r="L308" s="137"/>
      <c r="M308" s="137"/>
      <c r="N308" s="137"/>
      <c r="O308" s="137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61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922</v>
      </c>
      <c r="C309" s="101" t="s">
        <v>923</v>
      </c>
      <c r="E309" s="138"/>
      <c r="T309" s="144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3"/>
      <c r="B310" s="176" t="s">
        <v>1068</v>
      </c>
      <c r="C310" s="177" t="s">
        <v>1147</v>
      </c>
      <c r="T310" s="189" t="s">
        <v>1124</v>
      </c>
      <c r="U310" s="175" t="s">
        <v>1100</v>
      </c>
      <c r="CN310" s="70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70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70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70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70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3"/>
      <c r="B311" s="176" t="s">
        <v>1069</v>
      </c>
      <c r="C311" s="178" t="s">
        <v>1148</v>
      </c>
      <c r="T311" s="190" t="s">
        <v>1125</v>
      </c>
      <c r="U311" s="175" t="s">
        <v>1101</v>
      </c>
      <c r="CN311" s="70" t="str">
        <f t="shared" si="4664"/>
        <v>InitUnitState('IK02',,,,,,,,,,)</v>
      </c>
      <c r="CO311" s="70" t="str">
        <f t="shared" si="4665"/>
        <v>InitUnitNormal('IK02',,,,,,,,,,)</v>
      </c>
      <c r="CP311" s="70" t="str">
        <f t="shared" si="4666"/>
        <v>InitUnitMagic('IK02',,,,,,,,,,)</v>
      </c>
      <c r="CQ311" s="70" t="str">
        <f t="shared" si="4667"/>
        <v>InitUnitAdd('IK02',,,,,,,,,,)</v>
      </c>
      <c r="CR311" s="70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4"/>
      <c r="B312" s="176" t="s">
        <v>1070</v>
      </c>
      <c r="C312" s="178" t="s">
        <v>1149</v>
      </c>
      <c r="T312" s="190" t="s">
        <v>1126</v>
      </c>
      <c r="U312" s="175" t="s">
        <v>1102</v>
      </c>
      <c r="CN312" s="70" t="str">
        <f t="shared" si="4664"/>
        <v>InitUnitState('IK03',,,,,,,,,,)</v>
      </c>
      <c r="CO312" s="70" t="str">
        <f t="shared" si="4665"/>
        <v>InitUnitNormal('IK03',,,,,,,,,,)</v>
      </c>
      <c r="CP312" s="70" t="str">
        <f t="shared" si="4666"/>
        <v>InitUnitMagic('IK03',,,,,,,,,,)</v>
      </c>
      <c r="CQ312" s="70" t="str">
        <f t="shared" si="4667"/>
        <v>InitUnitAdd('IK03',,,,,,,,,,)</v>
      </c>
      <c r="CR312" s="70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4"/>
      <c r="B313" s="176" t="s">
        <v>1071</v>
      </c>
      <c r="C313" s="178" t="s">
        <v>1150</v>
      </c>
      <c r="T313" s="190" t="s">
        <v>1127</v>
      </c>
      <c r="U313" s="175" t="s">
        <v>1103</v>
      </c>
      <c r="CN313" s="70" t="str">
        <f t="shared" si="4664"/>
        <v>InitUnitState('IK04',,,,,,,,,,)</v>
      </c>
      <c r="CO313" s="70" t="str">
        <f t="shared" si="4665"/>
        <v>InitUnitNormal('IK04',,,,,,,,,,)</v>
      </c>
      <c r="CP313" s="70" t="str">
        <f t="shared" si="4666"/>
        <v>InitUnitMagic('IK04',,,,,,,,,,)</v>
      </c>
      <c r="CQ313" s="70" t="str">
        <f t="shared" si="4667"/>
        <v>InitUnitAdd('IK04',,,,,,,,,,)</v>
      </c>
      <c r="CR313" s="70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4"/>
      <c r="B314" s="176" t="s">
        <v>1072</v>
      </c>
      <c r="C314" s="178" t="s">
        <v>1151</v>
      </c>
      <c r="T314" s="190" t="s">
        <v>1128</v>
      </c>
      <c r="U314" s="175" t="s">
        <v>1104</v>
      </c>
      <c r="CN314" s="70" t="str">
        <f t="shared" si="4664"/>
        <v>InitUnitState('IK05',,,,,,,,,,)</v>
      </c>
      <c r="CO314" s="70" t="str">
        <f t="shared" si="4665"/>
        <v>InitUnitNormal('IK05',,,,,,,,,,)</v>
      </c>
      <c r="CP314" s="70" t="str">
        <f t="shared" si="4666"/>
        <v>InitUnitMagic('IK05',,,,,,,,,,)</v>
      </c>
      <c r="CQ314" s="70" t="str">
        <f t="shared" si="4667"/>
        <v>InitUnitAdd('IK05',,,,,,,,,,)</v>
      </c>
      <c r="CR314" s="70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4"/>
      <c r="B315" s="176" t="s">
        <v>1073</v>
      </c>
      <c r="C315" s="178" t="s">
        <v>1152</v>
      </c>
      <c r="T315" s="190" t="s">
        <v>1129</v>
      </c>
      <c r="U315" s="175" t="s">
        <v>1105</v>
      </c>
      <c r="CN315" s="70" t="str">
        <f t="shared" si="4664"/>
        <v>InitUnitState('IK06',,,,,,,,,,)</v>
      </c>
      <c r="CO315" s="70" t="str">
        <f t="shared" si="4665"/>
        <v>InitUnitNormal('IK06',,,,,,,,,,)</v>
      </c>
      <c r="CP315" s="70" t="str">
        <f t="shared" si="4666"/>
        <v>InitUnitMagic('IK06',,,,,,,,,,)</v>
      </c>
      <c r="CQ315" s="70" t="str">
        <f t="shared" si="4667"/>
        <v>InitUnitAdd('IK06',,,,,,,,,,)</v>
      </c>
      <c r="CR315" s="70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4"/>
      <c r="B316" s="176" t="s">
        <v>1074</v>
      </c>
      <c r="C316" s="178" t="s">
        <v>1153</v>
      </c>
      <c r="T316" s="190" t="s">
        <v>1130</v>
      </c>
      <c r="U316" s="175" t="s">
        <v>1106</v>
      </c>
      <c r="CN316" s="70" t="str">
        <f t="shared" si="4664"/>
        <v>InitUnitState('IK07',,,,,,,,,,)</v>
      </c>
      <c r="CO316" s="70" t="str">
        <f t="shared" si="4665"/>
        <v>InitUnitNormal('IK07',,,,,,,,,,)</v>
      </c>
      <c r="CP316" s="70" t="str">
        <f t="shared" si="4666"/>
        <v>InitUnitMagic('IK07',,,,,,,,,,)</v>
      </c>
      <c r="CQ316" s="70" t="str">
        <f t="shared" si="4667"/>
        <v>InitUnitAdd('IK07',,,,,,,,,,)</v>
      </c>
      <c r="CR316" s="70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4"/>
      <c r="B317" s="176" t="s">
        <v>1075</v>
      </c>
      <c r="C317" s="178" t="s">
        <v>1154</v>
      </c>
      <c r="T317" s="190" t="s">
        <v>1131</v>
      </c>
      <c r="U317" s="175" t="s">
        <v>1107</v>
      </c>
      <c r="CN317" s="70" t="str">
        <f t="shared" si="4664"/>
        <v>InitUnitState('IK08',,,,,,,,,,)</v>
      </c>
      <c r="CO317" s="70" t="str">
        <f t="shared" si="4665"/>
        <v>InitUnitNormal('IK08',,,,,,,,,,)</v>
      </c>
      <c r="CP317" s="70" t="str">
        <f t="shared" si="4666"/>
        <v>InitUnitMagic('IK08',,,,,,,,,,)</v>
      </c>
      <c r="CQ317" s="70" t="str">
        <f t="shared" si="4667"/>
        <v>InitUnitAdd('IK08',,,,,,,,,,)</v>
      </c>
      <c r="CR317" s="70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3"/>
      <c r="B318" s="176" t="s">
        <v>1084</v>
      </c>
      <c r="C318" s="182" t="s">
        <v>1155</v>
      </c>
      <c r="T318" s="189" t="s">
        <v>1163</v>
      </c>
      <c r="U318" s="175" t="s">
        <v>1108</v>
      </c>
      <c r="CN318" s="70" t="str">
        <f t="shared" ref="CN318:CN333" si="4669">"InitUnitState('"&amp;B318&amp;"',"&amp;V318&amp;","&amp;W318&amp;","&amp;X318&amp;","&amp;Y318&amp;","&amp;Z318&amp;","&amp;AA318&amp;","&amp;AB318&amp;","&amp;AC318&amp;","&amp;AD318&amp;","&amp;AE318&amp;")"</f>
        <v>InitUnitState('IK31',,,,,,,,,,)</v>
      </c>
      <c r="CO318" s="70" t="str">
        <f t="shared" ref="CO318:CO333" si="4670">"InitUnitNormal('"&amp;B318&amp;"',"&amp;AF318&amp;","&amp;AG318&amp;","&amp;AH318&amp;","&amp;AI318&amp;","&amp;AJ318&amp;","&amp;AK318&amp;","&amp;AL318&amp;","&amp;AM318&amp;","&amp;AN318&amp;","&amp;AO318&amp;")"</f>
        <v>InitUnitNormal('IK31',,,,,,,,,,)</v>
      </c>
      <c r="CP318" s="70" t="str">
        <f t="shared" ref="CP318:CP333" si="4671">"InitUnitMagic('"&amp;B318&amp;"',"&amp;AP318&amp;","&amp;AQ318&amp;","&amp;AR318&amp;","&amp;AS318&amp;","&amp;AT318&amp;","&amp;AU318&amp;","&amp;AV318&amp;","&amp;AW318&amp;","&amp;BI318&amp;","&amp;BJ318&amp;")"</f>
        <v>InitUnitMagic('IK31',,,,,,,,,,)</v>
      </c>
      <c r="CQ318" s="70" t="str">
        <f t="shared" ref="CQ318:CQ333" si="4672">"InitUnitAdd('"&amp;B318&amp;"',"&amp;BK318&amp;","&amp;BL318&amp;","&amp;BM318&amp;","&amp;BN318&amp;","&amp;BO318&amp;","&amp;BP318&amp;","&amp;BQ318&amp;","&amp;BR318&amp;","&amp;BS318&amp;","&amp;BT318&amp;")"</f>
        <v>InitUnitAdd('IK31',,,,,,,,,,)</v>
      </c>
      <c r="CR318" s="70" t="str">
        <f t="shared" ref="CR318:CR333" si="4673"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InitEquipData('IK31',,"",,,,,'','','','','','',"ReplaceableTextures\\CommandButtons\\BTNSST10.blp")</v>
      </c>
      <c r="CU318" s="95" t="str">
        <f t="shared" ref="CU318:CU333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W318" s="60"/>
      <c r="CX318" s="60"/>
      <c r="CY318" s="60"/>
      <c r="CZ318" s="60"/>
      <c r="DA318" s="60"/>
      <c r="DB318" s="71" t="str">
        <f t="shared" ref="DB318:DB333" si="4675">IF(V318="","","|n"&amp;DB$2&amp;"+"&amp;V318&amp;DB$1)</f>
        <v/>
      </c>
      <c r="DC318" s="71" t="str">
        <f t="shared" ref="DC318:DC333" si="4676">IF(W318="","","|n"&amp;DC$2&amp;"+"&amp;W318&amp;DC$1)</f>
        <v/>
      </c>
      <c r="DD318" s="71" t="str">
        <f t="shared" ref="DD318:DD333" si="4677">IF(X318="","","|n"&amp;DD$2&amp;"+"&amp;X318&amp;DD$1)</f>
        <v/>
      </c>
      <c r="DE318" s="71" t="str">
        <f t="shared" ref="DE318:DE333" si="4678">IF(Y318="","","|n"&amp;DE$2&amp;"+"&amp;Y318&amp;DE$1)</f>
        <v/>
      </c>
      <c r="DF318" s="71" t="str">
        <f t="shared" ref="DF318:DF333" si="4679">IF(Z318="","","|n"&amp;DF$2&amp;"+"&amp;Z318&amp;DF$1)</f>
        <v/>
      </c>
      <c r="DG318" s="71" t="str">
        <f t="shared" ref="DG318:DG333" si="4680">IF(AA318="","","|n"&amp;DG$2&amp;"+"&amp;AA318&amp;DG$1)</f>
        <v/>
      </c>
      <c r="DH318" s="71" t="str">
        <f t="shared" ref="DH318:DH333" si="4681">IF(AB318="","","|n"&amp;DH$2&amp;"+"&amp;AB318&amp;DH$1)</f>
        <v/>
      </c>
      <c r="DI318" s="71" t="str">
        <f t="shared" ref="DI318:DI333" si="4682">IF(AC318="","","|n"&amp;DI$2&amp;"+"&amp;AC318&amp;DI$1)</f>
        <v/>
      </c>
      <c r="DJ318" s="71" t="str">
        <f t="shared" ref="DJ318:DJ333" si="4683">IF(AD318="","","|n"&amp;DJ$2&amp;"+"&amp;AD318&amp;DJ$1)</f>
        <v/>
      </c>
      <c r="DK318" s="71" t="str">
        <f t="shared" ref="DK318:DK333" si="4684">IF(AE318="","","|n"&amp;DK$2&amp;"+"&amp;AE318&amp;DK$1)</f>
        <v/>
      </c>
      <c r="DL318" s="71" t="str">
        <f t="shared" ref="DL318:DL333" si="4685">IF(AF318="","","|n"&amp;DL$2&amp;"+"&amp;AF318&amp;DL$1)</f>
        <v/>
      </c>
      <c r="DM318" s="71" t="str">
        <f t="shared" ref="DM318:DM333" si="4686">IF(AG318="","","|n"&amp;DM$2&amp;"+"&amp;AG318&amp;DM$1)</f>
        <v/>
      </c>
      <c r="DN318" s="71" t="str">
        <f t="shared" ref="DN318:DN333" si="4687">IF(AH318="","","|n"&amp;DN$2&amp;"+"&amp;AH318&amp;DN$1)</f>
        <v/>
      </c>
      <c r="DO318" s="71" t="str">
        <f t="shared" ref="DO318:DO333" si="4688">IF(AI318="","","|n"&amp;DO$2&amp;"+"&amp;AI318&amp;DO$1)</f>
        <v/>
      </c>
      <c r="DP318" s="71" t="str">
        <f t="shared" ref="DP318:DP333" si="4689">IF(AJ318="","","|n"&amp;DP$2&amp;"+"&amp;AJ318&amp;DP$1)</f>
        <v/>
      </c>
      <c r="DQ318" s="71" t="str">
        <f t="shared" ref="DQ318:DQ333" si="4690">IF(AK318="","","|n"&amp;DQ$2&amp;"+"&amp;AK318&amp;DQ$1)</f>
        <v/>
      </c>
      <c r="DR318" s="71" t="str">
        <f t="shared" ref="DR318:DR333" si="4691">IF(AL318="","","|n"&amp;DR$2&amp;"+"&amp;AL318&amp;DR$1)</f>
        <v/>
      </c>
      <c r="DS318" s="71" t="str">
        <f t="shared" ref="DS318:DS333" si="4692">IF(AM318="","","|n"&amp;DS$2&amp;"+"&amp;AM318&amp;DS$1)</f>
        <v/>
      </c>
      <c r="DT318" s="71" t="str">
        <f t="shared" ref="DT318:DT333" si="4693">IF(AN318="","","|n"&amp;DT$2&amp;"+"&amp;AN318&amp;DT$1)</f>
        <v/>
      </c>
      <c r="DU318" s="71" t="str">
        <f t="shared" ref="DU318:DU333" si="4694">IF(AO318="","","|n"&amp;DU$2&amp;"+"&amp;AO318&amp;DU$1)</f>
        <v/>
      </c>
      <c r="DV318" s="71" t="str">
        <f t="shared" ref="DV318:DV333" si="4695">IF(AP318="","","|n"&amp;DV$2&amp;"+"&amp;AP318&amp;DV$1)</f>
        <v/>
      </c>
      <c r="DW318" s="71" t="str">
        <f t="shared" ref="DW318:DW333" si="4696">IF(AQ318="","","|n"&amp;DW$2&amp;"+"&amp;AQ318&amp;DW$1)</f>
        <v/>
      </c>
      <c r="DX318" s="71" t="str">
        <f t="shared" ref="DX318:DX333" si="4697">IF(AR318="","","|n"&amp;DX$2&amp;"+"&amp;AR318&amp;DX$1)</f>
        <v/>
      </c>
      <c r="DY318" s="71" t="str">
        <f t="shared" ref="DY318:DY333" si="4698">IF(AS318="","","|n"&amp;DY$2&amp;"+"&amp;AS318&amp;DY$1)</f>
        <v/>
      </c>
      <c r="DZ318" s="71" t="str">
        <f t="shared" ref="DZ318:DZ333" si="4699">IF(AT318="","","|n"&amp;DZ$2&amp;"+"&amp;AT318&amp;DZ$1)</f>
        <v/>
      </c>
      <c r="EA318" s="71" t="str">
        <f t="shared" ref="EA318:EA333" si="4700">IF(AU318="","","|n"&amp;EA$2&amp;"+"&amp;AU318&amp;EA$1)</f>
        <v/>
      </c>
      <c r="EB318" s="71" t="str">
        <f t="shared" ref="EB318:EB333" si="4701">IF(AV318="","","|n"&amp;EB$2&amp;"+"&amp;AV318&amp;EB$1)</f>
        <v/>
      </c>
      <c r="EC318" s="71" t="str">
        <f t="shared" ref="EC318:EC333" si="4702">IF(AW318="","","|n"&amp;EC$2&amp;"+"&amp;AW318&amp;EC$1)</f>
        <v/>
      </c>
      <c r="ED318" s="71" t="str">
        <f t="shared" ref="ED318:ED333" si="4703">IF(AX318="","","|n"&amp;ED$2&amp;"+"&amp;AX318&amp;ED$1)</f>
        <v/>
      </c>
      <c r="EE318" s="71" t="str">
        <f t="shared" ref="EE318:EE333" si="4704">IF(AY318="","","|n"&amp;EE$2&amp;"+"&amp;AY318&amp;EE$1)</f>
        <v/>
      </c>
      <c r="EF318" s="71" t="str">
        <f t="shared" ref="EF318:EF333" si="4705">IF(AZ318="","","|n"&amp;EF$2&amp;"+"&amp;AZ318&amp;EF$1)</f>
        <v/>
      </c>
      <c r="EG318" s="71" t="str">
        <f t="shared" ref="EG318:EG333" si="4706">IF(BA318="","","|n"&amp;EG$2&amp;"+"&amp;BA318&amp;EG$1)</f>
        <v/>
      </c>
      <c r="EH318" s="71" t="str">
        <f t="shared" ref="EH318:EH333" si="4707">IF(BB318="","","|n"&amp;EH$2&amp;"+"&amp;BB318&amp;EH$1)</f>
        <v/>
      </c>
      <c r="EI318" s="71" t="str">
        <f t="shared" ref="EI318:EI333" si="4708">IF(BC318="","","|n"&amp;EI$2&amp;"+"&amp;BC318&amp;EI$1)</f>
        <v/>
      </c>
      <c r="EJ318" s="71" t="str">
        <f t="shared" ref="EJ318:EJ333" si="4709">IF(BD318="","","|n"&amp;EJ$2&amp;"+"&amp;BD318&amp;EJ$1)</f>
        <v/>
      </c>
      <c r="EK318" s="71" t="str">
        <f t="shared" ref="EK318:EK333" si="4710">IF(BE318="","","|n"&amp;EK$2&amp;"+"&amp;BE318&amp;EK$1)</f>
        <v/>
      </c>
      <c r="EL318" s="71" t="str">
        <f t="shared" ref="EL318:EL333" si="4711">IF(BF318="","","|n"&amp;EL$2&amp;"+"&amp;BF318&amp;EL$1)</f>
        <v/>
      </c>
      <c r="EM318" s="71" t="str">
        <f t="shared" ref="EM318:EM333" si="4712">IF(BG318="","","|n"&amp;EM$2&amp;"+"&amp;BG318&amp;EM$1)</f>
        <v/>
      </c>
      <c r="EN318" s="71" t="str">
        <f t="shared" ref="EN318:EN333" si="4713">IF(BH318="","","|n"&amp;EN$2&amp;"+"&amp;BH318&amp;EN$1)</f>
        <v/>
      </c>
      <c r="EO318" s="71" t="str">
        <f t="shared" ref="EO318:EO333" si="4714">IF(BI318="","","|n"&amp;EO$2&amp;"+"&amp;BI318&amp;EO$1)</f>
        <v/>
      </c>
      <c r="EP318" s="71" t="str">
        <f t="shared" ref="EP318:EP333" si="4715">IF(BJ318="","","|n"&amp;EP$2&amp;"+"&amp;BJ318&amp;EP$1)</f>
        <v/>
      </c>
      <c r="EQ318" s="71" t="str">
        <f t="shared" ref="EQ318:EQ333" si="4716">IF(BK318="","","|n"&amp;EQ$2&amp;"+"&amp;BK318&amp;EQ$1)</f>
        <v/>
      </c>
      <c r="ER318" s="71" t="str">
        <f t="shared" ref="ER318:ER333" si="4717">IF(BL318="","","|n"&amp;ER$2&amp;"+"&amp;BL318&amp;ER$1)</f>
        <v/>
      </c>
      <c r="ES318" s="71" t="str">
        <f t="shared" ref="ES318:ES333" si="4718">IF(BM318="","","|n"&amp;ES$2&amp;"+"&amp;BM318&amp;ES$1)</f>
        <v/>
      </c>
      <c r="ET318" s="71" t="str">
        <f t="shared" ref="ET318:ET333" si="4719">IF(BN318="","","|n"&amp;ET$2&amp;"+"&amp;BN318&amp;ET$1)</f>
        <v/>
      </c>
      <c r="EU318" s="71" t="str">
        <f t="shared" ref="EU318:EU333" si="4720">IF(BO318="","","|n"&amp;EU$2&amp;"+"&amp;BO318&amp;EU$1)</f>
        <v/>
      </c>
      <c r="EV318" s="71" t="str">
        <f t="shared" ref="EV318:EV333" si="4721">IF(BP318="","","|n"&amp;EV$2&amp;"+"&amp;BP318&amp;EV$1)</f>
        <v/>
      </c>
      <c r="EW318" s="71" t="str">
        <f t="shared" ref="EW318:EW333" si="4722">IF(BQ318="","","|n"&amp;EW$2&amp;"+"&amp;BQ318&amp;EW$1)</f>
        <v/>
      </c>
      <c r="EX318" s="71" t="str">
        <f t="shared" ref="EX318:EX333" si="4723">IF(BR318="","","|n"&amp;EX$2&amp;"+"&amp;BR318&amp;EX$1)</f>
        <v/>
      </c>
      <c r="EY318" s="71" t="str">
        <f t="shared" ref="EY318:EY333" si="4724">IF(BS318="","","|n"&amp;EY$2&amp;"+"&amp;BS318&amp;EY$1)</f>
        <v/>
      </c>
      <c r="EZ318" s="71" t="str">
        <f t="shared" ref="EZ318:EZ333" si="4725">IF(BT318="","","|n"&amp;EZ$2&amp;"+"&amp;BT318&amp;EZ$1)</f>
        <v/>
      </c>
      <c r="FA318" s="71" t="str">
        <f t="shared" ref="FA318:FA333" si="4726">IF(BU318="","","|n"&amp;FA$2&amp;"+"&amp;BU318&amp;FA$1)</f>
        <v/>
      </c>
      <c r="FB318" s="71" t="str">
        <f t="shared" ref="FB318:FB333" si="4727">IF(BV318="","","|n"&amp;FB$2&amp;"+"&amp;BV318&amp;FB$1)</f>
        <v/>
      </c>
      <c r="FC318" s="71" t="str">
        <f t="shared" ref="FC318:FC333" si="4728">IF(BW318="","","|n"&amp;FC$2&amp;"+"&amp;BW318&amp;FC$1)</f>
        <v/>
      </c>
      <c r="FD318" s="71" t="str">
        <f t="shared" ref="FD318:FD333" si="4729">IF(BX318="","","|n"&amp;FD$2&amp;"+"&amp;BX318&amp;FD$1)</f>
        <v/>
      </c>
      <c r="FE318" s="71" t="str">
        <f t="shared" ref="FE318:FE333" si="4730">IF(BY318="","","|n"&amp;FE$2&amp;"+"&amp;BY318&amp;FE$1)</f>
        <v/>
      </c>
      <c r="FF318" s="71" t="str">
        <f t="shared" ref="FF318:FF333" si="4731">IF(BZ318="","","|n"&amp;FF$2&amp;"+"&amp;BZ318&amp;FF$1)</f>
        <v/>
      </c>
      <c r="FG318" s="71" t="str">
        <f t="shared" ref="FG318:FG333" si="4732">IF(CA318="","","|n"&amp;FG$2&amp;"+"&amp;CA318&amp;FG$1)</f>
        <v/>
      </c>
      <c r="FH318" s="71" t="str">
        <f t="shared" ref="FH318:FH333" si="4733">IF(CB318="","","|n"&amp;FH$2&amp;"+"&amp;CB318&amp;FH$1)</f>
        <v/>
      </c>
      <c r="FI318" s="71" t="str">
        <f t="shared" ref="FI318:FI333" si="4734">IF(CC318="","","|n"&amp;FI$2&amp;"+"&amp;CC318&amp;FI$1)</f>
        <v/>
      </c>
      <c r="FJ318" s="71" t="str">
        <f t="shared" ref="FJ318:FJ333" si="4735">IF(CD318="","","|n"&amp;FJ$2&amp;"+"&amp;CD318&amp;FJ$1)</f>
        <v/>
      </c>
      <c r="FK318" s="71" t="str">
        <f t="shared" ref="FK318:FK333" si="4736">IF(CE318="","","|n"&amp;FK$2&amp;"+"&amp;CE318&amp;FK$1)</f>
        <v/>
      </c>
      <c r="FL318" s="71" t="str">
        <f t="shared" ref="FL318:FL333" si="4737">IF(CF318="","","|n"&amp;FL$2&amp;"+"&amp;CF318&amp;FL$1)</f>
        <v/>
      </c>
      <c r="FM318" s="71" t="str">
        <f t="shared" ref="FM318:FM333" si="4738">IF(CG318="","","|n"&amp;FM$2&amp;"+"&amp;CG318&amp;FM$1)</f>
        <v/>
      </c>
      <c r="FN318" s="71" t="str">
        <f t="shared" ref="FN318:FN333" si="4739">IF(CH318="","","|n"&amp;FN$2&amp;"+"&amp;CH318&amp;FN$1)</f>
        <v/>
      </c>
      <c r="FO318" s="71" t="str">
        <f t="shared" ref="FO318:FO333" si="4740">IF(CI318="","","|n"&amp;FO$2&amp;"+"&amp;CI318&amp;FO$1)</f>
        <v/>
      </c>
      <c r="FP318" s="71" t="str">
        <f t="shared" ref="FP318:FP333" si="4741">IF(CJ318="","","|n"&amp;FP$2&amp;"+"&amp;CJ318&amp;FP$1)</f>
        <v/>
      </c>
      <c r="FQ318" s="71" t="str">
        <f t="shared" ref="FQ318:FQ333" si="4742">IF(CK318="","","|n"&amp;FQ$2&amp;"+"&amp;CK318&amp;FQ$1)</f>
        <v/>
      </c>
      <c r="FR318" s="71" t="str">
        <f t="shared" ref="FR318:FR333" si="4743">IF(CL318="","","|n"&amp;FR$2&amp;"+"&amp;CL318&amp;FR$1)</f>
        <v/>
      </c>
      <c r="FS318" s="71" t="str">
        <f t="shared" ref="FS318:FS333" si="4744">IF(CM318="","","|n"&amp;FS$2&amp;"+"&amp;CM318&amp;FS$1)</f>
        <v/>
      </c>
    </row>
    <row r="319" spans="1:175" ht="16.5">
      <c r="A319" s="133"/>
      <c r="B319" s="176" t="s">
        <v>1085</v>
      </c>
      <c r="C319" s="178" t="s">
        <v>1156</v>
      </c>
      <c r="T319" s="190" t="s">
        <v>1132</v>
      </c>
      <c r="U319" s="175" t="s">
        <v>1109</v>
      </c>
      <c r="CN319" s="70" t="str">
        <f t="shared" si="4669"/>
        <v>InitUnitState('IK32',,,,,,,,,,)</v>
      </c>
      <c r="CO319" s="70" t="str">
        <f t="shared" si="4670"/>
        <v>InitUnitNormal('IK32',,,,,,,,,,)</v>
      </c>
      <c r="CP319" s="70" t="str">
        <f t="shared" si="4671"/>
        <v>InitUnitMagic('IK32',,,,,,,,,,)</v>
      </c>
      <c r="CQ319" s="70" t="str">
        <f t="shared" si="4672"/>
        <v>InitUnitAdd('IK32',,,,,,,,,,)</v>
      </c>
      <c r="CR319" s="70" t="str">
        <f t="shared" si="4673"/>
        <v>InitEquipData('IK32',,"",,,,,'','','','','','',"ReplaceableTextures\\CommandButtons\\BTNSST11.blp")</v>
      </c>
      <c r="CU319" s="95" t="str">
        <f t="shared" si="4674"/>
        <v>|n</v>
      </c>
      <c r="CW319" s="60"/>
      <c r="CX319" s="60"/>
      <c r="CY319" s="60"/>
      <c r="CZ319" s="60"/>
      <c r="DA319" s="60"/>
      <c r="DB319" s="71" t="str">
        <f t="shared" si="4675"/>
        <v/>
      </c>
      <c r="DC319" s="71" t="str">
        <f t="shared" si="4676"/>
        <v/>
      </c>
      <c r="DD319" s="71" t="str">
        <f t="shared" si="4677"/>
        <v/>
      </c>
      <c r="DE319" s="71" t="str">
        <f t="shared" si="4678"/>
        <v/>
      </c>
      <c r="DF319" s="71" t="str">
        <f t="shared" si="4679"/>
        <v/>
      </c>
      <c r="DG319" s="71" t="str">
        <f t="shared" si="4680"/>
        <v/>
      </c>
      <c r="DH319" s="71" t="str">
        <f t="shared" si="4681"/>
        <v/>
      </c>
      <c r="DI319" s="71" t="str">
        <f t="shared" si="4682"/>
        <v/>
      </c>
      <c r="DJ319" s="71" t="str">
        <f t="shared" si="4683"/>
        <v/>
      </c>
      <c r="DK319" s="71" t="str">
        <f t="shared" si="4684"/>
        <v/>
      </c>
      <c r="DL319" s="71" t="str">
        <f t="shared" si="4685"/>
        <v/>
      </c>
      <c r="DM319" s="71" t="str">
        <f t="shared" si="4686"/>
        <v/>
      </c>
      <c r="DN319" s="71" t="str">
        <f t="shared" si="4687"/>
        <v/>
      </c>
      <c r="DO319" s="71" t="str">
        <f t="shared" si="4688"/>
        <v/>
      </c>
      <c r="DP319" s="71" t="str">
        <f t="shared" si="4689"/>
        <v/>
      </c>
      <c r="DQ319" s="71" t="str">
        <f t="shared" si="4690"/>
        <v/>
      </c>
      <c r="DR319" s="71" t="str">
        <f t="shared" si="4691"/>
        <v/>
      </c>
      <c r="DS319" s="71" t="str">
        <f t="shared" si="4692"/>
        <v/>
      </c>
      <c r="DT319" s="71" t="str">
        <f t="shared" si="4693"/>
        <v/>
      </c>
      <c r="DU319" s="71" t="str">
        <f t="shared" si="4694"/>
        <v/>
      </c>
      <c r="DV319" s="71" t="str">
        <f t="shared" si="4695"/>
        <v/>
      </c>
      <c r="DW319" s="71" t="str">
        <f t="shared" si="4696"/>
        <v/>
      </c>
      <c r="DX319" s="71" t="str">
        <f t="shared" si="4697"/>
        <v/>
      </c>
      <c r="DY319" s="71" t="str">
        <f t="shared" si="4698"/>
        <v/>
      </c>
      <c r="DZ319" s="71" t="str">
        <f t="shared" si="4699"/>
        <v/>
      </c>
      <c r="EA319" s="71" t="str">
        <f t="shared" si="4700"/>
        <v/>
      </c>
      <c r="EB319" s="71" t="str">
        <f t="shared" si="4701"/>
        <v/>
      </c>
      <c r="EC319" s="71" t="str">
        <f t="shared" si="4702"/>
        <v/>
      </c>
      <c r="ED319" s="71" t="str">
        <f t="shared" si="4703"/>
        <v/>
      </c>
      <c r="EE319" s="71" t="str">
        <f t="shared" si="4704"/>
        <v/>
      </c>
      <c r="EF319" s="71" t="str">
        <f t="shared" si="4705"/>
        <v/>
      </c>
      <c r="EG319" s="71" t="str">
        <f t="shared" si="4706"/>
        <v/>
      </c>
      <c r="EH319" s="71" t="str">
        <f t="shared" si="4707"/>
        <v/>
      </c>
      <c r="EI319" s="71" t="str">
        <f t="shared" si="4708"/>
        <v/>
      </c>
      <c r="EJ319" s="71" t="str">
        <f t="shared" si="4709"/>
        <v/>
      </c>
      <c r="EK319" s="71" t="str">
        <f t="shared" si="4710"/>
        <v/>
      </c>
      <c r="EL319" s="71" t="str">
        <f t="shared" si="4711"/>
        <v/>
      </c>
      <c r="EM319" s="71" t="str">
        <f t="shared" si="4712"/>
        <v/>
      </c>
      <c r="EN319" s="71" t="str">
        <f t="shared" si="4713"/>
        <v/>
      </c>
      <c r="EO319" s="71" t="str">
        <f t="shared" si="4714"/>
        <v/>
      </c>
      <c r="EP319" s="71" t="str">
        <f t="shared" si="4715"/>
        <v/>
      </c>
      <c r="EQ319" s="71" t="str">
        <f t="shared" si="4716"/>
        <v/>
      </c>
      <c r="ER319" s="71" t="str">
        <f t="shared" si="4717"/>
        <v/>
      </c>
      <c r="ES319" s="71" t="str">
        <f t="shared" si="4718"/>
        <v/>
      </c>
      <c r="ET319" s="71" t="str">
        <f t="shared" si="4719"/>
        <v/>
      </c>
      <c r="EU319" s="71" t="str">
        <f t="shared" si="4720"/>
        <v/>
      </c>
      <c r="EV319" s="71" t="str">
        <f t="shared" si="4721"/>
        <v/>
      </c>
      <c r="EW319" s="71" t="str">
        <f t="shared" si="4722"/>
        <v/>
      </c>
      <c r="EX319" s="71" t="str">
        <f t="shared" si="4723"/>
        <v/>
      </c>
      <c r="EY319" s="71" t="str">
        <f t="shared" si="4724"/>
        <v/>
      </c>
      <c r="EZ319" s="71" t="str">
        <f t="shared" si="4725"/>
        <v/>
      </c>
      <c r="FA319" s="71" t="str">
        <f t="shared" si="4726"/>
        <v/>
      </c>
      <c r="FB319" s="71" t="str">
        <f t="shared" si="4727"/>
        <v/>
      </c>
      <c r="FC319" s="71" t="str">
        <f t="shared" si="4728"/>
        <v/>
      </c>
      <c r="FD319" s="71" t="str">
        <f t="shared" si="4729"/>
        <v/>
      </c>
      <c r="FE319" s="71" t="str">
        <f t="shared" si="4730"/>
        <v/>
      </c>
      <c r="FF319" s="71" t="str">
        <f t="shared" si="4731"/>
        <v/>
      </c>
      <c r="FG319" s="71" t="str">
        <f t="shared" si="4732"/>
        <v/>
      </c>
      <c r="FH319" s="71" t="str">
        <f t="shared" si="4733"/>
        <v/>
      </c>
      <c r="FI319" s="71" t="str">
        <f t="shared" si="4734"/>
        <v/>
      </c>
      <c r="FJ319" s="71" t="str">
        <f t="shared" si="4735"/>
        <v/>
      </c>
      <c r="FK319" s="71" t="str">
        <f t="shared" si="4736"/>
        <v/>
      </c>
      <c r="FL319" s="71" t="str">
        <f t="shared" si="4737"/>
        <v/>
      </c>
      <c r="FM319" s="71" t="str">
        <f t="shared" si="4738"/>
        <v/>
      </c>
      <c r="FN319" s="71" t="str">
        <f t="shared" si="4739"/>
        <v/>
      </c>
      <c r="FO319" s="71" t="str">
        <f t="shared" si="4740"/>
        <v/>
      </c>
      <c r="FP319" s="71" t="str">
        <f t="shared" si="4741"/>
        <v/>
      </c>
      <c r="FQ319" s="71" t="str">
        <f t="shared" si="4742"/>
        <v/>
      </c>
      <c r="FR319" s="71" t="str">
        <f t="shared" si="4743"/>
        <v/>
      </c>
      <c r="FS319" s="71" t="str">
        <f t="shared" si="4744"/>
        <v/>
      </c>
    </row>
    <row r="320" spans="1:175" ht="16.5">
      <c r="A320" s="134"/>
      <c r="B320" s="176" t="s">
        <v>1086</v>
      </c>
      <c r="C320" s="178" t="s">
        <v>1157</v>
      </c>
      <c r="T320" s="190" t="s">
        <v>1133</v>
      </c>
      <c r="U320" s="175" t="s">
        <v>1110</v>
      </c>
      <c r="CN320" s="70" t="str">
        <f t="shared" si="4669"/>
        <v>InitUnitState('IK33',,,,,,,,,,)</v>
      </c>
      <c r="CO320" s="70" t="str">
        <f t="shared" si="4670"/>
        <v>InitUnitNormal('IK33',,,,,,,,,,)</v>
      </c>
      <c r="CP320" s="70" t="str">
        <f t="shared" si="4671"/>
        <v>InitUnitMagic('IK33',,,,,,,,,,)</v>
      </c>
      <c r="CQ320" s="70" t="str">
        <f t="shared" si="4672"/>
        <v>InitUnitAdd('IK33',,,,,,,,,,)</v>
      </c>
      <c r="CR320" s="70" t="str">
        <f t="shared" si="4673"/>
        <v>InitEquipData('IK33',,"",,,,,'','','','','','',"ReplaceableTextures\\CommandButtons\\BTNSST12.blp")</v>
      </c>
      <c r="CU320" s="95" t="str">
        <f t="shared" si="4674"/>
        <v>|n</v>
      </c>
      <c r="CW320" s="60"/>
      <c r="CX320" s="60"/>
      <c r="CY320" s="60"/>
      <c r="CZ320" s="60"/>
      <c r="DA320" s="60"/>
      <c r="DB320" s="71" t="str">
        <f t="shared" si="4675"/>
        <v/>
      </c>
      <c r="DC320" s="71" t="str">
        <f t="shared" si="4676"/>
        <v/>
      </c>
      <c r="DD320" s="71" t="str">
        <f t="shared" si="4677"/>
        <v/>
      </c>
      <c r="DE320" s="71" t="str">
        <f t="shared" si="4678"/>
        <v/>
      </c>
      <c r="DF320" s="71" t="str">
        <f t="shared" si="4679"/>
        <v/>
      </c>
      <c r="DG320" s="71" t="str">
        <f t="shared" si="4680"/>
        <v/>
      </c>
      <c r="DH320" s="71" t="str">
        <f t="shared" si="4681"/>
        <v/>
      </c>
      <c r="DI320" s="71" t="str">
        <f t="shared" si="4682"/>
        <v/>
      </c>
      <c r="DJ320" s="71" t="str">
        <f t="shared" si="4683"/>
        <v/>
      </c>
      <c r="DK320" s="71" t="str">
        <f t="shared" si="4684"/>
        <v/>
      </c>
      <c r="DL320" s="71" t="str">
        <f t="shared" si="4685"/>
        <v/>
      </c>
      <c r="DM320" s="71" t="str">
        <f t="shared" si="4686"/>
        <v/>
      </c>
      <c r="DN320" s="71" t="str">
        <f t="shared" si="4687"/>
        <v/>
      </c>
      <c r="DO320" s="71" t="str">
        <f t="shared" si="4688"/>
        <v/>
      </c>
      <c r="DP320" s="71" t="str">
        <f t="shared" si="4689"/>
        <v/>
      </c>
      <c r="DQ320" s="71" t="str">
        <f t="shared" si="4690"/>
        <v/>
      </c>
      <c r="DR320" s="71" t="str">
        <f t="shared" si="4691"/>
        <v/>
      </c>
      <c r="DS320" s="71" t="str">
        <f t="shared" si="4692"/>
        <v/>
      </c>
      <c r="DT320" s="71" t="str">
        <f t="shared" si="4693"/>
        <v/>
      </c>
      <c r="DU320" s="71" t="str">
        <f t="shared" si="4694"/>
        <v/>
      </c>
      <c r="DV320" s="71" t="str">
        <f t="shared" si="4695"/>
        <v/>
      </c>
      <c r="DW320" s="71" t="str">
        <f t="shared" si="4696"/>
        <v/>
      </c>
      <c r="DX320" s="71" t="str">
        <f t="shared" si="4697"/>
        <v/>
      </c>
      <c r="DY320" s="71" t="str">
        <f t="shared" si="4698"/>
        <v/>
      </c>
      <c r="DZ320" s="71" t="str">
        <f t="shared" si="4699"/>
        <v/>
      </c>
      <c r="EA320" s="71" t="str">
        <f t="shared" si="4700"/>
        <v/>
      </c>
      <c r="EB320" s="71" t="str">
        <f t="shared" si="4701"/>
        <v/>
      </c>
      <c r="EC320" s="71" t="str">
        <f t="shared" si="4702"/>
        <v/>
      </c>
      <c r="ED320" s="71" t="str">
        <f t="shared" si="4703"/>
        <v/>
      </c>
      <c r="EE320" s="71" t="str">
        <f t="shared" si="4704"/>
        <v/>
      </c>
      <c r="EF320" s="71" t="str">
        <f t="shared" si="4705"/>
        <v/>
      </c>
      <c r="EG320" s="71" t="str">
        <f t="shared" si="4706"/>
        <v/>
      </c>
      <c r="EH320" s="71" t="str">
        <f t="shared" si="4707"/>
        <v/>
      </c>
      <c r="EI320" s="71" t="str">
        <f t="shared" si="4708"/>
        <v/>
      </c>
      <c r="EJ320" s="71" t="str">
        <f t="shared" si="4709"/>
        <v/>
      </c>
      <c r="EK320" s="71" t="str">
        <f t="shared" si="4710"/>
        <v/>
      </c>
      <c r="EL320" s="71" t="str">
        <f t="shared" si="4711"/>
        <v/>
      </c>
      <c r="EM320" s="71" t="str">
        <f t="shared" si="4712"/>
        <v/>
      </c>
      <c r="EN320" s="71" t="str">
        <f t="shared" si="4713"/>
        <v/>
      </c>
      <c r="EO320" s="71" t="str">
        <f t="shared" si="4714"/>
        <v/>
      </c>
      <c r="EP320" s="71" t="str">
        <f t="shared" si="4715"/>
        <v/>
      </c>
      <c r="EQ320" s="71" t="str">
        <f t="shared" si="4716"/>
        <v/>
      </c>
      <c r="ER320" s="71" t="str">
        <f t="shared" si="4717"/>
        <v/>
      </c>
      <c r="ES320" s="71" t="str">
        <f t="shared" si="4718"/>
        <v/>
      </c>
      <c r="ET320" s="71" t="str">
        <f t="shared" si="4719"/>
        <v/>
      </c>
      <c r="EU320" s="71" t="str">
        <f t="shared" si="4720"/>
        <v/>
      </c>
      <c r="EV320" s="71" t="str">
        <f t="shared" si="4721"/>
        <v/>
      </c>
      <c r="EW320" s="71" t="str">
        <f t="shared" si="4722"/>
        <v/>
      </c>
      <c r="EX320" s="71" t="str">
        <f t="shared" si="4723"/>
        <v/>
      </c>
      <c r="EY320" s="71" t="str">
        <f t="shared" si="4724"/>
        <v/>
      </c>
      <c r="EZ320" s="71" t="str">
        <f t="shared" si="4725"/>
        <v/>
      </c>
      <c r="FA320" s="71" t="str">
        <f t="shared" si="4726"/>
        <v/>
      </c>
      <c r="FB320" s="71" t="str">
        <f t="shared" si="4727"/>
        <v/>
      </c>
      <c r="FC320" s="71" t="str">
        <f t="shared" si="4728"/>
        <v/>
      </c>
      <c r="FD320" s="71" t="str">
        <f t="shared" si="4729"/>
        <v/>
      </c>
      <c r="FE320" s="71" t="str">
        <f t="shared" si="4730"/>
        <v/>
      </c>
      <c r="FF320" s="71" t="str">
        <f t="shared" si="4731"/>
        <v/>
      </c>
      <c r="FG320" s="71" t="str">
        <f t="shared" si="4732"/>
        <v/>
      </c>
      <c r="FH320" s="71" t="str">
        <f t="shared" si="4733"/>
        <v/>
      </c>
      <c r="FI320" s="71" t="str">
        <f t="shared" si="4734"/>
        <v/>
      </c>
      <c r="FJ320" s="71" t="str">
        <f t="shared" si="4735"/>
        <v/>
      </c>
      <c r="FK320" s="71" t="str">
        <f t="shared" si="4736"/>
        <v/>
      </c>
      <c r="FL320" s="71" t="str">
        <f t="shared" si="4737"/>
        <v/>
      </c>
      <c r="FM320" s="71" t="str">
        <f t="shared" si="4738"/>
        <v/>
      </c>
      <c r="FN320" s="71" t="str">
        <f t="shared" si="4739"/>
        <v/>
      </c>
      <c r="FO320" s="71" t="str">
        <f t="shared" si="4740"/>
        <v/>
      </c>
      <c r="FP320" s="71" t="str">
        <f t="shared" si="4741"/>
        <v/>
      </c>
      <c r="FQ320" s="71" t="str">
        <f t="shared" si="4742"/>
        <v/>
      </c>
      <c r="FR320" s="71" t="str">
        <f t="shared" si="4743"/>
        <v/>
      </c>
      <c r="FS320" s="71" t="str">
        <f t="shared" si="4744"/>
        <v/>
      </c>
    </row>
    <row r="321" spans="1:175" ht="16.5">
      <c r="A321" s="134"/>
      <c r="B321" s="176" t="s">
        <v>1087</v>
      </c>
      <c r="C321" s="178" t="s">
        <v>1158</v>
      </c>
      <c r="T321" s="190" t="s">
        <v>1134</v>
      </c>
      <c r="U321" s="175" t="s">
        <v>1111</v>
      </c>
      <c r="CN321" s="70" t="str">
        <f t="shared" si="4669"/>
        <v>InitUnitState('IK34',,,,,,,,,,)</v>
      </c>
      <c r="CO321" s="70" t="str">
        <f t="shared" si="4670"/>
        <v>InitUnitNormal('IK34',,,,,,,,,,)</v>
      </c>
      <c r="CP321" s="70" t="str">
        <f t="shared" si="4671"/>
        <v>InitUnitMagic('IK34',,,,,,,,,,)</v>
      </c>
      <c r="CQ321" s="70" t="str">
        <f t="shared" si="4672"/>
        <v>InitUnitAdd('IK34',,,,,,,,,,)</v>
      </c>
      <c r="CR321" s="70" t="str">
        <f t="shared" si="4673"/>
        <v>InitEquipData('IK34',,"",,,,,'','','','','','',"ReplaceableTextures\\CommandButtons\\BTNSST13.blp")</v>
      </c>
      <c r="CU321" s="95" t="str">
        <f t="shared" si="4674"/>
        <v>|n</v>
      </c>
      <c r="CW321" s="60"/>
      <c r="CX321" s="60"/>
      <c r="CY321" s="60"/>
      <c r="CZ321" s="60"/>
      <c r="DA321" s="60"/>
      <c r="DB321" s="71" t="str">
        <f t="shared" si="4675"/>
        <v/>
      </c>
      <c r="DC321" s="71" t="str">
        <f t="shared" si="4676"/>
        <v/>
      </c>
      <c r="DD321" s="71" t="str">
        <f t="shared" si="4677"/>
        <v/>
      </c>
      <c r="DE321" s="71" t="str">
        <f t="shared" si="4678"/>
        <v/>
      </c>
      <c r="DF321" s="71" t="str">
        <f t="shared" si="4679"/>
        <v/>
      </c>
      <c r="DG321" s="71" t="str">
        <f t="shared" si="4680"/>
        <v/>
      </c>
      <c r="DH321" s="71" t="str">
        <f t="shared" si="4681"/>
        <v/>
      </c>
      <c r="DI321" s="71" t="str">
        <f t="shared" si="4682"/>
        <v/>
      </c>
      <c r="DJ321" s="71" t="str">
        <f t="shared" si="4683"/>
        <v/>
      </c>
      <c r="DK321" s="71" t="str">
        <f t="shared" si="4684"/>
        <v/>
      </c>
      <c r="DL321" s="71" t="str">
        <f t="shared" si="4685"/>
        <v/>
      </c>
      <c r="DM321" s="71" t="str">
        <f t="shared" si="4686"/>
        <v/>
      </c>
      <c r="DN321" s="71" t="str">
        <f t="shared" si="4687"/>
        <v/>
      </c>
      <c r="DO321" s="71" t="str">
        <f t="shared" si="4688"/>
        <v/>
      </c>
      <c r="DP321" s="71" t="str">
        <f t="shared" si="4689"/>
        <v/>
      </c>
      <c r="DQ321" s="71" t="str">
        <f t="shared" si="4690"/>
        <v/>
      </c>
      <c r="DR321" s="71" t="str">
        <f t="shared" si="4691"/>
        <v/>
      </c>
      <c r="DS321" s="71" t="str">
        <f t="shared" si="4692"/>
        <v/>
      </c>
      <c r="DT321" s="71" t="str">
        <f t="shared" si="4693"/>
        <v/>
      </c>
      <c r="DU321" s="71" t="str">
        <f t="shared" si="4694"/>
        <v/>
      </c>
      <c r="DV321" s="71" t="str">
        <f t="shared" si="4695"/>
        <v/>
      </c>
      <c r="DW321" s="71" t="str">
        <f t="shared" si="4696"/>
        <v/>
      </c>
      <c r="DX321" s="71" t="str">
        <f t="shared" si="4697"/>
        <v/>
      </c>
      <c r="DY321" s="71" t="str">
        <f t="shared" si="4698"/>
        <v/>
      </c>
      <c r="DZ321" s="71" t="str">
        <f t="shared" si="4699"/>
        <v/>
      </c>
      <c r="EA321" s="71" t="str">
        <f t="shared" si="4700"/>
        <v/>
      </c>
      <c r="EB321" s="71" t="str">
        <f t="shared" si="4701"/>
        <v/>
      </c>
      <c r="EC321" s="71" t="str">
        <f t="shared" si="4702"/>
        <v/>
      </c>
      <c r="ED321" s="71" t="str">
        <f t="shared" si="4703"/>
        <v/>
      </c>
      <c r="EE321" s="71" t="str">
        <f t="shared" si="4704"/>
        <v/>
      </c>
      <c r="EF321" s="71" t="str">
        <f t="shared" si="4705"/>
        <v/>
      </c>
      <c r="EG321" s="71" t="str">
        <f t="shared" si="4706"/>
        <v/>
      </c>
      <c r="EH321" s="71" t="str">
        <f t="shared" si="4707"/>
        <v/>
      </c>
      <c r="EI321" s="71" t="str">
        <f t="shared" si="4708"/>
        <v/>
      </c>
      <c r="EJ321" s="71" t="str">
        <f t="shared" si="4709"/>
        <v/>
      </c>
      <c r="EK321" s="71" t="str">
        <f t="shared" si="4710"/>
        <v/>
      </c>
      <c r="EL321" s="71" t="str">
        <f t="shared" si="4711"/>
        <v/>
      </c>
      <c r="EM321" s="71" t="str">
        <f t="shared" si="4712"/>
        <v/>
      </c>
      <c r="EN321" s="71" t="str">
        <f t="shared" si="4713"/>
        <v/>
      </c>
      <c r="EO321" s="71" t="str">
        <f t="shared" si="4714"/>
        <v/>
      </c>
      <c r="EP321" s="71" t="str">
        <f t="shared" si="4715"/>
        <v/>
      </c>
      <c r="EQ321" s="71" t="str">
        <f t="shared" si="4716"/>
        <v/>
      </c>
      <c r="ER321" s="71" t="str">
        <f t="shared" si="4717"/>
        <v/>
      </c>
      <c r="ES321" s="71" t="str">
        <f t="shared" si="4718"/>
        <v/>
      </c>
      <c r="ET321" s="71" t="str">
        <f t="shared" si="4719"/>
        <v/>
      </c>
      <c r="EU321" s="71" t="str">
        <f t="shared" si="4720"/>
        <v/>
      </c>
      <c r="EV321" s="71" t="str">
        <f t="shared" si="4721"/>
        <v/>
      </c>
      <c r="EW321" s="71" t="str">
        <f t="shared" si="4722"/>
        <v/>
      </c>
      <c r="EX321" s="71" t="str">
        <f t="shared" si="4723"/>
        <v/>
      </c>
      <c r="EY321" s="71" t="str">
        <f t="shared" si="4724"/>
        <v/>
      </c>
      <c r="EZ321" s="71" t="str">
        <f t="shared" si="4725"/>
        <v/>
      </c>
      <c r="FA321" s="71" t="str">
        <f t="shared" si="4726"/>
        <v/>
      </c>
      <c r="FB321" s="71" t="str">
        <f t="shared" si="4727"/>
        <v/>
      </c>
      <c r="FC321" s="71" t="str">
        <f t="shared" si="4728"/>
        <v/>
      </c>
      <c r="FD321" s="71" t="str">
        <f t="shared" si="4729"/>
        <v/>
      </c>
      <c r="FE321" s="71" t="str">
        <f t="shared" si="4730"/>
        <v/>
      </c>
      <c r="FF321" s="71" t="str">
        <f t="shared" si="4731"/>
        <v/>
      </c>
      <c r="FG321" s="71" t="str">
        <f t="shared" si="4732"/>
        <v/>
      </c>
      <c r="FH321" s="71" t="str">
        <f t="shared" si="4733"/>
        <v/>
      </c>
      <c r="FI321" s="71" t="str">
        <f t="shared" si="4734"/>
        <v/>
      </c>
      <c r="FJ321" s="71" t="str">
        <f t="shared" si="4735"/>
        <v/>
      </c>
      <c r="FK321" s="71" t="str">
        <f t="shared" si="4736"/>
        <v/>
      </c>
      <c r="FL321" s="71" t="str">
        <f t="shared" si="4737"/>
        <v/>
      </c>
      <c r="FM321" s="71" t="str">
        <f t="shared" si="4738"/>
        <v/>
      </c>
      <c r="FN321" s="71" t="str">
        <f t="shared" si="4739"/>
        <v/>
      </c>
      <c r="FO321" s="71" t="str">
        <f t="shared" si="4740"/>
        <v/>
      </c>
      <c r="FP321" s="71" t="str">
        <f t="shared" si="4741"/>
        <v/>
      </c>
      <c r="FQ321" s="71" t="str">
        <f t="shared" si="4742"/>
        <v/>
      </c>
      <c r="FR321" s="71" t="str">
        <f t="shared" si="4743"/>
        <v/>
      </c>
      <c r="FS321" s="71" t="str">
        <f t="shared" si="4744"/>
        <v/>
      </c>
    </row>
    <row r="322" spans="1:175" ht="16.5">
      <c r="A322" s="134"/>
      <c r="B322" s="176" t="s">
        <v>1088</v>
      </c>
      <c r="C322" s="178" t="s">
        <v>1159</v>
      </c>
      <c r="T322" s="190" t="s">
        <v>1135</v>
      </c>
      <c r="U322" s="175" t="s">
        <v>1112</v>
      </c>
      <c r="CN322" s="70" t="str">
        <f t="shared" si="4669"/>
        <v>InitUnitState('IK35',,,,,,,,,,)</v>
      </c>
      <c r="CO322" s="70" t="str">
        <f t="shared" si="4670"/>
        <v>InitUnitNormal('IK35',,,,,,,,,,)</v>
      </c>
      <c r="CP322" s="70" t="str">
        <f t="shared" si="4671"/>
        <v>InitUnitMagic('IK35',,,,,,,,,,)</v>
      </c>
      <c r="CQ322" s="70" t="str">
        <f t="shared" si="4672"/>
        <v>InitUnitAdd('IK35',,,,,,,,,,)</v>
      </c>
      <c r="CR322" s="70" t="str">
        <f t="shared" si="4673"/>
        <v>InitEquipData('IK35',,"",,,,,'','','','','','',"ReplaceableTextures\\CommandButtons\\BTNSST14.blp")</v>
      </c>
      <c r="CU322" s="95" t="str">
        <f t="shared" si="4674"/>
        <v>|n</v>
      </c>
      <c r="CW322" s="60"/>
      <c r="CX322" s="60"/>
      <c r="CY322" s="60"/>
      <c r="CZ322" s="60"/>
      <c r="DA322" s="60"/>
      <c r="DB322" s="71" t="str">
        <f t="shared" si="4675"/>
        <v/>
      </c>
      <c r="DC322" s="71" t="str">
        <f t="shared" si="4676"/>
        <v/>
      </c>
      <c r="DD322" s="71" t="str">
        <f t="shared" si="4677"/>
        <v/>
      </c>
      <c r="DE322" s="71" t="str">
        <f t="shared" si="4678"/>
        <v/>
      </c>
      <c r="DF322" s="71" t="str">
        <f t="shared" si="4679"/>
        <v/>
      </c>
      <c r="DG322" s="71" t="str">
        <f t="shared" si="4680"/>
        <v/>
      </c>
      <c r="DH322" s="71" t="str">
        <f t="shared" si="4681"/>
        <v/>
      </c>
      <c r="DI322" s="71" t="str">
        <f t="shared" si="4682"/>
        <v/>
      </c>
      <c r="DJ322" s="71" t="str">
        <f t="shared" si="4683"/>
        <v/>
      </c>
      <c r="DK322" s="71" t="str">
        <f t="shared" si="4684"/>
        <v/>
      </c>
      <c r="DL322" s="71" t="str">
        <f t="shared" si="4685"/>
        <v/>
      </c>
      <c r="DM322" s="71" t="str">
        <f t="shared" si="4686"/>
        <v/>
      </c>
      <c r="DN322" s="71" t="str">
        <f t="shared" si="4687"/>
        <v/>
      </c>
      <c r="DO322" s="71" t="str">
        <f t="shared" si="4688"/>
        <v/>
      </c>
      <c r="DP322" s="71" t="str">
        <f t="shared" si="4689"/>
        <v/>
      </c>
      <c r="DQ322" s="71" t="str">
        <f t="shared" si="4690"/>
        <v/>
      </c>
      <c r="DR322" s="71" t="str">
        <f t="shared" si="4691"/>
        <v/>
      </c>
      <c r="DS322" s="71" t="str">
        <f t="shared" si="4692"/>
        <v/>
      </c>
      <c r="DT322" s="71" t="str">
        <f t="shared" si="4693"/>
        <v/>
      </c>
      <c r="DU322" s="71" t="str">
        <f t="shared" si="4694"/>
        <v/>
      </c>
      <c r="DV322" s="71" t="str">
        <f t="shared" si="4695"/>
        <v/>
      </c>
      <c r="DW322" s="71" t="str">
        <f t="shared" si="4696"/>
        <v/>
      </c>
      <c r="DX322" s="71" t="str">
        <f t="shared" si="4697"/>
        <v/>
      </c>
      <c r="DY322" s="71" t="str">
        <f t="shared" si="4698"/>
        <v/>
      </c>
      <c r="DZ322" s="71" t="str">
        <f t="shared" si="4699"/>
        <v/>
      </c>
      <c r="EA322" s="71" t="str">
        <f t="shared" si="4700"/>
        <v/>
      </c>
      <c r="EB322" s="71" t="str">
        <f t="shared" si="4701"/>
        <v/>
      </c>
      <c r="EC322" s="71" t="str">
        <f t="shared" si="4702"/>
        <v/>
      </c>
      <c r="ED322" s="71" t="str">
        <f t="shared" si="4703"/>
        <v/>
      </c>
      <c r="EE322" s="71" t="str">
        <f t="shared" si="4704"/>
        <v/>
      </c>
      <c r="EF322" s="71" t="str">
        <f t="shared" si="4705"/>
        <v/>
      </c>
      <c r="EG322" s="71" t="str">
        <f t="shared" si="4706"/>
        <v/>
      </c>
      <c r="EH322" s="71" t="str">
        <f t="shared" si="4707"/>
        <v/>
      </c>
      <c r="EI322" s="71" t="str">
        <f t="shared" si="4708"/>
        <v/>
      </c>
      <c r="EJ322" s="71" t="str">
        <f t="shared" si="4709"/>
        <v/>
      </c>
      <c r="EK322" s="71" t="str">
        <f t="shared" si="4710"/>
        <v/>
      </c>
      <c r="EL322" s="71" t="str">
        <f t="shared" si="4711"/>
        <v/>
      </c>
      <c r="EM322" s="71" t="str">
        <f t="shared" si="4712"/>
        <v/>
      </c>
      <c r="EN322" s="71" t="str">
        <f t="shared" si="4713"/>
        <v/>
      </c>
      <c r="EO322" s="71" t="str">
        <f t="shared" si="4714"/>
        <v/>
      </c>
      <c r="EP322" s="71" t="str">
        <f t="shared" si="4715"/>
        <v/>
      </c>
      <c r="EQ322" s="71" t="str">
        <f t="shared" si="4716"/>
        <v/>
      </c>
      <c r="ER322" s="71" t="str">
        <f t="shared" si="4717"/>
        <v/>
      </c>
      <c r="ES322" s="71" t="str">
        <f t="shared" si="4718"/>
        <v/>
      </c>
      <c r="ET322" s="71" t="str">
        <f t="shared" si="4719"/>
        <v/>
      </c>
      <c r="EU322" s="71" t="str">
        <f t="shared" si="4720"/>
        <v/>
      </c>
      <c r="EV322" s="71" t="str">
        <f t="shared" si="4721"/>
        <v/>
      </c>
      <c r="EW322" s="71" t="str">
        <f t="shared" si="4722"/>
        <v/>
      </c>
      <c r="EX322" s="71" t="str">
        <f t="shared" si="4723"/>
        <v/>
      </c>
      <c r="EY322" s="71" t="str">
        <f t="shared" si="4724"/>
        <v/>
      </c>
      <c r="EZ322" s="71" t="str">
        <f t="shared" si="4725"/>
        <v/>
      </c>
      <c r="FA322" s="71" t="str">
        <f t="shared" si="4726"/>
        <v/>
      </c>
      <c r="FB322" s="71" t="str">
        <f t="shared" si="4727"/>
        <v/>
      </c>
      <c r="FC322" s="71" t="str">
        <f t="shared" si="4728"/>
        <v/>
      </c>
      <c r="FD322" s="71" t="str">
        <f t="shared" si="4729"/>
        <v/>
      </c>
      <c r="FE322" s="71" t="str">
        <f t="shared" si="4730"/>
        <v/>
      </c>
      <c r="FF322" s="71" t="str">
        <f t="shared" si="4731"/>
        <v/>
      </c>
      <c r="FG322" s="71" t="str">
        <f t="shared" si="4732"/>
        <v/>
      </c>
      <c r="FH322" s="71" t="str">
        <f t="shared" si="4733"/>
        <v/>
      </c>
      <c r="FI322" s="71" t="str">
        <f t="shared" si="4734"/>
        <v/>
      </c>
      <c r="FJ322" s="71" t="str">
        <f t="shared" si="4735"/>
        <v/>
      </c>
      <c r="FK322" s="71" t="str">
        <f t="shared" si="4736"/>
        <v/>
      </c>
      <c r="FL322" s="71" t="str">
        <f t="shared" si="4737"/>
        <v/>
      </c>
      <c r="FM322" s="71" t="str">
        <f t="shared" si="4738"/>
        <v/>
      </c>
      <c r="FN322" s="71" t="str">
        <f t="shared" si="4739"/>
        <v/>
      </c>
      <c r="FO322" s="71" t="str">
        <f t="shared" si="4740"/>
        <v/>
      </c>
      <c r="FP322" s="71" t="str">
        <f t="shared" si="4741"/>
        <v/>
      </c>
      <c r="FQ322" s="71" t="str">
        <f t="shared" si="4742"/>
        <v/>
      </c>
      <c r="FR322" s="71" t="str">
        <f t="shared" si="4743"/>
        <v/>
      </c>
      <c r="FS322" s="71" t="str">
        <f t="shared" si="4744"/>
        <v/>
      </c>
    </row>
    <row r="323" spans="1:175" ht="16.5">
      <c r="A323" s="134"/>
      <c r="B323" s="176" t="s">
        <v>1089</v>
      </c>
      <c r="C323" s="178" t="s">
        <v>1160</v>
      </c>
      <c r="T323" s="190" t="s">
        <v>1136</v>
      </c>
      <c r="U323" s="175" t="s">
        <v>1113</v>
      </c>
      <c r="CN323" s="70" t="str">
        <f t="shared" si="4669"/>
        <v>InitUnitState('IK36',,,,,,,,,,)</v>
      </c>
      <c r="CO323" s="70" t="str">
        <f t="shared" si="4670"/>
        <v>InitUnitNormal('IK36',,,,,,,,,,)</v>
      </c>
      <c r="CP323" s="70" t="str">
        <f t="shared" si="4671"/>
        <v>InitUnitMagic('IK36',,,,,,,,,,)</v>
      </c>
      <c r="CQ323" s="70" t="str">
        <f t="shared" si="4672"/>
        <v>InitUnitAdd('IK36',,,,,,,,,,)</v>
      </c>
      <c r="CR323" s="70" t="str">
        <f t="shared" si="4673"/>
        <v>InitEquipData('IK36',,"",,,,,'','','','','','',"ReplaceableTextures\\CommandButtons\\BTNSST15.blp")</v>
      </c>
      <c r="CU323" s="95" t="str">
        <f t="shared" si="4674"/>
        <v>|n</v>
      </c>
      <c r="CW323" s="60"/>
      <c r="CX323" s="60"/>
      <c r="CY323" s="60"/>
      <c r="CZ323" s="60"/>
      <c r="DA323" s="60"/>
      <c r="DB323" s="71" t="str">
        <f t="shared" si="4675"/>
        <v/>
      </c>
      <c r="DC323" s="71" t="str">
        <f t="shared" si="4676"/>
        <v/>
      </c>
      <c r="DD323" s="71" t="str">
        <f t="shared" si="4677"/>
        <v/>
      </c>
      <c r="DE323" s="71" t="str">
        <f t="shared" si="4678"/>
        <v/>
      </c>
      <c r="DF323" s="71" t="str">
        <f t="shared" si="4679"/>
        <v/>
      </c>
      <c r="DG323" s="71" t="str">
        <f t="shared" si="4680"/>
        <v/>
      </c>
      <c r="DH323" s="71" t="str">
        <f t="shared" si="4681"/>
        <v/>
      </c>
      <c r="DI323" s="71" t="str">
        <f t="shared" si="4682"/>
        <v/>
      </c>
      <c r="DJ323" s="71" t="str">
        <f t="shared" si="4683"/>
        <v/>
      </c>
      <c r="DK323" s="71" t="str">
        <f t="shared" si="4684"/>
        <v/>
      </c>
      <c r="DL323" s="71" t="str">
        <f t="shared" si="4685"/>
        <v/>
      </c>
      <c r="DM323" s="71" t="str">
        <f t="shared" si="4686"/>
        <v/>
      </c>
      <c r="DN323" s="71" t="str">
        <f t="shared" si="4687"/>
        <v/>
      </c>
      <c r="DO323" s="71" t="str">
        <f t="shared" si="4688"/>
        <v/>
      </c>
      <c r="DP323" s="71" t="str">
        <f t="shared" si="4689"/>
        <v/>
      </c>
      <c r="DQ323" s="71" t="str">
        <f t="shared" si="4690"/>
        <v/>
      </c>
      <c r="DR323" s="71" t="str">
        <f t="shared" si="4691"/>
        <v/>
      </c>
      <c r="DS323" s="71" t="str">
        <f t="shared" si="4692"/>
        <v/>
      </c>
      <c r="DT323" s="71" t="str">
        <f t="shared" si="4693"/>
        <v/>
      </c>
      <c r="DU323" s="71" t="str">
        <f t="shared" si="4694"/>
        <v/>
      </c>
      <c r="DV323" s="71" t="str">
        <f t="shared" si="4695"/>
        <v/>
      </c>
      <c r="DW323" s="71" t="str">
        <f t="shared" si="4696"/>
        <v/>
      </c>
      <c r="DX323" s="71" t="str">
        <f t="shared" si="4697"/>
        <v/>
      </c>
      <c r="DY323" s="71" t="str">
        <f t="shared" si="4698"/>
        <v/>
      </c>
      <c r="DZ323" s="71" t="str">
        <f t="shared" si="4699"/>
        <v/>
      </c>
      <c r="EA323" s="71" t="str">
        <f t="shared" si="4700"/>
        <v/>
      </c>
      <c r="EB323" s="71" t="str">
        <f t="shared" si="4701"/>
        <v/>
      </c>
      <c r="EC323" s="71" t="str">
        <f t="shared" si="4702"/>
        <v/>
      </c>
      <c r="ED323" s="71" t="str">
        <f t="shared" si="4703"/>
        <v/>
      </c>
      <c r="EE323" s="71" t="str">
        <f t="shared" si="4704"/>
        <v/>
      </c>
      <c r="EF323" s="71" t="str">
        <f t="shared" si="4705"/>
        <v/>
      </c>
      <c r="EG323" s="71" t="str">
        <f t="shared" si="4706"/>
        <v/>
      </c>
      <c r="EH323" s="71" t="str">
        <f t="shared" si="4707"/>
        <v/>
      </c>
      <c r="EI323" s="71" t="str">
        <f t="shared" si="4708"/>
        <v/>
      </c>
      <c r="EJ323" s="71" t="str">
        <f t="shared" si="4709"/>
        <v/>
      </c>
      <c r="EK323" s="71" t="str">
        <f t="shared" si="4710"/>
        <v/>
      </c>
      <c r="EL323" s="71" t="str">
        <f t="shared" si="4711"/>
        <v/>
      </c>
      <c r="EM323" s="71" t="str">
        <f t="shared" si="4712"/>
        <v/>
      </c>
      <c r="EN323" s="71" t="str">
        <f t="shared" si="4713"/>
        <v/>
      </c>
      <c r="EO323" s="71" t="str">
        <f t="shared" si="4714"/>
        <v/>
      </c>
      <c r="EP323" s="71" t="str">
        <f t="shared" si="4715"/>
        <v/>
      </c>
      <c r="EQ323" s="71" t="str">
        <f t="shared" si="4716"/>
        <v/>
      </c>
      <c r="ER323" s="71" t="str">
        <f t="shared" si="4717"/>
        <v/>
      </c>
      <c r="ES323" s="71" t="str">
        <f t="shared" si="4718"/>
        <v/>
      </c>
      <c r="ET323" s="71" t="str">
        <f t="shared" si="4719"/>
        <v/>
      </c>
      <c r="EU323" s="71" t="str">
        <f t="shared" si="4720"/>
        <v/>
      </c>
      <c r="EV323" s="71" t="str">
        <f t="shared" si="4721"/>
        <v/>
      </c>
      <c r="EW323" s="71" t="str">
        <f t="shared" si="4722"/>
        <v/>
      </c>
      <c r="EX323" s="71" t="str">
        <f t="shared" si="4723"/>
        <v/>
      </c>
      <c r="EY323" s="71" t="str">
        <f t="shared" si="4724"/>
        <v/>
      </c>
      <c r="EZ323" s="71" t="str">
        <f t="shared" si="4725"/>
        <v/>
      </c>
      <c r="FA323" s="71" t="str">
        <f t="shared" si="4726"/>
        <v/>
      </c>
      <c r="FB323" s="71" t="str">
        <f t="shared" si="4727"/>
        <v/>
      </c>
      <c r="FC323" s="71" t="str">
        <f t="shared" si="4728"/>
        <v/>
      </c>
      <c r="FD323" s="71" t="str">
        <f t="shared" si="4729"/>
        <v/>
      </c>
      <c r="FE323" s="71" t="str">
        <f t="shared" si="4730"/>
        <v/>
      </c>
      <c r="FF323" s="71" t="str">
        <f t="shared" si="4731"/>
        <v/>
      </c>
      <c r="FG323" s="71" t="str">
        <f t="shared" si="4732"/>
        <v/>
      </c>
      <c r="FH323" s="71" t="str">
        <f t="shared" si="4733"/>
        <v/>
      </c>
      <c r="FI323" s="71" t="str">
        <f t="shared" si="4734"/>
        <v/>
      </c>
      <c r="FJ323" s="71" t="str">
        <f t="shared" si="4735"/>
        <v/>
      </c>
      <c r="FK323" s="71" t="str">
        <f t="shared" si="4736"/>
        <v/>
      </c>
      <c r="FL323" s="71" t="str">
        <f t="shared" si="4737"/>
        <v/>
      </c>
      <c r="FM323" s="71" t="str">
        <f t="shared" si="4738"/>
        <v/>
      </c>
      <c r="FN323" s="71" t="str">
        <f t="shared" si="4739"/>
        <v/>
      </c>
      <c r="FO323" s="71" t="str">
        <f t="shared" si="4740"/>
        <v/>
      </c>
      <c r="FP323" s="71" t="str">
        <f t="shared" si="4741"/>
        <v/>
      </c>
      <c r="FQ323" s="71" t="str">
        <f t="shared" si="4742"/>
        <v/>
      </c>
      <c r="FR323" s="71" t="str">
        <f t="shared" si="4743"/>
        <v/>
      </c>
      <c r="FS323" s="71" t="str">
        <f t="shared" si="4744"/>
        <v/>
      </c>
    </row>
    <row r="324" spans="1:175" ht="16.5">
      <c r="A324" s="134"/>
      <c r="B324" s="176" t="s">
        <v>1090</v>
      </c>
      <c r="C324" s="178" t="s">
        <v>1161</v>
      </c>
      <c r="T324" s="190" t="s">
        <v>1137</v>
      </c>
      <c r="U324" s="175" t="s">
        <v>1114</v>
      </c>
      <c r="CN324" s="70" t="str">
        <f t="shared" si="4669"/>
        <v>InitUnitState('IK37',,,,,,,,,,)</v>
      </c>
      <c r="CO324" s="70" t="str">
        <f t="shared" si="4670"/>
        <v>InitUnitNormal('IK37',,,,,,,,,,)</v>
      </c>
      <c r="CP324" s="70" t="str">
        <f t="shared" si="4671"/>
        <v>InitUnitMagic('IK37',,,,,,,,,,)</v>
      </c>
      <c r="CQ324" s="70" t="str">
        <f t="shared" si="4672"/>
        <v>InitUnitAdd('IK37',,,,,,,,,,)</v>
      </c>
      <c r="CR324" s="70" t="str">
        <f t="shared" si="4673"/>
        <v>InitEquipData('IK37',,"",,,,,'','','','','','',"ReplaceableTextures\\CommandButtons\\BTNSST16.blp")</v>
      </c>
      <c r="CU324" s="95" t="str">
        <f t="shared" si="4674"/>
        <v>|n</v>
      </c>
      <c r="CW324" s="60"/>
      <c r="CX324" s="60"/>
      <c r="CY324" s="60"/>
      <c r="CZ324" s="60"/>
      <c r="DA324" s="60"/>
      <c r="DB324" s="71" t="str">
        <f t="shared" si="4675"/>
        <v/>
      </c>
      <c r="DC324" s="71" t="str">
        <f t="shared" si="4676"/>
        <v/>
      </c>
      <c r="DD324" s="71" t="str">
        <f t="shared" si="4677"/>
        <v/>
      </c>
      <c r="DE324" s="71" t="str">
        <f t="shared" si="4678"/>
        <v/>
      </c>
      <c r="DF324" s="71" t="str">
        <f t="shared" si="4679"/>
        <v/>
      </c>
      <c r="DG324" s="71" t="str">
        <f t="shared" si="4680"/>
        <v/>
      </c>
      <c r="DH324" s="71" t="str">
        <f t="shared" si="4681"/>
        <v/>
      </c>
      <c r="DI324" s="71" t="str">
        <f t="shared" si="4682"/>
        <v/>
      </c>
      <c r="DJ324" s="71" t="str">
        <f t="shared" si="4683"/>
        <v/>
      </c>
      <c r="DK324" s="71" t="str">
        <f t="shared" si="4684"/>
        <v/>
      </c>
      <c r="DL324" s="71" t="str">
        <f t="shared" si="4685"/>
        <v/>
      </c>
      <c r="DM324" s="71" t="str">
        <f t="shared" si="4686"/>
        <v/>
      </c>
      <c r="DN324" s="71" t="str">
        <f t="shared" si="4687"/>
        <v/>
      </c>
      <c r="DO324" s="71" t="str">
        <f t="shared" si="4688"/>
        <v/>
      </c>
      <c r="DP324" s="71" t="str">
        <f t="shared" si="4689"/>
        <v/>
      </c>
      <c r="DQ324" s="71" t="str">
        <f t="shared" si="4690"/>
        <v/>
      </c>
      <c r="DR324" s="71" t="str">
        <f t="shared" si="4691"/>
        <v/>
      </c>
      <c r="DS324" s="71" t="str">
        <f t="shared" si="4692"/>
        <v/>
      </c>
      <c r="DT324" s="71" t="str">
        <f t="shared" si="4693"/>
        <v/>
      </c>
      <c r="DU324" s="71" t="str">
        <f t="shared" si="4694"/>
        <v/>
      </c>
      <c r="DV324" s="71" t="str">
        <f t="shared" si="4695"/>
        <v/>
      </c>
      <c r="DW324" s="71" t="str">
        <f t="shared" si="4696"/>
        <v/>
      </c>
      <c r="DX324" s="71" t="str">
        <f t="shared" si="4697"/>
        <v/>
      </c>
      <c r="DY324" s="71" t="str">
        <f t="shared" si="4698"/>
        <v/>
      </c>
      <c r="DZ324" s="71" t="str">
        <f t="shared" si="4699"/>
        <v/>
      </c>
      <c r="EA324" s="71" t="str">
        <f t="shared" si="4700"/>
        <v/>
      </c>
      <c r="EB324" s="71" t="str">
        <f t="shared" si="4701"/>
        <v/>
      </c>
      <c r="EC324" s="71" t="str">
        <f t="shared" si="4702"/>
        <v/>
      </c>
      <c r="ED324" s="71" t="str">
        <f t="shared" si="4703"/>
        <v/>
      </c>
      <c r="EE324" s="71" t="str">
        <f t="shared" si="4704"/>
        <v/>
      </c>
      <c r="EF324" s="71" t="str">
        <f t="shared" si="4705"/>
        <v/>
      </c>
      <c r="EG324" s="71" t="str">
        <f t="shared" si="4706"/>
        <v/>
      </c>
      <c r="EH324" s="71" t="str">
        <f t="shared" si="4707"/>
        <v/>
      </c>
      <c r="EI324" s="71" t="str">
        <f t="shared" si="4708"/>
        <v/>
      </c>
      <c r="EJ324" s="71" t="str">
        <f t="shared" si="4709"/>
        <v/>
      </c>
      <c r="EK324" s="71" t="str">
        <f t="shared" si="4710"/>
        <v/>
      </c>
      <c r="EL324" s="71" t="str">
        <f t="shared" si="4711"/>
        <v/>
      </c>
      <c r="EM324" s="71" t="str">
        <f t="shared" si="4712"/>
        <v/>
      </c>
      <c r="EN324" s="71" t="str">
        <f t="shared" si="4713"/>
        <v/>
      </c>
      <c r="EO324" s="71" t="str">
        <f t="shared" si="4714"/>
        <v/>
      </c>
      <c r="EP324" s="71" t="str">
        <f t="shared" si="4715"/>
        <v/>
      </c>
      <c r="EQ324" s="71" t="str">
        <f t="shared" si="4716"/>
        <v/>
      </c>
      <c r="ER324" s="71" t="str">
        <f t="shared" si="4717"/>
        <v/>
      </c>
      <c r="ES324" s="71" t="str">
        <f t="shared" si="4718"/>
        <v/>
      </c>
      <c r="ET324" s="71" t="str">
        <f t="shared" si="4719"/>
        <v/>
      </c>
      <c r="EU324" s="71" t="str">
        <f t="shared" si="4720"/>
        <v/>
      </c>
      <c r="EV324" s="71" t="str">
        <f t="shared" si="4721"/>
        <v/>
      </c>
      <c r="EW324" s="71" t="str">
        <f t="shared" si="4722"/>
        <v/>
      </c>
      <c r="EX324" s="71" t="str">
        <f t="shared" si="4723"/>
        <v/>
      </c>
      <c r="EY324" s="71" t="str">
        <f t="shared" si="4724"/>
        <v/>
      </c>
      <c r="EZ324" s="71" t="str">
        <f t="shared" si="4725"/>
        <v/>
      </c>
      <c r="FA324" s="71" t="str">
        <f t="shared" si="4726"/>
        <v/>
      </c>
      <c r="FB324" s="71" t="str">
        <f t="shared" si="4727"/>
        <v/>
      </c>
      <c r="FC324" s="71" t="str">
        <f t="shared" si="4728"/>
        <v/>
      </c>
      <c r="FD324" s="71" t="str">
        <f t="shared" si="4729"/>
        <v/>
      </c>
      <c r="FE324" s="71" t="str">
        <f t="shared" si="4730"/>
        <v/>
      </c>
      <c r="FF324" s="71" t="str">
        <f t="shared" si="4731"/>
        <v/>
      </c>
      <c r="FG324" s="71" t="str">
        <f t="shared" si="4732"/>
        <v/>
      </c>
      <c r="FH324" s="71" t="str">
        <f t="shared" si="4733"/>
        <v/>
      </c>
      <c r="FI324" s="71" t="str">
        <f t="shared" si="4734"/>
        <v/>
      </c>
      <c r="FJ324" s="71" t="str">
        <f t="shared" si="4735"/>
        <v/>
      </c>
      <c r="FK324" s="71" t="str">
        <f t="shared" si="4736"/>
        <v/>
      </c>
      <c r="FL324" s="71" t="str">
        <f t="shared" si="4737"/>
        <v/>
      </c>
      <c r="FM324" s="71" t="str">
        <f t="shared" si="4738"/>
        <v/>
      </c>
      <c r="FN324" s="71" t="str">
        <f t="shared" si="4739"/>
        <v/>
      </c>
      <c r="FO324" s="71" t="str">
        <f t="shared" si="4740"/>
        <v/>
      </c>
      <c r="FP324" s="71" t="str">
        <f t="shared" si="4741"/>
        <v/>
      </c>
      <c r="FQ324" s="71" t="str">
        <f t="shared" si="4742"/>
        <v/>
      </c>
      <c r="FR324" s="71" t="str">
        <f t="shared" si="4743"/>
        <v/>
      </c>
      <c r="FS324" s="71" t="str">
        <f t="shared" si="4744"/>
        <v/>
      </c>
    </row>
    <row r="325" spans="1:175" ht="16.5">
      <c r="A325" s="134"/>
      <c r="B325" s="176" t="s">
        <v>1091</v>
      </c>
      <c r="C325" s="183" t="s">
        <v>1162</v>
      </c>
      <c r="T325" s="190" t="s">
        <v>1138</v>
      </c>
      <c r="U325" s="175" t="s">
        <v>1115</v>
      </c>
      <c r="CN325" s="70" t="str">
        <f t="shared" si="4669"/>
        <v>InitUnitState('IK38',,,,,,,,,,)</v>
      </c>
      <c r="CO325" s="70" t="str">
        <f t="shared" si="4670"/>
        <v>InitUnitNormal('IK38',,,,,,,,,,)</v>
      </c>
      <c r="CP325" s="70" t="str">
        <f t="shared" si="4671"/>
        <v>InitUnitMagic('IK38',,,,,,,,,,)</v>
      </c>
      <c r="CQ325" s="70" t="str">
        <f t="shared" si="4672"/>
        <v>InitUnitAdd('IK38',,,,,,,,,,)</v>
      </c>
      <c r="CR325" s="70" t="str">
        <f t="shared" si="4673"/>
        <v>InitEquipData('IK38',,"",,,,,'','','','','','',"ReplaceableTextures\\CommandButtons\\BTNUI_Fuin_01.blp")</v>
      </c>
      <c r="CU325" s="95" t="str">
        <f t="shared" si="4674"/>
        <v>|n</v>
      </c>
      <c r="CW325" s="60"/>
      <c r="CX325" s="60"/>
      <c r="CY325" s="60"/>
      <c r="CZ325" s="60"/>
      <c r="DA325" s="60"/>
      <c r="DB325" s="71" t="str">
        <f t="shared" si="4675"/>
        <v/>
      </c>
      <c r="DC325" s="71" t="str">
        <f t="shared" si="4676"/>
        <v/>
      </c>
      <c r="DD325" s="71" t="str">
        <f t="shared" si="4677"/>
        <v/>
      </c>
      <c r="DE325" s="71" t="str">
        <f t="shared" si="4678"/>
        <v/>
      </c>
      <c r="DF325" s="71" t="str">
        <f t="shared" si="4679"/>
        <v/>
      </c>
      <c r="DG325" s="71" t="str">
        <f t="shared" si="4680"/>
        <v/>
      </c>
      <c r="DH325" s="71" t="str">
        <f t="shared" si="4681"/>
        <v/>
      </c>
      <c r="DI325" s="71" t="str">
        <f t="shared" si="4682"/>
        <v/>
      </c>
      <c r="DJ325" s="71" t="str">
        <f t="shared" si="4683"/>
        <v/>
      </c>
      <c r="DK325" s="71" t="str">
        <f t="shared" si="4684"/>
        <v/>
      </c>
      <c r="DL325" s="71" t="str">
        <f t="shared" si="4685"/>
        <v/>
      </c>
      <c r="DM325" s="71" t="str">
        <f t="shared" si="4686"/>
        <v/>
      </c>
      <c r="DN325" s="71" t="str">
        <f t="shared" si="4687"/>
        <v/>
      </c>
      <c r="DO325" s="71" t="str">
        <f t="shared" si="4688"/>
        <v/>
      </c>
      <c r="DP325" s="71" t="str">
        <f t="shared" si="4689"/>
        <v/>
      </c>
      <c r="DQ325" s="71" t="str">
        <f t="shared" si="4690"/>
        <v/>
      </c>
      <c r="DR325" s="71" t="str">
        <f t="shared" si="4691"/>
        <v/>
      </c>
      <c r="DS325" s="71" t="str">
        <f t="shared" si="4692"/>
        <v/>
      </c>
      <c r="DT325" s="71" t="str">
        <f t="shared" si="4693"/>
        <v/>
      </c>
      <c r="DU325" s="71" t="str">
        <f t="shared" si="4694"/>
        <v/>
      </c>
      <c r="DV325" s="71" t="str">
        <f t="shared" si="4695"/>
        <v/>
      </c>
      <c r="DW325" s="71" t="str">
        <f t="shared" si="4696"/>
        <v/>
      </c>
      <c r="DX325" s="71" t="str">
        <f t="shared" si="4697"/>
        <v/>
      </c>
      <c r="DY325" s="71" t="str">
        <f t="shared" si="4698"/>
        <v/>
      </c>
      <c r="DZ325" s="71" t="str">
        <f t="shared" si="4699"/>
        <v/>
      </c>
      <c r="EA325" s="71" t="str">
        <f t="shared" si="4700"/>
        <v/>
      </c>
      <c r="EB325" s="71" t="str">
        <f t="shared" si="4701"/>
        <v/>
      </c>
      <c r="EC325" s="71" t="str">
        <f t="shared" si="4702"/>
        <v/>
      </c>
      <c r="ED325" s="71" t="str">
        <f t="shared" si="4703"/>
        <v/>
      </c>
      <c r="EE325" s="71" t="str">
        <f t="shared" si="4704"/>
        <v/>
      </c>
      <c r="EF325" s="71" t="str">
        <f t="shared" si="4705"/>
        <v/>
      </c>
      <c r="EG325" s="71" t="str">
        <f t="shared" si="4706"/>
        <v/>
      </c>
      <c r="EH325" s="71" t="str">
        <f t="shared" si="4707"/>
        <v/>
      </c>
      <c r="EI325" s="71" t="str">
        <f t="shared" si="4708"/>
        <v/>
      </c>
      <c r="EJ325" s="71" t="str">
        <f t="shared" si="4709"/>
        <v/>
      </c>
      <c r="EK325" s="71" t="str">
        <f t="shared" si="4710"/>
        <v/>
      </c>
      <c r="EL325" s="71" t="str">
        <f t="shared" si="4711"/>
        <v/>
      </c>
      <c r="EM325" s="71" t="str">
        <f t="shared" si="4712"/>
        <v/>
      </c>
      <c r="EN325" s="71" t="str">
        <f t="shared" si="4713"/>
        <v/>
      </c>
      <c r="EO325" s="71" t="str">
        <f t="shared" si="4714"/>
        <v/>
      </c>
      <c r="EP325" s="71" t="str">
        <f t="shared" si="4715"/>
        <v/>
      </c>
      <c r="EQ325" s="71" t="str">
        <f t="shared" si="4716"/>
        <v/>
      </c>
      <c r="ER325" s="71" t="str">
        <f t="shared" si="4717"/>
        <v/>
      </c>
      <c r="ES325" s="71" t="str">
        <f t="shared" si="4718"/>
        <v/>
      </c>
      <c r="ET325" s="71" t="str">
        <f t="shared" si="4719"/>
        <v/>
      </c>
      <c r="EU325" s="71" t="str">
        <f t="shared" si="4720"/>
        <v/>
      </c>
      <c r="EV325" s="71" t="str">
        <f t="shared" si="4721"/>
        <v/>
      </c>
      <c r="EW325" s="71" t="str">
        <f t="shared" si="4722"/>
        <v/>
      </c>
      <c r="EX325" s="71" t="str">
        <f t="shared" si="4723"/>
        <v/>
      </c>
      <c r="EY325" s="71" t="str">
        <f t="shared" si="4724"/>
        <v/>
      </c>
      <c r="EZ325" s="71" t="str">
        <f t="shared" si="4725"/>
        <v/>
      </c>
      <c r="FA325" s="71" t="str">
        <f t="shared" si="4726"/>
        <v/>
      </c>
      <c r="FB325" s="71" t="str">
        <f t="shared" si="4727"/>
        <v/>
      </c>
      <c r="FC325" s="71" t="str">
        <f t="shared" si="4728"/>
        <v/>
      </c>
      <c r="FD325" s="71" t="str">
        <f t="shared" si="4729"/>
        <v/>
      </c>
      <c r="FE325" s="71" t="str">
        <f t="shared" si="4730"/>
        <v/>
      </c>
      <c r="FF325" s="71" t="str">
        <f t="shared" si="4731"/>
        <v/>
      </c>
      <c r="FG325" s="71" t="str">
        <f t="shared" si="4732"/>
        <v/>
      </c>
      <c r="FH325" s="71" t="str">
        <f t="shared" si="4733"/>
        <v/>
      </c>
      <c r="FI325" s="71" t="str">
        <f t="shared" si="4734"/>
        <v/>
      </c>
      <c r="FJ325" s="71" t="str">
        <f t="shared" si="4735"/>
        <v/>
      </c>
      <c r="FK325" s="71" t="str">
        <f t="shared" si="4736"/>
        <v/>
      </c>
      <c r="FL325" s="71" t="str">
        <f t="shared" si="4737"/>
        <v/>
      </c>
      <c r="FM325" s="71" t="str">
        <f t="shared" si="4738"/>
        <v/>
      </c>
      <c r="FN325" s="71" t="str">
        <f t="shared" si="4739"/>
        <v/>
      </c>
      <c r="FO325" s="71" t="str">
        <f t="shared" si="4740"/>
        <v/>
      </c>
      <c r="FP325" s="71" t="str">
        <f t="shared" si="4741"/>
        <v/>
      </c>
      <c r="FQ325" s="71" t="str">
        <f t="shared" si="4742"/>
        <v/>
      </c>
      <c r="FR325" s="71" t="str">
        <f t="shared" si="4743"/>
        <v/>
      </c>
      <c r="FS325" s="71" t="str">
        <f t="shared" si="4744"/>
        <v/>
      </c>
    </row>
    <row r="326" spans="1:175" ht="16.5">
      <c r="A326" s="133"/>
      <c r="B326" s="176" t="s">
        <v>1076</v>
      </c>
      <c r="C326" s="179" t="s">
        <v>1092</v>
      </c>
      <c r="T326" s="191" t="s">
        <v>1139</v>
      </c>
      <c r="U326" s="175" t="s">
        <v>1116</v>
      </c>
      <c r="CN326" s="70" t="str">
        <f t="shared" si="4669"/>
        <v>InitUnitState('IK91',,,,,,,,,,)</v>
      </c>
      <c r="CO326" s="70" t="str">
        <f t="shared" si="4670"/>
        <v>InitUnitNormal('IK91',,,,,,,,,,)</v>
      </c>
      <c r="CP326" s="70" t="str">
        <f t="shared" si="4671"/>
        <v>InitUnitMagic('IK91',,,,,,,,,,)</v>
      </c>
      <c r="CQ326" s="70" t="str">
        <f t="shared" si="4672"/>
        <v>InitUnitAdd('IK91',,,,,,,,,,)</v>
      </c>
      <c r="CR326" s="70" t="str">
        <f t="shared" si="4673"/>
        <v>InitEquipData('IK91',,"",,,,,'','','','','','',"ReplaceableTextures\\CommandButtons\\BTNUI_Fuin_02.blp")</v>
      </c>
      <c r="CU326" s="95" t="str">
        <f t="shared" si="4674"/>
        <v>|n</v>
      </c>
      <c r="CW326" s="60"/>
      <c r="CX326" s="60"/>
      <c r="CY326" s="60"/>
      <c r="CZ326" s="60"/>
      <c r="DA326" s="60"/>
      <c r="DB326" s="71" t="str">
        <f t="shared" si="4675"/>
        <v/>
      </c>
      <c r="DC326" s="71" t="str">
        <f t="shared" si="4676"/>
        <v/>
      </c>
      <c r="DD326" s="71" t="str">
        <f t="shared" si="4677"/>
        <v/>
      </c>
      <c r="DE326" s="71" t="str">
        <f t="shared" si="4678"/>
        <v/>
      </c>
      <c r="DF326" s="71" t="str">
        <f t="shared" si="4679"/>
        <v/>
      </c>
      <c r="DG326" s="71" t="str">
        <f t="shared" si="4680"/>
        <v/>
      </c>
      <c r="DH326" s="71" t="str">
        <f t="shared" si="4681"/>
        <v/>
      </c>
      <c r="DI326" s="71" t="str">
        <f t="shared" si="4682"/>
        <v/>
      </c>
      <c r="DJ326" s="71" t="str">
        <f t="shared" si="4683"/>
        <v/>
      </c>
      <c r="DK326" s="71" t="str">
        <f t="shared" si="4684"/>
        <v/>
      </c>
      <c r="DL326" s="71" t="str">
        <f t="shared" si="4685"/>
        <v/>
      </c>
      <c r="DM326" s="71" t="str">
        <f t="shared" si="4686"/>
        <v/>
      </c>
      <c r="DN326" s="71" t="str">
        <f t="shared" si="4687"/>
        <v/>
      </c>
      <c r="DO326" s="71" t="str">
        <f t="shared" si="4688"/>
        <v/>
      </c>
      <c r="DP326" s="71" t="str">
        <f t="shared" si="4689"/>
        <v/>
      </c>
      <c r="DQ326" s="71" t="str">
        <f t="shared" si="4690"/>
        <v/>
      </c>
      <c r="DR326" s="71" t="str">
        <f t="shared" si="4691"/>
        <v/>
      </c>
      <c r="DS326" s="71" t="str">
        <f t="shared" si="4692"/>
        <v/>
      </c>
      <c r="DT326" s="71" t="str">
        <f t="shared" si="4693"/>
        <v/>
      </c>
      <c r="DU326" s="71" t="str">
        <f t="shared" si="4694"/>
        <v/>
      </c>
      <c r="DV326" s="71" t="str">
        <f t="shared" si="4695"/>
        <v/>
      </c>
      <c r="DW326" s="71" t="str">
        <f t="shared" si="4696"/>
        <v/>
      </c>
      <c r="DX326" s="71" t="str">
        <f t="shared" si="4697"/>
        <v/>
      </c>
      <c r="DY326" s="71" t="str">
        <f t="shared" si="4698"/>
        <v/>
      </c>
      <c r="DZ326" s="71" t="str">
        <f t="shared" si="4699"/>
        <v/>
      </c>
      <c r="EA326" s="71" t="str">
        <f t="shared" si="4700"/>
        <v/>
      </c>
      <c r="EB326" s="71" t="str">
        <f t="shared" si="4701"/>
        <v/>
      </c>
      <c r="EC326" s="71" t="str">
        <f t="shared" si="4702"/>
        <v/>
      </c>
      <c r="ED326" s="71" t="str">
        <f t="shared" si="4703"/>
        <v/>
      </c>
      <c r="EE326" s="71" t="str">
        <f t="shared" si="4704"/>
        <v/>
      </c>
      <c r="EF326" s="71" t="str">
        <f t="shared" si="4705"/>
        <v/>
      </c>
      <c r="EG326" s="71" t="str">
        <f t="shared" si="4706"/>
        <v/>
      </c>
      <c r="EH326" s="71" t="str">
        <f t="shared" si="4707"/>
        <v/>
      </c>
      <c r="EI326" s="71" t="str">
        <f t="shared" si="4708"/>
        <v/>
      </c>
      <c r="EJ326" s="71" t="str">
        <f t="shared" si="4709"/>
        <v/>
      </c>
      <c r="EK326" s="71" t="str">
        <f t="shared" si="4710"/>
        <v/>
      </c>
      <c r="EL326" s="71" t="str">
        <f t="shared" si="4711"/>
        <v/>
      </c>
      <c r="EM326" s="71" t="str">
        <f t="shared" si="4712"/>
        <v/>
      </c>
      <c r="EN326" s="71" t="str">
        <f t="shared" si="4713"/>
        <v/>
      </c>
      <c r="EO326" s="71" t="str">
        <f t="shared" si="4714"/>
        <v/>
      </c>
      <c r="EP326" s="71" t="str">
        <f t="shared" si="4715"/>
        <v/>
      </c>
      <c r="EQ326" s="71" t="str">
        <f t="shared" si="4716"/>
        <v/>
      </c>
      <c r="ER326" s="71" t="str">
        <f t="shared" si="4717"/>
        <v/>
      </c>
      <c r="ES326" s="71" t="str">
        <f t="shared" si="4718"/>
        <v/>
      </c>
      <c r="ET326" s="71" t="str">
        <f t="shared" si="4719"/>
        <v/>
      </c>
      <c r="EU326" s="71" t="str">
        <f t="shared" si="4720"/>
        <v/>
      </c>
      <c r="EV326" s="71" t="str">
        <f t="shared" si="4721"/>
        <v/>
      </c>
      <c r="EW326" s="71" t="str">
        <f t="shared" si="4722"/>
        <v/>
      </c>
      <c r="EX326" s="71" t="str">
        <f t="shared" si="4723"/>
        <v/>
      </c>
      <c r="EY326" s="71" t="str">
        <f t="shared" si="4724"/>
        <v/>
      </c>
      <c r="EZ326" s="71" t="str">
        <f t="shared" si="4725"/>
        <v/>
      </c>
      <c r="FA326" s="71" t="str">
        <f t="shared" si="4726"/>
        <v/>
      </c>
      <c r="FB326" s="71" t="str">
        <f t="shared" si="4727"/>
        <v/>
      </c>
      <c r="FC326" s="71" t="str">
        <f t="shared" si="4728"/>
        <v/>
      </c>
      <c r="FD326" s="71" t="str">
        <f t="shared" si="4729"/>
        <v/>
      </c>
      <c r="FE326" s="71" t="str">
        <f t="shared" si="4730"/>
        <v/>
      </c>
      <c r="FF326" s="71" t="str">
        <f t="shared" si="4731"/>
        <v/>
      </c>
      <c r="FG326" s="71" t="str">
        <f t="shared" si="4732"/>
        <v/>
      </c>
      <c r="FH326" s="71" t="str">
        <f t="shared" si="4733"/>
        <v/>
      </c>
      <c r="FI326" s="71" t="str">
        <f t="shared" si="4734"/>
        <v/>
      </c>
      <c r="FJ326" s="71" t="str">
        <f t="shared" si="4735"/>
        <v/>
      </c>
      <c r="FK326" s="71" t="str">
        <f t="shared" si="4736"/>
        <v/>
      </c>
      <c r="FL326" s="71" t="str">
        <f t="shared" si="4737"/>
        <v/>
      </c>
      <c r="FM326" s="71" t="str">
        <f t="shared" si="4738"/>
        <v/>
      </c>
      <c r="FN326" s="71" t="str">
        <f t="shared" si="4739"/>
        <v/>
      </c>
      <c r="FO326" s="71" t="str">
        <f t="shared" si="4740"/>
        <v/>
      </c>
      <c r="FP326" s="71" t="str">
        <f t="shared" si="4741"/>
        <v/>
      </c>
      <c r="FQ326" s="71" t="str">
        <f t="shared" si="4742"/>
        <v/>
      </c>
      <c r="FR326" s="71" t="str">
        <f t="shared" si="4743"/>
        <v/>
      </c>
      <c r="FS326" s="71" t="str">
        <f t="shared" si="4744"/>
        <v/>
      </c>
    </row>
    <row r="327" spans="1:175" ht="16.5">
      <c r="A327" s="133"/>
      <c r="B327" s="176" t="s">
        <v>1077</v>
      </c>
      <c r="C327" s="180" t="s">
        <v>1093</v>
      </c>
      <c r="T327" s="192" t="s">
        <v>1140</v>
      </c>
      <c r="U327" s="175" t="s">
        <v>1117</v>
      </c>
      <c r="CN327" s="70" t="str">
        <f t="shared" si="4669"/>
        <v>InitUnitState('IK92',,,,,,,,,,)</v>
      </c>
      <c r="CO327" s="70" t="str">
        <f t="shared" si="4670"/>
        <v>InitUnitNormal('IK92',,,,,,,,,,)</v>
      </c>
      <c r="CP327" s="70" t="str">
        <f t="shared" si="4671"/>
        <v>InitUnitMagic('IK92',,,,,,,,,,)</v>
      </c>
      <c r="CQ327" s="70" t="str">
        <f t="shared" si="4672"/>
        <v>InitUnitAdd('IK92',,,,,,,,,,)</v>
      </c>
      <c r="CR327" s="70" t="str">
        <f t="shared" si="4673"/>
        <v>InitEquipData('IK92',,"",,,,,'','','','','','',"ReplaceableTextures\\CommandButtons\\BTNUI_Fuin_03.blp")</v>
      </c>
      <c r="CU327" s="95" t="str">
        <f t="shared" si="4674"/>
        <v>|n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76" t="s">
        <v>1078</v>
      </c>
      <c r="C328" s="180" t="s">
        <v>1094</v>
      </c>
      <c r="T328" s="192" t="s">
        <v>1141</v>
      </c>
      <c r="U328" s="175" t="s">
        <v>1118</v>
      </c>
      <c r="CN328" s="70" t="str">
        <f t="shared" si="4669"/>
        <v>InitUnitState('IK93',,,,,,,,,,)</v>
      </c>
      <c r="CO328" s="70" t="str">
        <f t="shared" si="4670"/>
        <v>InitUnitNormal('IK93',,,,,,,,,,)</v>
      </c>
      <c r="CP328" s="70" t="str">
        <f t="shared" si="4671"/>
        <v>InitUnitMagic('IK93',,,,,,,,,,)</v>
      </c>
      <c r="CQ328" s="70" t="str">
        <f t="shared" si="4672"/>
        <v>InitUnitAdd('IK93',,,,,,,,,,)</v>
      </c>
      <c r="CR328" s="70" t="str">
        <f t="shared" si="4673"/>
        <v>InitEquipData('IK93',,"",,,,,'','','','','','',"ReplaceableTextures\\CommandButtons\\BTNUI_Fuin_04.blp")</v>
      </c>
      <c r="CU328" s="95" t="str">
        <f t="shared" si="4674"/>
        <v>|n</v>
      </c>
      <c r="CW328" s="60"/>
      <c r="CX328" s="60"/>
      <c r="CY328" s="60"/>
      <c r="CZ328" s="60"/>
      <c r="DA328" s="60"/>
      <c r="DB328" s="71" t="str">
        <f t="shared" si="4675"/>
        <v/>
      </c>
      <c r="DC328" s="71" t="str">
        <f t="shared" si="4676"/>
        <v/>
      </c>
      <c r="DD328" s="71" t="str">
        <f t="shared" si="4677"/>
        <v/>
      </c>
      <c r="DE328" s="71" t="str">
        <f t="shared" si="4678"/>
        <v/>
      </c>
      <c r="DF328" s="71" t="str">
        <f t="shared" si="4679"/>
        <v/>
      </c>
      <c r="DG328" s="71" t="str">
        <f t="shared" si="4680"/>
        <v/>
      </c>
      <c r="DH328" s="71" t="str">
        <f t="shared" si="4681"/>
        <v/>
      </c>
      <c r="DI328" s="71" t="str">
        <f t="shared" si="4682"/>
        <v/>
      </c>
      <c r="DJ328" s="71" t="str">
        <f t="shared" si="4683"/>
        <v/>
      </c>
      <c r="DK328" s="71" t="str">
        <f t="shared" si="4684"/>
        <v/>
      </c>
      <c r="DL328" s="71" t="str">
        <f t="shared" si="4685"/>
        <v/>
      </c>
      <c r="DM328" s="71" t="str">
        <f t="shared" si="4686"/>
        <v/>
      </c>
      <c r="DN328" s="71" t="str">
        <f t="shared" si="4687"/>
        <v/>
      </c>
      <c r="DO328" s="71" t="str">
        <f t="shared" si="4688"/>
        <v/>
      </c>
      <c r="DP328" s="71" t="str">
        <f t="shared" si="4689"/>
        <v/>
      </c>
      <c r="DQ328" s="71" t="str">
        <f t="shared" si="4690"/>
        <v/>
      </c>
      <c r="DR328" s="71" t="str">
        <f t="shared" si="4691"/>
        <v/>
      </c>
      <c r="DS328" s="71" t="str">
        <f t="shared" si="4692"/>
        <v/>
      </c>
      <c r="DT328" s="71" t="str">
        <f t="shared" si="4693"/>
        <v/>
      </c>
      <c r="DU328" s="71" t="str">
        <f t="shared" si="4694"/>
        <v/>
      </c>
      <c r="DV328" s="71" t="str">
        <f t="shared" si="4695"/>
        <v/>
      </c>
      <c r="DW328" s="71" t="str">
        <f t="shared" si="4696"/>
        <v/>
      </c>
      <c r="DX328" s="71" t="str">
        <f t="shared" si="4697"/>
        <v/>
      </c>
      <c r="DY328" s="71" t="str">
        <f t="shared" si="4698"/>
        <v/>
      </c>
      <c r="DZ328" s="71" t="str">
        <f t="shared" si="4699"/>
        <v/>
      </c>
      <c r="EA328" s="71" t="str">
        <f t="shared" si="4700"/>
        <v/>
      </c>
      <c r="EB328" s="71" t="str">
        <f t="shared" si="4701"/>
        <v/>
      </c>
      <c r="EC328" s="71" t="str">
        <f t="shared" si="4702"/>
        <v/>
      </c>
      <c r="ED328" s="71" t="str">
        <f t="shared" si="4703"/>
        <v/>
      </c>
      <c r="EE328" s="71" t="str">
        <f t="shared" si="4704"/>
        <v/>
      </c>
      <c r="EF328" s="71" t="str">
        <f t="shared" si="4705"/>
        <v/>
      </c>
      <c r="EG328" s="71" t="str">
        <f t="shared" si="4706"/>
        <v/>
      </c>
      <c r="EH328" s="71" t="str">
        <f t="shared" si="4707"/>
        <v/>
      </c>
      <c r="EI328" s="71" t="str">
        <f t="shared" si="4708"/>
        <v/>
      </c>
      <c r="EJ328" s="71" t="str">
        <f t="shared" si="4709"/>
        <v/>
      </c>
      <c r="EK328" s="71" t="str">
        <f t="shared" si="4710"/>
        <v/>
      </c>
      <c r="EL328" s="71" t="str">
        <f t="shared" si="4711"/>
        <v/>
      </c>
      <c r="EM328" s="71" t="str">
        <f t="shared" si="4712"/>
        <v/>
      </c>
      <c r="EN328" s="71" t="str">
        <f t="shared" si="4713"/>
        <v/>
      </c>
      <c r="EO328" s="71" t="str">
        <f t="shared" si="4714"/>
        <v/>
      </c>
      <c r="EP328" s="71" t="str">
        <f t="shared" si="4715"/>
        <v/>
      </c>
      <c r="EQ328" s="71" t="str">
        <f t="shared" si="4716"/>
        <v/>
      </c>
      <c r="ER328" s="71" t="str">
        <f t="shared" si="4717"/>
        <v/>
      </c>
      <c r="ES328" s="71" t="str">
        <f t="shared" si="4718"/>
        <v/>
      </c>
      <c r="ET328" s="71" t="str">
        <f t="shared" si="4719"/>
        <v/>
      </c>
      <c r="EU328" s="71" t="str">
        <f t="shared" si="4720"/>
        <v/>
      </c>
      <c r="EV328" s="71" t="str">
        <f t="shared" si="4721"/>
        <v/>
      </c>
      <c r="EW328" s="71" t="str">
        <f t="shared" si="4722"/>
        <v/>
      </c>
      <c r="EX328" s="71" t="str">
        <f t="shared" si="4723"/>
        <v/>
      </c>
      <c r="EY328" s="71" t="str">
        <f t="shared" si="4724"/>
        <v/>
      </c>
      <c r="EZ328" s="71" t="str">
        <f t="shared" si="4725"/>
        <v/>
      </c>
      <c r="FA328" s="71" t="str">
        <f t="shared" si="4726"/>
        <v/>
      </c>
      <c r="FB328" s="71" t="str">
        <f t="shared" si="4727"/>
        <v/>
      </c>
      <c r="FC328" s="71" t="str">
        <f t="shared" si="4728"/>
        <v/>
      </c>
      <c r="FD328" s="71" t="str">
        <f t="shared" si="4729"/>
        <v/>
      </c>
      <c r="FE328" s="71" t="str">
        <f t="shared" si="4730"/>
        <v/>
      </c>
      <c r="FF328" s="71" t="str">
        <f t="shared" si="4731"/>
        <v/>
      </c>
      <c r="FG328" s="71" t="str">
        <f t="shared" si="4732"/>
        <v/>
      </c>
      <c r="FH328" s="71" t="str">
        <f t="shared" si="4733"/>
        <v/>
      </c>
      <c r="FI328" s="71" t="str">
        <f t="shared" si="4734"/>
        <v/>
      </c>
      <c r="FJ328" s="71" t="str">
        <f t="shared" si="4735"/>
        <v/>
      </c>
      <c r="FK328" s="71" t="str">
        <f t="shared" si="4736"/>
        <v/>
      </c>
      <c r="FL328" s="71" t="str">
        <f t="shared" si="4737"/>
        <v/>
      </c>
      <c r="FM328" s="71" t="str">
        <f t="shared" si="4738"/>
        <v/>
      </c>
      <c r="FN328" s="71" t="str">
        <f t="shared" si="4739"/>
        <v/>
      </c>
      <c r="FO328" s="71" t="str">
        <f t="shared" si="4740"/>
        <v/>
      </c>
      <c r="FP328" s="71" t="str">
        <f t="shared" si="4741"/>
        <v/>
      </c>
      <c r="FQ328" s="71" t="str">
        <f t="shared" si="4742"/>
        <v/>
      </c>
      <c r="FR328" s="71" t="str">
        <f t="shared" si="4743"/>
        <v/>
      </c>
      <c r="FS328" s="71" t="str">
        <f t="shared" si="4744"/>
        <v/>
      </c>
    </row>
    <row r="329" spans="1:175" ht="16.5">
      <c r="A329" s="134"/>
      <c r="B329" s="176" t="s">
        <v>1079</v>
      </c>
      <c r="C329" s="180" t="s">
        <v>1095</v>
      </c>
      <c r="T329" s="192" t="s">
        <v>1142</v>
      </c>
      <c r="U329" s="175" t="s">
        <v>1119</v>
      </c>
      <c r="CN329" s="70" t="str">
        <f t="shared" si="4669"/>
        <v>InitUnitState('IK94',,,,,,,,,,)</v>
      </c>
      <c r="CO329" s="70" t="str">
        <f t="shared" si="4670"/>
        <v>InitUnitNormal('IK94',,,,,,,,,,)</v>
      </c>
      <c r="CP329" s="70" t="str">
        <f t="shared" si="4671"/>
        <v>InitUnitMagic('IK94',,,,,,,,,,)</v>
      </c>
      <c r="CQ329" s="70" t="str">
        <f t="shared" si="4672"/>
        <v>InitUnitAdd('IK94',,,,,,,,,,)</v>
      </c>
      <c r="CR329" s="70" t="str">
        <f t="shared" si="4673"/>
        <v>InitEquipData('IK94',,"",,,,,'','','','','','',"ReplaceableTextures\\CommandButtons\\BTNUI_Fuin_05.blp")</v>
      </c>
      <c r="CU329" s="95" t="str">
        <f t="shared" si="4674"/>
        <v>|n</v>
      </c>
      <c r="CW329" s="60"/>
      <c r="CX329" s="60"/>
      <c r="CY329" s="60"/>
      <c r="CZ329" s="60"/>
      <c r="DA329" s="60"/>
      <c r="DB329" s="71" t="str">
        <f t="shared" si="4675"/>
        <v/>
      </c>
      <c r="DC329" s="71" t="str">
        <f t="shared" si="4676"/>
        <v/>
      </c>
      <c r="DD329" s="71" t="str">
        <f t="shared" si="4677"/>
        <v/>
      </c>
      <c r="DE329" s="71" t="str">
        <f t="shared" si="4678"/>
        <v/>
      </c>
      <c r="DF329" s="71" t="str">
        <f t="shared" si="4679"/>
        <v/>
      </c>
      <c r="DG329" s="71" t="str">
        <f t="shared" si="4680"/>
        <v/>
      </c>
      <c r="DH329" s="71" t="str">
        <f t="shared" si="4681"/>
        <v/>
      </c>
      <c r="DI329" s="71" t="str">
        <f t="shared" si="4682"/>
        <v/>
      </c>
      <c r="DJ329" s="71" t="str">
        <f t="shared" si="4683"/>
        <v/>
      </c>
      <c r="DK329" s="71" t="str">
        <f t="shared" si="4684"/>
        <v/>
      </c>
      <c r="DL329" s="71" t="str">
        <f t="shared" si="4685"/>
        <v/>
      </c>
      <c r="DM329" s="71" t="str">
        <f t="shared" si="4686"/>
        <v/>
      </c>
      <c r="DN329" s="71" t="str">
        <f t="shared" si="4687"/>
        <v/>
      </c>
      <c r="DO329" s="71" t="str">
        <f t="shared" si="4688"/>
        <v/>
      </c>
      <c r="DP329" s="71" t="str">
        <f t="shared" si="4689"/>
        <v/>
      </c>
      <c r="DQ329" s="71" t="str">
        <f t="shared" si="4690"/>
        <v/>
      </c>
      <c r="DR329" s="71" t="str">
        <f t="shared" si="4691"/>
        <v/>
      </c>
      <c r="DS329" s="71" t="str">
        <f t="shared" si="4692"/>
        <v/>
      </c>
      <c r="DT329" s="71" t="str">
        <f t="shared" si="4693"/>
        <v/>
      </c>
      <c r="DU329" s="71" t="str">
        <f t="shared" si="4694"/>
        <v/>
      </c>
      <c r="DV329" s="71" t="str">
        <f t="shared" si="4695"/>
        <v/>
      </c>
      <c r="DW329" s="71" t="str">
        <f t="shared" si="4696"/>
        <v/>
      </c>
      <c r="DX329" s="71" t="str">
        <f t="shared" si="4697"/>
        <v/>
      </c>
      <c r="DY329" s="71" t="str">
        <f t="shared" si="4698"/>
        <v/>
      </c>
      <c r="DZ329" s="71" t="str">
        <f t="shared" si="4699"/>
        <v/>
      </c>
      <c r="EA329" s="71" t="str">
        <f t="shared" si="4700"/>
        <v/>
      </c>
      <c r="EB329" s="71" t="str">
        <f t="shared" si="4701"/>
        <v/>
      </c>
      <c r="EC329" s="71" t="str">
        <f t="shared" si="4702"/>
        <v/>
      </c>
      <c r="ED329" s="71" t="str">
        <f t="shared" si="4703"/>
        <v/>
      </c>
      <c r="EE329" s="71" t="str">
        <f t="shared" si="4704"/>
        <v/>
      </c>
      <c r="EF329" s="71" t="str">
        <f t="shared" si="4705"/>
        <v/>
      </c>
      <c r="EG329" s="71" t="str">
        <f t="shared" si="4706"/>
        <v/>
      </c>
      <c r="EH329" s="71" t="str">
        <f t="shared" si="4707"/>
        <v/>
      </c>
      <c r="EI329" s="71" t="str">
        <f t="shared" si="4708"/>
        <v/>
      </c>
      <c r="EJ329" s="71" t="str">
        <f t="shared" si="4709"/>
        <v/>
      </c>
      <c r="EK329" s="71" t="str">
        <f t="shared" si="4710"/>
        <v/>
      </c>
      <c r="EL329" s="71" t="str">
        <f t="shared" si="4711"/>
        <v/>
      </c>
      <c r="EM329" s="71" t="str">
        <f t="shared" si="4712"/>
        <v/>
      </c>
      <c r="EN329" s="71" t="str">
        <f t="shared" si="4713"/>
        <v/>
      </c>
      <c r="EO329" s="71" t="str">
        <f t="shared" si="4714"/>
        <v/>
      </c>
      <c r="EP329" s="71" t="str">
        <f t="shared" si="4715"/>
        <v/>
      </c>
      <c r="EQ329" s="71" t="str">
        <f t="shared" si="4716"/>
        <v/>
      </c>
      <c r="ER329" s="71" t="str">
        <f t="shared" si="4717"/>
        <v/>
      </c>
      <c r="ES329" s="71" t="str">
        <f t="shared" si="4718"/>
        <v/>
      </c>
      <c r="ET329" s="71" t="str">
        <f t="shared" si="4719"/>
        <v/>
      </c>
      <c r="EU329" s="71" t="str">
        <f t="shared" si="4720"/>
        <v/>
      </c>
      <c r="EV329" s="71" t="str">
        <f t="shared" si="4721"/>
        <v/>
      </c>
      <c r="EW329" s="71" t="str">
        <f t="shared" si="4722"/>
        <v/>
      </c>
      <c r="EX329" s="71" t="str">
        <f t="shared" si="4723"/>
        <v/>
      </c>
      <c r="EY329" s="71" t="str">
        <f t="shared" si="4724"/>
        <v/>
      </c>
      <c r="EZ329" s="71" t="str">
        <f t="shared" si="4725"/>
        <v/>
      </c>
      <c r="FA329" s="71" t="str">
        <f t="shared" si="4726"/>
        <v/>
      </c>
      <c r="FB329" s="71" t="str">
        <f t="shared" si="4727"/>
        <v/>
      </c>
      <c r="FC329" s="71" t="str">
        <f t="shared" si="4728"/>
        <v/>
      </c>
      <c r="FD329" s="71" t="str">
        <f t="shared" si="4729"/>
        <v/>
      </c>
      <c r="FE329" s="71" t="str">
        <f t="shared" si="4730"/>
        <v/>
      </c>
      <c r="FF329" s="71" t="str">
        <f t="shared" si="4731"/>
        <v/>
      </c>
      <c r="FG329" s="71" t="str">
        <f t="shared" si="4732"/>
        <v/>
      </c>
      <c r="FH329" s="71" t="str">
        <f t="shared" si="4733"/>
        <v/>
      </c>
      <c r="FI329" s="71" t="str">
        <f t="shared" si="4734"/>
        <v/>
      </c>
      <c r="FJ329" s="71" t="str">
        <f t="shared" si="4735"/>
        <v/>
      </c>
      <c r="FK329" s="71" t="str">
        <f t="shared" si="4736"/>
        <v/>
      </c>
      <c r="FL329" s="71" t="str">
        <f t="shared" si="4737"/>
        <v/>
      </c>
      <c r="FM329" s="71" t="str">
        <f t="shared" si="4738"/>
        <v/>
      </c>
      <c r="FN329" s="71" t="str">
        <f t="shared" si="4739"/>
        <v/>
      </c>
      <c r="FO329" s="71" t="str">
        <f t="shared" si="4740"/>
        <v/>
      </c>
      <c r="FP329" s="71" t="str">
        <f t="shared" si="4741"/>
        <v/>
      </c>
      <c r="FQ329" s="71" t="str">
        <f t="shared" si="4742"/>
        <v/>
      </c>
      <c r="FR329" s="71" t="str">
        <f t="shared" si="4743"/>
        <v/>
      </c>
      <c r="FS329" s="71" t="str">
        <f t="shared" si="4744"/>
        <v/>
      </c>
    </row>
    <row r="330" spans="1:175" ht="16.5">
      <c r="A330" s="134"/>
      <c r="B330" s="176" t="s">
        <v>1080</v>
      </c>
      <c r="C330" s="180" t="s">
        <v>1096</v>
      </c>
      <c r="T330" s="192" t="s">
        <v>1143</v>
      </c>
      <c r="U330" s="175" t="s">
        <v>1120</v>
      </c>
      <c r="CN330" s="70" t="str">
        <f t="shared" si="4669"/>
        <v>InitUnitState('IK95',,,,,,,,,,)</v>
      </c>
      <c r="CO330" s="70" t="str">
        <f t="shared" si="4670"/>
        <v>InitUnitNormal('IK95',,,,,,,,,,)</v>
      </c>
      <c r="CP330" s="70" t="str">
        <f t="shared" si="4671"/>
        <v>InitUnitMagic('IK95',,,,,,,,,,)</v>
      </c>
      <c r="CQ330" s="70" t="str">
        <f t="shared" si="4672"/>
        <v>InitUnitAdd('IK95',,,,,,,,,,)</v>
      </c>
      <c r="CR330" s="70" t="str">
        <f t="shared" si="4673"/>
        <v>InitEquipData('IK95',,"",,,,,'','','','','','',"ReplaceableTextures\\CommandButtons\\BTNUI_Fuin_06.blp")</v>
      </c>
      <c r="CU330" s="95" t="str">
        <f t="shared" si="4674"/>
        <v>|n</v>
      </c>
      <c r="CW330" s="60"/>
      <c r="CX330" s="60"/>
      <c r="CY330" s="60"/>
      <c r="CZ330" s="60"/>
      <c r="DA330" s="60"/>
      <c r="DB330" s="71" t="str">
        <f t="shared" si="4675"/>
        <v/>
      </c>
      <c r="DC330" s="71" t="str">
        <f t="shared" si="4676"/>
        <v/>
      </c>
      <c r="DD330" s="71" t="str">
        <f t="shared" si="4677"/>
        <v/>
      </c>
      <c r="DE330" s="71" t="str">
        <f t="shared" si="4678"/>
        <v/>
      </c>
      <c r="DF330" s="71" t="str">
        <f t="shared" si="4679"/>
        <v/>
      </c>
      <c r="DG330" s="71" t="str">
        <f t="shared" si="4680"/>
        <v/>
      </c>
      <c r="DH330" s="71" t="str">
        <f t="shared" si="4681"/>
        <v/>
      </c>
      <c r="DI330" s="71" t="str">
        <f t="shared" si="4682"/>
        <v/>
      </c>
      <c r="DJ330" s="71" t="str">
        <f t="shared" si="4683"/>
        <v/>
      </c>
      <c r="DK330" s="71" t="str">
        <f t="shared" si="4684"/>
        <v/>
      </c>
      <c r="DL330" s="71" t="str">
        <f t="shared" si="4685"/>
        <v/>
      </c>
      <c r="DM330" s="71" t="str">
        <f t="shared" si="4686"/>
        <v/>
      </c>
      <c r="DN330" s="71" t="str">
        <f t="shared" si="4687"/>
        <v/>
      </c>
      <c r="DO330" s="71" t="str">
        <f t="shared" si="4688"/>
        <v/>
      </c>
      <c r="DP330" s="71" t="str">
        <f t="shared" si="4689"/>
        <v/>
      </c>
      <c r="DQ330" s="71" t="str">
        <f t="shared" si="4690"/>
        <v/>
      </c>
      <c r="DR330" s="71" t="str">
        <f t="shared" si="4691"/>
        <v/>
      </c>
      <c r="DS330" s="71" t="str">
        <f t="shared" si="4692"/>
        <v/>
      </c>
      <c r="DT330" s="71" t="str">
        <f t="shared" si="4693"/>
        <v/>
      </c>
      <c r="DU330" s="71" t="str">
        <f t="shared" si="4694"/>
        <v/>
      </c>
      <c r="DV330" s="71" t="str">
        <f t="shared" si="4695"/>
        <v/>
      </c>
      <c r="DW330" s="71" t="str">
        <f t="shared" si="4696"/>
        <v/>
      </c>
      <c r="DX330" s="71" t="str">
        <f t="shared" si="4697"/>
        <v/>
      </c>
      <c r="DY330" s="71" t="str">
        <f t="shared" si="4698"/>
        <v/>
      </c>
      <c r="DZ330" s="71" t="str">
        <f t="shared" si="4699"/>
        <v/>
      </c>
      <c r="EA330" s="71" t="str">
        <f t="shared" si="4700"/>
        <v/>
      </c>
      <c r="EB330" s="71" t="str">
        <f t="shared" si="4701"/>
        <v/>
      </c>
      <c r="EC330" s="71" t="str">
        <f t="shared" si="4702"/>
        <v/>
      </c>
      <c r="ED330" s="71" t="str">
        <f t="shared" si="4703"/>
        <v/>
      </c>
      <c r="EE330" s="71" t="str">
        <f t="shared" si="4704"/>
        <v/>
      </c>
      <c r="EF330" s="71" t="str">
        <f t="shared" si="4705"/>
        <v/>
      </c>
      <c r="EG330" s="71" t="str">
        <f t="shared" si="4706"/>
        <v/>
      </c>
      <c r="EH330" s="71" t="str">
        <f t="shared" si="4707"/>
        <v/>
      </c>
      <c r="EI330" s="71" t="str">
        <f t="shared" si="4708"/>
        <v/>
      </c>
      <c r="EJ330" s="71" t="str">
        <f t="shared" si="4709"/>
        <v/>
      </c>
      <c r="EK330" s="71" t="str">
        <f t="shared" si="4710"/>
        <v/>
      </c>
      <c r="EL330" s="71" t="str">
        <f t="shared" si="4711"/>
        <v/>
      </c>
      <c r="EM330" s="71" t="str">
        <f t="shared" si="4712"/>
        <v/>
      </c>
      <c r="EN330" s="71" t="str">
        <f t="shared" si="4713"/>
        <v/>
      </c>
      <c r="EO330" s="71" t="str">
        <f t="shared" si="4714"/>
        <v/>
      </c>
      <c r="EP330" s="71" t="str">
        <f t="shared" si="4715"/>
        <v/>
      </c>
      <c r="EQ330" s="71" t="str">
        <f t="shared" si="4716"/>
        <v/>
      </c>
      <c r="ER330" s="71" t="str">
        <f t="shared" si="4717"/>
        <v/>
      </c>
      <c r="ES330" s="71" t="str">
        <f t="shared" si="4718"/>
        <v/>
      </c>
      <c r="ET330" s="71" t="str">
        <f t="shared" si="4719"/>
        <v/>
      </c>
      <c r="EU330" s="71" t="str">
        <f t="shared" si="4720"/>
        <v/>
      </c>
      <c r="EV330" s="71" t="str">
        <f t="shared" si="4721"/>
        <v/>
      </c>
      <c r="EW330" s="71" t="str">
        <f t="shared" si="4722"/>
        <v/>
      </c>
      <c r="EX330" s="71" t="str">
        <f t="shared" si="4723"/>
        <v/>
      </c>
      <c r="EY330" s="71" t="str">
        <f t="shared" si="4724"/>
        <v/>
      </c>
      <c r="EZ330" s="71" t="str">
        <f t="shared" si="4725"/>
        <v/>
      </c>
      <c r="FA330" s="71" t="str">
        <f t="shared" si="4726"/>
        <v/>
      </c>
      <c r="FB330" s="71" t="str">
        <f t="shared" si="4727"/>
        <v/>
      </c>
      <c r="FC330" s="71" t="str">
        <f t="shared" si="4728"/>
        <v/>
      </c>
      <c r="FD330" s="71" t="str">
        <f t="shared" si="4729"/>
        <v/>
      </c>
      <c r="FE330" s="71" t="str">
        <f t="shared" si="4730"/>
        <v/>
      </c>
      <c r="FF330" s="71" t="str">
        <f t="shared" si="4731"/>
        <v/>
      </c>
      <c r="FG330" s="71" t="str">
        <f t="shared" si="4732"/>
        <v/>
      </c>
      <c r="FH330" s="71" t="str">
        <f t="shared" si="4733"/>
        <v/>
      </c>
      <c r="FI330" s="71" t="str">
        <f t="shared" si="4734"/>
        <v/>
      </c>
      <c r="FJ330" s="71" t="str">
        <f t="shared" si="4735"/>
        <v/>
      </c>
      <c r="FK330" s="71" t="str">
        <f t="shared" si="4736"/>
        <v/>
      </c>
      <c r="FL330" s="71" t="str">
        <f t="shared" si="4737"/>
        <v/>
      </c>
      <c r="FM330" s="71" t="str">
        <f t="shared" si="4738"/>
        <v/>
      </c>
      <c r="FN330" s="71" t="str">
        <f t="shared" si="4739"/>
        <v/>
      </c>
      <c r="FO330" s="71" t="str">
        <f t="shared" si="4740"/>
        <v/>
      </c>
      <c r="FP330" s="71" t="str">
        <f t="shared" si="4741"/>
        <v/>
      </c>
      <c r="FQ330" s="71" t="str">
        <f t="shared" si="4742"/>
        <v/>
      </c>
      <c r="FR330" s="71" t="str">
        <f t="shared" si="4743"/>
        <v/>
      </c>
      <c r="FS330" s="71" t="str">
        <f t="shared" si="4744"/>
        <v/>
      </c>
    </row>
    <row r="331" spans="1:175" ht="16.5">
      <c r="A331" s="134"/>
      <c r="B331" s="176" t="s">
        <v>1081</v>
      </c>
      <c r="C331" s="180" t="s">
        <v>1097</v>
      </c>
      <c r="T331" s="192" t="s">
        <v>1144</v>
      </c>
      <c r="U331" s="175" t="s">
        <v>1121</v>
      </c>
      <c r="CN331" s="70" t="str">
        <f t="shared" si="4669"/>
        <v>InitUnitState('IK96',,,,,,,,,,)</v>
      </c>
      <c r="CO331" s="70" t="str">
        <f t="shared" si="4670"/>
        <v>InitUnitNormal('IK96',,,,,,,,,,)</v>
      </c>
      <c r="CP331" s="70" t="str">
        <f t="shared" si="4671"/>
        <v>InitUnitMagic('IK96',,,,,,,,,,)</v>
      </c>
      <c r="CQ331" s="70" t="str">
        <f t="shared" si="4672"/>
        <v>InitUnitAdd('IK96',,,,,,,,,,)</v>
      </c>
      <c r="CR331" s="70" t="str">
        <f t="shared" si="4673"/>
        <v>InitEquipData('IK96',,"",,,,,'','','','','','',"ReplaceableTextures\\CommandButtons\\BTNUI_Fuin_07.blp")</v>
      </c>
      <c r="CU331" s="95" t="str">
        <f t="shared" si="4674"/>
        <v>|n</v>
      </c>
      <c r="CW331" s="60"/>
      <c r="CX331" s="60"/>
      <c r="CY331" s="60"/>
      <c r="CZ331" s="60"/>
      <c r="DA331" s="60"/>
      <c r="DB331" s="71" t="str">
        <f t="shared" si="4675"/>
        <v/>
      </c>
      <c r="DC331" s="71" t="str">
        <f t="shared" si="4676"/>
        <v/>
      </c>
      <c r="DD331" s="71" t="str">
        <f t="shared" si="4677"/>
        <v/>
      </c>
      <c r="DE331" s="71" t="str">
        <f t="shared" si="4678"/>
        <v/>
      </c>
      <c r="DF331" s="71" t="str">
        <f t="shared" si="4679"/>
        <v/>
      </c>
      <c r="DG331" s="71" t="str">
        <f t="shared" si="4680"/>
        <v/>
      </c>
      <c r="DH331" s="71" t="str">
        <f t="shared" si="4681"/>
        <v/>
      </c>
      <c r="DI331" s="71" t="str">
        <f t="shared" si="4682"/>
        <v/>
      </c>
      <c r="DJ331" s="71" t="str">
        <f t="shared" si="4683"/>
        <v/>
      </c>
      <c r="DK331" s="71" t="str">
        <f t="shared" si="4684"/>
        <v/>
      </c>
      <c r="DL331" s="71" t="str">
        <f t="shared" si="4685"/>
        <v/>
      </c>
      <c r="DM331" s="71" t="str">
        <f t="shared" si="4686"/>
        <v/>
      </c>
      <c r="DN331" s="71" t="str">
        <f t="shared" si="4687"/>
        <v/>
      </c>
      <c r="DO331" s="71" t="str">
        <f t="shared" si="4688"/>
        <v/>
      </c>
      <c r="DP331" s="71" t="str">
        <f t="shared" si="4689"/>
        <v/>
      </c>
      <c r="DQ331" s="71" t="str">
        <f t="shared" si="4690"/>
        <v/>
      </c>
      <c r="DR331" s="71" t="str">
        <f t="shared" si="4691"/>
        <v/>
      </c>
      <c r="DS331" s="71" t="str">
        <f t="shared" si="4692"/>
        <v/>
      </c>
      <c r="DT331" s="71" t="str">
        <f t="shared" si="4693"/>
        <v/>
      </c>
      <c r="DU331" s="71" t="str">
        <f t="shared" si="4694"/>
        <v/>
      </c>
      <c r="DV331" s="71" t="str">
        <f t="shared" si="4695"/>
        <v/>
      </c>
      <c r="DW331" s="71" t="str">
        <f t="shared" si="4696"/>
        <v/>
      </c>
      <c r="DX331" s="71" t="str">
        <f t="shared" si="4697"/>
        <v/>
      </c>
      <c r="DY331" s="71" t="str">
        <f t="shared" si="4698"/>
        <v/>
      </c>
      <c r="DZ331" s="71" t="str">
        <f t="shared" si="4699"/>
        <v/>
      </c>
      <c r="EA331" s="71" t="str">
        <f t="shared" si="4700"/>
        <v/>
      </c>
      <c r="EB331" s="71" t="str">
        <f t="shared" si="4701"/>
        <v/>
      </c>
      <c r="EC331" s="71" t="str">
        <f t="shared" si="4702"/>
        <v/>
      </c>
      <c r="ED331" s="71" t="str">
        <f t="shared" si="4703"/>
        <v/>
      </c>
      <c r="EE331" s="71" t="str">
        <f t="shared" si="4704"/>
        <v/>
      </c>
      <c r="EF331" s="71" t="str">
        <f t="shared" si="4705"/>
        <v/>
      </c>
      <c r="EG331" s="71" t="str">
        <f t="shared" si="4706"/>
        <v/>
      </c>
      <c r="EH331" s="71" t="str">
        <f t="shared" si="4707"/>
        <v/>
      </c>
      <c r="EI331" s="71" t="str">
        <f t="shared" si="4708"/>
        <v/>
      </c>
      <c r="EJ331" s="71" t="str">
        <f t="shared" si="4709"/>
        <v/>
      </c>
      <c r="EK331" s="71" t="str">
        <f t="shared" si="4710"/>
        <v/>
      </c>
      <c r="EL331" s="71" t="str">
        <f t="shared" si="4711"/>
        <v/>
      </c>
      <c r="EM331" s="71" t="str">
        <f t="shared" si="4712"/>
        <v/>
      </c>
      <c r="EN331" s="71" t="str">
        <f t="shared" si="4713"/>
        <v/>
      </c>
      <c r="EO331" s="71" t="str">
        <f t="shared" si="4714"/>
        <v/>
      </c>
      <c r="EP331" s="71" t="str">
        <f t="shared" si="4715"/>
        <v/>
      </c>
      <c r="EQ331" s="71" t="str">
        <f t="shared" si="4716"/>
        <v/>
      </c>
      <c r="ER331" s="71" t="str">
        <f t="shared" si="4717"/>
        <v/>
      </c>
      <c r="ES331" s="71" t="str">
        <f t="shared" si="4718"/>
        <v/>
      </c>
      <c r="ET331" s="71" t="str">
        <f t="shared" si="4719"/>
        <v/>
      </c>
      <c r="EU331" s="71" t="str">
        <f t="shared" si="4720"/>
        <v/>
      </c>
      <c r="EV331" s="71" t="str">
        <f t="shared" si="4721"/>
        <v/>
      </c>
      <c r="EW331" s="71" t="str">
        <f t="shared" si="4722"/>
        <v/>
      </c>
      <c r="EX331" s="71" t="str">
        <f t="shared" si="4723"/>
        <v/>
      </c>
      <c r="EY331" s="71" t="str">
        <f t="shared" si="4724"/>
        <v/>
      </c>
      <c r="EZ331" s="71" t="str">
        <f t="shared" si="4725"/>
        <v/>
      </c>
      <c r="FA331" s="71" t="str">
        <f t="shared" si="4726"/>
        <v/>
      </c>
      <c r="FB331" s="71" t="str">
        <f t="shared" si="4727"/>
        <v/>
      </c>
      <c r="FC331" s="71" t="str">
        <f t="shared" si="4728"/>
        <v/>
      </c>
      <c r="FD331" s="71" t="str">
        <f t="shared" si="4729"/>
        <v/>
      </c>
      <c r="FE331" s="71" t="str">
        <f t="shared" si="4730"/>
        <v/>
      </c>
      <c r="FF331" s="71" t="str">
        <f t="shared" si="4731"/>
        <v/>
      </c>
      <c r="FG331" s="71" t="str">
        <f t="shared" si="4732"/>
        <v/>
      </c>
      <c r="FH331" s="71" t="str">
        <f t="shared" si="4733"/>
        <v/>
      </c>
      <c r="FI331" s="71" t="str">
        <f t="shared" si="4734"/>
        <v/>
      </c>
      <c r="FJ331" s="71" t="str">
        <f t="shared" si="4735"/>
        <v/>
      </c>
      <c r="FK331" s="71" t="str">
        <f t="shared" si="4736"/>
        <v/>
      </c>
      <c r="FL331" s="71" t="str">
        <f t="shared" si="4737"/>
        <v/>
      </c>
      <c r="FM331" s="71" t="str">
        <f t="shared" si="4738"/>
        <v/>
      </c>
      <c r="FN331" s="71" t="str">
        <f t="shared" si="4739"/>
        <v/>
      </c>
      <c r="FO331" s="71" t="str">
        <f t="shared" si="4740"/>
        <v/>
      </c>
      <c r="FP331" s="71" t="str">
        <f t="shared" si="4741"/>
        <v/>
      </c>
      <c r="FQ331" s="71" t="str">
        <f t="shared" si="4742"/>
        <v/>
      </c>
      <c r="FR331" s="71" t="str">
        <f t="shared" si="4743"/>
        <v/>
      </c>
      <c r="FS331" s="71" t="str">
        <f t="shared" si="4744"/>
        <v/>
      </c>
    </row>
    <row r="332" spans="1:175" ht="16.5">
      <c r="A332" s="134"/>
      <c r="B332" s="176" t="s">
        <v>1082</v>
      </c>
      <c r="C332" s="180" t="s">
        <v>1098</v>
      </c>
      <c r="T332" s="192" t="s">
        <v>1145</v>
      </c>
      <c r="U332" s="175" t="s">
        <v>1122</v>
      </c>
      <c r="CN332" s="70" t="str">
        <f t="shared" si="4669"/>
        <v>InitUnitState('IK97',,,,,,,,,,)</v>
      </c>
      <c r="CO332" s="70" t="str">
        <f t="shared" si="4670"/>
        <v>InitUnitNormal('IK97',,,,,,,,,,)</v>
      </c>
      <c r="CP332" s="70" t="str">
        <f t="shared" si="4671"/>
        <v>InitUnitMagic('IK97',,,,,,,,,,)</v>
      </c>
      <c r="CQ332" s="70" t="str">
        <f t="shared" si="4672"/>
        <v>InitUnitAdd('IK97',,,,,,,,,,)</v>
      </c>
      <c r="CR332" s="70" t="str">
        <f t="shared" si="4673"/>
        <v>InitEquipData('IK97',,"",,,,,'','','','','','',"ReplaceableTextures\\CommandButtons\\BTNUI_Fuin_08.blp")</v>
      </c>
      <c r="CU332" s="95" t="str">
        <f t="shared" si="4674"/>
        <v>|n</v>
      </c>
      <c r="CW332" s="60"/>
      <c r="CX332" s="60"/>
      <c r="CY332" s="60"/>
      <c r="CZ332" s="60"/>
      <c r="DA332" s="60"/>
      <c r="DB332" s="71" t="str">
        <f t="shared" si="4675"/>
        <v/>
      </c>
      <c r="DC332" s="71" t="str">
        <f t="shared" si="4676"/>
        <v/>
      </c>
      <c r="DD332" s="71" t="str">
        <f t="shared" si="4677"/>
        <v/>
      </c>
      <c r="DE332" s="71" t="str">
        <f t="shared" si="4678"/>
        <v/>
      </c>
      <c r="DF332" s="71" t="str">
        <f t="shared" si="4679"/>
        <v/>
      </c>
      <c r="DG332" s="71" t="str">
        <f t="shared" si="4680"/>
        <v/>
      </c>
      <c r="DH332" s="71" t="str">
        <f t="shared" si="4681"/>
        <v/>
      </c>
      <c r="DI332" s="71" t="str">
        <f t="shared" si="4682"/>
        <v/>
      </c>
      <c r="DJ332" s="71" t="str">
        <f t="shared" si="4683"/>
        <v/>
      </c>
      <c r="DK332" s="71" t="str">
        <f t="shared" si="4684"/>
        <v/>
      </c>
      <c r="DL332" s="71" t="str">
        <f t="shared" si="4685"/>
        <v/>
      </c>
      <c r="DM332" s="71" t="str">
        <f t="shared" si="4686"/>
        <v/>
      </c>
      <c r="DN332" s="71" t="str">
        <f t="shared" si="4687"/>
        <v/>
      </c>
      <c r="DO332" s="71" t="str">
        <f t="shared" si="4688"/>
        <v/>
      </c>
      <c r="DP332" s="71" t="str">
        <f t="shared" si="4689"/>
        <v/>
      </c>
      <c r="DQ332" s="71" t="str">
        <f t="shared" si="4690"/>
        <v/>
      </c>
      <c r="DR332" s="71" t="str">
        <f t="shared" si="4691"/>
        <v/>
      </c>
      <c r="DS332" s="71" t="str">
        <f t="shared" si="4692"/>
        <v/>
      </c>
      <c r="DT332" s="71" t="str">
        <f t="shared" si="4693"/>
        <v/>
      </c>
      <c r="DU332" s="71" t="str">
        <f t="shared" si="4694"/>
        <v/>
      </c>
      <c r="DV332" s="71" t="str">
        <f t="shared" si="4695"/>
        <v/>
      </c>
      <c r="DW332" s="71" t="str">
        <f t="shared" si="4696"/>
        <v/>
      </c>
      <c r="DX332" s="71" t="str">
        <f t="shared" si="4697"/>
        <v/>
      </c>
      <c r="DY332" s="71" t="str">
        <f t="shared" si="4698"/>
        <v/>
      </c>
      <c r="DZ332" s="71" t="str">
        <f t="shared" si="4699"/>
        <v/>
      </c>
      <c r="EA332" s="71" t="str">
        <f t="shared" si="4700"/>
        <v/>
      </c>
      <c r="EB332" s="71" t="str">
        <f t="shared" si="4701"/>
        <v/>
      </c>
      <c r="EC332" s="71" t="str">
        <f t="shared" si="4702"/>
        <v/>
      </c>
      <c r="ED332" s="71" t="str">
        <f t="shared" si="4703"/>
        <v/>
      </c>
      <c r="EE332" s="71" t="str">
        <f t="shared" si="4704"/>
        <v/>
      </c>
      <c r="EF332" s="71" t="str">
        <f t="shared" si="4705"/>
        <v/>
      </c>
      <c r="EG332" s="71" t="str">
        <f t="shared" si="4706"/>
        <v/>
      </c>
      <c r="EH332" s="71" t="str">
        <f t="shared" si="4707"/>
        <v/>
      </c>
      <c r="EI332" s="71" t="str">
        <f t="shared" si="4708"/>
        <v/>
      </c>
      <c r="EJ332" s="71" t="str">
        <f t="shared" si="4709"/>
        <v/>
      </c>
      <c r="EK332" s="71" t="str">
        <f t="shared" si="4710"/>
        <v/>
      </c>
      <c r="EL332" s="71" t="str">
        <f t="shared" si="4711"/>
        <v/>
      </c>
      <c r="EM332" s="71" t="str">
        <f t="shared" si="4712"/>
        <v/>
      </c>
      <c r="EN332" s="71" t="str">
        <f t="shared" si="4713"/>
        <v/>
      </c>
      <c r="EO332" s="71" t="str">
        <f t="shared" si="4714"/>
        <v/>
      </c>
      <c r="EP332" s="71" t="str">
        <f t="shared" si="4715"/>
        <v/>
      </c>
      <c r="EQ332" s="71" t="str">
        <f t="shared" si="4716"/>
        <v/>
      </c>
      <c r="ER332" s="71" t="str">
        <f t="shared" si="4717"/>
        <v/>
      </c>
      <c r="ES332" s="71" t="str">
        <f t="shared" si="4718"/>
        <v/>
      </c>
      <c r="ET332" s="71" t="str">
        <f t="shared" si="4719"/>
        <v/>
      </c>
      <c r="EU332" s="71" t="str">
        <f t="shared" si="4720"/>
        <v/>
      </c>
      <c r="EV332" s="71" t="str">
        <f t="shared" si="4721"/>
        <v/>
      </c>
      <c r="EW332" s="71" t="str">
        <f t="shared" si="4722"/>
        <v/>
      </c>
      <c r="EX332" s="71" t="str">
        <f t="shared" si="4723"/>
        <v/>
      </c>
      <c r="EY332" s="71" t="str">
        <f t="shared" si="4724"/>
        <v/>
      </c>
      <c r="EZ332" s="71" t="str">
        <f t="shared" si="4725"/>
        <v/>
      </c>
      <c r="FA332" s="71" t="str">
        <f t="shared" si="4726"/>
        <v/>
      </c>
      <c r="FB332" s="71" t="str">
        <f t="shared" si="4727"/>
        <v/>
      </c>
      <c r="FC332" s="71" t="str">
        <f t="shared" si="4728"/>
        <v/>
      </c>
      <c r="FD332" s="71" t="str">
        <f t="shared" si="4729"/>
        <v/>
      </c>
      <c r="FE332" s="71" t="str">
        <f t="shared" si="4730"/>
        <v/>
      </c>
      <c r="FF332" s="71" t="str">
        <f t="shared" si="4731"/>
        <v/>
      </c>
      <c r="FG332" s="71" t="str">
        <f t="shared" si="4732"/>
        <v/>
      </c>
      <c r="FH332" s="71" t="str">
        <f t="shared" si="4733"/>
        <v/>
      </c>
      <c r="FI332" s="71" t="str">
        <f t="shared" si="4734"/>
        <v/>
      </c>
      <c r="FJ332" s="71" t="str">
        <f t="shared" si="4735"/>
        <v/>
      </c>
      <c r="FK332" s="71" t="str">
        <f t="shared" si="4736"/>
        <v/>
      </c>
      <c r="FL332" s="71" t="str">
        <f t="shared" si="4737"/>
        <v/>
      </c>
      <c r="FM332" s="71" t="str">
        <f t="shared" si="4738"/>
        <v/>
      </c>
      <c r="FN332" s="71" t="str">
        <f t="shared" si="4739"/>
        <v/>
      </c>
      <c r="FO332" s="71" t="str">
        <f t="shared" si="4740"/>
        <v/>
      </c>
      <c r="FP332" s="71" t="str">
        <f t="shared" si="4741"/>
        <v/>
      </c>
      <c r="FQ332" s="71" t="str">
        <f t="shared" si="4742"/>
        <v/>
      </c>
      <c r="FR332" s="71" t="str">
        <f t="shared" si="4743"/>
        <v/>
      </c>
      <c r="FS332" s="71" t="str">
        <f t="shared" si="4744"/>
        <v/>
      </c>
    </row>
    <row r="333" spans="1:175" ht="16.5">
      <c r="A333" s="134"/>
      <c r="B333" s="176" t="s">
        <v>1083</v>
      </c>
      <c r="C333" s="181" t="s">
        <v>1099</v>
      </c>
      <c r="T333" s="193" t="s">
        <v>1146</v>
      </c>
      <c r="U333" s="175" t="s">
        <v>1123</v>
      </c>
      <c r="CN333" s="70" t="str">
        <f t="shared" si="4669"/>
        <v>InitUnitState('IK98',,,,,,,,,,)</v>
      </c>
      <c r="CO333" s="70" t="str">
        <f t="shared" si="4670"/>
        <v>InitUnitNormal('IK98',,,,,,,,,,)</v>
      </c>
      <c r="CP333" s="70" t="str">
        <f t="shared" si="4671"/>
        <v>InitUnitMagic('IK98',,,,,,,,,,)</v>
      </c>
      <c r="CQ333" s="70" t="str">
        <f t="shared" si="4672"/>
        <v>InitUnitAdd('IK98',,,,,,,,,,)</v>
      </c>
      <c r="CR333" s="70" t="str">
        <f t="shared" si="4673"/>
        <v>InitEquipData('IK98',,"",,,,,'','','','','','',"")</v>
      </c>
      <c r="CU333" s="95" t="str">
        <f t="shared" si="4674"/>
        <v>|n</v>
      </c>
      <c r="CW333" s="60"/>
      <c r="CX333" s="60"/>
      <c r="CY333" s="60"/>
      <c r="CZ333" s="60"/>
      <c r="DA333" s="60"/>
      <c r="DB333" s="71" t="str">
        <f t="shared" si="4675"/>
        <v/>
      </c>
      <c r="DC333" s="71" t="str">
        <f t="shared" si="4676"/>
        <v/>
      </c>
      <c r="DD333" s="71" t="str">
        <f t="shared" si="4677"/>
        <v/>
      </c>
      <c r="DE333" s="71" t="str">
        <f t="shared" si="4678"/>
        <v/>
      </c>
      <c r="DF333" s="71" t="str">
        <f t="shared" si="4679"/>
        <v/>
      </c>
      <c r="DG333" s="71" t="str">
        <f t="shared" si="4680"/>
        <v/>
      </c>
      <c r="DH333" s="71" t="str">
        <f t="shared" si="4681"/>
        <v/>
      </c>
      <c r="DI333" s="71" t="str">
        <f t="shared" si="4682"/>
        <v/>
      </c>
      <c r="DJ333" s="71" t="str">
        <f t="shared" si="4683"/>
        <v/>
      </c>
      <c r="DK333" s="71" t="str">
        <f t="shared" si="4684"/>
        <v/>
      </c>
      <c r="DL333" s="71" t="str">
        <f t="shared" si="4685"/>
        <v/>
      </c>
      <c r="DM333" s="71" t="str">
        <f t="shared" si="4686"/>
        <v/>
      </c>
      <c r="DN333" s="71" t="str">
        <f t="shared" si="4687"/>
        <v/>
      </c>
      <c r="DO333" s="71" t="str">
        <f t="shared" si="4688"/>
        <v/>
      </c>
      <c r="DP333" s="71" t="str">
        <f t="shared" si="4689"/>
        <v/>
      </c>
      <c r="DQ333" s="71" t="str">
        <f t="shared" si="4690"/>
        <v/>
      </c>
      <c r="DR333" s="71" t="str">
        <f t="shared" si="4691"/>
        <v/>
      </c>
      <c r="DS333" s="71" t="str">
        <f t="shared" si="4692"/>
        <v/>
      </c>
      <c r="DT333" s="71" t="str">
        <f t="shared" si="4693"/>
        <v/>
      </c>
      <c r="DU333" s="71" t="str">
        <f t="shared" si="4694"/>
        <v/>
      </c>
      <c r="DV333" s="71" t="str">
        <f t="shared" si="4695"/>
        <v/>
      </c>
      <c r="DW333" s="71" t="str">
        <f t="shared" si="4696"/>
        <v/>
      </c>
      <c r="DX333" s="71" t="str">
        <f t="shared" si="4697"/>
        <v/>
      </c>
      <c r="DY333" s="71" t="str">
        <f t="shared" si="4698"/>
        <v/>
      </c>
      <c r="DZ333" s="71" t="str">
        <f t="shared" si="4699"/>
        <v/>
      </c>
      <c r="EA333" s="71" t="str">
        <f t="shared" si="4700"/>
        <v/>
      </c>
      <c r="EB333" s="71" t="str">
        <f t="shared" si="4701"/>
        <v/>
      </c>
      <c r="EC333" s="71" t="str">
        <f t="shared" si="4702"/>
        <v/>
      </c>
      <c r="ED333" s="71" t="str">
        <f t="shared" si="4703"/>
        <v/>
      </c>
      <c r="EE333" s="71" t="str">
        <f t="shared" si="4704"/>
        <v/>
      </c>
      <c r="EF333" s="71" t="str">
        <f t="shared" si="4705"/>
        <v/>
      </c>
      <c r="EG333" s="71" t="str">
        <f t="shared" si="4706"/>
        <v/>
      </c>
      <c r="EH333" s="71" t="str">
        <f t="shared" si="4707"/>
        <v/>
      </c>
      <c r="EI333" s="71" t="str">
        <f t="shared" si="4708"/>
        <v/>
      </c>
      <c r="EJ333" s="71" t="str">
        <f t="shared" si="4709"/>
        <v/>
      </c>
      <c r="EK333" s="71" t="str">
        <f t="shared" si="4710"/>
        <v/>
      </c>
      <c r="EL333" s="71" t="str">
        <f t="shared" si="4711"/>
        <v/>
      </c>
      <c r="EM333" s="71" t="str">
        <f t="shared" si="4712"/>
        <v/>
      </c>
      <c r="EN333" s="71" t="str">
        <f t="shared" si="4713"/>
        <v/>
      </c>
      <c r="EO333" s="71" t="str">
        <f t="shared" si="4714"/>
        <v/>
      </c>
      <c r="EP333" s="71" t="str">
        <f t="shared" si="4715"/>
        <v/>
      </c>
      <c r="EQ333" s="71" t="str">
        <f t="shared" si="4716"/>
        <v/>
      </c>
      <c r="ER333" s="71" t="str">
        <f t="shared" si="4717"/>
        <v/>
      </c>
      <c r="ES333" s="71" t="str">
        <f t="shared" si="4718"/>
        <v/>
      </c>
      <c r="ET333" s="71" t="str">
        <f t="shared" si="4719"/>
        <v/>
      </c>
      <c r="EU333" s="71" t="str">
        <f t="shared" si="4720"/>
        <v/>
      </c>
      <c r="EV333" s="71" t="str">
        <f t="shared" si="4721"/>
        <v/>
      </c>
      <c r="EW333" s="71" t="str">
        <f t="shared" si="4722"/>
        <v/>
      </c>
      <c r="EX333" s="71" t="str">
        <f t="shared" si="4723"/>
        <v/>
      </c>
      <c r="EY333" s="71" t="str">
        <f t="shared" si="4724"/>
        <v/>
      </c>
      <c r="EZ333" s="71" t="str">
        <f t="shared" si="4725"/>
        <v/>
      </c>
      <c r="FA333" s="71" t="str">
        <f t="shared" si="4726"/>
        <v/>
      </c>
      <c r="FB333" s="71" t="str">
        <f t="shared" si="4727"/>
        <v/>
      </c>
      <c r="FC333" s="71" t="str">
        <f t="shared" si="4728"/>
        <v/>
      </c>
      <c r="FD333" s="71" t="str">
        <f t="shared" si="4729"/>
        <v/>
      </c>
      <c r="FE333" s="71" t="str">
        <f t="shared" si="4730"/>
        <v/>
      </c>
      <c r="FF333" s="71" t="str">
        <f t="shared" si="4731"/>
        <v/>
      </c>
      <c r="FG333" s="71" t="str">
        <f t="shared" si="4732"/>
        <v/>
      </c>
      <c r="FH333" s="71" t="str">
        <f t="shared" si="4733"/>
        <v/>
      </c>
      <c r="FI333" s="71" t="str">
        <f t="shared" si="4734"/>
        <v/>
      </c>
      <c r="FJ333" s="71" t="str">
        <f t="shared" si="4735"/>
        <v/>
      </c>
      <c r="FK333" s="71" t="str">
        <f t="shared" si="4736"/>
        <v/>
      </c>
      <c r="FL333" s="71" t="str">
        <f t="shared" si="4737"/>
        <v/>
      </c>
      <c r="FM333" s="71" t="str">
        <f t="shared" si="4738"/>
        <v/>
      </c>
      <c r="FN333" s="71" t="str">
        <f t="shared" si="4739"/>
        <v/>
      </c>
      <c r="FO333" s="71" t="str">
        <f t="shared" si="4740"/>
        <v/>
      </c>
      <c r="FP333" s="71" t="str">
        <f t="shared" si="4741"/>
        <v/>
      </c>
      <c r="FQ333" s="71" t="str">
        <f t="shared" si="4742"/>
        <v/>
      </c>
      <c r="FR333" s="71" t="str">
        <f t="shared" si="4743"/>
        <v/>
      </c>
      <c r="FS333" s="71" t="str">
        <f t="shared" si="4744"/>
        <v/>
      </c>
    </row>
    <row r="334" spans="1:175" ht="16.5">
      <c r="A334" s="72"/>
      <c r="B334" s="145"/>
      <c r="C334" s="72"/>
      <c r="E334" s="138"/>
      <c r="T334" s="146"/>
      <c r="U334" s="85"/>
      <c r="CU334" s="95" t="str">
        <f t="shared" si="4432"/>
        <v>|n</v>
      </c>
      <c r="CW334" s="60"/>
      <c r="CX334" s="60"/>
      <c r="CY334" s="60"/>
      <c r="CZ334" s="60"/>
      <c r="DA334" s="60"/>
      <c r="DB334" s="71" t="str">
        <f t="shared" si="4433"/>
        <v/>
      </c>
      <c r="DC334" s="71" t="str">
        <f t="shared" si="4434"/>
        <v/>
      </c>
      <c r="DD334" s="71" t="str">
        <f t="shared" si="4435"/>
        <v/>
      </c>
      <c r="DE334" s="71" t="str">
        <f t="shared" si="4436"/>
        <v/>
      </c>
      <c r="DF334" s="71" t="str">
        <f t="shared" si="4437"/>
        <v/>
      </c>
      <c r="DG334" s="71" t="str">
        <f t="shared" si="4438"/>
        <v/>
      </c>
      <c r="DH334" s="71" t="str">
        <f t="shared" si="4439"/>
        <v/>
      </c>
      <c r="DI334" s="71" t="str">
        <f t="shared" si="4440"/>
        <v/>
      </c>
      <c r="DJ334" s="71" t="str">
        <f t="shared" si="4441"/>
        <v/>
      </c>
      <c r="DK334" s="71" t="str">
        <f t="shared" si="4442"/>
        <v/>
      </c>
      <c r="DL334" s="71" t="str">
        <f t="shared" si="4443"/>
        <v/>
      </c>
      <c r="DM334" s="71" t="str">
        <f t="shared" si="4444"/>
        <v/>
      </c>
      <c r="DN334" s="71" t="str">
        <f t="shared" si="4445"/>
        <v/>
      </c>
      <c r="DO334" s="71" t="str">
        <f t="shared" si="4446"/>
        <v/>
      </c>
      <c r="DP334" s="71" t="str">
        <f t="shared" si="4447"/>
        <v/>
      </c>
      <c r="DQ334" s="71" t="str">
        <f t="shared" si="4448"/>
        <v/>
      </c>
      <c r="DR334" s="71" t="str">
        <f t="shared" si="4449"/>
        <v/>
      </c>
      <c r="DS334" s="71" t="str">
        <f t="shared" si="4450"/>
        <v/>
      </c>
      <c r="DT334" s="71" t="str">
        <f t="shared" si="4451"/>
        <v/>
      </c>
      <c r="DU334" s="71" t="str">
        <f t="shared" si="4452"/>
        <v/>
      </c>
      <c r="DV334" s="71" t="str">
        <f t="shared" si="4453"/>
        <v/>
      </c>
      <c r="DW334" s="71" t="str">
        <f t="shared" si="4454"/>
        <v/>
      </c>
      <c r="DX334" s="71" t="str">
        <f t="shared" si="4455"/>
        <v/>
      </c>
      <c r="DY334" s="71" t="str">
        <f t="shared" si="4456"/>
        <v/>
      </c>
      <c r="DZ334" s="71" t="str">
        <f t="shared" si="4457"/>
        <v/>
      </c>
      <c r="EA334" s="71" t="str">
        <f t="shared" si="4458"/>
        <v/>
      </c>
      <c r="EB334" s="71" t="str">
        <f t="shared" si="4459"/>
        <v/>
      </c>
      <c r="EC334" s="71" t="str">
        <f t="shared" si="4460"/>
        <v/>
      </c>
      <c r="ED334" s="71" t="str">
        <f t="shared" si="4461"/>
        <v/>
      </c>
      <c r="EE334" s="71" t="str">
        <f t="shared" si="4462"/>
        <v/>
      </c>
      <c r="EF334" s="71" t="str">
        <f t="shared" si="4463"/>
        <v/>
      </c>
      <c r="EG334" s="71" t="str">
        <f t="shared" si="4464"/>
        <v/>
      </c>
      <c r="EH334" s="71" t="str">
        <f t="shared" si="4465"/>
        <v/>
      </c>
      <c r="EI334" s="71" t="str">
        <f t="shared" si="4466"/>
        <v/>
      </c>
      <c r="EJ334" s="71" t="str">
        <f t="shared" si="4467"/>
        <v/>
      </c>
      <c r="EK334" s="71" t="str">
        <f t="shared" si="4468"/>
        <v/>
      </c>
      <c r="EL334" s="71" t="str">
        <f t="shared" si="4469"/>
        <v/>
      </c>
      <c r="EM334" s="71" t="str">
        <f t="shared" si="4470"/>
        <v/>
      </c>
      <c r="EN334" s="71" t="str">
        <f t="shared" si="4471"/>
        <v/>
      </c>
      <c r="EO334" s="71" t="str">
        <f t="shared" si="4472"/>
        <v/>
      </c>
      <c r="EP334" s="71" t="str">
        <f t="shared" si="4473"/>
        <v/>
      </c>
      <c r="EQ334" s="71" t="str">
        <f t="shared" si="4474"/>
        <v/>
      </c>
      <c r="ER334" s="71" t="str">
        <f t="shared" si="4475"/>
        <v/>
      </c>
      <c r="ES334" s="71" t="str">
        <f t="shared" si="4476"/>
        <v/>
      </c>
      <c r="ET334" s="71" t="str">
        <f t="shared" si="4477"/>
        <v/>
      </c>
      <c r="EU334" s="71" t="str">
        <f t="shared" si="4478"/>
        <v/>
      </c>
      <c r="EV334" s="71" t="str">
        <f t="shared" si="4479"/>
        <v/>
      </c>
      <c r="EW334" s="71" t="str">
        <f t="shared" si="4480"/>
        <v/>
      </c>
      <c r="EX334" s="71" t="str">
        <f t="shared" si="4481"/>
        <v/>
      </c>
      <c r="EY334" s="71" t="str">
        <f t="shared" si="4482"/>
        <v/>
      </c>
      <c r="EZ334" s="71" t="str">
        <f t="shared" si="4483"/>
        <v/>
      </c>
      <c r="FA334" s="71" t="str">
        <f t="shared" si="4484"/>
        <v/>
      </c>
      <c r="FB334" s="71" t="str">
        <f t="shared" si="4485"/>
        <v/>
      </c>
      <c r="FC334" s="71" t="str">
        <f t="shared" si="4486"/>
        <v/>
      </c>
      <c r="FD334" s="71" t="str">
        <f t="shared" si="4487"/>
        <v/>
      </c>
      <c r="FE334" s="71" t="str">
        <f t="shared" si="4488"/>
        <v/>
      </c>
      <c r="FF334" s="71" t="str">
        <f t="shared" si="4489"/>
        <v/>
      </c>
      <c r="FG334" s="71" t="str">
        <f t="shared" si="4490"/>
        <v/>
      </c>
      <c r="FH334" s="71" t="str">
        <f t="shared" si="4491"/>
        <v/>
      </c>
      <c r="FI334" s="71" t="str">
        <f t="shared" si="4492"/>
        <v/>
      </c>
      <c r="FJ334" s="71" t="str">
        <f t="shared" si="4493"/>
        <v/>
      </c>
      <c r="FK334" s="71" t="str">
        <f t="shared" si="4494"/>
        <v/>
      </c>
      <c r="FL334" s="71" t="str">
        <f t="shared" si="4495"/>
        <v/>
      </c>
      <c r="FM334" s="71" t="str">
        <f t="shared" si="4496"/>
        <v/>
      </c>
      <c r="FN334" s="71" t="str">
        <f t="shared" si="4497"/>
        <v/>
      </c>
      <c r="FO334" s="71" t="str">
        <f t="shared" si="4498"/>
        <v/>
      </c>
      <c r="FP334" s="71" t="str">
        <f t="shared" si="4499"/>
        <v/>
      </c>
      <c r="FQ334" s="71" t="str">
        <f t="shared" si="4500"/>
        <v/>
      </c>
      <c r="FR334" s="71" t="str">
        <f t="shared" si="4501"/>
        <v/>
      </c>
      <c r="FS334" s="71" t="str">
        <f t="shared" si="4502"/>
        <v/>
      </c>
    </row>
    <row r="335" spans="1:175" ht="16.5">
      <c r="A335" s="72"/>
      <c r="B335" s="145"/>
      <c r="C335" s="72"/>
      <c r="E335" s="138"/>
      <c r="T335" s="146"/>
      <c r="U335" s="85"/>
      <c r="CU335" s="95" t="str">
        <f t="shared" si="4432"/>
        <v>|n</v>
      </c>
      <c r="CW335" s="60"/>
      <c r="CX335" s="60"/>
      <c r="CY335" s="60"/>
      <c r="CZ335" s="60"/>
      <c r="DA335" s="60"/>
      <c r="DB335" s="71" t="str">
        <f t="shared" si="4433"/>
        <v/>
      </c>
      <c r="DC335" s="71" t="str">
        <f t="shared" si="4434"/>
        <v/>
      </c>
      <c r="DD335" s="71" t="str">
        <f t="shared" si="4435"/>
        <v/>
      </c>
      <c r="DE335" s="71" t="str">
        <f t="shared" si="4436"/>
        <v/>
      </c>
      <c r="DF335" s="71" t="str">
        <f t="shared" si="4437"/>
        <v/>
      </c>
      <c r="DG335" s="71" t="str">
        <f t="shared" si="4438"/>
        <v/>
      </c>
      <c r="DH335" s="71" t="str">
        <f t="shared" si="4439"/>
        <v/>
      </c>
      <c r="DI335" s="71" t="str">
        <f t="shared" si="4440"/>
        <v/>
      </c>
      <c r="DJ335" s="71" t="str">
        <f t="shared" si="4441"/>
        <v/>
      </c>
      <c r="DK335" s="71" t="str">
        <f t="shared" si="4442"/>
        <v/>
      </c>
      <c r="DL335" s="71" t="str">
        <f t="shared" si="4443"/>
        <v/>
      </c>
      <c r="DM335" s="71" t="str">
        <f t="shared" si="4444"/>
        <v/>
      </c>
      <c r="DN335" s="71" t="str">
        <f t="shared" si="4445"/>
        <v/>
      </c>
      <c r="DO335" s="71" t="str">
        <f t="shared" si="4446"/>
        <v/>
      </c>
      <c r="DP335" s="71" t="str">
        <f t="shared" si="4447"/>
        <v/>
      </c>
      <c r="DQ335" s="71" t="str">
        <f t="shared" si="4448"/>
        <v/>
      </c>
      <c r="DR335" s="71" t="str">
        <f t="shared" si="4449"/>
        <v/>
      </c>
      <c r="DS335" s="71" t="str">
        <f t="shared" si="4450"/>
        <v/>
      </c>
      <c r="DT335" s="71" t="str">
        <f t="shared" si="4451"/>
        <v/>
      </c>
      <c r="DU335" s="71" t="str">
        <f t="shared" si="4452"/>
        <v/>
      </c>
      <c r="DV335" s="71" t="str">
        <f t="shared" si="4453"/>
        <v/>
      </c>
      <c r="DW335" s="71" t="str">
        <f t="shared" si="4454"/>
        <v/>
      </c>
      <c r="DX335" s="71" t="str">
        <f t="shared" si="4455"/>
        <v/>
      </c>
      <c r="DY335" s="71" t="str">
        <f t="shared" si="4456"/>
        <v/>
      </c>
      <c r="DZ335" s="71" t="str">
        <f t="shared" si="4457"/>
        <v/>
      </c>
      <c r="EA335" s="71" t="str">
        <f t="shared" si="4458"/>
        <v/>
      </c>
      <c r="EB335" s="71" t="str">
        <f t="shared" si="4459"/>
        <v/>
      </c>
      <c r="EC335" s="71" t="str">
        <f t="shared" si="4460"/>
        <v/>
      </c>
      <c r="ED335" s="71" t="str">
        <f t="shared" si="4461"/>
        <v/>
      </c>
      <c r="EE335" s="71" t="str">
        <f t="shared" si="4462"/>
        <v/>
      </c>
      <c r="EF335" s="71" t="str">
        <f t="shared" si="4463"/>
        <v/>
      </c>
      <c r="EG335" s="71" t="str">
        <f t="shared" si="4464"/>
        <v/>
      </c>
      <c r="EH335" s="71" t="str">
        <f t="shared" si="4465"/>
        <v/>
      </c>
      <c r="EI335" s="71" t="str">
        <f t="shared" si="4466"/>
        <v/>
      </c>
      <c r="EJ335" s="71" t="str">
        <f t="shared" si="4467"/>
        <v/>
      </c>
      <c r="EK335" s="71" t="str">
        <f t="shared" si="4468"/>
        <v/>
      </c>
      <c r="EL335" s="71" t="str">
        <f t="shared" si="4469"/>
        <v/>
      </c>
      <c r="EM335" s="71" t="str">
        <f t="shared" si="4470"/>
        <v/>
      </c>
      <c r="EN335" s="71" t="str">
        <f t="shared" si="4471"/>
        <v/>
      </c>
      <c r="EO335" s="71" t="str">
        <f t="shared" si="4472"/>
        <v/>
      </c>
      <c r="EP335" s="71" t="str">
        <f t="shared" si="4473"/>
        <v/>
      </c>
      <c r="EQ335" s="71" t="str">
        <f t="shared" si="4474"/>
        <v/>
      </c>
      <c r="ER335" s="71" t="str">
        <f t="shared" si="4475"/>
        <v/>
      </c>
      <c r="ES335" s="71" t="str">
        <f t="shared" si="4476"/>
        <v/>
      </c>
      <c r="ET335" s="71" t="str">
        <f t="shared" si="4477"/>
        <v/>
      </c>
      <c r="EU335" s="71" t="str">
        <f t="shared" si="4478"/>
        <v/>
      </c>
      <c r="EV335" s="71" t="str">
        <f t="shared" si="4479"/>
        <v/>
      </c>
      <c r="EW335" s="71" t="str">
        <f t="shared" si="4480"/>
        <v/>
      </c>
      <c r="EX335" s="71" t="str">
        <f t="shared" si="4481"/>
        <v/>
      </c>
      <c r="EY335" s="71" t="str">
        <f t="shared" si="4482"/>
        <v/>
      </c>
      <c r="EZ335" s="71" t="str">
        <f t="shared" si="4483"/>
        <v/>
      </c>
      <c r="FA335" s="71" t="str">
        <f t="shared" si="4484"/>
        <v/>
      </c>
      <c r="FB335" s="71" t="str">
        <f t="shared" si="4485"/>
        <v/>
      </c>
      <c r="FC335" s="71" t="str">
        <f t="shared" si="4486"/>
        <v/>
      </c>
      <c r="FD335" s="71" t="str">
        <f t="shared" si="4487"/>
        <v/>
      </c>
      <c r="FE335" s="71" t="str">
        <f t="shared" si="4488"/>
        <v/>
      </c>
      <c r="FF335" s="71" t="str">
        <f t="shared" si="4489"/>
        <v/>
      </c>
      <c r="FG335" s="71" t="str">
        <f t="shared" si="4490"/>
        <v/>
      </c>
      <c r="FH335" s="71" t="str">
        <f t="shared" si="4491"/>
        <v/>
      </c>
      <c r="FI335" s="71" t="str">
        <f t="shared" si="4492"/>
        <v/>
      </c>
      <c r="FJ335" s="71" t="str">
        <f t="shared" si="4493"/>
        <v/>
      </c>
      <c r="FK335" s="71" t="str">
        <f t="shared" si="4494"/>
        <v/>
      </c>
      <c r="FL335" s="71" t="str">
        <f t="shared" si="4495"/>
        <v/>
      </c>
      <c r="FM335" s="71" t="str">
        <f t="shared" si="4496"/>
        <v/>
      </c>
      <c r="FN335" s="71" t="str">
        <f t="shared" si="4497"/>
        <v/>
      </c>
      <c r="FO335" s="71" t="str">
        <f t="shared" si="4498"/>
        <v/>
      </c>
      <c r="FP335" s="71" t="str">
        <f t="shared" si="4499"/>
        <v/>
      </c>
      <c r="FQ335" s="71" t="str">
        <f t="shared" si="4500"/>
        <v/>
      </c>
      <c r="FR335" s="71" t="str">
        <f t="shared" si="4501"/>
        <v/>
      </c>
      <c r="FS335" s="71" t="str">
        <f t="shared" si="4502"/>
        <v/>
      </c>
    </row>
    <row r="336" spans="1:175" ht="16.5">
      <c r="A336" s="72"/>
      <c r="B336" s="145"/>
      <c r="C336" s="72"/>
      <c r="E336" s="138"/>
      <c r="T336" s="146"/>
      <c r="U336" s="85"/>
      <c r="CU336" s="95" t="str">
        <f t="shared" si="4432"/>
        <v>|n</v>
      </c>
      <c r="CW336" s="60"/>
      <c r="CX336" s="60"/>
      <c r="CY336" s="60"/>
      <c r="CZ336" s="60"/>
      <c r="DA336" s="60"/>
      <c r="DB336" s="71" t="str">
        <f t="shared" si="4433"/>
        <v/>
      </c>
      <c r="DC336" s="71" t="str">
        <f t="shared" si="4434"/>
        <v/>
      </c>
      <c r="DD336" s="71" t="str">
        <f t="shared" si="4435"/>
        <v/>
      </c>
      <c r="DE336" s="71" t="str">
        <f t="shared" si="4436"/>
        <v/>
      </c>
      <c r="DF336" s="71" t="str">
        <f t="shared" si="4437"/>
        <v/>
      </c>
      <c r="DG336" s="71" t="str">
        <f t="shared" si="4438"/>
        <v/>
      </c>
      <c r="DH336" s="71" t="str">
        <f t="shared" si="4439"/>
        <v/>
      </c>
      <c r="DI336" s="71" t="str">
        <f t="shared" si="4440"/>
        <v/>
      </c>
      <c r="DJ336" s="71" t="str">
        <f t="shared" si="4441"/>
        <v/>
      </c>
      <c r="DK336" s="71" t="str">
        <f t="shared" si="4442"/>
        <v/>
      </c>
      <c r="DL336" s="71" t="str">
        <f t="shared" si="4443"/>
        <v/>
      </c>
      <c r="DM336" s="71" t="str">
        <f t="shared" si="4444"/>
        <v/>
      </c>
      <c r="DN336" s="71" t="str">
        <f t="shared" si="4445"/>
        <v/>
      </c>
      <c r="DO336" s="71" t="str">
        <f t="shared" si="4446"/>
        <v/>
      </c>
      <c r="DP336" s="71" t="str">
        <f t="shared" si="4447"/>
        <v/>
      </c>
      <c r="DQ336" s="71" t="str">
        <f t="shared" si="4448"/>
        <v/>
      </c>
      <c r="DR336" s="71" t="str">
        <f t="shared" si="4449"/>
        <v/>
      </c>
      <c r="DS336" s="71" t="str">
        <f t="shared" si="4450"/>
        <v/>
      </c>
      <c r="DT336" s="71" t="str">
        <f t="shared" si="4451"/>
        <v/>
      </c>
      <c r="DU336" s="71" t="str">
        <f t="shared" si="4452"/>
        <v/>
      </c>
      <c r="DV336" s="71" t="str">
        <f t="shared" si="4453"/>
        <v/>
      </c>
      <c r="DW336" s="71" t="str">
        <f t="shared" si="4454"/>
        <v/>
      </c>
      <c r="DX336" s="71" t="str">
        <f t="shared" si="4455"/>
        <v/>
      </c>
      <c r="DY336" s="71" t="str">
        <f t="shared" si="4456"/>
        <v/>
      </c>
      <c r="DZ336" s="71" t="str">
        <f t="shared" si="4457"/>
        <v/>
      </c>
      <c r="EA336" s="71" t="str">
        <f t="shared" si="4458"/>
        <v/>
      </c>
      <c r="EB336" s="71" t="str">
        <f t="shared" si="4459"/>
        <v/>
      </c>
      <c r="EC336" s="71" t="str">
        <f t="shared" si="4460"/>
        <v/>
      </c>
      <c r="ED336" s="71" t="str">
        <f t="shared" si="4461"/>
        <v/>
      </c>
      <c r="EE336" s="71" t="str">
        <f t="shared" si="4462"/>
        <v/>
      </c>
      <c r="EF336" s="71" t="str">
        <f t="shared" si="4463"/>
        <v/>
      </c>
      <c r="EG336" s="71" t="str">
        <f t="shared" si="4464"/>
        <v/>
      </c>
      <c r="EH336" s="71" t="str">
        <f t="shared" si="4465"/>
        <v/>
      </c>
      <c r="EI336" s="71" t="str">
        <f t="shared" si="4466"/>
        <v/>
      </c>
      <c r="EJ336" s="71" t="str">
        <f t="shared" si="4467"/>
        <v/>
      </c>
      <c r="EK336" s="71" t="str">
        <f t="shared" si="4468"/>
        <v/>
      </c>
      <c r="EL336" s="71" t="str">
        <f t="shared" si="4469"/>
        <v/>
      </c>
      <c r="EM336" s="71" t="str">
        <f t="shared" si="4470"/>
        <v/>
      </c>
      <c r="EN336" s="71" t="str">
        <f t="shared" si="4471"/>
        <v/>
      </c>
      <c r="EO336" s="71" t="str">
        <f t="shared" si="4472"/>
        <v/>
      </c>
      <c r="EP336" s="71" t="str">
        <f t="shared" si="4473"/>
        <v/>
      </c>
      <c r="EQ336" s="71" t="str">
        <f t="shared" si="4474"/>
        <v/>
      </c>
      <c r="ER336" s="71" t="str">
        <f t="shared" si="4475"/>
        <v/>
      </c>
      <c r="ES336" s="71" t="str">
        <f t="shared" si="4476"/>
        <v/>
      </c>
      <c r="ET336" s="71" t="str">
        <f t="shared" si="4477"/>
        <v/>
      </c>
      <c r="EU336" s="71" t="str">
        <f t="shared" si="4478"/>
        <v/>
      </c>
      <c r="EV336" s="71" t="str">
        <f t="shared" si="4479"/>
        <v/>
      </c>
      <c r="EW336" s="71" t="str">
        <f t="shared" si="4480"/>
        <v/>
      </c>
      <c r="EX336" s="71" t="str">
        <f t="shared" si="4481"/>
        <v/>
      </c>
      <c r="EY336" s="71" t="str">
        <f t="shared" si="4482"/>
        <v/>
      </c>
      <c r="EZ336" s="71" t="str">
        <f t="shared" si="4483"/>
        <v/>
      </c>
      <c r="FA336" s="71" t="str">
        <f t="shared" si="4484"/>
        <v/>
      </c>
      <c r="FB336" s="71" t="str">
        <f t="shared" si="4485"/>
        <v/>
      </c>
      <c r="FC336" s="71" t="str">
        <f t="shared" si="4486"/>
        <v/>
      </c>
      <c r="FD336" s="71" t="str">
        <f t="shared" si="4487"/>
        <v/>
      </c>
      <c r="FE336" s="71" t="str">
        <f t="shared" si="4488"/>
        <v/>
      </c>
      <c r="FF336" s="71" t="str">
        <f t="shared" si="4489"/>
        <v/>
      </c>
      <c r="FG336" s="71" t="str">
        <f t="shared" si="4490"/>
        <v/>
      </c>
      <c r="FH336" s="71" t="str">
        <f t="shared" si="4491"/>
        <v/>
      </c>
      <c r="FI336" s="71" t="str">
        <f t="shared" si="4492"/>
        <v/>
      </c>
      <c r="FJ336" s="71" t="str">
        <f t="shared" si="4493"/>
        <v/>
      </c>
      <c r="FK336" s="71" t="str">
        <f t="shared" si="4494"/>
        <v/>
      </c>
      <c r="FL336" s="71" t="str">
        <f t="shared" si="4495"/>
        <v/>
      </c>
      <c r="FM336" s="71" t="str">
        <f t="shared" si="4496"/>
        <v/>
      </c>
      <c r="FN336" s="71" t="str">
        <f t="shared" si="4497"/>
        <v/>
      </c>
      <c r="FO336" s="71" t="str">
        <f t="shared" si="4498"/>
        <v/>
      </c>
      <c r="FP336" s="71" t="str">
        <f t="shared" si="4499"/>
        <v/>
      </c>
      <c r="FQ336" s="71" t="str">
        <f t="shared" si="4500"/>
        <v/>
      </c>
      <c r="FR336" s="71" t="str">
        <f t="shared" si="4501"/>
        <v/>
      </c>
      <c r="FS336" s="71" t="str">
        <f t="shared" si="4502"/>
        <v/>
      </c>
    </row>
    <row r="337" spans="92:175">
      <c r="CN337" s="70" t="str">
        <f t="shared" ref="CN337:CN368" si="4745">"InitUnitState('"&amp;B337&amp;"',"&amp;V337&amp;","&amp;W337&amp;","&amp;X337&amp;","&amp;Y337&amp;","&amp;Z337&amp;","&amp;AA337&amp;","&amp;AB337&amp;","&amp;AC337&amp;","&amp;AD337&amp;","&amp;AE337&amp;")"</f>
        <v>InitUnitState('',,,,,,,,,,)</v>
      </c>
      <c r="CO337" s="70" t="str">
        <f t="shared" ref="CO337:CO368" si="4746">"InitUnitNormal('"&amp;B337&amp;"',"&amp;AF337&amp;","&amp;AG337&amp;","&amp;AH337&amp;","&amp;AI337&amp;","&amp;AJ337&amp;","&amp;AK337&amp;","&amp;AL337&amp;","&amp;AM337&amp;","&amp;AN337&amp;","&amp;AO337&amp;")"</f>
        <v>InitUnitNormal('',,,,,,,,,,)</v>
      </c>
      <c r="CP337" s="70" t="str">
        <f t="shared" ref="CP337:CP368" si="4747">"InitUnitMagic('"&amp;B337&amp;"',"&amp;AP337&amp;","&amp;AQ337&amp;","&amp;AR337&amp;","&amp;AS337&amp;","&amp;AT337&amp;","&amp;AU337&amp;","&amp;AV337&amp;","&amp;AW337&amp;","&amp;BI337&amp;","&amp;BJ337&amp;")"</f>
        <v>InitUnitMagic('',,,,,,,,,,)</v>
      </c>
      <c r="CQ337" s="70" t="str">
        <f t="shared" ref="CQ337:CQ368" si="4748">"InitUnitAdd('"&amp;B337&amp;"',"&amp;BK337&amp;","&amp;BL337&amp;","&amp;BM337&amp;","&amp;BN337&amp;","&amp;BO337&amp;","&amp;BP337&amp;","&amp;BQ337&amp;","&amp;BR337&amp;","&amp;BS337&amp;","&amp;BT337&amp;")"</f>
        <v>InitUnitAdd('',,,,,,,,,,)</v>
      </c>
      <c r="CR337" s="70" t="str">
        <f t="shared" ref="CR337:CR368" si="4749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InitEquipData('',,"",,,,,'','','','','','',"")</v>
      </c>
      <c r="CU337" s="61" t="str">
        <f t="shared" ref="CU337:CU349" si="4750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:DB357" si="4751">IF(V337="","","|n"&amp;DB$2&amp;"+"&amp;V337&amp;DB$1)</f>
        <v/>
      </c>
      <c r="DC337" s="71" t="str">
        <f t="shared" ref="DC337:DC357" si="4752">IF(W337="","","|n"&amp;DC$2&amp;"+"&amp;W337&amp;DC$1)</f>
        <v/>
      </c>
      <c r="DD337" s="71" t="str">
        <f t="shared" ref="DD337:DD357" si="4753">IF(X337="","","|n"&amp;DD$2&amp;"+"&amp;X337&amp;DD$1)</f>
        <v/>
      </c>
      <c r="DE337" s="71" t="str">
        <f t="shared" ref="DE337:DE357" si="4754">IF(Y337="","","|n"&amp;DE$2&amp;"+"&amp;Y337&amp;DE$1)</f>
        <v/>
      </c>
      <c r="DF337" s="71" t="str">
        <f t="shared" ref="DF337:DF357" si="4755">IF(Z337="","","|n"&amp;DF$2&amp;"+"&amp;Z337&amp;DF$1)</f>
        <v/>
      </c>
      <c r="DG337" s="71" t="str">
        <f t="shared" ref="DG337:DG357" si="4756">IF(AA337="","","|n"&amp;DG$2&amp;"+"&amp;AA337&amp;DG$1)</f>
        <v/>
      </c>
      <c r="DH337" s="71" t="str">
        <f t="shared" ref="DH337:DH357" si="4757">IF(AB337="","","|n"&amp;DH$2&amp;"+"&amp;AB337&amp;DH$1)</f>
        <v/>
      </c>
      <c r="DI337" s="71" t="str">
        <f t="shared" ref="DI337:DI357" si="4758">IF(AC337="","","|n"&amp;DI$2&amp;"+"&amp;AC337&amp;DI$1)</f>
        <v/>
      </c>
      <c r="DJ337" s="71" t="str">
        <f t="shared" ref="DJ337:DJ357" si="4759">IF(AD337="","","|n"&amp;DJ$2&amp;"+"&amp;AD337&amp;DJ$1)</f>
        <v/>
      </c>
      <c r="DK337" s="71" t="str">
        <f t="shared" ref="DK337:DK357" si="4760">IF(AE337="","","|n"&amp;DK$2&amp;"+"&amp;AE337&amp;DK$1)</f>
        <v/>
      </c>
      <c r="DL337" s="71" t="str">
        <f t="shared" ref="DL337:DL357" si="4761">IF(AF337="","","|n"&amp;DL$2&amp;"+"&amp;AF337&amp;DL$1)</f>
        <v/>
      </c>
      <c r="DM337" s="71" t="str">
        <f t="shared" ref="DM337:DM357" si="4762">IF(AG337="","","|n"&amp;DM$2&amp;"+"&amp;AG337&amp;DM$1)</f>
        <v/>
      </c>
      <c r="DN337" s="71" t="str">
        <f t="shared" ref="DN337:DN357" si="4763">IF(AH337="","","|n"&amp;DN$2&amp;"+"&amp;AH337&amp;DN$1)</f>
        <v/>
      </c>
      <c r="DO337" s="71" t="str">
        <f t="shared" ref="DO337:DO357" si="4764">IF(AI337="","","|n"&amp;DO$2&amp;"+"&amp;AI337&amp;DO$1)</f>
        <v/>
      </c>
      <c r="DP337" s="71" t="str">
        <f t="shared" ref="DP337:DP357" si="4765">IF(AJ337="","","|n"&amp;DP$2&amp;"+"&amp;AJ337&amp;DP$1)</f>
        <v/>
      </c>
      <c r="DQ337" s="71" t="str">
        <f t="shared" ref="DQ337:DQ357" si="4766">IF(AK337="","","|n"&amp;DQ$2&amp;"+"&amp;AK337&amp;DQ$1)</f>
        <v/>
      </c>
      <c r="DR337" s="71" t="str">
        <f t="shared" ref="DR337:DR357" si="4767">IF(AL337="","","|n"&amp;DR$2&amp;"+"&amp;AL337&amp;DR$1)</f>
        <v/>
      </c>
      <c r="DS337" s="71" t="str">
        <f t="shared" ref="DS337:DS357" si="4768">IF(AM337="","","|n"&amp;DS$2&amp;"+"&amp;AM337&amp;DS$1)</f>
        <v/>
      </c>
      <c r="DT337" s="71" t="str">
        <f t="shared" ref="DT337:DT357" si="4769">IF(AN337="","","|n"&amp;DT$2&amp;"+"&amp;AN337&amp;DT$1)</f>
        <v/>
      </c>
      <c r="DU337" s="71" t="str">
        <f t="shared" ref="DU337:DU357" si="4770">IF(AO337="","","|n"&amp;DU$2&amp;"+"&amp;AO337&amp;DU$1)</f>
        <v/>
      </c>
      <c r="DV337" s="71" t="str">
        <f t="shared" ref="DV337:DV357" si="4771">IF(AP337="","","|n"&amp;DV$2&amp;"+"&amp;AP337&amp;DV$1)</f>
        <v/>
      </c>
      <c r="DW337" s="71" t="str">
        <f t="shared" ref="DW337:DW357" si="4772">IF(AQ337="","","|n"&amp;DW$2&amp;"+"&amp;AQ337&amp;DW$1)</f>
        <v/>
      </c>
      <c r="DX337" s="71" t="str">
        <f t="shared" ref="DX337:DX357" si="4773">IF(AR337="","","|n"&amp;DX$2&amp;"+"&amp;AR337&amp;DX$1)</f>
        <v/>
      </c>
      <c r="DY337" s="71" t="str">
        <f t="shared" ref="DY337:DY357" si="4774">IF(AS337="","","|n"&amp;DY$2&amp;"+"&amp;AS337&amp;DY$1)</f>
        <v/>
      </c>
      <c r="DZ337" s="71" t="str">
        <f t="shared" ref="DZ337:DZ357" si="4775">IF(AT337="","","|n"&amp;DZ$2&amp;"+"&amp;AT337&amp;DZ$1)</f>
        <v/>
      </c>
      <c r="EA337" s="71" t="str">
        <f t="shared" ref="EA337:EA357" si="4776">IF(AU337="","","|n"&amp;EA$2&amp;"+"&amp;AU337&amp;EA$1)</f>
        <v/>
      </c>
      <c r="EB337" s="71" t="str">
        <f t="shared" ref="EB337:EB357" si="4777">IF(AV337="","","|n"&amp;EB$2&amp;"+"&amp;AV337&amp;EB$1)</f>
        <v/>
      </c>
      <c r="EC337" s="71" t="str">
        <f t="shared" ref="EC337:EC357" si="4778">IF(AW337="","","|n"&amp;EC$2&amp;"+"&amp;AW337&amp;EC$1)</f>
        <v/>
      </c>
      <c r="ED337" s="71" t="str">
        <f t="shared" ref="ED337:ED357" si="4779">IF(AX337="","","|n"&amp;ED$2&amp;"+"&amp;AX337&amp;ED$1)</f>
        <v/>
      </c>
      <c r="EE337" s="71" t="str">
        <f t="shared" ref="EE337:EE357" si="4780">IF(AY337="","","|n"&amp;EE$2&amp;"+"&amp;AY337&amp;EE$1)</f>
        <v/>
      </c>
      <c r="EF337" s="71" t="str">
        <f t="shared" ref="EF337:EF357" si="4781">IF(AZ337="","","|n"&amp;EF$2&amp;"+"&amp;AZ337&amp;EF$1)</f>
        <v/>
      </c>
      <c r="EG337" s="71" t="str">
        <f t="shared" ref="EG337:EG357" si="4782">IF(BA337="","","|n"&amp;EG$2&amp;"+"&amp;BA337&amp;EG$1)</f>
        <v/>
      </c>
      <c r="EH337" s="71" t="str">
        <f t="shared" ref="EH337:EH357" si="4783">IF(BB337="","","|n"&amp;EH$2&amp;"+"&amp;BB337&amp;EH$1)</f>
        <v/>
      </c>
      <c r="EI337" s="71" t="str">
        <f t="shared" ref="EI337:EI357" si="4784">IF(BC337="","","|n"&amp;EI$2&amp;"+"&amp;BC337&amp;EI$1)</f>
        <v/>
      </c>
      <c r="EJ337" s="71" t="str">
        <f t="shared" ref="EJ337:EJ357" si="4785">IF(BD337="","","|n"&amp;EJ$2&amp;"+"&amp;BD337&amp;EJ$1)</f>
        <v/>
      </c>
      <c r="EK337" s="71" t="str">
        <f t="shared" ref="EK337:EK357" si="4786">IF(BE337="","","|n"&amp;EK$2&amp;"+"&amp;BE337&amp;EK$1)</f>
        <v/>
      </c>
      <c r="EL337" s="71" t="str">
        <f t="shared" ref="EL337:EL357" si="4787">IF(BF337="","","|n"&amp;EL$2&amp;"+"&amp;BF337&amp;EL$1)</f>
        <v/>
      </c>
      <c r="EM337" s="71" t="str">
        <f t="shared" ref="EM337:EM357" si="4788">IF(BG337="","","|n"&amp;EM$2&amp;"+"&amp;BG337&amp;EM$1)</f>
        <v/>
      </c>
      <c r="EN337" s="71" t="str">
        <f t="shared" ref="EN337:EN357" si="4789">IF(BH337="","","|n"&amp;EN$2&amp;"+"&amp;BH337&amp;EN$1)</f>
        <v/>
      </c>
      <c r="EO337" s="71" t="str">
        <f t="shared" ref="EO337:EO357" si="4790">IF(BI337="","","|n"&amp;EO$2&amp;"+"&amp;BI337&amp;EO$1)</f>
        <v/>
      </c>
      <c r="EP337" s="71" t="str">
        <f t="shared" ref="EP337:EP357" si="4791">IF(BJ337="","","|n"&amp;EP$2&amp;"+"&amp;BJ337&amp;EP$1)</f>
        <v/>
      </c>
      <c r="EQ337" s="71" t="str">
        <f t="shared" ref="EQ337:EQ357" si="4792">IF(BK337="","","|n"&amp;EQ$2&amp;"+"&amp;BK337&amp;EQ$1)</f>
        <v/>
      </c>
      <c r="ER337" s="71" t="str">
        <f t="shared" ref="ER337:ER357" si="4793">IF(BL337="","","|n"&amp;ER$2&amp;"+"&amp;BL337&amp;ER$1)</f>
        <v/>
      </c>
      <c r="ES337" s="71" t="str">
        <f t="shared" ref="ES337:ES357" si="4794">IF(BM337="","","|n"&amp;ES$2&amp;"+"&amp;BM337&amp;ES$1)</f>
        <v/>
      </c>
      <c r="ET337" s="71" t="str">
        <f t="shared" ref="ET337:ET357" si="4795">IF(BN337="","","|n"&amp;ET$2&amp;"+"&amp;BN337&amp;ET$1)</f>
        <v/>
      </c>
      <c r="EU337" s="71" t="str">
        <f t="shared" ref="EU337:EU357" si="4796">IF(BO337="","","|n"&amp;EU$2&amp;"+"&amp;BO337&amp;EU$1)</f>
        <v/>
      </c>
      <c r="EV337" s="71" t="str">
        <f t="shared" ref="EV337:EV357" si="4797">IF(BP337="","","|n"&amp;EV$2&amp;"+"&amp;BP337&amp;EV$1)</f>
        <v/>
      </c>
      <c r="EW337" s="71" t="str">
        <f t="shared" ref="EW337:EW357" si="4798">IF(BQ337="","","|n"&amp;EW$2&amp;"+"&amp;BQ337&amp;EW$1)</f>
        <v/>
      </c>
      <c r="EX337" s="71" t="str">
        <f t="shared" ref="EX337:EX357" si="4799">IF(BR337="","","|n"&amp;EX$2&amp;"+"&amp;BR337&amp;EX$1)</f>
        <v/>
      </c>
      <c r="EY337" s="71" t="str">
        <f t="shared" ref="EY337:EY357" si="4800">IF(BS337="","","|n"&amp;EY$2&amp;"+"&amp;BS337&amp;EY$1)</f>
        <v/>
      </c>
      <c r="EZ337" s="71" t="str">
        <f t="shared" ref="EZ337:EZ357" si="4801">IF(BT337="","","|n"&amp;EZ$2&amp;"+"&amp;BT337&amp;EZ$1)</f>
        <v/>
      </c>
      <c r="FA337" s="71" t="str">
        <f t="shared" ref="FA337:FA357" si="4802">IF(BU337="","","|n"&amp;FA$2&amp;"+"&amp;BU337&amp;FA$1)</f>
        <v/>
      </c>
      <c r="FB337" s="71" t="str">
        <f t="shared" ref="FB337:FB357" si="4803">IF(BV337="","","|n"&amp;FB$2&amp;"+"&amp;BV337&amp;FB$1)</f>
        <v/>
      </c>
      <c r="FC337" s="71" t="str">
        <f t="shared" ref="FC337:FC357" si="4804">IF(BW337="","","|n"&amp;FC$2&amp;"+"&amp;BW337&amp;FC$1)</f>
        <v/>
      </c>
      <c r="FD337" s="71" t="str">
        <f t="shared" ref="FD337:FD357" si="4805">IF(BX337="","","|n"&amp;FD$2&amp;"+"&amp;BX337&amp;FD$1)</f>
        <v/>
      </c>
      <c r="FE337" s="71" t="str">
        <f t="shared" ref="FE337:FE357" si="4806">IF(BY337="","","|n"&amp;FE$2&amp;"+"&amp;BY337&amp;FE$1)</f>
        <v/>
      </c>
      <c r="FF337" s="71" t="str">
        <f t="shared" ref="FF337:FF357" si="4807">IF(BZ337="","","|n"&amp;FF$2&amp;"+"&amp;BZ337&amp;FF$1)</f>
        <v/>
      </c>
      <c r="FG337" s="71" t="str">
        <f t="shared" ref="FG337:FG357" si="4808">IF(CA337="","","|n"&amp;FG$2&amp;"+"&amp;CA337&amp;FG$1)</f>
        <v/>
      </c>
      <c r="FH337" s="71" t="str">
        <f t="shared" ref="FH337:FH357" si="4809">IF(CB337="","","|n"&amp;FH$2&amp;"+"&amp;CB337&amp;FH$1)</f>
        <v/>
      </c>
      <c r="FI337" s="71" t="str">
        <f t="shared" ref="FI337:FI357" si="4810">IF(CC337="","","|n"&amp;FI$2&amp;"+"&amp;CC337&amp;FI$1)</f>
        <v/>
      </c>
      <c r="FJ337" s="71" t="str">
        <f t="shared" ref="FJ337:FJ357" si="4811">IF(CD337="","","|n"&amp;FJ$2&amp;"+"&amp;CD337&amp;FJ$1)</f>
        <v/>
      </c>
      <c r="FK337" s="71" t="str">
        <f t="shared" ref="FK337:FK357" si="4812">IF(CE337="","","|n"&amp;FK$2&amp;"+"&amp;CE337&amp;FK$1)</f>
        <v/>
      </c>
      <c r="FL337" s="71" t="str">
        <f t="shared" ref="FL337:FL357" si="4813">IF(CF337="","","|n"&amp;FL$2&amp;"+"&amp;CF337&amp;FL$1)</f>
        <v/>
      </c>
      <c r="FM337" s="71" t="str">
        <f t="shared" ref="FM337:FM357" si="4814">IF(CG337="","","|n"&amp;FM$2&amp;"+"&amp;CG337&amp;FM$1)</f>
        <v/>
      </c>
      <c r="FN337" s="71" t="str">
        <f t="shared" ref="FN337:FN357" si="4815">IF(CH337="","","|n"&amp;FN$2&amp;"+"&amp;CH337&amp;FN$1)</f>
        <v/>
      </c>
      <c r="FO337" s="71" t="str">
        <f t="shared" ref="FO337:FO357" si="4816">IF(CI337="","","|n"&amp;FO$2&amp;"+"&amp;CI337&amp;FO$1)</f>
        <v/>
      </c>
      <c r="FP337" s="71" t="str">
        <f t="shared" ref="FP337:FP357" si="4817">IF(CJ337="","","|n"&amp;FP$2&amp;"+"&amp;CJ337&amp;FP$1)</f>
        <v/>
      </c>
      <c r="FQ337" s="71" t="str">
        <f t="shared" ref="FQ337:FQ357" si="4818">IF(CK337="","","|n"&amp;FQ$2&amp;"+"&amp;CK337&amp;FQ$1)</f>
        <v/>
      </c>
      <c r="FR337" s="71" t="str">
        <f t="shared" ref="FR337:FR357" si="4819">IF(CL337="","","|n"&amp;FR$2&amp;"+"&amp;CL337&amp;FR$1)</f>
        <v/>
      </c>
      <c r="FS337" s="71" t="str">
        <f t="shared" ref="FS337:FS357" si="4820">IF(CM337="","","|n"&amp;FS$2&amp;"+"&amp;CM337&amp;FS$1)</f>
        <v/>
      </c>
    </row>
    <row r="338" spans="92:175">
      <c r="CN338" s="70" t="str">
        <f t="shared" si="4745"/>
        <v>InitUnitState('',,,,,,,,,,)</v>
      </c>
      <c r="CO338" s="70" t="str">
        <f t="shared" si="4746"/>
        <v>InitUnitNormal('',,,,,,,,,,)</v>
      </c>
      <c r="CP338" s="70" t="str">
        <f t="shared" si="4747"/>
        <v>InitUnitMagic('',,,,,,,,,,)</v>
      </c>
      <c r="CQ338" s="70" t="str">
        <f t="shared" si="4748"/>
        <v>InitUnitAdd('',,,,,,,,,,)</v>
      </c>
      <c r="CR338" s="70" t="str">
        <f t="shared" si="4749"/>
        <v>InitEquipData('',,"",,,,,'','','','','','',"")</v>
      </c>
      <c r="CU338" s="61" t="str">
        <f t="shared" si="4750"/>
        <v>|n</v>
      </c>
      <c r="CW338" s="60"/>
      <c r="CX338" s="60"/>
      <c r="CY338" s="60"/>
      <c r="CZ338" s="60"/>
      <c r="DA338" s="60"/>
      <c r="DB338" s="71" t="str">
        <f t="shared" si="4751"/>
        <v/>
      </c>
      <c r="DC338" s="71" t="str">
        <f t="shared" si="4752"/>
        <v/>
      </c>
      <c r="DD338" s="71" t="str">
        <f t="shared" si="4753"/>
        <v/>
      </c>
      <c r="DE338" s="71" t="str">
        <f t="shared" si="4754"/>
        <v/>
      </c>
      <c r="DF338" s="71" t="str">
        <f t="shared" si="4755"/>
        <v/>
      </c>
      <c r="DG338" s="71" t="str">
        <f t="shared" si="4756"/>
        <v/>
      </c>
      <c r="DH338" s="71" t="str">
        <f t="shared" si="4757"/>
        <v/>
      </c>
      <c r="DI338" s="71" t="str">
        <f t="shared" si="4758"/>
        <v/>
      </c>
      <c r="DJ338" s="71" t="str">
        <f t="shared" si="4759"/>
        <v/>
      </c>
      <c r="DK338" s="71" t="str">
        <f t="shared" si="4760"/>
        <v/>
      </c>
      <c r="DL338" s="71" t="str">
        <f t="shared" si="4761"/>
        <v/>
      </c>
      <c r="DM338" s="71" t="str">
        <f t="shared" si="4762"/>
        <v/>
      </c>
      <c r="DN338" s="71" t="str">
        <f t="shared" si="4763"/>
        <v/>
      </c>
      <c r="DO338" s="71" t="str">
        <f t="shared" si="4764"/>
        <v/>
      </c>
      <c r="DP338" s="71" t="str">
        <f t="shared" si="4765"/>
        <v/>
      </c>
      <c r="DQ338" s="71" t="str">
        <f t="shared" si="4766"/>
        <v/>
      </c>
      <c r="DR338" s="71" t="str">
        <f t="shared" si="4767"/>
        <v/>
      </c>
      <c r="DS338" s="71" t="str">
        <f t="shared" si="4768"/>
        <v/>
      </c>
      <c r="DT338" s="71" t="str">
        <f t="shared" si="4769"/>
        <v/>
      </c>
      <c r="DU338" s="71" t="str">
        <f t="shared" si="4770"/>
        <v/>
      </c>
      <c r="DV338" s="71" t="str">
        <f t="shared" si="4771"/>
        <v/>
      </c>
      <c r="DW338" s="71" t="str">
        <f t="shared" si="4772"/>
        <v/>
      </c>
      <c r="DX338" s="71" t="str">
        <f t="shared" si="4773"/>
        <v/>
      </c>
      <c r="DY338" s="71" t="str">
        <f t="shared" si="4774"/>
        <v/>
      </c>
      <c r="DZ338" s="71" t="str">
        <f t="shared" si="4775"/>
        <v/>
      </c>
      <c r="EA338" s="71" t="str">
        <f t="shared" si="4776"/>
        <v/>
      </c>
      <c r="EB338" s="71" t="str">
        <f t="shared" si="4777"/>
        <v/>
      </c>
      <c r="EC338" s="71" t="str">
        <f t="shared" si="4778"/>
        <v/>
      </c>
      <c r="ED338" s="71" t="str">
        <f t="shared" si="4779"/>
        <v/>
      </c>
      <c r="EE338" s="71" t="str">
        <f t="shared" si="4780"/>
        <v/>
      </c>
      <c r="EF338" s="71" t="str">
        <f t="shared" si="4781"/>
        <v/>
      </c>
      <c r="EG338" s="71" t="str">
        <f t="shared" si="4782"/>
        <v/>
      </c>
      <c r="EH338" s="71" t="str">
        <f t="shared" si="4783"/>
        <v/>
      </c>
      <c r="EI338" s="71" t="str">
        <f t="shared" si="4784"/>
        <v/>
      </c>
      <c r="EJ338" s="71" t="str">
        <f t="shared" si="4785"/>
        <v/>
      </c>
      <c r="EK338" s="71" t="str">
        <f t="shared" si="4786"/>
        <v/>
      </c>
      <c r="EL338" s="71" t="str">
        <f t="shared" si="4787"/>
        <v/>
      </c>
      <c r="EM338" s="71" t="str">
        <f t="shared" si="4788"/>
        <v/>
      </c>
      <c r="EN338" s="71" t="str">
        <f t="shared" si="4789"/>
        <v/>
      </c>
      <c r="EO338" s="71" t="str">
        <f t="shared" si="4790"/>
        <v/>
      </c>
      <c r="EP338" s="71" t="str">
        <f t="shared" si="4791"/>
        <v/>
      </c>
      <c r="EQ338" s="71" t="str">
        <f t="shared" si="4792"/>
        <v/>
      </c>
      <c r="ER338" s="71" t="str">
        <f t="shared" si="4793"/>
        <v/>
      </c>
      <c r="ES338" s="71" t="str">
        <f t="shared" si="4794"/>
        <v/>
      </c>
      <c r="ET338" s="71" t="str">
        <f t="shared" si="4795"/>
        <v/>
      </c>
      <c r="EU338" s="71" t="str">
        <f t="shared" si="4796"/>
        <v/>
      </c>
      <c r="EV338" s="71" t="str">
        <f t="shared" si="4797"/>
        <v/>
      </c>
      <c r="EW338" s="71" t="str">
        <f t="shared" si="4798"/>
        <v/>
      </c>
      <c r="EX338" s="71" t="str">
        <f t="shared" si="4799"/>
        <v/>
      </c>
      <c r="EY338" s="71" t="str">
        <f t="shared" si="4800"/>
        <v/>
      </c>
      <c r="EZ338" s="71" t="str">
        <f t="shared" si="4801"/>
        <v/>
      </c>
      <c r="FA338" s="71" t="str">
        <f t="shared" si="4802"/>
        <v/>
      </c>
      <c r="FB338" s="71" t="str">
        <f t="shared" si="4803"/>
        <v/>
      </c>
      <c r="FC338" s="71" t="str">
        <f t="shared" si="4804"/>
        <v/>
      </c>
      <c r="FD338" s="71" t="str">
        <f t="shared" si="4805"/>
        <v/>
      </c>
      <c r="FE338" s="71" t="str">
        <f t="shared" si="4806"/>
        <v/>
      </c>
      <c r="FF338" s="71" t="str">
        <f t="shared" si="4807"/>
        <v/>
      </c>
      <c r="FG338" s="71" t="str">
        <f t="shared" si="4808"/>
        <v/>
      </c>
      <c r="FH338" s="71" t="str">
        <f t="shared" si="4809"/>
        <v/>
      </c>
      <c r="FI338" s="71" t="str">
        <f t="shared" si="4810"/>
        <v/>
      </c>
      <c r="FJ338" s="71" t="str">
        <f t="shared" si="4811"/>
        <v/>
      </c>
      <c r="FK338" s="71" t="str">
        <f t="shared" si="4812"/>
        <v/>
      </c>
      <c r="FL338" s="71" t="str">
        <f t="shared" si="4813"/>
        <v/>
      </c>
      <c r="FM338" s="71" t="str">
        <f t="shared" si="4814"/>
        <v/>
      </c>
      <c r="FN338" s="71" t="str">
        <f t="shared" si="4815"/>
        <v/>
      </c>
      <c r="FO338" s="71" t="str">
        <f t="shared" si="4816"/>
        <v/>
      </c>
      <c r="FP338" s="71" t="str">
        <f t="shared" si="4817"/>
        <v/>
      </c>
      <c r="FQ338" s="71" t="str">
        <f t="shared" si="4818"/>
        <v/>
      </c>
      <c r="FR338" s="71" t="str">
        <f t="shared" si="4819"/>
        <v/>
      </c>
      <c r="FS338" s="71" t="str">
        <f t="shared" si="4820"/>
        <v/>
      </c>
    </row>
    <row r="339" spans="92:175">
      <c r="CN339" s="70" t="str">
        <f t="shared" si="4745"/>
        <v>InitUnitState('',,,,,,,,,,)</v>
      </c>
      <c r="CO339" s="70" t="str">
        <f t="shared" si="4746"/>
        <v>InitUnitNormal('',,,,,,,,,,)</v>
      </c>
      <c r="CP339" s="70" t="str">
        <f t="shared" si="4747"/>
        <v>InitUnitMagic('',,,,,,,,,,)</v>
      </c>
      <c r="CQ339" s="70" t="str">
        <f t="shared" si="4748"/>
        <v>InitUnitAdd('',,,,,,,,,,)</v>
      </c>
      <c r="CR339" s="70" t="str">
        <f t="shared" si="4749"/>
        <v>InitEquipData('',,"",,,,,'','','','','','',"")</v>
      </c>
      <c r="CU339" s="61" t="str">
        <f t="shared" si="4750"/>
        <v>|n</v>
      </c>
      <c r="CW339" s="60"/>
      <c r="CX339" s="60"/>
      <c r="CY339" s="60"/>
      <c r="CZ339" s="60"/>
      <c r="DA339" s="60"/>
      <c r="DB339" s="71" t="str">
        <f t="shared" si="4751"/>
        <v/>
      </c>
      <c r="DC339" s="71" t="str">
        <f t="shared" si="4752"/>
        <v/>
      </c>
      <c r="DD339" s="71" t="str">
        <f t="shared" si="4753"/>
        <v/>
      </c>
      <c r="DE339" s="71" t="str">
        <f t="shared" si="4754"/>
        <v/>
      </c>
      <c r="DF339" s="71" t="str">
        <f t="shared" si="4755"/>
        <v/>
      </c>
      <c r="DG339" s="71" t="str">
        <f t="shared" si="4756"/>
        <v/>
      </c>
      <c r="DH339" s="71" t="str">
        <f t="shared" si="4757"/>
        <v/>
      </c>
      <c r="DI339" s="71" t="str">
        <f t="shared" si="4758"/>
        <v/>
      </c>
      <c r="DJ339" s="71" t="str">
        <f t="shared" si="4759"/>
        <v/>
      </c>
      <c r="DK339" s="71" t="str">
        <f t="shared" si="4760"/>
        <v/>
      </c>
      <c r="DL339" s="71" t="str">
        <f t="shared" si="4761"/>
        <v/>
      </c>
      <c r="DM339" s="71" t="str">
        <f t="shared" si="4762"/>
        <v/>
      </c>
      <c r="DN339" s="71" t="str">
        <f t="shared" si="4763"/>
        <v/>
      </c>
      <c r="DO339" s="71" t="str">
        <f t="shared" si="4764"/>
        <v/>
      </c>
      <c r="DP339" s="71" t="str">
        <f t="shared" si="4765"/>
        <v/>
      </c>
      <c r="DQ339" s="71" t="str">
        <f t="shared" si="4766"/>
        <v/>
      </c>
      <c r="DR339" s="71" t="str">
        <f t="shared" si="4767"/>
        <v/>
      </c>
      <c r="DS339" s="71" t="str">
        <f t="shared" si="4768"/>
        <v/>
      </c>
      <c r="DT339" s="71" t="str">
        <f t="shared" si="4769"/>
        <v/>
      </c>
      <c r="DU339" s="71" t="str">
        <f t="shared" si="4770"/>
        <v/>
      </c>
      <c r="DV339" s="71" t="str">
        <f t="shared" si="4771"/>
        <v/>
      </c>
      <c r="DW339" s="71" t="str">
        <f t="shared" si="4772"/>
        <v/>
      </c>
      <c r="DX339" s="71" t="str">
        <f t="shared" si="4773"/>
        <v/>
      </c>
      <c r="DY339" s="71" t="str">
        <f t="shared" si="4774"/>
        <v/>
      </c>
      <c r="DZ339" s="71" t="str">
        <f t="shared" si="4775"/>
        <v/>
      </c>
      <c r="EA339" s="71" t="str">
        <f t="shared" si="4776"/>
        <v/>
      </c>
      <c r="EB339" s="71" t="str">
        <f t="shared" si="4777"/>
        <v/>
      </c>
      <c r="EC339" s="71" t="str">
        <f t="shared" si="4778"/>
        <v/>
      </c>
      <c r="ED339" s="71" t="str">
        <f t="shared" si="4779"/>
        <v/>
      </c>
      <c r="EE339" s="71" t="str">
        <f t="shared" si="4780"/>
        <v/>
      </c>
      <c r="EF339" s="71" t="str">
        <f t="shared" si="4781"/>
        <v/>
      </c>
      <c r="EG339" s="71" t="str">
        <f t="shared" si="4782"/>
        <v/>
      </c>
      <c r="EH339" s="71" t="str">
        <f t="shared" si="4783"/>
        <v/>
      </c>
      <c r="EI339" s="71" t="str">
        <f t="shared" si="4784"/>
        <v/>
      </c>
      <c r="EJ339" s="71" t="str">
        <f t="shared" si="4785"/>
        <v/>
      </c>
      <c r="EK339" s="71" t="str">
        <f t="shared" si="4786"/>
        <v/>
      </c>
      <c r="EL339" s="71" t="str">
        <f t="shared" si="4787"/>
        <v/>
      </c>
      <c r="EM339" s="71" t="str">
        <f t="shared" si="4788"/>
        <v/>
      </c>
      <c r="EN339" s="71" t="str">
        <f t="shared" si="4789"/>
        <v/>
      </c>
      <c r="EO339" s="71" t="str">
        <f t="shared" si="4790"/>
        <v/>
      </c>
      <c r="EP339" s="71" t="str">
        <f t="shared" si="4791"/>
        <v/>
      </c>
      <c r="EQ339" s="71" t="str">
        <f t="shared" si="4792"/>
        <v/>
      </c>
      <c r="ER339" s="71" t="str">
        <f t="shared" si="4793"/>
        <v/>
      </c>
      <c r="ES339" s="71" t="str">
        <f t="shared" si="4794"/>
        <v/>
      </c>
      <c r="ET339" s="71" t="str">
        <f t="shared" si="4795"/>
        <v/>
      </c>
      <c r="EU339" s="71" t="str">
        <f t="shared" si="4796"/>
        <v/>
      </c>
      <c r="EV339" s="71" t="str">
        <f t="shared" si="4797"/>
        <v/>
      </c>
      <c r="EW339" s="71" t="str">
        <f t="shared" si="4798"/>
        <v/>
      </c>
      <c r="EX339" s="71" t="str">
        <f t="shared" si="4799"/>
        <v/>
      </c>
      <c r="EY339" s="71" t="str">
        <f t="shared" si="4800"/>
        <v/>
      </c>
      <c r="EZ339" s="71" t="str">
        <f t="shared" si="4801"/>
        <v/>
      </c>
      <c r="FA339" s="71" t="str">
        <f t="shared" si="4802"/>
        <v/>
      </c>
      <c r="FB339" s="71" t="str">
        <f t="shared" si="4803"/>
        <v/>
      </c>
      <c r="FC339" s="71" t="str">
        <f t="shared" si="4804"/>
        <v/>
      </c>
      <c r="FD339" s="71" t="str">
        <f t="shared" si="4805"/>
        <v/>
      </c>
      <c r="FE339" s="71" t="str">
        <f t="shared" si="4806"/>
        <v/>
      </c>
      <c r="FF339" s="71" t="str">
        <f t="shared" si="4807"/>
        <v/>
      </c>
      <c r="FG339" s="71" t="str">
        <f t="shared" si="4808"/>
        <v/>
      </c>
      <c r="FH339" s="71" t="str">
        <f t="shared" si="4809"/>
        <v/>
      </c>
      <c r="FI339" s="71" t="str">
        <f t="shared" si="4810"/>
        <v/>
      </c>
      <c r="FJ339" s="71" t="str">
        <f t="shared" si="4811"/>
        <v/>
      </c>
      <c r="FK339" s="71" t="str">
        <f t="shared" si="4812"/>
        <v/>
      </c>
      <c r="FL339" s="71" t="str">
        <f t="shared" si="4813"/>
        <v/>
      </c>
      <c r="FM339" s="71" t="str">
        <f t="shared" si="4814"/>
        <v/>
      </c>
      <c r="FN339" s="71" t="str">
        <f t="shared" si="4815"/>
        <v/>
      </c>
      <c r="FO339" s="71" t="str">
        <f t="shared" si="4816"/>
        <v/>
      </c>
      <c r="FP339" s="71" t="str">
        <f t="shared" si="4817"/>
        <v/>
      </c>
      <c r="FQ339" s="71" t="str">
        <f t="shared" si="4818"/>
        <v/>
      </c>
      <c r="FR339" s="71" t="str">
        <f t="shared" si="4819"/>
        <v/>
      </c>
      <c r="FS339" s="71" t="str">
        <f t="shared" si="4820"/>
        <v/>
      </c>
    </row>
    <row r="340" spans="92:175">
      <c r="CN340" s="70" t="str">
        <f t="shared" si="4745"/>
        <v>InitUnitState('',,,,,,,,,,)</v>
      </c>
      <c r="CO340" s="70" t="str">
        <f t="shared" si="4746"/>
        <v>InitUnitNormal('',,,,,,,,,,)</v>
      </c>
      <c r="CP340" s="70" t="str">
        <f t="shared" si="4747"/>
        <v>InitUnitMagic('',,,,,,,,,,)</v>
      </c>
      <c r="CQ340" s="70" t="str">
        <f t="shared" si="4748"/>
        <v>InitUnitAdd('',,,,,,,,,,)</v>
      </c>
      <c r="CR340" s="70" t="str">
        <f t="shared" si="4749"/>
        <v>InitEquipData('',,"",,,,,'','','','','','',"")</v>
      </c>
      <c r="CU340" s="61" t="str">
        <f t="shared" si="4750"/>
        <v>|n</v>
      </c>
      <c r="CW340" s="60"/>
      <c r="CX340" s="60"/>
      <c r="CY340" s="60"/>
      <c r="CZ340" s="60"/>
      <c r="DA340" s="60"/>
      <c r="DB340" s="71" t="str">
        <f t="shared" si="4751"/>
        <v/>
      </c>
      <c r="DC340" s="71" t="str">
        <f t="shared" si="4752"/>
        <v/>
      </c>
      <c r="DD340" s="71" t="str">
        <f t="shared" si="4753"/>
        <v/>
      </c>
      <c r="DE340" s="71" t="str">
        <f t="shared" si="4754"/>
        <v/>
      </c>
      <c r="DF340" s="71" t="str">
        <f t="shared" si="4755"/>
        <v/>
      </c>
      <c r="DG340" s="71" t="str">
        <f t="shared" si="4756"/>
        <v/>
      </c>
      <c r="DH340" s="71" t="str">
        <f t="shared" si="4757"/>
        <v/>
      </c>
      <c r="DI340" s="71" t="str">
        <f t="shared" si="4758"/>
        <v/>
      </c>
      <c r="DJ340" s="71" t="str">
        <f t="shared" si="4759"/>
        <v/>
      </c>
      <c r="DK340" s="71" t="str">
        <f t="shared" si="4760"/>
        <v/>
      </c>
      <c r="DL340" s="71" t="str">
        <f t="shared" si="4761"/>
        <v/>
      </c>
      <c r="DM340" s="71" t="str">
        <f t="shared" si="4762"/>
        <v/>
      </c>
      <c r="DN340" s="71" t="str">
        <f t="shared" si="4763"/>
        <v/>
      </c>
      <c r="DO340" s="71" t="str">
        <f t="shared" si="4764"/>
        <v/>
      </c>
      <c r="DP340" s="71" t="str">
        <f t="shared" si="4765"/>
        <v/>
      </c>
      <c r="DQ340" s="71" t="str">
        <f t="shared" si="4766"/>
        <v/>
      </c>
      <c r="DR340" s="71" t="str">
        <f t="shared" si="4767"/>
        <v/>
      </c>
      <c r="DS340" s="71" t="str">
        <f t="shared" si="4768"/>
        <v/>
      </c>
      <c r="DT340" s="71" t="str">
        <f t="shared" si="4769"/>
        <v/>
      </c>
      <c r="DU340" s="71" t="str">
        <f t="shared" si="4770"/>
        <v/>
      </c>
      <c r="DV340" s="71" t="str">
        <f t="shared" si="4771"/>
        <v/>
      </c>
      <c r="DW340" s="71" t="str">
        <f t="shared" si="4772"/>
        <v/>
      </c>
      <c r="DX340" s="71" t="str">
        <f t="shared" si="4773"/>
        <v/>
      </c>
      <c r="DY340" s="71" t="str">
        <f t="shared" si="4774"/>
        <v/>
      </c>
      <c r="DZ340" s="71" t="str">
        <f t="shared" si="4775"/>
        <v/>
      </c>
      <c r="EA340" s="71" t="str">
        <f t="shared" si="4776"/>
        <v/>
      </c>
      <c r="EB340" s="71" t="str">
        <f t="shared" si="4777"/>
        <v/>
      </c>
      <c r="EC340" s="71" t="str">
        <f t="shared" si="4778"/>
        <v/>
      </c>
      <c r="ED340" s="71" t="str">
        <f t="shared" si="4779"/>
        <v/>
      </c>
      <c r="EE340" s="71" t="str">
        <f t="shared" si="4780"/>
        <v/>
      </c>
      <c r="EF340" s="71" t="str">
        <f t="shared" si="4781"/>
        <v/>
      </c>
      <c r="EG340" s="71" t="str">
        <f t="shared" si="4782"/>
        <v/>
      </c>
      <c r="EH340" s="71" t="str">
        <f t="shared" si="4783"/>
        <v/>
      </c>
      <c r="EI340" s="71" t="str">
        <f t="shared" si="4784"/>
        <v/>
      </c>
      <c r="EJ340" s="71" t="str">
        <f t="shared" si="4785"/>
        <v/>
      </c>
      <c r="EK340" s="71" t="str">
        <f t="shared" si="4786"/>
        <v/>
      </c>
      <c r="EL340" s="71" t="str">
        <f t="shared" si="4787"/>
        <v/>
      </c>
      <c r="EM340" s="71" t="str">
        <f t="shared" si="4788"/>
        <v/>
      </c>
      <c r="EN340" s="71" t="str">
        <f t="shared" si="4789"/>
        <v/>
      </c>
      <c r="EO340" s="71" t="str">
        <f t="shared" si="4790"/>
        <v/>
      </c>
      <c r="EP340" s="71" t="str">
        <f t="shared" si="4791"/>
        <v/>
      </c>
      <c r="EQ340" s="71" t="str">
        <f t="shared" si="4792"/>
        <v/>
      </c>
      <c r="ER340" s="71" t="str">
        <f t="shared" si="4793"/>
        <v/>
      </c>
      <c r="ES340" s="71" t="str">
        <f t="shared" si="4794"/>
        <v/>
      </c>
      <c r="ET340" s="71" t="str">
        <f t="shared" si="4795"/>
        <v/>
      </c>
      <c r="EU340" s="71" t="str">
        <f t="shared" si="4796"/>
        <v/>
      </c>
      <c r="EV340" s="71" t="str">
        <f t="shared" si="4797"/>
        <v/>
      </c>
      <c r="EW340" s="71" t="str">
        <f t="shared" si="4798"/>
        <v/>
      </c>
      <c r="EX340" s="71" t="str">
        <f t="shared" si="4799"/>
        <v/>
      </c>
      <c r="EY340" s="71" t="str">
        <f t="shared" si="4800"/>
        <v/>
      </c>
      <c r="EZ340" s="71" t="str">
        <f t="shared" si="4801"/>
        <v/>
      </c>
      <c r="FA340" s="71" t="str">
        <f t="shared" si="4802"/>
        <v/>
      </c>
      <c r="FB340" s="71" t="str">
        <f t="shared" si="4803"/>
        <v/>
      </c>
      <c r="FC340" s="71" t="str">
        <f t="shared" si="4804"/>
        <v/>
      </c>
      <c r="FD340" s="71" t="str">
        <f t="shared" si="4805"/>
        <v/>
      </c>
      <c r="FE340" s="71" t="str">
        <f t="shared" si="4806"/>
        <v/>
      </c>
      <c r="FF340" s="71" t="str">
        <f t="shared" si="4807"/>
        <v/>
      </c>
      <c r="FG340" s="71" t="str">
        <f t="shared" si="4808"/>
        <v/>
      </c>
      <c r="FH340" s="71" t="str">
        <f t="shared" si="4809"/>
        <v/>
      </c>
      <c r="FI340" s="71" t="str">
        <f t="shared" si="4810"/>
        <v/>
      </c>
      <c r="FJ340" s="71" t="str">
        <f t="shared" si="4811"/>
        <v/>
      </c>
      <c r="FK340" s="71" t="str">
        <f t="shared" si="4812"/>
        <v/>
      </c>
      <c r="FL340" s="71" t="str">
        <f t="shared" si="4813"/>
        <v/>
      </c>
      <c r="FM340" s="71" t="str">
        <f t="shared" si="4814"/>
        <v/>
      </c>
      <c r="FN340" s="71" t="str">
        <f t="shared" si="4815"/>
        <v/>
      </c>
      <c r="FO340" s="71" t="str">
        <f t="shared" si="4816"/>
        <v/>
      </c>
      <c r="FP340" s="71" t="str">
        <f t="shared" si="4817"/>
        <v/>
      </c>
      <c r="FQ340" s="71" t="str">
        <f t="shared" si="4818"/>
        <v/>
      </c>
      <c r="FR340" s="71" t="str">
        <f t="shared" si="4819"/>
        <v/>
      </c>
      <c r="FS340" s="71" t="str">
        <f t="shared" si="4820"/>
        <v/>
      </c>
    </row>
    <row r="341" spans="92:175">
      <c r="CN341" s="70" t="str">
        <f t="shared" si="4745"/>
        <v>InitUnitState('',,,,,,,,,,)</v>
      </c>
      <c r="CO341" s="70" t="str">
        <f t="shared" si="4746"/>
        <v>InitUnitNormal('',,,,,,,,,,)</v>
      </c>
      <c r="CP341" s="70" t="str">
        <f t="shared" si="4747"/>
        <v>InitUnitMagic('',,,,,,,,,,)</v>
      </c>
      <c r="CQ341" s="70" t="str">
        <f t="shared" si="4748"/>
        <v>InitUnitAdd('',,,,,,,,,,)</v>
      </c>
      <c r="CR341" s="70" t="str">
        <f t="shared" si="4749"/>
        <v>InitEquipData('',,"",,,,,'','','','','','',"")</v>
      </c>
      <c r="CU341" s="61" t="str">
        <f t="shared" si="4750"/>
        <v>|n</v>
      </c>
      <c r="CW341" s="60"/>
      <c r="CX341" s="60"/>
      <c r="CY341" s="60"/>
      <c r="CZ341" s="60"/>
      <c r="DA341" s="60"/>
      <c r="DB341" s="71" t="str">
        <f t="shared" si="4751"/>
        <v/>
      </c>
      <c r="DC341" s="71" t="str">
        <f t="shared" si="4752"/>
        <v/>
      </c>
      <c r="DD341" s="71" t="str">
        <f t="shared" si="4753"/>
        <v/>
      </c>
      <c r="DE341" s="71" t="str">
        <f t="shared" si="4754"/>
        <v/>
      </c>
      <c r="DF341" s="71" t="str">
        <f t="shared" si="4755"/>
        <v/>
      </c>
      <c r="DG341" s="71" t="str">
        <f t="shared" si="4756"/>
        <v/>
      </c>
      <c r="DH341" s="71" t="str">
        <f t="shared" si="4757"/>
        <v/>
      </c>
      <c r="DI341" s="71" t="str">
        <f t="shared" si="4758"/>
        <v/>
      </c>
      <c r="DJ341" s="71" t="str">
        <f t="shared" si="4759"/>
        <v/>
      </c>
      <c r="DK341" s="71" t="str">
        <f t="shared" si="4760"/>
        <v/>
      </c>
      <c r="DL341" s="71" t="str">
        <f t="shared" si="4761"/>
        <v/>
      </c>
      <c r="DM341" s="71" t="str">
        <f t="shared" si="4762"/>
        <v/>
      </c>
      <c r="DN341" s="71" t="str">
        <f t="shared" si="4763"/>
        <v/>
      </c>
      <c r="DO341" s="71" t="str">
        <f t="shared" si="4764"/>
        <v/>
      </c>
      <c r="DP341" s="71" t="str">
        <f t="shared" si="4765"/>
        <v/>
      </c>
      <c r="DQ341" s="71" t="str">
        <f t="shared" si="4766"/>
        <v/>
      </c>
      <c r="DR341" s="71" t="str">
        <f t="shared" si="4767"/>
        <v/>
      </c>
      <c r="DS341" s="71" t="str">
        <f t="shared" si="4768"/>
        <v/>
      </c>
      <c r="DT341" s="71" t="str">
        <f t="shared" si="4769"/>
        <v/>
      </c>
      <c r="DU341" s="71" t="str">
        <f t="shared" si="4770"/>
        <v/>
      </c>
      <c r="DV341" s="71" t="str">
        <f t="shared" si="4771"/>
        <v/>
      </c>
      <c r="DW341" s="71" t="str">
        <f t="shared" si="4772"/>
        <v/>
      </c>
      <c r="DX341" s="71" t="str">
        <f t="shared" si="4773"/>
        <v/>
      </c>
      <c r="DY341" s="71" t="str">
        <f t="shared" si="4774"/>
        <v/>
      </c>
      <c r="DZ341" s="71" t="str">
        <f t="shared" si="4775"/>
        <v/>
      </c>
      <c r="EA341" s="71" t="str">
        <f t="shared" si="4776"/>
        <v/>
      </c>
      <c r="EB341" s="71" t="str">
        <f t="shared" si="4777"/>
        <v/>
      </c>
      <c r="EC341" s="71" t="str">
        <f t="shared" si="4778"/>
        <v/>
      </c>
      <c r="ED341" s="71" t="str">
        <f t="shared" si="4779"/>
        <v/>
      </c>
      <c r="EE341" s="71" t="str">
        <f t="shared" si="4780"/>
        <v/>
      </c>
      <c r="EF341" s="71" t="str">
        <f t="shared" si="4781"/>
        <v/>
      </c>
      <c r="EG341" s="71" t="str">
        <f t="shared" si="4782"/>
        <v/>
      </c>
      <c r="EH341" s="71" t="str">
        <f t="shared" si="4783"/>
        <v/>
      </c>
      <c r="EI341" s="71" t="str">
        <f t="shared" si="4784"/>
        <v/>
      </c>
      <c r="EJ341" s="71" t="str">
        <f t="shared" si="4785"/>
        <v/>
      </c>
      <c r="EK341" s="71" t="str">
        <f t="shared" si="4786"/>
        <v/>
      </c>
      <c r="EL341" s="71" t="str">
        <f t="shared" si="4787"/>
        <v/>
      </c>
      <c r="EM341" s="71" t="str">
        <f t="shared" si="4788"/>
        <v/>
      </c>
      <c r="EN341" s="71" t="str">
        <f t="shared" si="4789"/>
        <v/>
      </c>
      <c r="EO341" s="71" t="str">
        <f t="shared" si="4790"/>
        <v/>
      </c>
      <c r="EP341" s="71" t="str">
        <f t="shared" si="4791"/>
        <v/>
      </c>
      <c r="EQ341" s="71" t="str">
        <f t="shared" si="4792"/>
        <v/>
      </c>
      <c r="ER341" s="71" t="str">
        <f t="shared" si="4793"/>
        <v/>
      </c>
      <c r="ES341" s="71" t="str">
        <f t="shared" si="4794"/>
        <v/>
      </c>
      <c r="ET341" s="71" t="str">
        <f t="shared" si="4795"/>
        <v/>
      </c>
      <c r="EU341" s="71" t="str">
        <f t="shared" si="4796"/>
        <v/>
      </c>
      <c r="EV341" s="71" t="str">
        <f t="shared" si="4797"/>
        <v/>
      </c>
      <c r="EW341" s="71" t="str">
        <f t="shared" si="4798"/>
        <v/>
      </c>
      <c r="EX341" s="71" t="str">
        <f t="shared" si="4799"/>
        <v/>
      </c>
      <c r="EY341" s="71" t="str">
        <f t="shared" si="4800"/>
        <v/>
      </c>
      <c r="EZ341" s="71" t="str">
        <f t="shared" si="4801"/>
        <v/>
      </c>
      <c r="FA341" s="71" t="str">
        <f t="shared" si="4802"/>
        <v/>
      </c>
      <c r="FB341" s="71" t="str">
        <f t="shared" si="4803"/>
        <v/>
      </c>
      <c r="FC341" s="71" t="str">
        <f t="shared" si="4804"/>
        <v/>
      </c>
      <c r="FD341" s="71" t="str">
        <f t="shared" si="4805"/>
        <v/>
      </c>
      <c r="FE341" s="71" t="str">
        <f t="shared" si="4806"/>
        <v/>
      </c>
      <c r="FF341" s="71" t="str">
        <f t="shared" si="4807"/>
        <v/>
      </c>
      <c r="FG341" s="71" t="str">
        <f t="shared" si="4808"/>
        <v/>
      </c>
      <c r="FH341" s="71" t="str">
        <f t="shared" si="4809"/>
        <v/>
      </c>
      <c r="FI341" s="71" t="str">
        <f t="shared" si="4810"/>
        <v/>
      </c>
      <c r="FJ341" s="71" t="str">
        <f t="shared" si="4811"/>
        <v/>
      </c>
      <c r="FK341" s="71" t="str">
        <f t="shared" si="4812"/>
        <v/>
      </c>
      <c r="FL341" s="71" t="str">
        <f t="shared" si="4813"/>
        <v/>
      </c>
      <c r="FM341" s="71" t="str">
        <f t="shared" si="4814"/>
        <v/>
      </c>
      <c r="FN341" s="71" t="str">
        <f t="shared" si="4815"/>
        <v/>
      </c>
      <c r="FO341" s="71" t="str">
        <f t="shared" si="4816"/>
        <v/>
      </c>
      <c r="FP341" s="71" t="str">
        <f t="shared" si="4817"/>
        <v/>
      </c>
      <c r="FQ341" s="71" t="str">
        <f t="shared" si="4818"/>
        <v/>
      </c>
      <c r="FR341" s="71" t="str">
        <f t="shared" si="4819"/>
        <v/>
      </c>
      <c r="FS341" s="71" t="str">
        <f t="shared" si="4820"/>
        <v/>
      </c>
    </row>
    <row r="342" spans="92:175">
      <c r="CN342" s="70" t="str">
        <f t="shared" si="4745"/>
        <v>InitUnitState('',,,,,,,,,,)</v>
      </c>
      <c r="CO342" s="70" t="str">
        <f t="shared" si="4746"/>
        <v>InitUnitNormal('',,,,,,,,,,)</v>
      </c>
      <c r="CP342" s="70" t="str">
        <f t="shared" si="4747"/>
        <v>InitUnitMagic('',,,,,,,,,,)</v>
      </c>
      <c r="CQ342" s="70" t="str">
        <f t="shared" si="4748"/>
        <v>InitUnitAdd('',,,,,,,,,,)</v>
      </c>
      <c r="CR342" s="70" t="str">
        <f t="shared" si="4749"/>
        <v>InitEquipData('',,"",,,,,'','','','','','',"")</v>
      </c>
      <c r="CU342" s="61" t="str">
        <f t="shared" si="4750"/>
        <v>|n</v>
      </c>
      <c r="CW342" s="60"/>
      <c r="CX342" s="60"/>
      <c r="CY342" s="60"/>
      <c r="CZ342" s="60"/>
      <c r="DA342" s="60"/>
      <c r="DB342" s="71" t="str">
        <f t="shared" si="4751"/>
        <v/>
      </c>
      <c r="DC342" s="71" t="str">
        <f t="shared" si="4752"/>
        <v/>
      </c>
      <c r="DD342" s="71" t="str">
        <f t="shared" si="4753"/>
        <v/>
      </c>
      <c r="DE342" s="71" t="str">
        <f t="shared" si="4754"/>
        <v/>
      </c>
      <c r="DF342" s="71" t="str">
        <f t="shared" si="4755"/>
        <v/>
      </c>
      <c r="DG342" s="71" t="str">
        <f t="shared" si="4756"/>
        <v/>
      </c>
      <c r="DH342" s="71" t="str">
        <f t="shared" si="4757"/>
        <v/>
      </c>
      <c r="DI342" s="71" t="str">
        <f t="shared" si="4758"/>
        <v/>
      </c>
      <c r="DJ342" s="71" t="str">
        <f t="shared" si="4759"/>
        <v/>
      </c>
      <c r="DK342" s="71" t="str">
        <f t="shared" si="4760"/>
        <v/>
      </c>
      <c r="DL342" s="71" t="str">
        <f t="shared" si="4761"/>
        <v/>
      </c>
      <c r="DM342" s="71" t="str">
        <f t="shared" si="4762"/>
        <v/>
      </c>
      <c r="DN342" s="71" t="str">
        <f t="shared" si="4763"/>
        <v/>
      </c>
      <c r="DO342" s="71" t="str">
        <f t="shared" si="4764"/>
        <v/>
      </c>
      <c r="DP342" s="71" t="str">
        <f t="shared" si="4765"/>
        <v/>
      </c>
      <c r="DQ342" s="71" t="str">
        <f t="shared" si="4766"/>
        <v/>
      </c>
      <c r="DR342" s="71" t="str">
        <f t="shared" si="4767"/>
        <v/>
      </c>
      <c r="DS342" s="71" t="str">
        <f t="shared" si="4768"/>
        <v/>
      </c>
      <c r="DT342" s="71" t="str">
        <f t="shared" si="4769"/>
        <v/>
      </c>
      <c r="DU342" s="71" t="str">
        <f t="shared" si="4770"/>
        <v/>
      </c>
      <c r="DV342" s="71" t="str">
        <f t="shared" si="4771"/>
        <v/>
      </c>
      <c r="DW342" s="71" t="str">
        <f t="shared" si="4772"/>
        <v/>
      </c>
      <c r="DX342" s="71" t="str">
        <f t="shared" si="4773"/>
        <v/>
      </c>
      <c r="DY342" s="71" t="str">
        <f t="shared" si="4774"/>
        <v/>
      </c>
      <c r="DZ342" s="71" t="str">
        <f t="shared" si="4775"/>
        <v/>
      </c>
      <c r="EA342" s="71" t="str">
        <f t="shared" si="4776"/>
        <v/>
      </c>
      <c r="EB342" s="71" t="str">
        <f t="shared" si="4777"/>
        <v/>
      </c>
      <c r="EC342" s="71" t="str">
        <f t="shared" si="4778"/>
        <v/>
      </c>
      <c r="ED342" s="71" t="str">
        <f t="shared" si="4779"/>
        <v/>
      </c>
      <c r="EE342" s="71" t="str">
        <f t="shared" si="4780"/>
        <v/>
      </c>
      <c r="EF342" s="71" t="str">
        <f t="shared" si="4781"/>
        <v/>
      </c>
      <c r="EG342" s="71" t="str">
        <f t="shared" si="4782"/>
        <v/>
      </c>
      <c r="EH342" s="71" t="str">
        <f t="shared" si="4783"/>
        <v/>
      </c>
      <c r="EI342" s="71" t="str">
        <f t="shared" si="4784"/>
        <v/>
      </c>
      <c r="EJ342" s="71" t="str">
        <f t="shared" si="4785"/>
        <v/>
      </c>
      <c r="EK342" s="71" t="str">
        <f t="shared" si="4786"/>
        <v/>
      </c>
      <c r="EL342" s="71" t="str">
        <f t="shared" si="4787"/>
        <v/>
      </c>
      <c r="EM342" s="71" t="str">
        <f t="shared" si="4788"/>
        <v/>
      </c>
      <c r="EN342" s="71" t="str">
        <f t="shared" si="4789"/>
        <v/>
      </c>
      <c r="EO342" s="71" t="str">
        <f t="shared" si="4790"/>
        <v/>
      </c>
      <c r="EP342" s="71" t="str">
        <f t="shared" si="4791"/>
        <v/>
      </c>
      <c r="EQ342" s="71" t="str">
        <f t="shared" si="4792"/>
        <v/>
      </c>
      <c r="ER342" s="71" t="str">
        <f t="shared" si="4793"/>
        <v/>
      </c>
      <c r="ES342" s="71" t="str">
        <f t="shared" si="4794"/>
        <v/>
      </c>
      <c r="ET342" s="71" t="str">
        <f t="shared" si="4795"/>
        <v/>
      </c>
      <c r="EU342" s="71" t="str">
        <f t="shared" si="4796"/>
        <v/>
      </c>
      <c r="EV342" s="71" t="str">
        <f t="shared" si="4797"/>
        <v/>
      </c>
      <c r="EW342" s="71" t="str">
        <f t="shared" si="4798"/>
        <v/>
      </c>
      <c r="EX342" s="71" t="str">
        <f t="shared" si="4799"/>
        <v/>
      </c>
      <c r="EY342" s="71" t="str">
        <f t="shared" si="4800"/>
        <v/>
      </c>
      <c r="EZ342" s="71" t="str">
        <f t="shared" si="4801"/>
        <v/>
      </c>
      <c r="FA342" s="71" t="str">
        <f t="shared" si="4802"/>
        <v/>
      </c>
      <c r="FB342" s="71" t="str">
        <f t="shared" si="4803"/>
        <v/>
      </c>
      <c r="FC342" s="71" t="str">
        <f t="shared" si="4804"/>
        <v/>
      </c>
      <c r="FD342" s="71" t="str">
        <f t="shared" si="4805"/>
        <v/>
      </c>
      <c r="FE342" s="71" t="str">
        <f t="shared" si="4806"/>
        <v/>
      </c>
      <c r="FF342" s="71" t="str">
        <f t="shared" si="4807"/>
        <v/>
      </c>
      <c r="FG342" s="71" t="str">
        <f t="shared" si="4808"/>
        <v/>
      </c>
      <c r="FH342" s="71" t="str">
        <f t="shared" si="4809"/>
        <v/>
      </c>
      <c r="FI342" s="71" t="str">
        <f t="shared" si="4810"/>
        <v/>
      </c>
      <c r="FJ342" s="71" t="str">
        <f t="shared" si="4811"/>
        <v/>
      </c>
      <c r="FK342" s="71" t="str">
        <f t="shared" si="4812"/>
        <v/>
      </c>
      <c r="FL342" s="71" t="str">
        <f t="shared" si="4813"/>
        <v/>
      </c>
      <c r="FM342" s="71" t="str">
        <f t="shared" si="4814"/>
        <v/>
      </c>
      <c r="FN342" s="71" t="str">
        <f t="shared" si="4815"/>
        <v/>
      </c>
      <c r="FO342" s="71" t="str">
        <f t="shared" si="4816"/>
        <v/>
      </c>
      <c r="FP342" s="71" t="str">
        <f t="shared" si="4817"/>
        <v/>
      </c>
      <c r="FQ342" s="71" t="str">
        <f t="shared" si="4818"/>
        <v/>
      </c>
      <c r="FR342" s="71" t="str">
        <f t="shared" si="4819"/>
        <v/>
      </c>
      <c r="FS342" s="71" t="str">
        <f t="shared" si="4820"/>
        <v/>
      </c>
    </row>
    <row r="343" spans="92:175">
      <c r="CN343" s="70" t="str">
        <f t="shared" si="4745"/>
        <v>InitUnitState('',,,,,,,,,,)</v>
      </c>
      <c r="CO343" s="70" t="str">
        <f t="shared" si="4746"/>
        <v>InitUnitNormal('',,,,,,,,,,)</v>
      </c>
      <c r="CP343" s="70" t="str">
        <f t="shared" si="4747"/>
        <v>InitUnitMagic('',,,,,,,,,,)</v>
      </c>
      <c r="CQ343" s="70" t="str">
        <f t="shared" si="4748"/>
        <v>InitUnitAdd('',,,,,,,,,,)</v>
      </c>
      <c r="CR343" s="70" t="str">
        <f t="shared" si="4749"/>
        <v>InitEquipData('',,"",,,,,'','','','','','',"")</v>
      </c>
      <c r="CU343" s="61" t="str">
        <f t="shared" si="4750"/>
        <v>|n</v>
      </c>
      <c r="CW343" s="60"/>
      <c r="CX343" s="60"/>
      <c r="CY343" s="60"/>
      <c r="CZ343" s="60"/>
      <c r="DA343" s="60"/>
      <c r="DB343" s="71" t="str">
        <f t="shared" si="4751"/>
        <v/>
      </c>
      <c r="DC343" s="71" t="str">
        <f t="shared" si="4752"/>
        <v/>
      </c>
      <c r="DD343" s="71" t="str">
        <f t="shared" si="4753"/>
        <v/>
      </c>
      <c r="DE343" s="71" t="str">
        <f t="shared" si="4754"/>
        <v/>
      </c>
      <c r="DF343" s="71" t="str">
        <f t="shared" si="4755"/>
        <v/>
      </c>
      <c r="DG343" s="71" t="str">
        <f t="shared" si="4756"/>
        <v/>
      </c>
      <c r="DH343" s="71" t="str">
        <f t="shared" si="4757"/>
        <v/>
      </c>
      <c r="DI343" s="71" t="str">
        <f t="shared" si="4758"/>
        <v/>
      </c>
      <c r="DJ343" s="71" t="str">
        <f t="shared" si="4759"/>
        <v/>
      </c>
      <c r="DK343" s="71" t="str">
        <f t="shared" si="4760"/>
        <v/>
      </c>
      <c r="DL343" s="71" t="str">
        <f t="shared" si="4761"/>
        <v/>
      </c>
      <c r="DM343" s="71" t="str">
        <f t="shared" si="4762"/>
        <v/>
      </c>
      <c r="DN343" s="71" t="str">
        <f t="shared" si="4763"/>
        <v/>
      </c>
      <c r="DO343" s="71" t="str">
        <f t="shared" si="4764"/>
        <v/>
      </c>
      <c r="DP343" s="71" t="str">
        <f t="shared" si="4765"/>
        <v/>
      </c>
      <c r="DQ343" s="71" t="str">
        <f t="shared" si="4766"/>
        <v/>
      </c>
      <c r="DR343" s="71" t="str">
        <f t="shared" si="4767"/>
        <v/>
      </c>
      <c r="DS343" s="71" t="str">
        <f t="shared" si="4768"/>
        <v/>
      </c>
      <c r="DT343" s="71" t="str">
        <f t="shared" si="4769"/>
        <v/>
      </c>
      <c r="DU343" s="71" t="str">
        <f t="shared" si="4770"/>
        <v/>
      </c>
      <c r="DV343" s="71" t="str">
        <f t="shared" si="4771"/>
        <v/>
      </c>
      <c r="DW343" s="71" t="str">
        <f t="shared" si="4772"/>
        <v/>
      </c>
      <c r="DX343" s="71" t="str">
        <f t="shared" si="4773"/>
        <v/>
      </c>
      <c r="DY343" s="71" t="str">
        <f t="shared" si="4774"/>
        <v/>
      </c>
      <c r="DZ343" s="71" t="str">
        <f t="shared" si="4775"/>
        <v/>
      </c>
      <c r="EA343" s="71" t="str">
        <f t="shared" si="4776"/>
        <v/>
      </c>
      <c r="EB343" s="71" t="str">
        <f t="shared" si="4777"/>
        <v/>
      </c>
      <c r="EC343" s="71" t="str">
        <f t="shared" si="4778"/>
        <v/>
      </c>
      <c r="ED343" s="71" t="str">
        <f t="shared" si="4779"/>
        <v/>
      </c>
      <c r="EE343" s="71" t="str">
        <f t="shared" si="4780"/>
        <v/>
      </c>
      <c r="EF343" s="71" t="str">
        <f t="shared" si="4781"/>
        <v/>
      </c>
      <c r="EG343" s="71" t="str">
        <f t="shared" si="4782"/>
        <v/>
      </c>
      <c r="EH343" s="71" t="str">
        <f t="shared" si="4783"/>
        <v/>
      </c>
      <c r="EI343" s="71" t="str">
        <f t="shared" si="4784"/>
        <v/>
      </c>
      <c r="EJ343" s="71" t="str">
        <f t="shared" si="4785"/>
        <v/>
      </c>
      <c r="EK343" s="71" t="str">
        <f t="shared" si="4786"/>
        <v/>
      </c>
      <c r="EL343" s="71" t="str">
        <f t="shared" si="4787"/>
        <v/>
      </c>
      <c r="EM343" s="71" t="str">
        <f t="shared" si="4788"/>
        <v/>
      </c>
      <c r="EN343" s="71" t="str">
        <f t="shared" si="4789"/>
        <v/>
      </c>
      <c r="EO343" s="71" t="str">
        <f t="shared" si="4790"/>
        <v/>
      </c>
      <c r="EP343" s="71" t="str">
        <f t="shared" si="4791"/>
        <v/>
      </c>
      <c r="EQ343" s="71" t="str">
        <f t="shared" si="4792"/>
        <v/>
      </c>
      <c r="ER343" s="71" t="str">
        <f t="shared" si="4793"/>
        <v/>
      </c>
      <c r="ES343" s="71" t="str">
        <f t="shared" si="4794"/>
        <v/>
      </c>
      <c r="ET343" s="71" t="str">
        <f t="shared" si="4795"/>
        <v/>
      </c>
      <c r="EU343" s="71" t="str">
        <f t="shared" si="4796"/>
        <v/>
      </c>
      <c r="EV343" s="71" t="str">
        <f t="shared" si="4797"/>
        <v/>
      </c>
      <c r="EW343" s="71" t="str">
        <f t="shared" si="4798"/>
        <v/>
      </c>
      <c r="EX343" s="71" t="str">
        <f t="shared" si="4799"/>
        <v/>
      </c>
      <c r="EY343" s="71" t="str">
        <f t="shared" si="4800"/>
        <v/>
      </c>
      <c r="EZ343" s="71" t="str">
        <f t="shared" si="4801"/>
        <v/>
      </c>
      <c r="FA343" s="71" t="str">
        <f t="shared" si="4802"/>
        <v/>
      </c>
      <c r="FB343" s="71" t="str">
        <f t="shared" si="4803"/>
        <v/>
      </c>
      <c r="FC343" s="71" t="str">
        <f t="shared" si="4804"/>
        <v/>
      </c>
      <c r="FD343" s="71" t="str">
        <f t="shared" si="4805"/>
        <v/>
      </c>
      <c r="FE343" s="71" t="str">
        <f t="shared" si="4806"/>
        <v/>
      </c>
      <c r="FF343" s="71" t="str">
        <f t="shared" si="4807"/>
        <v/>
      </c>
      <c r="FG343" s="71" t="str">
        <f t="shared" si="4808"/>
        <v/>
      </c>
      <c r="FH343" s="71" t="str">
        <f t="shared" si="4809"/>
        <v/>
      </c>
      <c r="FI343" s="71" t="str">
        <f t="shared" si="4810"/>
        <v/>
      </c>
      <c r="FJ343" s="71" t="str">
        <f t="shared" si="4811"/>
        <v/>
      </c>
      <c r="FK343" s="71" t="str">
        <f t="shared" si="4812"/>
        <v/>
      </c>
      <c r="FL343" s="71" t="str">
        <f t="shared" si="4813"/>
        <v/>
      </c>
      <c r="FM343" s="71" t="str">
        <f t="shared" si="4814"/>
        <v/>
      </c>
      <c r="FN343" s="71" t="str">
        <f t="shared" si="4815"/>
        <v/>
      </c>
      <c r="FO343" s="71" t="str">
        <f t="shared" si="4816"/>
        <v/>
      </c>
      <c r="FP343" s="71" t="str">
        <f t="shared" si="4817"/>
        <v/>
      </c>
      <c r="FQ343" s="71" t="str">
        <f t="shared" si="4818"/>
        <v/>
      </c>
      <c r="FR343" s="71" t="str">
        <f t="shared" si="4819"/>
        <v/>
      </c>
      <c r="FS343" s="71" t="str">
        <f t="shared" si="4820"/>
        <v/>
      </c>
    </row>
    <row r="344" spans="92:175">
      <c r="CN344" s="70" t="str">
        <f t="shared" si="4745"/>
        <v>InitUnitState('',,,,,,,,,,)</v>
      </c>
      <c r="CO344" s="70" t="str">
        <f t="shared" si="4746"/>
        <v>InitUnitNormal('',,,,,,,,,,)</v>
      </c>
      <c r="CP344" s="70" t="str">
        <f t="shared" si="4747"/>
        <v>InitUnitMagic('',,,,,,,,,,)</v>
      </c>
      <c r="CQ344" s="70" t="str">
        <f t="shared" si="4748"/>
        <v>InitUnitAdd('',,,,,,,,,,)</v>
      </c>
      <c r="CR344" s="70" t="str">
        <f t="shared" si="4749"/>
        <v>InitEquipData('',,"",,,,,'','','','','','',"")</v>
      </c>
      <c r="CU344" s="61" t="str">
        <f t="shared" si="4750"/>
        <v>|n</v>
      </c>
      <c r="CW344" s="60"/>
      <c r="CX344" s="60"/>
      <c r="CY344" s="60"/>
      <c r="CZ344" s="60"/>
      <c r="DA344" s="60"/>
      <c r="DB344" s="71" t="str">
        <f t="shared" si="4751"/>
        <v/>
      </c>
      <c r="DC344" s="71" t="str">
        <f t="shared" si="4752"/>
        <v/>
      </c>
      <c r="DD344" s="71" t="str">
        <f t="shared" si="4753"/>
        <v/>
      </c>
      <c r="DE344" s="71" t="str">
        <f t="shared" si="4754"/>
        <v/>
      </c>
      <c r="DF344" s="71" t="str">
        <f t="shared" si="4755"/>
        <v/>
      </c>
      <c r="DG344" s="71" t="str">
        <f t="shared" si="4756"/>
        <v/>
      </c>
      <c r="DH344" s="71" t="str">
        <f t="shared" si="4757"/>
        <v/>
      </c>
      <c r="DI344" s="71" t="str">
        <f t="shared" si="4758"/>
        <v/>
      </c>
      <c r="DJ344" s="71" t="str">
        <f t="shared" si="4759"/>
        <v/>
      </c>
      <c r="DK344" s="71" t="str">
        <f t="shared" si="4760"/>
        <v/>
      </c>
      <c r="DL344" s="71" t="str">
        <f t="shared" si="4761"/>
        <v/>
      </c>
      <c r="DM344" s="71" t="str">
        <f t="shared" si="4762"/>
        <v/>
      </c>
      <c r="DN344" s="71" t="str">
        <f t="shared" si="4763"/>
        <v/>
      </c>
      <c r="DO344" s="71" t="str">
        <f t="shared" si="4764"/>
        <v/>
      </c>
      <c r="DP344" s="71" t="str">
        <f t="shared" si="4765"/>
        <v/>
      </c>
      <c r="DQ344" s="71" t="str">
        <f t="shared" si="4766"/>
        <v/>
      </c>
      <c r="DR344" s="71" t="str">
        <f t="shared" si="4767"/>
        <v/>
      </c>
      <c r="DS344" s="71" t="str">
        <f t="shared" si="4768"/>
        <v/>
      </c>
      <c r="DT344" s="71" t="str">
        <f t="shared" si="4769"/>
        <v/>
      </c>
      <c r="DU344" s="71" t="str">
        <f t="shared" si="4770"/>
        <v/>
      </c>
      <c r="DV344" s="71" t="str">
        <f t="shared" si="4771"/>
        <v/>
      </c>
      <c r="DW344" s="71" t="str">
        <f t="shared" si="4772"/>
        <v/>
      </c>
      <c r="DX344" s="71" t="str">
        <f t="shared" si="4773"/>
        <v/>
      </c>
      <c r="DY344" s="71" t="str">
        <f t="shared" si="4774"/>
        <v/>
      </c>
      <c r="DZ344" s="71" t="str">
        <f t="shared" si="4775"/>
        <v/>
      </c>
      <c r="EA344" s="71" t="str">
        <f t="shared" si="4776"/>
        <v/>
      </c>
      <c r="EB344" s="71" t="str">
        <f t="shared" si="4777"/>
        <v/>
      </c>
      <c r="EC344" s="71" t="str">
        <f t="shared" si="4778"/>
        <v/>
      </c>
      <c r="ED344" s="71" t="str">
        <f t="shared" si="4779"/>
        <v/>
      </c>
      <c r="EE344" s="71" t="str">
        <f t="shared" si="4780"/>
        <v/>
      </c>
      <c r="EF344" s="71" t="str">
        <f t="shared" si="4781"/>
        <v/>
      </c>
      <c r="EG344" s="71" t="str">
        <f t="shared" si="4782"/>
        <v/>
      </c>
      <c r="EH344" s="71" t="str">
        <f t="shared" si="4783"/>
        <v/>
      </c>
      <c r="EI344" s="71" t="str">
        <f t="shared" si="4784"/>
        <v/>
      </c>
      <c r="EJ344" s="71" t="str">
        <f t="shared" si="4785"/>
        <v/>
      </c>
      <c r="EK344" s="71" t="str">
        <f t="shared" si="4786"/>
        <v/>
      </c>
      <c r="EL344" s="71" t="str">
        <f t="shared" si="4787"/>
        <v/>
      </c>
      <c r="EM344" s="71" t="str">
        <f t="shared" si="4788"/>
        <v/>
      </c>
      <c r="EN344" s="71" t="str">
        <f t="shared" si="4789"/>
        <v/>
      </c>
      <c r="EO344" s="71" t="str">
        <f t="shared" si="4790"/>
        <v/>
      </c>
      <c r="EP344" s="71" t="str">
        <f t="shared" si="4791"/>
        <v/>
      </c>
      <c r="EQ344" s="71" t="str">
        <f t="shared" si="4792"/>
        <v/>
      </c>
      <c r="ER344" s="71" t="str">
        <f t="shared" si="4793"/>
        <v/>
      </c>
      <c r="ES344" s="71" t="str">
        <f t="shared" si="4794"/>
        <v/>
      </c>
      <c r="ET344" s="71" t="str">
        <f t="shared" si="4795"/>
        <v/>
      </c>
      <c r="EU344" s="71" t="str">
        <f t="shared" si="4796"/>
        <v/>
      </c>
      <c r="EV344" s="71" t="str">
        <f t="shared" si="4797"/>
        <v/>
      </c>
      <c r="EW344" s="71" t="str">
        <f t="shared" si="4798"/>
        <v/>
      </c>
      <c r="EX344" s="71" t="str">
        <f t="shared" si="4799"/>
        <v/>
      </c>
      <c r="EY344" s="71" t="str">
        <f t="shared" si="4800"/>
        <v/>
      </c>
      <c r="EZ344" s="71" t="str">
        <f t="shared" si="4801"/>
        <v/>
      </c>
      <c r="FA344" s="71" t="str">
        <f t="shared" si="4802"/>
        <v/>
      </c>
      <c r="FB344" s="71" t="str">
        <f t="shared" si="4803"/>
        <v/>
      </c>
      <c r="FC344" s="71" t="str">
        <f t="shared" si="4804"/>
        <v/>
      </c>
      <c r="FD344" s="71" t="str">
        <f t="shared" si="4805"/>
        <v/>
      </c>
      <c r="FE344" s="71" t="str">
        <f t="shared" si="4806"/>
        <v/>
      </c>
      <c r="FF344" s="71" t="str">
        <f t="shared" si="4807"/>
        <v/>
      </c>
      <c r="FG344" s="71" t="str">
        <f t="shared" si="4808"/>
        <v/>
      </c>
      <c r="FH344" s="71" t="str">
        <f t="shared" si="4809"/>
        <v/>
      </c>
      <c r="FI344" s="71" t="str">
        <f t="shared" si="4810"/>
        <v/>
      </c>
      <c r="FJ344" s="71" t="str">
        <f t="shared" si="4811"/>
        <v/>
      </c>
      <c r="FK344" s="71" t="str">
        <f t="shared" si="4812"/>
        <v/>
      </c>
      <c r="FL344" s="71" t="str">
        <f t="shared" si="4813"/>
        <v/>
      </c>
      <c r="FM344" s="71" t="str">
        <f t="shared" si="4814"/>
        <v/>
      </c>
      <c r="FN344" s="71" t="str">
        <f t="shared" si="4815"/>
        <v/>
      </c>
      <c r="FO344" s="71" t="str">
        <f t="shared" si="4816"/>
        <v/>
      </c>
      <c r="FP344" s="71" t="str">
        <f t="shared" si="4817"/>
        <v/>
      </c>
      <c r="FQ344" s="71" t="str">
        <f t="shared" si="4818"/>
        <v/>
      </c>
      <c r="FR344" s="71" t="str">
        <f t="shared" si="4819"/>
        <v/>
      </c>
      <c r="FS344" s="71" t="str">
        <f t="shared" si="4820"/>
        <v/>
      </c>
    </row>
    <row r="345" spans="92:175">
      <c r="CN345" s="70" t="str">
        <f t="shared" si="4745"/>
        <v>InitUnitState('',,,,,,,,,,)</v>
      </c>
      <c r="CO345" s="70" t="str">
        <f t="shared" si="4746"/>
        <v>InitUnitNormal('',,,,,,,,,,)</v>
      </c>
      <c r="CP345" s="70" t="str">
        <f t="shared" si="4747"/>
        <v>InitUnitMagic('',,,,,,,,,,)</v>
      </c>
      <c r="CQ345" s="70" t="str">
        <f t="shared" si="4748"/>
        <v>InitUnitAdd('',,,,,,,,,,)</v>
      </c>
      <c r="CR345" s="70" t="str">
        <f t="shared" si="4749"/>
        <v>InitEquipData('',,"",,,,,'','','','','','',"")</v>
      </c>
      <c r="CU345" s="61" t="str">
        <f t="shared" si="4750"/>
        <v>|n</v>
      </c>
      <c r="CW345" s="60"/>
      <c r="CX345" s="60"/>
      <c r="CY345" s="60"/>
      <c r="CZ345" s="60"/>
      <c r="DA345" s="60"/>
      <c r="DB345" s="71" t="str">
        <f t="shared" si="4751"/>
        <v/>
      </c>
      <c r="DC345" s="71" t="str">
        <f t="shared" si="4752"/>
        <v/>
      </c>
      <c r="DD345" s="71" t="str">
        <f t="shared" si="4753"/>
        <v/>
      </c>
      <c r="DE345" s="71" t="str">
        <f t="shared" si="4754"/>
        <v/>
      </c>
      <c r="DF345" s="71" t="str">
        <f t="shared" si="4755"/>
        <v/>
      </c>
      <c r="DG345" s="71" t="str">
        <f t="shared" si="4756"/>
        <v/>
      </c>
      <c r="DH345" s="71" t="str">
        <f t="shared" si="4757"/>
        <v/>
      </c>
      <c r="DI345" s="71" t="str">
        <f t="shared" si="4758"/>
        <v/>
      </c>
      <c r="DJ345" s="71" t="str">
        <f t="shared" si="4759"/>
        <v/>
      </c>
      <c r="DK345" s="71" t="str">
        <f t="shared" si="4760"/>
        <v/>
      </c>
      <c r="DL345" s="71" t="str">
        <f t="shared" si="4761"/>
        <v/>
      </c>
      <c r="DM345" s="71" t="str">
        <f t="shared" si="4762"/>
        <v/>
      </c>
      <c r="DN345" s="71" t="str">
        <f t="shared" si="4763"/>
        <v/>
      </c>
      <c r="DO345" s="71" t="str">
        <f t="shared" si="4764"/>
        <v/>
      </c>
      <c r="DP345" s="71" t="str">
        <f t="shared" si="4765"/>
        <v/>
      </c>
      <c r="DQ345" s="71" t="str">
        <f t="shared" si="4766"/>
        <v/>
      </c>
      <c r="DR345" s="71" t="str">
        <f t="shared" si="4767"/>
        <v/>
      </c>
      <c r="DS345" s="71" t="str">
        <f t="shared" si="4768"/>
        <v/>
      </c>
      <c r="DT345" s="71" t="str">
        <f t="shared" si="4769"/>
        <v/>
      </c>
      <c r="DU345" s="71" t="str">
        <f t="shared" si="4770"/>
        <v/>
      </c>
      <c r="DV345" s="71" t="str">
        <f t="shared" si="4771"/>
        <v/>
      </c>
      <c r="DW345" s="71" t="str">
        <f t="shared" si="4772"/>
        <v/>
      </c>
      <c r="DX345" s="71" t="str">
        <f t="shared" si="4773"/>
        <v/>
      </c>
      <c r="DY345" s="71" t="str">
        <f t="shared" si="4774"/>
        <v/>
      </c>
      <c r="DZ345" s="71" t="str">
        <f t="shared" si="4775"/>
        <v/>
      </c>
      <c r="EA345" s="71" t="str">
        <f t="shared" si="4776"/>
        <v/>
      </c>
      <c r="EB345" s="71" t="str">
        <f t="shared" si="4777"/>
        <v/>
      </c>
      <c r="EC345" s="71" t="str">
        <f t="shared" si="4778"/>
        <v/>
      </c>
      <c r="ED345" s="71" t="str">
        <f t="shared" si="4779"/>
        <v/>
      </c>
      <c r="EE345" s="71" t="str">
        <f t="shared" si="4780"/>
        <v/>
      </c>
      <c r="EF345" s="71" t="str">
        <f t="shared" si="4781"/>
        <v/>
      </c>
      <c r="EG345" s="71" t="str">
        <f t="shared" si="4782"/>
        <v/>
      </c>
      <c r="EH345" s="71" t="str">
        <f t="shared" si="4783"/>
        <v/>
      </c>
      <c r="EI345" s="71" t="str">
        <f t="shared" si="4784"/>
        <v/>
      </c>
      <c r="EJ345" s="71" t="str">
        <f t="shared" si="4785"/>
        <v/>
      </c>
      <c r="EK345" s="71" t="str">
        <f t="shared" si="4786"/>
        <v/>
      </c>
      <c r="EL345" s="71" t="str">
        <f t="shared" si="4787"/>
        <v/>
      </c>
      <c r="EM345" s="71" t="str">
        <f t="shared" si="4788"/>
        <v/>
      </c>
      <c r="EN345" s="71" t="str">
        <f t="shared" si="4789"/>
        <v/>
      </c>
      <c r="EO345" s="71" t="str">
        <f t="shared" si="4790"/>
        <v/>
      </c>
      <c r="EP345" s="71" t="str">
        <f t="shared" si="4791"/>
        <v/>
      </c>
      <c r="EQ345" s="71" t="str">
        <f t="shared" si="4792"/>
        <v/>
      </c>
      <c r="ER345" s="71" t="str">
        <f t="shared" si="4793"/>
        <v/>
      </c>
      <c r="ES345" s="71" t="str">
        <f t="shared" si="4794"/>
        <v/>
      </c>
      <c r="ET345" s="71" t="str">
        <f t="shared" si="4795"/>
        <v/>
      </c>
      <c r="EU345" s="71" t="str">
        <f t="shared" si="4796"/>
        <v/>
      </c>
      <c r="EV345" s="71" t="str">
        <f t="shared" si="4797"/>
        <v/>
      </c>
      <c r="EW345" s="71" t="str">
        <f t="shared" si="4798"/>
        <v/>
      </c>
      <c r="EX345" s="71" t="str">
        <f t="shared" si="4799"/>
        <v/>
      </c>
      <c r="EY345" s="71" t="str">
        <f t="shared" si="4800"/>
        <v/>
      </c>
      <c r="EZ345" s="71" t="str">
        <f t="shared" si="4801"/>
        <v/>
      </c>
      <c r="FA345" s="71" t="str">
        <f t="shared" si="4802"/>
        <v/>
      </c>
      <c r="FB345" s="71" t="str">
        <f t="shared" si="4803"/>
        <v/>
      </c>
      <c r="FC345" s="71" t="str">
        <f t="shared" si="4804"/>
        <v/>
      </c>
      <c r="FD345" s="71" t="str">
        <f t="shared" si="4805"/>
        <v/>
      </c>
      <c r="FE345" s="71" t="str">
        <f t="shared" si="4806"/>
        <v/>
      </c>
      <c r="FF345" s="71" t="str">
        <f t="shared" si="4807"/>
        <v/>
      </c>
      <c r="FG345" s="71" t="str">
        <f t="shared" si="4808"/>
        <v/>
      </c>
      <c r="FH345" s="71" t="str">
        <f t="shared" si="4809"/>
        <v/>
      </c>
      <c r="FI345" s="71" t="str">
        <f t="shared" si="4810"/>
        <v/>
      </c>
      <c r="FJ345" s="71" t="str">
        <f t="shared" si="4811"/>
        <v/>
      </c>
      <c r="FK345" s="71" t="str">
        <f t="shared" si="4812"/>
        <v/>
      </c>
      <c r="FL345" s="71" t="str">
        <f t="shared" si="4813"/>
        <v/>
      </c>
      <c r="FM345" s="71" t="str">
        <f t="shared" si="4814"/>
        <v/>
      </c>
      <c r="FN345" s="71" t="str">
        <f t="shared" si="4815"/>
        <v/>
      </c>
      <c r="FO345" s="71" t="str">
        <f t="shared" si="4816"/>
        <v/>
      </c>
      <c r="FP345" s="71" t="str">
        <f t="shared" si="4817"/>
        <v/>
      </c>
      <c r="FQ345" s="71" t="str">
        <f t="shared" si="4818"/>
        <v/>
      </c>
      <c r="FR345" s="71" t="str">
        <f t="shared" si="4819"/>
        <v/>
      </c>
      <c r="FS345" s="71" t="str">
        <f t="shared" si="4820"/>
        <v/>
      </c>
    </row>
    <row r="346" spans="92:175">
      <c r="CN346" s="70" t="str">
        <f t="shared" si="4745"/>
        <v>InitUnitState('',,,,,,,,,,)</v>
      </c>
      <c r="CO346" s="70" t="str">
        <f t="shared" si="4746"/>
        <v>InitUnitNormal('',,,,,,,,,,)</v>
      </c>
      <c r="CP346" s="70" t="str">
        <f t="shared" si="4747"/>
        <v>InitUnitMagic('',,,,,,,,,,)</v>
      </c>
      <c r="CQ346" s="70" t="str">
        <f t="shared" si="4748"/>
        <v>InitUnitAdd('',,,,,,,,,,)</v>
      </c>
      <c r="CR346" s="70" t="str">
        <f t="shared" si="4749"/>
        <v>InitEquipData('',,"",,,,,'','','','','','',"")</v>
      </c>
      <c r="CU346" s="61" t="str">
        <f t="shared" si="4750"/>
        <v>|n</v>
      </c>
      <c r="CW346" s="60"/>
      <c r="CX346" s="60"/>
      <c r="CY346" s="60"/>
      <c r="CZ346" s="60"/>
      <c r="DA346" s="60"/>
      <c r="DB346" s="71" t="str">
        <f t="shared" si="4751"/>
        <v/>
      </c>
      <c r="DC346" s="71" t="str">
        <f t="shared" si="4752"/>
        <v/>
      </c>
      <c r="DD346" s="71" t="str">
        <f t="shared" si="4753"/>
        <v/>
      </c>
      <c r="DE346" s="71" t="str">
        <f t="shared" si="4754"/>
        <v/>
      </c>
      <c r="DF346" s="71" t="str">
        <f t="shared" si="4755"/>
        <v/>
      </c>
      <c r="DG346" s="71" t="str">
        <f t="shared" si="4756"/>
        <v/>
      </c>
      <c r="DH346" s="71" t="str">
        <f t="shared" si="4757"/>
        <v/>
      </c>
      <c r="DI346" s="71" t="str">
        <f t="shared" si="4758"/>
        <v/>
      </c>
      <c r="DJ346" s="71" t="str">
        <f t="shared" si="4759"/>
        <v/>
      </c>
      <c r="DK346" s="71" t="str">
        <f t="shared" si="4760"/>
        <v/>
      </c>
      <c r="DL346" s="71" t="str">
        <f t="shared" si="4761"/>
        <v/>
      </c>
      <c r="DM346" s="71" t="str">
        <f t="shared" si="4762"/>
        <v/>
      </c>
      <c r="DN346" s="71" t="str">
        <f t="shared" si="4763"/>
        <v/>
      </c>
      <c r="DO346" s="71" t="str">
        <f t="shared" si="4764"/>
        <v/>
      </c>
      <c r="DP346" s="71" t="str">
        <f t="shared" si="4765"/>
        <v/>
      </c>
      <c r="DQ346" s="71" t="str">
        <f t="shared" si="4766"/>
        <v/>
      </c>
      <c r="DR346" s="71" t="str">
        <f t="shared" si="4767"/>
        <v/>
      </c>
      <c r="DS346" s="71" t="str">
        <f t="shared" si="4768"/>
        <v/>
      </c>
      <c r="DT346" s="71" t="str">
        <f t="shared" si="4769"/>
        <v/>
      </c>
      <c r="DU346" s="71" t="str">
        <f t="shared" si="4770"/>
        <v/>
      </c>
      <c r="DV346" s="71" t="str">
        <f t="shared" si="4771"/>
        <v/>
      </c>
      <c r="DW346" s="71" t="str">
        <f t="shared" si="4772"/>
        <v/>
      </c>
      <c r="DX346" s="71" t="str">
        <f t="shared" si="4773"/>
        <v/>
      </c>
      <c r="DY346" s="71" t="str">
        <f t="shared" si="4774"/>
        <v/>
      </c>
      <c r="DZ346" s="71" t="str">
        <f t="shared" si="4775"/>
        <v/>
      </c>
      <c r="EA346" s="71" t="str">
        <f t="shared" si="4776"/>
        <v/>
      </c>
      <c r="EB346" s="71" t="str">
        <f t="shared" si="4777"/>
        <v/>
      </c>
      <c r="EC346" s="71" t="str">
        <f t="shared" si="4778"/>
        <v/>
      </c>
      <c r="ED346" s="71" t="str">
        <f t="shared" si="4779"/>
        <v/>
      </c>
      <c r="EE346" s="71" t="str">
        <f t="shared" si="4780"/>
        <v/>
      </c>
      <c r="EF346" s="71" t="str">
        <f t="shared" si="4781"/>
        <v/>
      </c>
      <c r="EG346" s="71" t="str">
        <f t="shared" si="4782"/>
        <v/>
      </c>
      <c r="EH346" s="71" t="str">
        <f t="shared" si="4783"/>
        <v/>
      </c>
      <c r="EI346" s="71" t="str">
        <f t="shared" si="4784"/>
        <v/>
      </c>
      <c r="EJ346" s="71" t="str">
        <f t="shared" si="4785"/>
        <v/>
      </c>
      <c r="EK346" s="71" t="str">
        <f t="shared" si="4786"/>
        <v/>
      </c>
      <c r="EL346" s="71" t="str">
        <f t="shared" si="4787"/>
        <v/>
      </c>
      <c r="EM346" s="71" t="str">
        <f t="shared" si="4788"/>
        <v/>
      </c>
      <c r="EN346" s="71" t="str">
        <f t="shared" si="4789"/>
        <v/>
      </c>
      <c r="EO346" s="71" t="str">
        <f t="shared" si="4790"/>
        <v/>
      </c>
      <c r="EP346" s="71" t="str">
        <f t="shared" si="4791"/>
        <v/>
      </c>
      <c r="EQ346" s="71" t="str">
        <f t="shared" si="4792"/>
        <v/>
      </c>
      <c r="ER346" s="71" t="str">
        <f t="shared" si="4793"/>
        <v/>
      </c>
      <c r="ES346" s="71" t="str">
        <f t="shared" si="4794"/>
        <v/>
      </c>
      <c r="ET346" s="71" t="str">
        <f t="shared" si="4795"/>
        <v/>
      </c>
      <c r="EU346" s="71" t="str">
        <f t="shared" si="4796"/>
        <v/>
      </c>
      <c r="EV346" s="71" t="str">
        <f t="shared" si="4797"/>
        <v/>
      </c>
      <c r="EW346" s="71" t="str">
        <f t="shared" si="4798"/>
        <v/>
      </c>
      <c r="EX346" s="71" t="str">
        <f t="shared" si="4799"/>
        <v/>
      </c>
      <c r="EY346" s="71" t="str">
        <f t="shared" si="4800"/>
        <v/>
      </c>
      <c r="EZ346" s="71" t="str">
        <f t="shared" si="4801"/>
        <v/>
      </c>
      <c r="FA346" s="71" t="str">
        <f t="shared" si="4802"/>
        <v/>
      </c>
      <c r="FB346" s="71" t="str">
        <f t="shared" si="4803"/>
        <v/>
      </c>
      <c r="FC346" s="71" t="str">
        <f t="shared" si="4804"/>
        <v/>
      </c>
      <c r="FD346" s="71" t="str">
        <f t="shared" si="4805"/>
        <v/>
      </c>
      <c r="FE346" s="71" t="str">
        <f t="shared" si="4806"/>
        <v/>
      </c>
      <c r="FF346" s="71" t="str">
        <f t="shared" si="4807"/>
        <v/>
      </c>
      <c r="FG346" s="71" t="str">
        <f t="shared" si="4808"/>
        <v/>
      </c>
      <c r="FH346" s="71" t="str">
        <f t="shared" si="4809"/>
        <v/>
      </c>
      <c r="FI346" s="71" t="str">
        <f t="shared" si="4810"/>
        <v/>
      </c>
      <c r="FJ346" s="71" t="str">
        <f t="shared" si="4811"/>
        <v/>
      </c>
      <c r="FK346" s="71" t="str">
        <f t="shared" si="4812"/>
        <v/>
      </c>
      <c r="FL346" s="71" t="str">
        <f t="shared" si="4813"/>
        <v/>
      </c>
      <c r="FM346" s="71" t="str">
        <f t="shared" si="4814"/>
        <v/>
      </c>
      <c r="FN346" s="71" t="str">
        <f t="shared" si="4815"/>
        <v/>
      </c>
      <c r="FO346" s="71" t="str">
        <f t="shared" si="4816"/>
        <v/>
      </c>
      <c r="FP346" s="71" t="str">
        <f t="shared" si="4817"/>
        <v/>
      </c>
      <c r="FQ346" s="71" t="str">
        <f t="shared" si="4818"/>
        <v/>
      </c>
      <c r="FR346" s="71" t="str">
        <f t="shared" si="4819"/>
        <v/>
      </c>
      <c r="FS346" s="71" t="str">
        <f t="shared" si="4820"/>
        <v/>
      </c>
    </row>
    <row r="347" spans="92:175">
      <c r="CN347" s="70" t="str">
        <f t="shared" si="4745"/>
        <v>InitUnitState('',,,,,,,,,,)</v>
      </c>
      <c r="CO347" s="70" t="str">
        <f t="shared" si="4746"/>
        <v>InitUnitNormal('',,,,,,,,,,)</v>
      </c>
      <c r="CP347" s="70" t="str">
        <f t="shared" si="4747"/>
        <v>InitUnitMagic('',,,,,,,,,,)</v>
      </c>
      <c r="CQ347" s="70" t="str">
        <f t="shared" si="4748"/>
        <v>InitUnitAdd('',,,,,,,,,,)</v>
      </c>
      <c r="CR347" s="70" t="str">
        <f t="shared" si="4749"/>
        <v>InitEquipData('',,"",,,,,'','','','','','',"")</v>
      </c>
      <c r="CU347" s="61" t="str">
        <f t="shared" si="4750"/>
        <v>|n</v>
      </c>
      <c r="CW347" s="60"/>
      <c r="CX347" s="60"/>
      <c r="CY347" s="60"/>
      <c r="CZ347" s="60"/>
      <c r="DA347" s="60"/>
      <c r="DB347" s="71" t="str">
        <f t="shared" si="4751"/>
        <v/>
      </c>
      <c r="DC347" s="71" t="str">
        <f t="shared" si="4752"/>
        <v/>
      </c>
      <c r="DD347" s="71" t="str">
        <f t="shared" si="4753"/>
        <v/>
      </c>
      <c r="DE347" s="71" t="str">
        <f t="shared" si="4754"/>
        <v/>
      </c>
      <c r="DF347" s="71" t="str">
        <f t="shared" si="4755"/>
        <v/>
      </c>
      <c r="DG347" s="71" t="str">
        <f t="shared" si="4756"/>
        <v/>
      </c>
      <c r="DH347" s="71" t="str">
        <f t="shared" si="4757"/>
        <v/>
      </c>
      <c r="DI347" s="71" t="str">
        <f t="shared" si="4758"/>
        <v/>
      </c>
      <c r="DJ347" s="71" t="str">
        <f t="shared" si="4759"/>
        <v/>
      </c>
      <c r="DK347" s="71" t="str">
        <f t="shared" si="4760"/>
        <v/>
      </c>
      <c r="DL347" s="71" t="str">
        <f t="shared" si="4761"/>
        <v/>
      </c>
      <c r="DM347" s="71" t="str">
        <f t="shared" si="4762"/>
        <v/>
      </c>
      <c r="DN347" s="71" t="str">
        <f t="shared" si="4763"/>
        <v/>
      </c>
      <c r="DO347" s="71" t="str">
        <f t="shared" si="4764"/>
        <v/>
      </c>
      <c r="DP347" s="71" t="str">
        <f t="shared" si="4765"/>
        <v/>
      </c>
      <c r="DQ347" s="71" t="str">
        <f t="shared" si="4766"/>
        <v/>
      </c>
      <c r="DR347" s="71" t="str">
        <f t="shared" si="4767"/>
        <v/>
      </c>
      <c r="DS347" s="71" t="str">
        <f t="shared" si="4768"/>
        <v/>
      </c>
      <c r="DT347" s="71" t="str">
        <f t="shared" si="4769"/>
        <v/>
      </c>
      <c r="DU347" s="71" t="str">
        <f t="shared" si="4770"/>
        <v/>
      </c>
      <c r="DV347" s="71" t="str">
        <f t="shared" si="4771"/>
        <v/>
      </c>
      <c r="DW347" s="71" t="str">
        <f t="shared" si="4772"/>
        <v/>
      </c>
      <c r="DX347" s="71" t="str">
        <f t="shared" si="4773"/>
        <v/>
      </c>
      <c r="DY347" s="71" t="str">
        <f t="shared" si="4774"/>
        <v/>
      </c>
      <c r="DZ347" s="71" t="str">
        <f t="shared" si="4775"/>
        <v/>
      </c>
      <c r="EA347" s="71" t="str">
        <f t="shared" si="4776"/>
        <v/>
      </c>
      <c r="EB347" s="71" t="str">
        <f t="shared" si="4777"/>
        <v/>
      </c>
      <c r="EC347" s="71" t="str">
        <f t="shared" si="4778"/>
        <v/>
      </c>
      <c r="ED347" s="71" t="str">
        <f t="shared" si="4779"/>
        <v/>
      </c>
      <c r="EE347" s="71" t="str">
        <f t="shared" si="4780"/>
        <v/>
      </c>
      <c r="EF347" s="71" t="str">
        <f t="shared" si="4781"/>
        <v/>
      </c>
      <c r="EG347" s="71" t="str">
        <f t="shared" si="4782"/>
        <v/>
      </c>
      <c r="EH347" s="71" t="str">
        <f t="shared" si="4783"/>
        <v/>
      </c>
      <c r="EI347" s="71" t="str">
        <f t="shared" si="4784"/>
        <v/>
      </c>
      <c r="EJ347" s="71" t="str">
        <f t="shared" si="4785"/>
        <v/>
      </c>
      <c r="EK347" s="71" t="str">
        <f t="shared" si="4786"/>
        <v/>
      </c>
      <c r="EL347" s="71" t="str">
        <f t="shared" si="4787"/>
        <v/>
      </c>
      <c r="EM347" s="71" t="str">
        <f t="shared" si="4788"/>
        <v/>
      </c>
      <c r="EN347" s="71" t="str">
        <f t="shared" si="4789"/>
        <v/>
      </c>
      <c r="EO347" s="71" t="str">
        <f t="shared" si="4790"/>
        <v/>
      </c>
      <c r="EP347" s="71" t="str">
        <f t="shared" si="4791"/>
        <v/>
      </c>
      <c r="EQ347" s="71" t="str">
        <f t="shared" si="4792"/>
        <v/>
      </c>
      <c r="ER347" s="71" t="str">
        <f t="shared" si="4793"/>
        <v/>
      </c>
      <c r="ES347" s="71" t="str">
        <f t="shared" si="4794"/>
        <v/>
      </c>
      <c r="ET347" s="71" t="str">
        <f t="shared" si="4795"/>
        <v/>
      </c>
      <c r="EU347" s="71" t="str">
        <f t="shared" si="4796"/>
        <v/>
      </c>
      <c r="EV347" s="71" t="str">
        <f t="shared" si="4797"/>
        <v/>
      </c>
      <c r="EW347" s="71" t="str">
        <f t="shared" si="4798"/>
        <v/>
      </c>
      <c r="EX347" s="71" t="str">
        <f t="shared" si="4799"/>
        <v/>
      </c>
      <c r="EY347" s="71" t="str">
        <f t="shared" si="4800"/>
        <v/>
      </c>
      <c r="EZ347" s="71" t="str">
        <f t="shared" si="4801"/>
        <v/>
      </c>
      <c r="FA347" s="71" t="str">
        <f t="shared" si="4802"/>
        <v/>
      </c>
      <c r="FB347" s="71" t="str">
        <f t="shared" si="4803"/>
        <v/>
      </c>
      <c r="FC347" s="71" t="str">
        <f t="shared" si="4804"/>
        <v/>
      </c>
      <c r="FD347" s="71" t="str">
        <f t="shared" si="4805"/>
        <v/>
      </c>
      <c r="FE347" s="71" t="str">
        <f t="shared" si="4806"/>
        <v/>
      </c>
      <c r="FF347" s="71" t="str">
        <f t="shared" si="4807"/>
        <v/>
      </c>
      <c r="FG347" s="71" t="str">
        <f t="shared" si="4808"/>
        <v/>
      </c>
      <c r="FH347" s="71" t="str">
        <f t="shared" si="4809"/>
        <v/>
      </c>
      <c r="FI347" s="71" t="str">
        <f t="shared" si="4810"/>
        <v/>
      </c>
      <c r="FJ347" s="71" t="str">
        <f t="shared" si="4811"/>
        <v/>
      </c>
      <c r="FK347" s="71" t="str">
        <f t="shared" si="4812"/>
        <v/>
      </c>
      <c r="FL347" s="71" t="str">
        <f t="shared" si="4813"/>
        <v/>
      </c>
      <c r="FM347" s="71" t="str">
        <f t="shared" si="4814"/>
        <v/>
      </c>
      <c r="FN347" s="71" t="str">
        <f t="shared" si="4815"/>
        <v/>
      </c>
      <c r="FO347" s="71" t="str">
        <f t="shared" si="4816"/>
        <v/>
      </c>
      <c r="FP347" s="71" t="str">
        <f t="shared" si="4817"/>
        <v/>
      </c>
      <c r="FQ347" s="71" t="str">
        <f t="shared" si="4818"/>
        <v/>
      </c>
      <c r="FR347" s="71" t="str">
        <f t="shared" si="4819"/>
        <v/>
      </c>
      <c r="FS347" s="71" t="str">
        <f t="shared" si="4820"/>
        <v/>
      </c>
    </row>
    <row r="348" spans="92:175">
      <c r="CN348" s="70" t="str">
        <f t="shared" si="4745"/>
        <v>InitUnitState('',,,,,,,,,,)</v>
      </c>
      <c r="CO348" s="70" t="str">
        <f t="shared" si="4746"/>
        <v>InitUnitNormal('',,,,,,,,,,)</v>
      </c>
      <c r="CP348" s="70" t="str">
        <f t="shared" si="4747"/>
        <v>InitUnitMagic('',,,,,,,,,,)</v>
      </c>
      <c r="CQ348" s="70" t="str">
        <f t="shared" si="4748"/>
        <v>InitUnitAdd('',,,,,,,,,,)</v>
      </c>
      <c r="CR348" s="70" t="str">
        <f t="shared" si="4749"/>
        <v>InitEquipData('',,"",,,,,'','','','','','',"")</v>
      </c>
      <c r="CU348" s="61" t="str">
        <f t="shared" si="4750"/>
        <v>|n</v>
      </c>
      <c r="CW348" s="60"/>
      <c r="CX348" s="60"/>
      <c r="CY348" s="60"/>
      <c r="CZ348" s="60"/>
      <c r="DA348" s="60"/>
      <c r="DB348" s="71" t="str">
        <f t="shared" si="4751"/>
        <v/>
      </c>
      <c r="DC348" s="71" t="str">
        <f t="shared" si="4752"/>
        <v/>
      </c>
      <c r="DD348" s="71" t="str">
        <f t="shared" si="4753"/>
        <v/>
      </c>
      <c r="DE348" s="71" t="str">
        <f t="shared" si="4754"/>
        <v/>
      </c>
      <c r="DF348" s="71" t="str">
        <f t="shared" si="4755"/>
        <v/>
      </c>
      <c r="DG348" s="71" t="str">
        <f t="shared" si="4756"/>
        <v/>
      </c>
      <c r="DH348" s="71" t="str">
        <f t="shared" si="4757"/>
        <v/>
      </c>
      <c r="DI348" s="71" t="str">
        <f t="shared" si="4758"/>
        <v/>
      </c>
      <c r="DJ348" s="71" t="str">
        <f t="shared" si="4759"/>
        <v/>
      </c>
      <c r="DK348" s="71" t="str">
        <f t="shared" si="4760"/>
        <v/>
      </c>
      <c r="DL348" s="71" t="str">
        <f t="shared" si="4761"/>
        <v/>
      </c>
      <c r="DM348" s="71" t="str">
        <f t="shared" si="4762"/>
        <v/>
      </c>
      <c r="DN348" s="71" t="str">
        <f t="shared" si="4763"/>
        <v/>
      </c>
      <c r="DO348" s="71" t="str">
        <f t="shared" si="4764"/>
        <v/>
      </c>
      <c r="DP348" s="71" t="str">
        <f t="shared" si="4765"/>
        <v/>
      </c>
      <c r="DQ348" s="71" t="str">
        <f t="shared" si="4766"/>
        <v/>
      </c>
      <c r="DR348" s="71" t="str">
        <f t="shared" si="4767"/>
        <v/>
      </c>
      <c r="DS348" s="71" t="str">
        <f t="shared" si="4768"/>
        <v/>
      </c>
      <c r="DT348" s="71" t="str">
        <f t="shared" si="4769"/>
        <v/>
      </c>
      <c r="DU348" s="71" t="str">
        <f t="shared" si="4770"/>
        <v/>
      </c>
      <c r="DV348" s="71" t="str">
        <f t="shared" si="4771"/>
        <v/>
      </c>
      <c r="DW348" s="71" t="str">
        <f t="shared" si="4772"/>
        <v/>
      </c>
      <c r="DX348" s="71" t="str">
        <f t="shared" si="4773"/>
        <v/>
      </c>
      <c r="DY348" s="71" t="str">
        <f t="shared" si="4774"/>
        <v/>
      </c>
      <c r="DZ348" s="71" t="str">
        <f t="shared" si="4775"/>
        <v/>
      </c>
      <c r="EA348" s="71" t="str">
        <f t="shared" si="4776"/>
        <v/>
      </c>
      <c r="EB348" s="71" t="str">
        <f t="shared" si="4777"/>
        <v/>
      </c>
      <c r="EC348" s="71" t="str">
        <f t="shared" si="4778"/>
        <v/>
      </c>
      <c r="ED348" s="71" t="str">
        <f t="shared" si="4779"/>
        <v/>
      </c>
      <c r="EE348" s="71" t="str">
        <f t="shared" si="4780"/>
        <v/>
      </c>
      <c r="EF348" s="71" t="str">
        <f t="shared" si="4781"/>
        <v/>
      </c>
      <c r="EG348" s="71" t="str">
        <f t="shared" si="4782"/>
        <v/>
      </c>
      <c r="EH348" s="71" t="str">
        <f t="shared" si="4783"/>
        <v/>
      </c>
      <c r="EI348" s="71" t="str">
        <f t="shared" si="4784"/>
        <v/>
      </c>
      <c r="EJ348" s="71" t="str">
        <f t="shared" si="4785"/>
        <v/>
      </c>
      <c r="EK348" s="71" t="str">
        <f t="shared" si="4786"/>
        <v/>
      </c>
      <c r="EL348" s="71" t="str">
        <f t="shared" si="4787"/>
        <v/>
      </c>
      <c r="EM348" s="71" t="str">
        <f t="shared" si="4788"/>
        <v/>
      </c>
      <c r="EN348" s="71" t="str">
        <f t="shared" si="4789"/>
        <v/>
      </c>
      <c r="EO348" s="71" t="str">
        <f t="shared" si="4790"/>
        <v/>
      </c>
      <c r="EP348" s="71" t="str">
        <f t="shared" si="4791"/>
        <v/>
      </c>
      <c r="EQ348" s="71" t="str">
        <f t="shared" si="4792"/>
        <v/>
      </c>
      <c r="ER348" s="71" t="str">
        <f t="shared" si="4793"/>
        <v/>
      </c>
      <c r="ES348" s="71" t="str">
        <f t="shared" si="4794"/>
        <v/>
      </c>
      <c r="ET348" s="71" t="str">
        <f t="shared" si="4795"/>
        <v/>
      </c>
      <c r="EU348" s="71" t="str">
        <f t="shared" si="4796"/>
        <v/>
      </c>
      <c r="EV348" s="71" t="str">
        <f t="shared" si="4797"/>
        <v/>
      </c>
      <c r="EW348" s="71" t="str">
        <f t="shared" si="4798"/>
        <v/>
      </c>
      <c r="EX348" s="71" t="str">
        <f t="shared" si="4799"/>
        <v/>
      </c>
      <c r="EY348" s="71" t="str">
        <f t="shared" si="4800"/>
        <v/>
      </c>
      <c r="EZ348" s="71" t="str">
        <f t="shared" si="4801"/>
        <v/>
      </c>
      <c r="FA348" s="71" t="str">
        <f t="shared" si="4802"/>
        <v/>
      </c>
      <c r="FB348" s="71" t="str">
        <f t="shared" si="4803"/>
        <v/>
      </c>
      <c r="FC348" s="71" t="str">
        <f t="shared" si="4804"/>
        <v/>
      </c>
      <c r="FD348" s="71" t="str">
        <f t="shared" si="4805"/>
        <v/>
      </c>
      <c r="FE348" s="71" t="str">
        <f t="shared" si="4806"/>
        <v/>
      </c>
      <c r="FF348" s="71" t="str">
        <f t="shared" si="4807"/>
        <v/>
      </c>
      <c r="FG348" s="71" t="str">
        <f t="shared" si="4808"/>
        <v/>
      </c>
      <c r="FH348" s="71" t="str">
        <f t="shared" si="4809"/>
        <v/>
      </c>
      <c r="FI348" s="71" t="str">
        <f t="shared" si="4810"/>
        <v/>
      </c>
      <c r="FJ348" s="71" t="str">
        <f t="shared" si="4811"/>
        <v/>
      </c>
      <c r="FK348" s="71" t="str">
        <f t="shared" si="4812"/>
        <v/>
      </c>
      <c r="FL348" s="71" t="str">
        <f t="shared" si="4813"/>
        <v/>
      </c>
      <c r="FM348" s="71" t="str">
        <f t="shared" si="4814"/>
        <v/>
      </c>
      <c r="FN348" s="71" t="str">
        <f t="shared" si="4815"/>
        <v/>
      </c>
      <c r="FO348" s="71" t="str">
        <f t="shared" si="4816"/>
        <v/>
      </c>
      <c r="FP348" s="71" t="str">
        <f t="shared" si="4817"/>
        <v/>
      </c>
      <c r="FQ348" s="71" t="str">
        <f t="shared" si="4818"/>
        <v/>
      </c>
      <c r="FR348" s="71" t="str">
        <f t="shared" si="4819"/>
        <v/>
      </c>
      <c r="FS348" s="71" t="str">
        <f t="shared" si="4820"/>
        <v/>
      </c>
    </row>
    <row r="349" spans="92:175">
      <c r="CN349" s="70" t="str">
        <f t="shared" si="4745"/>
        <v>InitUnitState('',,,,,,,,,,)</v>
      </c>
      <c r="CO349" s="70" t="str">
        <f t="shared" si="4746"/>
        <v>InitUnitNormal('',,,,,,,,,,)</v>
      </c>
      <c r="CP349" s="70" t="str">
        <f t="shared" si="4747"/>
        <v>InitUnitMagic('',,,,,,,,,,)</v>
      </c>
      <c r="CQ349" s="70" t="str">
        <f t="shared" si="4748"/>
        <v>InitUnitAdd('',,,,,,,,,,)</v>
      </c>
      <c r="CR349" s="70" t="str">
        <f t="shared" si="4749"/>
        <v>InitEquipData('',,"",,,,,'','','','','','',"")</v>
      </c>
      <c r="CU349" s="61" t="str">
        <f t="shared" si="4750"/>
        <v>|n</v>
      </c>
      <c r="CW349" s="60"/>
      <c r="CX349" s="60"/>
      <c r="CY349" s="60"/>
      <c r="CZ349" s="60"/>
      <c r="DA349" s="60"/>
      <c r="DB349" s="71" t="str">
        <f t="shared" si="4751"/>
        <v/>
      </c>
      <c r="DC349" s="71" t="str">
        <f t="shared" si="4752"/>
        <v/>
      </c>
      <c r="DD349" s="71" t="str">
        <f t="shared" si="4753"/>
        <v/>
      </c>
      <c r="DE349" s="71" t="str">
        <f t="shared" si="4754"/>
        <v/>
      </c>
      <c r="DF349" s="71" t="str">
        <f t="shared" si="4755"/>
        <v/>
      </c>
      <c r="DG349" s="71" t="str">
        <f t="shared" si="4756"/>
        <v/>
      </c>
      <c r="DH349" s="71" t="str">
        <f t="shared" si="4757"/>
        <v/>
      </c>
      <c r="DI349" s="71" t="str">
        <f t="shared" si="4758"/>
        <v/>
      </c>
      <c r="DJ349" s="71" t="str">
        <f t="shared" si="4759"/>
        <v/>
      </c>
      <c r="DK349" s="71" t="str">
        <f t="shared" si="4760"/>
        <v/>
      </c>
      <c r="DL349" s="71" t="str">
        <f t="shared" si="4761"/>
        <v/>
      </c>
      <c r="DM349" s="71" t="str">
        <f t="shared" si="4762"/>
        <v/>
      </c>
      <c r="DN349" s="71" t="str">
        <f t="shared" si="4763"/>
        <v/>
      </c>
      <c r="DO349" s="71" t="str">
        <f t="shared" si="4764"/>
        <v/>
      </c>
      <c r="DP349" s="71" t="str">
        <f t="shared" si="4765"/>
        <v/>
      </c>
      <c r="DQ349" s="71" t="str">
        <f t="shared" si="4766"/>
        <v/>
      </c>
      <c r="DR349" s="71" t="str">
        <f t="shared" si="4767"/>
        <v/>
      </c>
      <c r="DS349" s="71" t="str">
        <f t="shared" si="4768"/>
        <v/>
      </c>
      <c r="DT349" s="71" t="str">
        <f t="shared" si="4769"/>
        <v/>
      </c>
      <c r="DU349" s="71" t="str">
        <f t="shared" si="4770"/>
        <v/>
      </c>
      <c r="DV349" s="71" t="str">
        <f t="shared" si="4771"/>
        <v/>
      </c>
      <c r="DW349" s="71" t="str">
        <f t="shared" si="4772"/>
        <v/>
      </c>
      <c r="DX349" s="71" t="str">
        <f t="shared" si="4773"/>
        <v/>
      </c>
      <c r="DY349" s="71" t="str">
        <f t="shared" si="4774"/>
        <v/>
      </c>
      <c r="DZ349" s="71" t="str">
        <f t="shared" si="4775"/>
        <v/>
      </c>
      <c r="EA349" s="71" t="str">
        <f t="shared" si="4776"/>
        <v/>
      </c>
      <c r="EB349" s="71" t="str">
        <f t="shared" si="4777"/>
        <v/>
      </c>
      <c r="EC349" s="71" t="str">
        <f t="shared" si="4778"/>
        <v/>
      </c>
      <c r="ED349" s="71" t="str">
        <f t="shared" si="4779"/>
        <v/>
      </c>
      <c r="EE349" s="71" t="str">
        <f t="shared" si="4780"/>
        <v/>
      </c>
      <c r="EF349" s="71" t="str">
        <f t="shared" si="4781"/>
        <v/>
      </c>
      <c r="EG349" s="71" t="str">
        <f t="shared" si="4782"/>
        <v/>
      </c>
      <c r="EH349" s="71" t="str">
        <f t="shared" si="4783"/>
        <v/>
      </c>
      <c r="EI349" s="71" t="str">
        <f t="shared" si="4784"/>
        <v/>
      </c>
      <c r="EJ349" s="71" t="str">
        <f t="shared" si="4785"/>
        <v/>
      </c>
      <c r="EK349" s="71" t="str">
        <f t="shared" si="4786"/>
        <v/>
      </c>
      <c r="EL349" s="71" t="str">
        <f t="shared" si="4787"/>
        <v/>
      </c>
      <c r="EM349" s="71" t="str">
        <f t="shared" si="4788"/>
        <v/>
      </c>
      <c r="EN349" s="71" t="str">
        <f t="shared" si="4789"/>
        <v/>
      </c>
      <c r="EO349" s="71" t="str">
        <f t="shared" si="4790"/>
        <v/>
      </c>
      <c r="EP349" s="71" t="str">
        <f t="shared" si="4791"/>
        <v/>
      </c>
      <c r="EQ349" s="71" t="str">
        <f t="shared" si="4792"/>
        <v/>
      </c>
      <c r="ER349" s="71" t="str">
        <f t="shared" si="4793"/>
        <v/>
      </c>
      <c r="ES349" s="71" t="str">
        <f t="shared" si="4794"/>
        <v/>
      </c>
      <c r="ET349" s="71" t="str">
        <f t="shared" si="4795"/>
        <v/>
      </c>
      <c r="EU349" s="71" t="str">
        <f t="shared" si="4796"/>
        <v/>
      </c>
      <c r="EV349" s="71" t="str">
        <f t="shared" si="4797"/>
        <v/>
      </c>
      <c r="EW349" s="71" t="str">
        <f t="shared" si="4798"/>
        <v/>
      </c>
      <c r="EX349" s="71" t="str">
        <f t="shared" si="4799"/>
        <v/>
      </c>
      <c r="EY349" s="71" t="str">
        <f t="shared" si="4800"/>
        <v/>
      </c>
      <c r="EZ349" s="71" t="str">
        <f t="shared" si="4801"/>
        <v/>
      </c>
      <c r="FA349" s="71" t="str">
        <f t="shared" si="4802"/>
        <v/>
      </c>
      <c r="FB349" s="71" t="str">
        <f t="shared" si="4803"/>
        <v/>
      </c>
      <c r="FC349" s="71" t="str">
        <f t="shared" si="4804"/>
        <v/>
      </c>
      <c r="FD349" s="71" t="str">
        <f t="shared" si="4805"/>
        <v/>
      </c>
      <c r="FE349" s="71" t="str">
        <f t="shared" si="4806"/>
        <v/>
      </c>
      <c r="FF349" s="71" t="str">
        <f t="shared" si="4807"/>
        <v/>
      </c>
      <c r="FG349" s="71" t="str">
        <f t="shared" si="4808"/>
        <v/>
      </c>
      <c r="FH349" s="71" t="str">
        <f t="shared" si="4809"/>
        <v/>
      </c>
      <c r="FI349" s="71" t="str">
        <f t="shared" si="4810"/>
        <v/>
      </c>
      <c r="FJ349" s="71" t="str">
        <f t="shared" si="4811"/>
        <v/>
      </c>
      <c r="FK349" s="71" t="str">
        <f t="shared" si="4812"/>
        <v/>
      </c>
      <c r="FL349" s="71" t="str">
        <f t="shared" si="4813"/>
        <v/>
      </c>
      <c r="FM349" s="71" t="str">
        <f t="shared" si="4814"/>
        <v/>
      </c>
      <c r="FN349" s="71" t="str">
        <f t="shared" si="4815"/>
        <v/>
      </c>
      <c r="FO349" s="71" t="str">
        <f t="shared" si="4816"/>
        <v/>
      </c>
      <c r="FP349" s="71" t="str">
        <f t="shared" si="4817"/>
        <v/>
      </c>
      <c r="FQ349" s="71" t="str">
        <f t="shared" si="4818"/>
        <v/>
      </c>
      <c r="FR349" s="71" t="str">
        <f t="shared" si="4819"/>
        <v/>
      </c>
      <c r="FS349" s="71" t="str">
        <f t="shared" si="4820"/>
        <v/>
      </c>
    </row>
    <row r="350" spans="92:175">
      <c r="CN350" s="70" t="str">
        <f t="shared" si="4745"/>
        <v>InitUnitState('',,,,,,,,,,)</v>
      </c>
      <c r="CO350" s="70" t="str">
        <f t="shared" si="4746"/>
        <v>InitUnitNormal('',,,,,,,,,,)</v>
      </c>
      <c r="CP350" s="70" t="str">
        <f t="shared" si="4747"/>
        <v>InitUnitMagic('',,,,,,,,,,)</v>
      </c>
      <c r="CQ350" s="70" t="str">
        <f t="shared" si="4748"/>
        <v>InitUnitAdd('',,,,,,,,,,)</v>
      </c>
      <c r="CR350" s="70" t="str">
        <f t="shared" si="4749"/>
        <v>InitEquipData('',,"",,,,,'','','','','','',"")</v>
      </c>
      <c r="CU350" s="61" t="str">
        <f t="shared" ref="CU350:CU388" si="4821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W350" s="60"/>
      <c r="CX350" s="60"/>
      <c r="CY350" s="60"/>
      <c r="CZ350" s="60"/>
      <c r="DA350" s="60"/>
      <c r="DB350" s="71" t="str">
        <f t="shared" si="4751"/>
        <v/>
      </c>
      <c r="DC350" s="71" t="str">
        <f t="shared" si="4752"/>
        <v/>
      </c>
      <c r="DD350" s="71" t="str">
        <f t="shared" si="4753"/>
        <v/>
      </c>
      <c r="DE350" s="71" t="str">
        <f t="shared" si="4754"/>
        <v/>
      </c>
      <c r="DF350" s="71" t="str">
        <f t="shared" si="4755"/>
        <v/>
      </c>
      <c r="DG350" s="71" t="str">
        <f t="shared" si="4756"/>
        <v/>
      </c>
      <c r="DH350" s="71" t="str">
        <f t="shared" si="4757"/>
        <v/>
      </c>
      <c r="DI350" s="71" t="str">
        <f t="shared" si="4758"/>
        <v/>
      </c>
      <c r="DJ350" s="71" t="str">
        <f t="shared" si="4759"/>
        <v/>
      </c>
      <c r="DK350" s="71" t="str">
        <f t="shared" si="4760"/>
        <v/>
      </c>
      <c r="DL350" s="71" t="str">
        <f t="shared" si="4761"/>
        <v/>
      </c>
      <c r="DM350" s="71" t="str">
        <f t="shared" si="4762"/>
        <v/>
      </c>
      <c r="DN350" s="71" t="str">
        <f t="shared" si="4763"/>
        <v/>
      </c>
      <c r="DO350" s="71" t="str">
        <f t="shared" si="4764"/>
        <v/>
      </c>
      <c r="DP350" s="71" t="str">
        <f t="shared" si="4765"/>
        <v/>
      </c>
      <c r="DQ350" s="71" t="str">
        <f t="shared" si="4766"/>
        <v/>
      </c>
      <c r="DR350" s="71" t="str">
        <f t="shared" si="4767"/>
        <v/>
      </c>
      <c r="DS350" s="71" t="str">
        <f t="shared" si="4768"/>
        <v/>
      </c>
      <c r="DT350" s="71" t="str">
        <f t="shared" si="4769"/>
        <v/>
      </c>
      <c r="DU350" s="71" t="str">
        <f t="shared" si="4770"/>
        <v/>
      </c>
      <c r="DV350" s="71" t="str">
        <f t="shared" si="4771"/>
        <v/>
      </c>
      <c r="DW350" s="71" t="str">
        <f t="shared" si="4772"/>
        <v/>
      </c>
      <c r="DX350" s="71" t="str">
        <f t="shared" si="4773"/>
        <v/>
      </c>
      <c r="DY350" s="71" t="str">
        <f t="shared" si="4774"/>
        <v/>
      </c>
      <c r="DZ350" s="71" t="str">
        <f t="shared" si="4775"/>
        <v/>
      </c>
      <c r="EA350" s="71" t="str">
        <f t="shared" si="4776"/>
        <v/>
      </c>
      <c r="EB350" s="71" t="str">
        <f t="shared" si="4777"/>
        <v/>
      </c>
      <c r="EC350" s="71" t="str">
        <f t="shared" si="4778"/>
        <v/>
      </c>
      <c r="ED350" s="71" t="str">
        <f t="shared" si="4779"/>
        <v/>
      </c>
      <c r="EE350" s="71" t="str">
        <f t="shared" si="4780"/>
        <v/>
      </c>
      <c r="EF350" s="71" t="str">
        <f t="shared" si="4781"/>
        <v/>
      </c>
      <c r="EG350" s="71" t="str">
        <f t="shared" si="4782"/>
        <v/>
      </c>
      <c r="EH350" s="71" t="str">
        <f t="shared" si="4783"/>
        <v/>
      </c>
      <c r="EI350" s="71" t="str">
        <f t="shared" si="4784"/>
        <v/>
      </c>
      <c r="EJ350" s="71" t="str">
        <f t="shared" si="4785"/>
        <v/>
      </c>
      <c r="EK350" s="71" t="str">
        <f t="shared" si="4786"/>
        <v/>
      </c>
      <c r="EL350" s="71" t="str">
        <f t="shared" si="4787"/>
        <v/>
      </c>
      <c r="EM350" s="71" t="str">
        <f t="shared" si="4788"/>
        <v/>
      </c>
      <c r="EN350" s="71" t="str">
        <f t="shared" si="4789"/>
        <v/>
      </c>
      <c r="EO350" s="71" t="str">
        <f t="shared" si="4790"/>
        <v/>
      </c>
      <c r="EP350" s="71" t="str">
        <f t="shared" si="4791"/>
        <v/>
      </c>
      <c r="EQ350" s="71" t="str">
        <f t="shared" si="4792"/>
        <v/>
      </c>
      <c r="ER350" s="71" t="str">
        <f t="shared" si="4793"/>
        <v/>
      </c>
      <c r="ES350" s="71" t="str">
        <f t="shared" si="4794"/>
        <v/>
      </c>
      <c r="ET350" s="71" t="str">
        <f t="shared" si="4795"/>
        <v/>
      </c>
      <c r="EU350" s="71" t="str">
        <f t="shared" si="4796"/>
        <v/>
      </c>
      <c r="EV350" s="71" t="str">
        <f t="shared" si="4797"/>
        <v/>
      </c>
      <c r="EW350" s="71" t="str">
        <f t="shared" si="4798"/>
        <v/>
      </c>
      <c r="EX350" s="71" t="str">
        <f t="shared" si="4799"/>
        <v/>
      </c>
      <c r="EY350" s="71" t="str">
        <f t="shared" si="4800"/>
        <v/>
      </c>
      <c r="EZ350" s="71" t="str">
        <f t="shared" si="4801"/>
        <v/>
      </c>
      <c r="FA350" s="71" t="str">
        <f t="shared" si="4802"/>
        <v/>
      </c>
      <c r="FB350" s="71" t="str">
        <f t="shared" si="4803"/>
        <v/>
      </c>
      <c r="FC350" s="71" t="str">
        <f t="shared" si="4804"/>
        <v/>
      </c>
      <c r="FD350" s="71" t="str">
        <f t="shared" si="4805"/>
        <v/>
      </c>
      <c r="FE350" s="71" t="str">
        <f t="shared" si="4806"/>
        <v/>
      </c>
      <c r="FF350" s="71" t="str">
        <f t="shared" si="4807"/>
        <v/>
      </c>
      <c r="FG350" s="71" t="str">
        <f t="shared" si="4808"/>
        <v/>
      </c>
      <c r="FH350" s="71" t="str">
        <f t="shared" si="4809"/>
        <v/>
      </c>
      <c r="FI350" s="71" t="str">
        <f t="shared" si="4810"/>
        <v/>
      </c>
      <c r="FJ350" s="71" t="str">
        <f t="shared" si="4811"/>
        <v/>
      </c>
      <c r="FK350" s="71" t="str">
        <f t="shared" si="4812"/>
        <v/>
      </c>
      <c r="FL350" s="71" t="str">
        <f t="shared" si="4813"/>
        <v/>
      </c>
      <c r="FM350" s="71" t="str">
        <f t="shared" si="4814"/>
        <v/>
      </c>
      <c r="FN350" s="71" t="str">
        <f t="shared" si="4815"/>
        <v/>
      </c>
      <c r="FO350" s="71" t="str">
        <f t="shared" si="4816"/>
        <v/>
      </c>
      <c r="FP350" s="71" t="str">
        <f t="shared" si="4817"/>
        <v/>
      </c>
      <c r="FQ350" s="71" t="str">
        <f t="shared" si="4818"/>
        <v/>
      </c>
      <c r="FR350" s="71" t="str">
        <f t="shared" si="4819"/>
        <v/>
      </c>
      <c r="FS350" s="71" t="str">
        <f t="shared" si="4820"/>
        <v/>
      </c>
    </row>
    <row r="351" spans="92:175">
      <c r="CN351" s="70" t="str">
        <f t="shared" si="4745"/>
        <v>InitUnitState('',,,,,,,,,,)</v>
      </c>
      <c r="CO351" s="70" t="str">
        <f t="shared" si="4746"/>
        <v>InitUnitNormal('',,,,,,,,,,)</v>
      </c>
      <c r="CP351" s="70" t="str">
        <f t="shared" si="4747"/>
        <v>InitUnitMagic('',,,,,,,,,,)</v>
      </c>
      <c r="CQ351" s="70" t="str">
        <f t="shared" si="4748"/>
        <v>InitUnitAdd('',,,,,,,,,,)</v>
      </c>
      <c r="CR351" s="70" t="str">
        <f t="shared" si="4749"/>
        <v>InitEquipData('',,"",,,,,'','','','','','',"")</v>
      </c>
      <c r="CU351" s="61" t="str">
        <f t="shared" si="4821"/>
        <v>|n</v>
      </c>
      <c r="CW351" s="60"/>
      <c r="CX351" s="60"/>
      <c r="CY351" s="60"/>
      <c r="CZ351" s="60"/>
      <c r="DA351" s="60"/>
      <c r="DB351" s="71" t="str">
        <f t="shared" si="4751"/>
        <v/>
      </c>
      <c r="DC351" s="71" t="str">
        <f t="shared" si="4752"/>
        <v/>
      </c>
      <c r="DD351" s="71" t="str">
        <f t="shared" si="4753"/>
        <v/>
      </c>
      <c r="DE351" s="71" t="str">
        <f t="shared" si="4754"/>
        <v/>
      </c>
      <c r="DF351" s="71" t="str">
        <f t="shared" si="4755"/>
        <v/>
      </c>
      <c r="DG351" s="71" t="str">
        <f t="shared" si="4756"/>
        <v/>
      </c>
      <c r="DH351" s="71" t="str">
        <f t="shared" si="4757"/>
        <v/>
      </c>
      <c r="DI351" s="71" t="str">
        <f t="shared" si="4758"/>
        <v/>
      </c>
      <c r="DJ351" s="71" t="str">
        <f t="shared" si="4759"/>
        <v/>
      </c>
      <c r="DK351" s="71" t="str">
        <f t="shared" si="4760"/>
        <v/>
      </c>
      <c r="DL351" s="71" t="str">
        <f t="shared" si="4761"/>
        <v/>
      </c>
      <c r="DM351" s="71" t="str">
        <f t="shared" si="4762"/>
        <v/>
      </c>
      <c r="DN351" s="71" t="str">
        <f t="shared" si="4763"/>
        <v/>
      </c>
      <c r="DO351" s="71" t="str">
        <f t="shared" si="4764"/>
        <v/>
      </c>
      <c r="DP351" s="71" t="str">
        <f t="shared" si="4765"/>
        <v/>
      </c>
      <c r="DQ351" s="71" t="str">
        <f t="shared" si="4766"/>
        <v/>
      </c>
      <c r="DR351" s="71" t="str">
        <f t="shared" si="4767"/>
        <v/>
      </c>
      <c r="DS351" s="71" t="str">
        <f t="shared" si="4768"/>
        <v/>
      </c>
      <c r="DT351" s="71" t="str">
        <f t="shared" si="4769"/>
        <v/>
      </c>
      <c r="DU351" s="71" t="str">
        <f t="shared" si="4770"/>
        <v/>
      </c>
      <c r="DV351" s="71" t="str">
        <f t="shared" si="4771"/>
        <v/>
      </c>
      <c r="DW351" s="71" t="str">
        <f t="shared" si="4772"/>
        <v/>
      </c>
      <c r="DX351" s="71" t="str">
        <f t="shared" si="4773"/>
        <v/>
      </c>
      <c r="DY351" s="71" t="str">
        <f t="shared" si="4774"/>
        <v/>
      </c>
      <c r="DZ351" s="71" t="str">
        <f t="shared" si="4775"/>
        <v/>
      </c>
      <c r="EA351" s="71" t="str">
        <f t="shared" si="4776"/>
        <v/>
      </c>
      <c r="EB351" s="71" t="str">
        <f t="shared" si="4777"/>
        <v/>
      </c>
      <c r="EC351" s="71" t="str">
        <f t="shared" si="4778"/>
        <v/>
      </c>
      <c r="ED351" s="71" t="str">
        <f t="shared" si="4779"/>
        <v/>
      </c>
      <c r="EE351" s="71" t="str">
        <f t="shared" si="4780"/>
        <v/>
      </c>
      <c r="EF351" s="71" t="str">
        <f t="shared" si="4781"/>
        <v/>
      </c>
      <c r="EG351" s="71" t="str">
        <f t="shared" si="4782"/>
        <v/>
      </c>
      <c r="EH351" s="71" t="str">
        <f t="shared" si="4783"/>
        <v/>
      </c>
      <c r="EI351" s="71" t="str">
        <f t="shared" si="4784"/>
        <v/>
      </c>
      <c r="EJ351" s="71" t="str">
        <f t="shared" si="4785"/>
        <v/>
      </c>
      <c r="EK351" s="71" t="str">
        <f t="shared" si="4786"/>
        <v/>
      </c>
      <c r="EL351" s="71" t="str">
        <f t="shared" si="4787"/>
        <v/>
      </c>
      <c r="EM351" s="71" t="str">
        <f t="shared" si="4788"/>
        <v/>
      </c>
      <c r="EN351" s="71" t="str">
        <f t="shared" si="4789"/>
        <v/>
      </c>
      <c r="EO351" s="71" t="str">
        <f t="shared" si="4790"/>
        <v/>
      </c>
      <c r="EP351" s="71" t="str">
        <f t="shared" si="4791"/>
        <v/>
      </c>
      <c r="EQ351" s="71" t="str">
        <f t="shared" si="4792"/>
        <v/>
      </c>
      <c r="ER351" s="71" t="str">
        <f t="shared" si="4793"/>
        <v/>
      </c>
      <c r="ES351" s="71" t="str">
        <f t="shared" si="4794"/>
        <v/>
      </c>
      <c r="ET351" s="71" t="str">
        <f t="shared" si="4795"/>
        <v/>
      </c>
      <c r="EU351" s="71" t="str">
        <f t="shared" si="4796"/>
        <v/>
      </c>
      <c r="EV351" s="71" t="str">
        <f t="shared" si="4797"/>
        <v/>
      </c>
      <c r="EW351" s="71" t="str">
        <f t="shared" si="4798"/>
        <v/>
      </c>
      <c r="EX351" s="71" t="str">
        <f t="shared" si="4799"/>
        <v/>
      </c>
      <c r="EY351" s="71" t="str">
        <f t="shared" si="4800"/>
        <v/>
      </c>
      <c r="EZ351" s="71" t="str">
        <f t="shared" si="4801"/>
        <v/>
      </c>
      <c r="FA351" s="71" t="str">
        <f t="shared" si="4802"/>
        <v/>
      </c>
      <c r="FB351" s="71" t="str">
        <f t="shared" si="4803"/>
        <v/>
      </c>
      <c r="FC351" s="71" t="str">
        <f t="shared" si="4804"/>
        <v/>
      </c>
      <c r="FD351" s="71" t="str">
        <f t="shared" si="4805"/>
        <v/>
      </c>
      <c r="FE351" s="71" t="str">
        <f t="shared" si="4806"/>
        <v/>
      </c>
      <c r="FF351" s="71" t="str">
        <f t="shared" si="4807"/>
        <v/>
      </c>
      <c r="FG351" s="71" t="str">
        <f t="shared" si="4808"/>
        <v/>
      </c>
      <c r="FH351" s="71" t="str">
        <f t="shared" si="4809"/>
        <v/>
      </c>
      <c r="FI351" s="71" t="str">
        <f t="shared" si="4810"/>
        <v/>
      </c>
      <c r="FJ351" s="71" t="str">
        <f t="shared" si="4811"/>
        <v/>
      </c>
      <c r="FK351" s="71" t="str">
        <f t="shared" si="4812"/>
        <v/>
      </c>
      <c r="FL351" s="71" t="str">
        <f t="shared" si="4813"/>
        <v/>
      </c>
      <c r="FM351" s="71" t="str">
        <f t="shared" si="4814"/>
        <v/>
      </c>
      <c r="FN351" s="71" t="str">
        <f t="shared" si="4815"/>
        <v/>
      </c>
      <c r="FO351" s="71" t="str">
        <f t="shared" si="4816"/>
        <v/>
      </c>
      <c r="FP351" s="71" t="str">
        <f t="shared" si="4817"/>
        <v/>
      </c>
      <c r="FQ351" s="71" t="str">
        <f t="shared" si="4818"/>
        <v/>
      </c>
      <c r="FR351" s="71" t="str">
        <f t="shared" si="4819"/>
        <v/>
      </c>
      <c r="FS351" s="71" t="str">
        <f t="shared" si="4820"/>
        <v/>
      </c>
    </row>
    <row r="352" spans="92:175">
      <c r="CN352" s="70" t="str">
        <f t="shared" si="4745"/>
        <v>InitUnitState('',,,,,,,,,,)</v>
      </c>
      <c r="CO352" s="70" t="str">
        <f t="shared" si="4746"/>
        <v>InitUnitNormal('',,,,,,,,,,)</v>
      </c>
      <c r="CP352" s="70" t="str">
        <f t="shared" si="4747"/>
        <v>InitUnitMagic('',,,,,,,,,,)</v>
      </c>
      <c r="CQ352" s="70" t="str">
        <f t="shared" si="4748"/>
        <v>InitUnitAdd('',,,,,,,,,,)</v>
      </c>
      <c r="CR352" s="70" t="str">
        <f t="shared" si="4749"/>
        <v>InitEquipData('',,"",,,,,'','','','','','',"")</v>
      </c>
      <c r="CU352" s="61" t="str">
        <f t="shared" si="4821"/>
        <v>|n</v>
      </c>
      <c r="CW352" s="60"/>
      <c r="CX352" s="60"/>
      <c r="CY352" s="60"/>
      <c r="CZ352" s="60"/>
      <c r="DA352" s="60"/>
      <c r="DB352" s="71" t="str">
        <f t="shared" si="4751"/>
        <v/>
      </c>
      <c r="DC352" s="71" t="str">
        <f t="shared" si="4752"/>
        <v/>
      </c>
      <c r="DD352" s="71" t="str">
        <f t="shared" si="4753"/>
        <v/>
      </c>
      <c r="DE352" s="71" t="str">
        <f t="shared" si="4754"/>
        <v/>
      </c>
      <c r="DF352" s="71" t="str">
        <f t="shared" si="4755"/>
        <v/>
      </c>
      <c r="DG352" s="71" t="str">
        <f t="shared" si="4756"/>
        <v/>
      </c>
      <c r="DH352" s="71" t="str">
        <f t="shared" si="4757"/>
        <v/>
      </c>
      <c r="DI352" s="71" t="str">
        <f t="shared" si="4758"/>
        <v/>
      </c>
      <c r="DJ352" s="71" t="str">
        <f t="shared" si="4759"/>
        <v/>
      </c>
      <c r="DK352" s="71" t="str">
        <f t="shared" si="4760"/>
        <v/>
      </c>
      <c r="DL352" s="71" t="str">
        <f t="shared" si="4761"/>
        <v/>
      </c>
      <c r="DM352" s="71" t="str">
        <f t="shared" si="4762"/>
        <v/>
      </c>
      <c r="DN352" s="71" t="str">
        <f t="shared" si="4763"/>
        <v/>
      </c>
      <c r="DO352" s="71" t="str">
        <f t="shared" si="4764"/>
        <v/>
      </c>
      <c r="DP352" s="71" t="str">
        <f t="shared" si="4765"/>
        <v/>
      </c>
      <c r="DQ352" s="71" t="str">
        <f t="shared" si="4766"/>
        <v/>
      </c>
      <c r="DR352" s="71" t="str">
        <f t="shared" si="4767"/>
        <v/>
      </c>
      <c r="DS352" s="71" t="str">
        <f t="shared" si="4768"/>
        <v/>
      </c>
      <c r="DT352" s="71" t="str">
        <f t="shared" si="4769"/>
        <v/>
      </c>
      <c r="DU352" s="71" t="str">
        <f t="shared" si="4770"/>
        <v/>
      </c>
      <c r="DV352" s="71" t="str">
        <f t="shared" si="4771"/>
        <v/>
      </c>
      <c r="DW352" s="71" t="str">
        <f t="shared" si="4772"/>
        <v/>
      </c>
      <c r="DX352" s="71" t="str">
        <f t="shared" si="4773"/>
        <v/>
      </c>
      <c r="DY352" s="71" t="str">
        <f t="shared" si="4774"/>
        <v/>
      </c>
      <c r="DZ352" s="71" t="str">
        <f t="shared" si="4775"/>
        <v/>
      </c>
      <c r="EA352" s="71" t="str">
        <f t="shared" si="4776"/>
        <v/>
      </c>
      <c r="EB352" s="71" t="str">
        <f t="shared" si="4777"/>
        <v/>
      </c>
      <c r="EC352" s="71" t="str">
        <f t="shared" si="4778"/>
        <v/>
      </c>
      <c r="ED352" s="71" t="str">
        <f t="shared" si="4779"/>
        <v/>
      </c>
      <c r="EE352" s="71" t="str">
        <f t="shared" si="4780"/>
        <v/>
      </c>
      <c r="EF352" s="71" t="str">
        <f t="shared" si="4781"/>
        <v/>
      </c>
      <c r="EG352" s="71" t="str">
        <f t="shared" si="4782"/>
        <v/>
      </c>
      <c r="EH352" s="71" t="str">
        <f t="shared" si="4783"/>
        <v/>
      </c>
      <c r="EI352" s="71" t="str">
        <f t="shared" si="4784"/>
        <v/>
      </c>
      <c r="EJ352" s="71" t="str">
        <f t="shared" si="4785"/>
        <v/>
      </c>
      <c r="EK352" s="71" t="str">
        <f t="shared" si="4786"/>
        <v/>
      </c>
      <c r="EL352" s="71" t="str">
        <f t="shared" si="4787"/>
        <v/>
      </c>
      <c r="EM352" s="71" t="str">
        <f t="shared" si="4788"/>
        <v/>
      </c>
      <c r="EN352" s="71" t="str">
        <f t="shared" si="4789"/>
        <v/>
      </c>
      <c r="EO352" s="71" t="str">
        <f t="shared" si="4790"/>
        <v/>
      </c>
      <c r="EP352" s="71" t="str">
        <f t="shared" si="4791"/>
        <v/>
      </c>
      <c r="EQ352" s="71" t="str">
        <f t="shared" si="4792"/>
        <v/>
      </c>
      <c r="ER352" s="71" t="str">
        <f t="shared" si="4793"/>
        <v/>
      </c>
      <c r="ES352" s="71" t="str">
        <f t="shared" si="4794"/>
        <v/>
      </c>
      <c r="ET352" s="71" t="str">
        <f t="shared" si="4795"/>
        <v/>
      </c>
      <c r="EU352" s="71" t="str">
        <f t="shared" si="4796"/>
        <v/>
      </c>
      <c r="EV352" s="71" t="str">
        <f t="shared" si="4797"/>
        <v/>
      </c>
      <c r="EW352" s="71" t="str">
        <f t="shared" si="4798"/>
        <v/>
      </c>
      <c r="EX352" s="71" t="str">
        <f t="shared" si="4799"/>
        <v/>
      </c>
      <c r="EY352" s="71" t="str">
        <f t="shared" si="4800"/>
        <v/>
      </c>
      <c r="EZ352" s="71" t="str">
        <f t="shared" si="4801"/>
        <v/>
      </c>
      <c r="FA352" s="71" t="str">
        <f t="shared" si="4802"/>
        <v/>
      </c>
      <c r="FB352" s="71" t="str">
        <f t="shared" si="4803"/>
        <v/>
      </c>
      <c r="FC352" s="71" t="str">
        <f t="shared" si="4804"/>
        <v/>
      </c>
      <c r="FD352" s="71" t="str">
        <f t="shared" si="4805"/>
        <v/>
      </c>
      <c r="FE352" s="71" t="str">
        <f t="shared" si="4806"/>
        <v/>
      </c>
      <c r="FF352" s="71" t="str">
        <f t="shared" si="4807"/>
        <v/>
      </c>
      <c r="FG352" s="71" t="str">
        <f t="shared" si="4808"/>
        <v/>
      </c>
      <c r="FH352" s="71" t="str">
        <f t="shared" si="4809"/>
        <v/>
      </c>
      <c r="FI352" s="71" t="str">
        <f t="shared" si="4810"/>
        <v/>
      </c>
      <c r="FJ352" s="71" t="str">
        <f t="shared" si="4811"/>
        <v/>
      </c>
      <c r="FK352" s="71" t="str">
        <f t="shared" si="4812"/>
        <v/>
      </c>
      <c r="FL352" s="71" t="str">
        <f t="shared" si="4813"/>
        <v/>
      </c>
      <c r="FM352" s="71" t="str">
        <f t="shared" si="4814"/>
        <v/>
      </c>
      <c r="FN352" s="71" t="str">
        <f t="shared" si="4815"/>
        <v/>
      </c>
      <c r="FO352" s="71" t="str">
        <f t="shared" si="4816"/>
        <v/>
      </c>
      <c r="FP352" s="71" t="str">
        <f t="shared" si="4817"/>
        <v/>
      </c>
      <c r="FQ352" s="71" t="str">
        <f t="shared" si="4818"/>
        <v/>
      </c>
      <c r="FR352" s="71" t="str">
        <f t="shared" si="4819"/>
        <v/>
      </c>
      <c r="FS352" s="71" t="str">
        <f t="shared" si="4820"/>
        <v/>
      </c>
    </row>
    <row r="353" spans="92:175">
      <c r="CN353" s="70" t="str">
        <f t="shared" si="4745"/>
        <v>InitUnitState('',,,,,,,,,,)</v>
      </c>
      <c r="CO353" s="70" t="str">
        <f t="shared" si="4746"/>
        <v>InitUnitNormal('',,,,,,,,,,)</v>
      </c>
      <c r="CP353" s="70" t="str">
        <f t="shared" si="4747"/>
        <v>InitUnitMagic('',,,,,,,,,,)</v>
      </c>
      <c r="CQ353" s="70" t="str">
        <f t="shared" si="4748"/>
        <v>InitUnitAdd('',,,,,,,,,,)</v>
      </c>
      <c r="CR353" s="70" t="str">
        <f t="shared" si="4749"/>
        <v>InitEquipData('',,"",,,,,'','','','','','',"")</v>
      </c>
      <c r="CU353" s="61" t="str">
        <f t="shared" si="4821"/>
        <v>|n</v>
      </c>
      <c r="CW353" s="60"/>
      <c r="CX353" s="60"/>
      <c r="CY353" s="60"/>
      <c r="CZ353" s="60"/>
      <c r="DA353" s="60"/>
      <c r="DB353" s="71" t="str">
        <f t="shared" si="4751"/>
        <v/>
      </c>
      <c r="DC353" s="71" t="str">
        <f t="shared" si="4752"/>
        <v/>
      </c>
      <c r="DD353" s="71" t="str">
        <f t="shared" si="4753"/>
        <v/>
      </c>
      <c r="DE353" s="71" t="str">
        <f t="shared" si="4754"/>
        <v/>
      </c>
      <c r="DF353" s="71" t="str">
        <f t="shared" si="4755"/>
        <v/>
      </c>
      <c r="DG353" s="71" t="str">
        <f t="shared" si="4756"/>
        <v/>
      </c>
      <c r="DH353" s="71" t="str">
        <f t="shared" si="4757"/>
        <v/>
      </c>
      <c r="DI353" s="71" t="str">
        <f t="shared" si="4758"/>
        <v/>
      </c>
      <c r="DJ353" s="71" t="str">
        <f t="shared" si="4759"/>
        <v/>
      </c>
      <c r="DK353" s="71" t="str">
        <f t="shared" si="4760"/>
        <v/>
      </c>
      <c r="DL353" s="71" t="str">
        <f t="shared" si="4761"/>
        <v/>
      </c>
      <c r="DM353" s="71" t="str">
        <f t="shared" si="4762"/>
        <v/>
      </c>
      <c r="DN353" s="71" t="str">
        <f t="shared" si="4763"/>
        <v/>
      </c>
      <c r="DO353" s="71" t="str">
        <f t="shared" si="4764"/>
        <v/>
      </c>
      <c r="DP353" s="71" t="str">
        <f t="shared" si="4765"/>
        <v/>
      </c>
      <c r="DQ353" s="71" t="str">
        <f t="shared" si="4766"/>
        <v/>
      </c>
      <c r="DR353" s="71" t="str">
        <f t="shared" si="4767"/>
        <v/>
      </c>
      <c r="DS353" s="71" t="str">
        <f t="shared" si="4768"/>
        <v/>
      </c>
      <c r="DT353" s="71" t="str">
        <f t="shared" si="4769"/>
        <v/>
      </c>
      <c r="DU353" s="71" t="str">
        <f t="shared" si="4770"/>
        <v/>
      </c>
      <c r="DV353" s="71" t="str">
        <f t="shared" si="4771"/>
        <v/>
      </c>
      <c r="DW353" s="71" t="str">
        <f t="shared" si="4772"/>
        <v/>
      </c>
      <c r="DX353" s="71" t="str">
        <f t="shared" si="4773"/>
        <v/>
      </c>
      <c r="DY353" s="71" t="str">
        <f t="shared" si="4774"/>
        <v/>
      </c>
      <c r="DZ353" s="71" t="str">
        <f t="shared" si="4775"/>
        <v/>
      </c>
      <c r="EA353" s="71" t="str">
        <f t="shared" si="4776"/>
        <v/>
      </c>
      <c r="EB353" s="71" t="str">
        <f t="shared" si="4777"/>
        <v/>
      </c>
      <c r="EC353" s="71" t="str">
        <f t="shared" si="4778"/>
        <v/>
      </c>
      <c r="ED353" s="71" t="str">
        <f t="shared" si="4779"/>
        <v/>
      </c>
      <c r="EE353" s="71" t="str">
        <f t="shared" si="4780"/>
        <v/>
      </c>
      <c r="EF353" s="71" t="str">
        <f t="shared" si="4781"/>
        <v/>
      </c>
      <c r="EG353" s="71" t="str">
        <f t="shared" si="4782"/>
        <v/>
      </c>
      <c r="EH353" s="71" t="str">
        <f t="shared" si="4783"/>
        <v/>
      </c>
      <c r="EI353" s="71" t="str">
        <f t="shared" si="4784"/>
        <v/>
      </c>
      <c r="EJ353" s="71" t="str">
        <f t="shared" si="4785"/>
        <v/>
      </c>
      <c r="EK353" s="71" t="str">
        <f t="shared" si="4786"/>
        <v/>
      </c>
      <c r="EL353" s="71" t="str">
        <f t="shared" si="4787"/>
        <v/>
      </c>
      <c r="EM353" s="71" t="str">
        <f t="shared" si="4788"/>
        <v/>
      </c>
      <c r="EN353" s="71" t="str">
        <f t="shared" si="4789"/>
        <v/>
      </c>
      <c r="EO353" s="71" t="str">
        <f t="shared" si="4790"/>
        <v/>
      </c>
      <c r="EP353" s="71" t="str">
        <f t="shared" si="4791"/>
        <v/>
      </c>
      <c r="EQ353" s="71" t="str">
        <f t="shared" si="4792"/>
        <v/>
      </c>
      <c r="ER353" s="71" t="str">
        <f t="shared" si="4793"/>
        <v/>
      </c>
      <c r="ES353" s="71" t="str">
        <f t="shared" si="4794"/>
        <v/>
      </c>
      <c r="ET353" s="71" t="str">
        <f t="shared" si="4795"/>
        <v/>
      </c>
      <c r="EU353" s="71" t="str">
        <f t="shared" si="4796"/>
        <v/>
      </c>
      <c r="EV353" s="71" t="str">
        <f t="shared" si="4797"/>
        <v/>
      </c>
      <c r="EW353" s="71" t="str">
        <f t="shared" si="4798"/>
        <v/>
      </c>
      <c r="EX353" s="71" t="str">
        <f t="shared" si="4799"/>
        <v/>
      </c>
      <c r="EY353" s="71" t="str">
        <f t="shared" si="4800"/>
        <v/>
      </c>
      <c r="EZ353" s="71" t="str">
        <f t="shared" si="4801"/>
        <v/>
      </c>
      <c r="FA353" s="71" t="str">
        <f t="shared" si="4802"/>
        <v/>
      </c>
      <c r="FB353" s="71" t="str">
        <f t="shared" si="4803"/>
        <v/>
      </c>
      <c r="FC353" s="71" t="str">
        <f t="shared" si="4804"/>
        <v/>
      </c>
      <c r="FD353" s="71" t="str">
        <f t="shared" si="4805"/>
        <v/>
      </c>
      <c r="FE353" s="71" t="str">
        <f t="shared" si="4806"/>
        <v/>
      </c>
      <c r="FF353" s="71" t="str">
        <f t="shared" si="4807"/>
        <v/>
      </c>
      <c r="FG353" s="71" t="str">
        <f t="shared" si="4808"/>
        <v/>
      </c>
      <c r="FH353" s="71" t="str">
        <f t="shared" si="4809"/>
        <v/>
      </c>
      <c r="FI353" s="71" t="str">
        <f t="shared" si="4810"/>
        <v/>
      </c>
      <c r="FJ353" s="71" t="str">
        <f t="shared" si="4811"/>
        <v/>
      </c>
      <c r="FK353" s="71" t="str">
        <f t="shared" si="4812"/>
        <v/>
      </c>
      <c r="FL353" s="71" t="str">
        <f t="shared" si="4813"/>
        <v/>
      </c>
      <c r="FM353" s="71" t="str">
        <f t="shared" si="4814"/>
        <v/>
      </c>
      <c r="FN353" s="71" t="str">
        <f t="shared" si="4815"/>
        <v/>
      </c>
      <c r="FO353" s="71" t="str">
        <f t="shared" si="4816"/>
        <v/>
      </c>
      <c r="FP353" s="71" t="str">
        <f t="shared" si="4817"/>
        <v/>
      </c>
      <c r="FQ353" s="71" t="str">
        <f t="shared" si="4818"/>
        <v/>
      </c>
      <c r="FR353" s="71" t="str">
        <f t="shared" si="4819"/>
        <v/>
      </c>
      <c r="FS353" s="71" t="str">
        <f t="shared" si="4820"/>
        <v/>
      </c>
    </row>
    <row r="354" spans="92:175">
      <c r="CN354" s="70" t="str">
        <f t="shared" si="4745"/>
        <v>InitUnitState('',,,,,,,,,,)</v>
      </c>
      <c r="CO354" s="70" t="str">
        <f t="shared" si="4746"/>
        <v>InitUnitNormal('',,,,,,,,,,)</v>
      </c>
      <c r="CP354" s="70" t="str">
        <f t="shared" si="4747"/>
        <v>InitUnitMagic('',,,,,,,,,,)</v>
      </c>
      <c r="CQ354" s="70" t="str">
        <f t="shared" si="4748"/>
        <v>InitUnitAdd('',,,,,,,,,,)</v>
      </c>
      <c r="CR354" s="70" t="str">
        <f t="shared" si="4749"/>
        <v>InitEquipData('',,"",,,,,'','','','','','',"")</v>
      </c>
      <c r="CU354" s="61" t="str">
        <f t="shared" si="4821"/>
        <v>|n</v>
      </c>
      <c r="CW354" s="60"/>
      <c r="CX354" s="60"/>
      <c r="CY354" s="60"/>
      <c r="CZ354" s="60"/>
      <c r="DA354" s="60"/>
      <c r="DB354" s="71" t="str">
        <f t="shared" si="4751"/>
        <v/>
      </c>
      <c r="DC354" s="71" t="str">
        <f t="shared" si="4752"/>
        <v/>
      </c>
      <c r="DD354" s="71" t="str">
        <f t="shared" si="4753"/>
        <v/>
      </c>
      <c r="DE354" s="71" t="str">
        <f t="shared" si="4754"/>
        <v/>
      </c>
      <c r="DF354" s="71" t="str">
        <f t="shared" si="4755"/>
        <v/>
      </c>
      <c r="DG354" s="71" t="str">
        <f t="shared" si="4756"/>
        <v/>
      </c>
      <c r="DH354" s="71" t="str">
        <f t="shared" si="4757"/>
        <v/>
      </c>
      <c r="DI354" s="71" t="str">
        <f t="shared" si="4758"/>
        <v/>
      </c>
      <c r="DJ354" s="71" t="str">
        <f t="shared" si="4759"/>
        <v/>
      </c>
      <c r="DK354" s="71" t="str">
        <f t="shared" si="4760"/>
        <v/>
      </c>
      <c r="DL354" s="71" t="str">
        <f t="shared" si="4761"/>
        <v/>
      </c>
      <c r="DM354" s="71" t="str">
        <f t="shared" si="4762"/>
        <v/>
      </c>
      <c r="DN354" s="71" t="str">
        <f t="shared" si="4763"/>
        <v/>
      </c>
      <c r="DO354" s="71" t="str">
        <f t="shared" si="4764"/>
        <v/>
      </c>
      <c r="DP354" s="71" t="str">
        <f t="shared" si="4765"/>
        <v/>
      </c>
      <c r="DQ354" s="71" t="str">
        <f t="shared" si="4766"/>
        <v/>
      </c>
      <c r="DR354" s="71" t="str">
        <f t="shared" si="4767"/>
        <v/>
      </c>
      <c r="DS354" s="71" t="str">
        <f t="shared" si="4768"/>
        <v/>
      </c>
      <c r="DT354" s="71" t="str">
        <f t="shared" si="4769"/>
        <v/>
      </c>
      <c r="DU354" s="71" t="str">
        <f t="shared" si="4770"/>
        <v/>
      </c>
      <c r="DV354" s="71" t="str">
        <f t="shared" si="4771"/>
        <v/>
      </c>
      <c r="DW354" s="71" t="str">
        <f t="shared" si="4772"/>
        <v/>
      </c>
      <c r="DX354" s="71" t="str">
        <f t="shared" si="4773"/>
        <v/>
      </c>
      <c r="DY354" s="71" t="str">
        <f t="shared" si="4774"/>
        <v/>
      </c>
      <c r="DZ354" s="71" t="str">
        <f t="shared" si="4775"/>
        <v/>
      </c>
      <c r="EA354" s="71" t="str">
        <f t="shared" si="4776"/>
        <v/>
      </c>
      <c r="EB354" s="71" t="str">
        <f t="shared" si="4777"/>
        <v/>
      </c>
      <c r="EC354" s="71" t="str">
        <f t="shared" si="4778"/>
        <v/>
      </c>
      <c r="ED354" s="71" t="str">
        <f t="shared" si="4779"/>
        <v/>
      </c>
      <c r="EE354" s="71" t="str">
        <f t="shared" si="4780"/>
        <v/>
      </c>
      <c r="EF354" s="71" t="str">
        <f t="shared" si="4781"/>
        <v/>
      </c>
      <c r="EG354" s="71" t="str">
        <f t="shared" si="4782"/>
        <v/>
      </c>
      <c r="EH354" s="71" t="str">
        <f t="shared" si="4783"/>
        <v/>
      </c>
      <c r="EI354" s="71" t="str">
        <f t="shared" si="4784"/>
        <v/>
      </c>
      <c r="EJ354" s="71" t="str">
        <f t="shared" si="4785"/>
        <v/>
      </c>
      <c r="EK354" s="71" t="str">
        <f t="shared" si="4786"/>
        <v/>
      </c>
      <c r="EL354" s="71" t="str">
        <f t="shared" si="4787"/>
        <v/>
      </c>
      <c r="EM354" s="71" t="str">
        <f t="shared" si="4788"/>
        <v/>
      </c>
      <c r="EN354" s="71" t="str">
        <f t="shared" si="4789"/>
        <v/>
      </c>
      <c r="EO354" s="71" t="str">
        <f t="shared" si="4790"/>
        <v/>
      </c>
      <c r="EP354" s="71" t="str">
        <f t="shared" si="4791"/>
        <v/>
      </c>
      <c r="EQ354" s="71" t="str">
        <f t="shared" si="4792"/>
        <v/>
      </c>
      <c r="ER354" s="71" t="str">
        <f t="shared" si="4793"/>
        <v/>
      </c>
      <c r="ES354" s="71" t="str">
        <f t="shared" si="4794"/>
        <v/>
      </c>
      <c r="ET354" s="71" t="str">
        <f t="shared" si="4795"/>
        <v/>
      </c>
      <c r="EU354" s="71" t="str">
        <f t="shared" si="4796"/>
        <v/>
      </c>
      <c r="EV354" s="71" t="str">
        <f t="shared" si="4797"/>
        <v/>
      </c>
      <c r="EW354" s="71" t="str">
        <f t="shared" si="4798"/>
        <v/>
      </c>
      <c r="EX354" s="71" t="str">
        <f t="shared" si="4799"/>
        <v/>
      </c>
      <c r="EY354" s="71" t="str">
        <f t="shared" si="4800"/>
        <v/>
      </c>
      <c r="EZ354" s="71" t="str">
        <f t="shared" si="4801"/>
        <v/>
      </c>
      <c r="FA354" s="71" t="str">
        <f t="shared" si="4802"/>
        <v/>
      </c>
      <c r="FB354" s="71" t="str">
        <f t="shared" si="4803"/>
        <v/>
      </c>
      <c r="FC354" s="71" t="str">
        <f t="shared" si="4804"/>
        <v/>
      </c>
      <c r="FD354" s="71" t="str">
        <f t="shared" si="4805"/>
        <v/>
      </c>
      <c r="FE354" s="71" t="str">
        <f t="shared" si="4806"/>
        <v/>
      </c>
      <c r="FF354" s="71" t="str">
        <f t="shared" si="4807"/>
        <v/>
      </c>
      <c r="FG354" s="71" t="str">
        <f t="shared" si="4808"/>
        <v/>
      </c>
      <c r="FH354" s="71" t="str">
        <f t="shared" si="4809"/>
        <v/>
      </c>
      <c r="FI354" s="71" t="str">
        <f t="shared" si="4810"/>
        <v/>
      </c>
      <c r="FJ354" s="71" t="str">
        <f t="shared" si="4811"/>
        <v/>
      </c>
      <c r="FK354" s="71" t="str">
        <f t="shared" si="4812"/>
        <v/>
      </c>
      <c r="FL354" s="71" t="str">
        <f t="shared" si="4813"/>
        <v/>
      </c>
      <c r="FM354" s="71" t="str">
        <f t="shared" si="4814"/>
        <v/>
      </c>
      <c r="FN354" s="71" t="str">
        <f t="shared" si="4815"/>
        <v/>
      </c>
      <c r="FO354" s="71" t="str">
        <f t="shared" si="4816"/>
        <v/>
      </c>
      <c r="FP354" s="71" t="str">
        <f t="shared" si="4817"/>
        <v/>
      </c>
      <c r="FQ354" s="71" t="str">
        <f t="shared" si="4818"/>
        <v/>
      </c>
      <c r="FR354" s="71" t="str">
        <f t="shared" si="4819"/>
        <v/>
      </c>
      <c r="FS354" s="71" t="str">
        <f t="shared" si="4820"/>
        <v/>
      </c>
    </row>
    <row r="355" spans="92:175">
      <c r="CN355" s="70" t="str">
        <f t="shared" si="4745"/>
        <v>InitUnitState('',,,,,,,,,,)</v>
      </c>
      <c r="CO355" s="70" t="str">
        <f t="shared" si="4746"/>
        <v>InitUnitNormal('',,,,,,,,,,)</v>
      </c>
      <c r="CP355" s="70" t="str">
        <f t="shared" si="4747"/>
        <v>InitUnitMagic('',,,,,,,,,,)</v>
      </c>
      <c r="CQ355" s="70" t="str">
        <f t="shared" si="4748"/>
        <v>InitUnitAdd('',,,,,,,,,,)</v>
      </c>
      <c r="CR355" s="70" t="str">
        <f t="shared" si="4749"/>
        <v>InitEquipData('',,"",,,,,'','','','','','',"")</v>
      </c>
      <c r="CU355" s="61" t="str">
        <f t="shared" si="4821"/>
        <v>|n</v>
      </c>
      <c r="CW355" s="60"/>
      <c r="CX355" s="60"/>
      <c r="CY355" s="60"/>
      <c r="CZ355" s="60"/>
      <c r="DA355" s="60"/>
      <c r="DB355" s="71" t="str">
        <f t="shared" si="4751"/>
        <v/>
      </c>
      <c r="DC355" s="71" t="str">
        <f t="shared" si="4752"/>
        <v/>
      </c>
      <c r="DD355" s="71" t="str">
        <f t="shared" si="4753"/>
        <v/>
      </c>
      <c r="DE355" s="71" t="str">
        <f t="shared" si="4754"/>
        <v/>
      </c>
      <c r="DF355" s="71" t="str">
        <f t="shared" si="4755"/>
        <v/>
      </c>
      <c r="DG355" s="71" t="str">
        <f t="shared" si="4756"/>
        <v/>
      </c>
      <c r="DH355" s="71" t="str">
        <f t="shared" si="4757"/>
        <v/>
      </c>
      <c r="DI355" s="71" t="str">
        <f t="shared" si="4758"/>
        <v/>
      </c>
      <c r="DJ355" s="71" t="str">
        <f t="shared" si="4759"/>
        <v/>
      </c>
      <c r="DK355" s="71" t="str">
        <f t="shared" si="4760"/>
        <v/>
      </c>
      <c r="DL355" s="71" t="str">
        <f t="shared" si="4761"/>
        <v/>
      </c>
      <c r="DM355" s="71" t="str">
        <f t="shared" si="4762"/>
        <v/>
      </c>
      <c r="DN355" s="71" t="str">
        <f t="shared" si="4763"/>
        <v/>
      </c>
      <c r="DO355" s="71" t="str">
        <f t="shared" si="4764"/>
        <v/>
      </c>
      <c r="DP355" s="71" t="str">
        <f t="shared" si="4765"/>
        <v/>
      </c>
      <c r="DQ355" s="71" t="str">
        <f t="shared" si="4766"/>
        <v/>
      </c>
      <c r="DR355" s="71" t="str">
        <f t="shared" si="4767"/>
        <v/>
      </c>
      <c r="DS355" s="71" t="str">
        <f t="shared" si="4768"/>
        <v/>
      </c>
      <c r="DT355" s="71" t="str">
        <f t="shared" si="4769"/>
        <v/>
      </c>
      <c r="DU355" s="71" t="str">
        <f t="shared" si="4770"/>
        <v/>
      </c>
      <c r="DV355" s="71" t="str">
        <f t="shared" si="4771"/>
        <v/>
      </c>
      <c r="DW355" s="71" t="str">
        <f t="shared" si="4772"/>
        <v/>
      </c>
      <c r="DX355" s="71" t="str">
        <f t="shared" si="4773"/>
        <v/>
      </c>
      <c r="DY355" s="71" t="str">
        <f t="shared" si="4774"/>
        <v/>
      </c>
      <c r="DZ355" s="71" t="str">
        <f t="shared" si="4775"/>
        <v/>
      </c>
      <c r="EA355" s="71" t="str">
        <f t="shared" si="4776"/>
        <v/>
      </c>
      <c r="EB355" s="71" t="str">
        <f t="shared" si="4777"/>
        <v/>
      </c>
      <c r="EC355" s="71" t="str">
        <f t="shared" si="4778"/>
        <v/>
      </c>
      <c r="ED355" s="71" t="str">
        <f t="shared" si="4779"/>
        <v/>
      </c>
      <c r="EE355" s="71" t="str">
        <f t="shared" si="4780"/>
        <v/>
      </c>
      <c r="EF355" s="71" t="str">
        <f t="shared" si="4781"/>
        <v/>
      </c>
      <c r="EG355" s="71" t="str">
        <f t="shared" si="4782"/>
        <v/>
      </c>
      <c r="EH355" s="71" t="str">
        <f t="shared" si="4783"/>
        <v/>
      </c>
      <c r="EI355" s="71" t="str">
        <f t="shared" si="4784"/>
        <v/>
      </c>
      <c r="EJ355" s="71" t="str">
        <f t="shared" si="4785"/>
        <v/>
      </c>
      <c r="EK355" s="71" t="str">
        <f t="shared" si="4786"/>
        <v/>
      </c>
      <c r="EL355" s="71" t="str">
        <f t="shared" si="4787"/>
        <v/>
      </c>
      <c r="EM355" s="71" t="str">
        <f t="shared" si="4788"/>
        <v/>
      </c>
      <c r="EN355" s="71" t="str">
        <f t="shared" si="4789"/>
        <v/>
      </c>
      <c r="EO355" s="71" t="str">
        <f t="shared" si="4790"/>
        <v/>
      </c>
      <c r="EP355" s="71" t="str">
        <f t="shared" si="4791"/>
        <v/>
      </c>
      <c r="EQ355" s="71" t="str">
        <f t="shared" si="4792"/>
        <v/>
      </c>
      <c r="ER355" s="71" t="str">
        <f t="shared" si="4793"/>
        <v/>
      </c>
      <c r="ES355" s="71" t="str">
        <f t="shared" si="4794"/>
        <v/>
      </c>
      <c r="ET355" s="71" t="str">
        <f t="shared" si="4795"/>
        <v/>
      </c>
      <c r="EU355" s="71" t="str">
        <f t="shared" si="4796"/>
        <v/>
      </c>
      <c r="EV355" s="71" t="str">
        <f t="shared" si="4797"/>
        <v/>
      </c>
      <c r="EW355" s="71" t="str">
        <f t="shared" si="4798"/>
        <v/>
      </c>
      <c r="EX355" s="71" t="str">
        <f t="shared" si="4799"/>
        <v/>
      </c>
      <c r="EY355" s="71" t="str">
        <f t="shared" si="4800"/>
        <v/>
      </c>
      <c r="EZ355" s="71" t="str">
        <f t="shared" si="4801"/>
        <v/>
      </c>
      <c r="FA355" s="71" t="str">
        <f t="shared" si="4802"/>
        <v/>
      </c>
      <c r="FB355" s="71" t="str">
        <f t="shared" si="4803"/>
        <v/>
      </c>
      <c r="FC355" s="71" t="str">
        <f t="shared" si="4804"/>
        <v/>
      </c>
      <c r="FD355" s="71" t="str">
        <f t="shared" si="4805"/>
        <v/>
      </c>
      <c r="FE355" s="71" t="str">
        <f t="shared" si="4806"/>
        <v/>
      </c>
      <c r="FF355" s="71" t="str">
        <f t="shared" si="4807"/>
        <v/>
      </c>
      <c r="FG355" s="71" t="str">
        <f t="shared" si="4808"/>
        <v/>
      </c>
      <c r="FH355" s="71" t="str">
        <f t="shared" si="4809"/>
        <v/>
      </c>
      <c r="FI355" s="71" t="str">
        <f t="shared" si="4810"/>
        <v/>
      </c>
      <c r="FJ355" s="71" t="str">
        <f t="shared" si="4811"/>
        <v/>
      </c>
      <c r="FK355" s="71" t="str">
        <f t="shared" si="4812"/>
        <v/>
      </c>
      <c r="FL355" s="71" t="str">
        <f t="shared" si="4813"/>
        <v/>
      </c>
      <c r="FM355" s="71" t="str">
        <f t="shared" si="4814"/>
        <v/>
      </c>
      <c r="FN355" s="71" t="str">
        <f t="shared" si="4815"/>
        <v/>
      </c>
      <c r="FO355" s="71" t="str">
        <f t="shared" si="4816"/>
        <v/>
      </c>
      <c r="FP355" s="71" t="str">
        <f t="shared" si="4817"/>
        <v/>
      </c>
      <c r="FQ355" s="71" t="str">
        <f t="shared" si="4818"/>
        <v/>
      </c>
      <c r="FR355" s="71" t="str">
        <f t="shared" si="4819"/>
        <v/>
      </c>
      <c r="FS355" s="71" t="str">
        <f t="shared" si="4820"/>
        <v/>
      </c>
    </row>
    <row r="356" spans="92:175">
      <c r="CN356" s="70" t="str">
        <f t="shared" si="4745"/>
        <v>InitUnitState('',,,,,,,,,,)</v>
      </c>
      <c r="CO356" s="70" t="str">
        <f t="shared" si="4746"/>
        <v>InitUnitNormal('',,,,,,,,,,)</v>
      </c>
      <c r="CP356" s="70" t="str">
        <f t="shared" si="4747"/>
        <v>InitUnitMagic('',,,,,,,,,,)</v>
      </c>
      <c r="CQ356" s="70" t="str">
        <f t="shared" si="4748"/>
        <v>InitUnitAdd('',,,,,,,,,,)</v>
      </c>
      <c r="CR356" s="70" t="str">
        <f t="shared" si="4749"/>
        <v>InitEquipData('',,"",,,,,'','','','','','',"")</v>
      </c>
      <c r="CU356" s="61" t="str">
        <f t="shared" si="4821"/>
        <v>|n</v>
      </c>
      <c r="CW356" s="60"/>
      <c r="CX356" s="60"/>
      <c r="CY356" s="60"/>
      <c r="CZ356" s="60"/>
      <c r="DA356" s="60"/>
      <c r="DB356" s="71" t="str">
        <f t="shared" si="4751"/>
        <v/>
      </c>
      <c r="DC356" s="71" t="str">
        <f t="shared" si="4752"/>
        <v/>
      </c>
      <c r="DD356" s="71" t="str">
        <f t="shared" si="4753"/>
        <v/>
      </c>
      <c r="DE356" s="71" t="str">
        <f t="shared" si="4754"/>
        <v/>
      </c>
      <c r="DF356" s="71" t="str">
        <f t="shared" si="4755"/>
        <v/>
      </c>
      <c r="DG356" s="71" t="str">
        <f t="shared" si="4756"/>
        <v/>
      </c>
      <c r="DH356" s="71" t="str">
        <f t="shared" si="4757"/>
        <v/>
      </c>
      <c r="DI356" s="71" t="str">
        <f t="shared" si="4758"/>
        <v/>
      </c>
      <c r="DJ356" s="71" t="str">
        <f t="shared" si="4759"/>
        <v/>
      </c>
      <c r="DK356" s="71" t="str">
        <f t="shared" si="4760"/>
        <v/>
      </c>
      <c r="DL356" s="71" t="str">
        <f t="shared" si="4761"/>
        <v/>
      </c>
      <c r="DM356" s="71" t="str">
        <f t="shared" si="4762"/>
        <v/>
      </c>
      <c r="DN356" s="71" t="str">
        <f t="shared" si="4763"/>
        <v/>
      </c>
      <c r="DO356" s="71" t="str">
        <f t="shared" si="4764"/>
        <v/>
      </c>
      <c r="DP356" s="71" t="str">
        <f t="shared" si="4765"/>
        <v/>
      </c>
      <c r="DQ356" s="71" t="str">
        <f t="shared" si="4766"/>
        <v/>
      </c>
      <c r="DR356" s="71" t="str">
        <f t="shared" si="4767"/>
        <v/>
      </c>
      <c r="DS356" s="71" t="str">
        <f t="shared" si="4768"/>
        <v/>
      </c>
      <c r="DT356" s="71" t="str">
        <f t="shared" si="4769"/>
        <v/>
      </c>
      <c r="DU356" s="71" t="str">
        <f t="shared" si="4770"/>
        <v/>
      </c>
      <c r="DV356" s="71" t="str">
        <f t="shared" si="4771"/>
        <v/>
      </c>
      <c r="DW356" s="71" t="str">
        <f t="shared" si="4772"/>
        <v/>
      </c>
      <c r="DX356" s="71" t="str">
        <f t="shared" si="4773"/>
        <v/>
      </c>
      <c r="DY356" s="71" t="str">
        <f t="shared" si="4774"/>
        <v/>
      </c>
      <c r="DZ356" s="71" t="str">
        <f t="shared" si="4775"/>
        <v/>
      </c>
      <c r="EA356" s="71" t="str">
        <f t="shared" si="4776"/>
        <v/>
      </c>
      <c r="EB356" s="71" t="str">
        <f t="shared" si="4777"/>
        <v/>
      </c>
      <c r="EC356" s="71" t="str">
        <f t="shared" si="4778"/>
        <v/>
      </c>
      <c r="ED356" s="71" t="str">
        <f t="shared" si="4779"/>
        <v/>
      </c>
      <c r="EE356" s="71" t="str">
        <f t="shared" si="4780"/>
        <v/>
      </c>
      <c r="EF356" s="71" t="str">
        <f t="shared" si="4781"/>
        <v/>
      </c>
      <c r="EG356" s="71" t="str">
        <f t="shared" si="4782"/>
        <v/>
      </c>
      <c r="EH356" s="71" t="str">
        <f t="shared" si="4783"/>
        <v/>
      </c>
      <c r="EI356" s="71" t="str">
        <f t="shared" si="4784"/>
        <v/>
      </c>
      <c r="EJ356" s="71" t="str">
        <f t="shared" si="4785"/>
        <v/>
      </c>
      <c r="EK356" s="71" t="str">
        <f t="shared" si="4786"/>
        <v/>
      </c>
      <c r="EL356" s="71" t="str">
        <f t="shared" si="4787"/>
        <v/>
      </c>
      <c r="EM356" s="71" t="str">
        <f t="shared" si="4788"/>
        <v/>
      </c>
      <c r="EN356" s="71" t="str">
        <f t="shared" si="4789"/>
        <v/>
      </c>
      <c r="EO356" s="71" t="str">
        <f t="shared" si="4790"/>
        <v/>
      </c>
      <c r="EP356" s="71" t="str">
        <f t="shared" si="4791"/>
        <v/>
      </c>
      <c r="EQ356" s="71" t="str">
        <f t="shared" si="4792"/>
        <v/>
      </c>
      <c r="ER356" s="71" t="str">
        <f t="shared" si="4793"/>
        <v/>
      </c>
      <c r="ES356" s="71" t="str">
        <f t="shared" si="4794"/>
        <v/>
      </c>
      <c r="ET356" s="71" t="str">
        <f t="shared" si="4795"/>
        <v/>
      </c>
      <c r="EU356" s="71" t="str">
        <f t="shared" si="4796"/>
        <v/>
      </c>
      <c r="EV356" s="71" t="str">
        <f t="shared" si="4797"/>
        <v/>
      </c>
      <c r="EW356" s="71" t="str">
        <f t="shared" si="4798"/>
        <v/>
      </c>
      <c r="EX356" s="71" t="str">
        <f t="shared" si="4799"/>
        <v/>
      </c>
      <c r="EY356" s="71" t="str">
        <f t="shared" si="4800"/>
        <v/>
      </c>
      <c r="EZ356" s="71" t="str">
        <f t="shared" si="4801"/>
        <v/>
      </c>
      <c r="FA356" s="71" t="str">
        <f t="shared" si="4802"/>
        <v/>
      </c>
      <c r="FB356" s="71" t="str">
        <f t="shared" si="4803"/>
        <v/>
      </c>
      <c r="FC356" s="71" t="str">
        <f t="shared" si="4804"/>
        <v/>
      </c>
      <c r="FD356" s="71" t="str">
        <f t="shared" si="4805"/>
        <v/>
      </c>
      <c r="FE356" s="71" t="str">
        <f t="shared" si="4806"/>
        <v/>
      </c>
      <c r="FF356" s="71" t="str">
        <f t="shared" si="4807"/>
        <v/>
      </c>
      <c r="FG356" s="71" t="str">
        <f t="shared" si="4808"/>
        <v/>
      </c>
      <c r="FH356" s="71" t="str">
        <f t="shared" si="4809"/>
        <v/>
      </c>
      <c r="FI356" s="71" t="str">
        <f t="shared" si="4810"/>
        <v/>
      </c>
      <c r="FJ356" s="71" t="str">
        <f t="shared" si="4811"/>
        <v/>
      </c>
      <c r="FK356" s="71" t="str">
        <f t="shared" si="4812"/>
        <v/>
      </c>
      <c r="FL356" s="71" t="str">
        <f t="shared" si="4813"/>
        <v/>
      </c>
      <c r="FM356" s="71" t="str">
        <f t="shared" si="4814"/>
        <v/>
      </c>
      <c r="FN356" s="71" t="str">
        <f t="shared" si="4815"/>
        <v/>
      </c>
      <c r="FO356" s="71" t="str">
        <f t="shared" si="4816"/>
        <v/>
      </c>
      <c r="FP356" s="71" t="str">
        <f t="shared" si="4817"/>
        <v/>
      </c>
      <c r="FQ356" s="71" t="str">
        <f t="shared" si="4818"/>
        <v/>
      </c>
      <c r="FR356" s="71" t="str">
        <f t="shared" si="4819"/>
        <v/>
      </c>
      <c r="FS356" s="71" t="str">
        <f t="shared" si="4820"/>
        <v/>
      </c>
    </row>
    <row r="357" spans="92:175">
      <c r="CN357" s="70" t="str">
        <f t="shared" si="4745"/>
        <v>InitUnitState('',,,,,,,,,,)</v>
      </c>
      <c r="CO357" s="70" t="str">
        <f t="shared" si="4746"/>
        <v>InitUnitNormal('',,,,,,,,,,)</v>
      </c>
      <c r="CP357" s="70" t="str">
        <f t="shared" si="4747"/>
        <v>InitUnitMagic('',,,,,,,,,,)</v>
      </c>
      <c r="CQ357" s="70" t="str">
        <f t="shared" si="4748"/>
        <v>InitUnitAdd('',,,,,,,,,,)</v>
      </c>
      <c r="CR357" s="70" t="str">
        <f t="shared" si="4749"/>
        <v>InitEquipData('',,"",,,,,'','','','','','',"")</v>
      </c>
      <c r="CU357" s="61" t="str">
        <f t="shared" si="4821"/>
        <v>|n</v>
      </c>
      <c r="CW357" s="60"/>
      <c r="CX357" s="60"/>
      <c r="CY357" s="60"/>
      <c r="CZ357" s="60"/>
      <c r="DA357" s="60"/>
      <c r="DB357" s="71" t="str">
        <f t="shared" si="4751"/>
        <v/>
      </c>
      <c r="DC357" s="71" t="str">
        <f t="shared" si="4752"/>
        <v/>
      </c>
      <c r="DD357" s="71" t="str">
        <f t="shared" si="4753"/>
        <v/>
      </c>
      <c r="DE357" s="71" t="str">
        <f t="shared" si="4754"/>
        <v/>
      </c>
      <c r="DF357" s="71" t="str">
        <f t="shared" si="4755"/>
        <v/>
      </c>
      <c r="DG357" s="71" t="str">
        <f t="shared" si="4756"/>
        <v/>
      </c>
      <c r="DH357" s="71" t="str">
        <f t="shared" si="4757"/>
        <v/>
      </c>
      <c r="DI357" s="71" t="str">
        <f t="shared" si="4758"/>
        <v/>
      </c>
      <c r="DJ357" s="71" t="str">
        <f t="shared" si="4759"/>
        <v/>
      </c>
      <c r="DK357" s="71" t="str">
        <f t="shared" si="4760"/>
        <v/>
      </c>
      <c r="DL357" s="71" t="str">
        <f t="shared" si="4761"/>
        <v/>
      </c>
      <c r="DM357" s="71" t="str">
        <f t="shared" si="4762"/>
        <v/>
      </c>
      <c r="DN357" s="71" t="str">
        <f t="shared" si="4763"/>
        <v/>
      </c>
      <c r="DO357" s="71" t="str">
        <f t="shared" si="4764"/>
        <v/>
      </c>
      <c r="DP357" s="71" t="str">
        <f t="shared" si="4765"/>
        <v/>
      </c>
      <c r="DQ357" s="71" t="str">
        <f t="shared" si="4766"/>
        <v/>
      </c>
      <c r="DR357" s="71" t="str">
        <f t="shared" si="4767"/>
        <v/>
      </c>
      <c r="DS357" s="71" t="str">
        <f t="shared" si="4768"/>
        <v/>
      </c>
      <c r="DT357" s="71" t="str">
        <f t="shared" si="4769"/>
        <v/>
      </c>
      <c r="DU357" s="71" t="str">
        <f t="shared" si="4770"/>
        <v/>
      </c>
      <c r="DV357" s="71" t="str">
        <f t="shared" si="4771"/>
        <v/>
      </c>
      <c r="DW357" s="71" t="str">
        <f t="shared" si="4772"/>
        <v/>
      </c>
      <c r="DX357" s="71" t="str">
        <f t="shared" si="4773"/>
        <v/>
      </c>
      <c r="DY357" s="71" t="str">
        <f t="shared" si="4774"/>
        <v/>
      </c>
      <c r="DZ357" s="71" t="str">
        <f t="shared" si="4775"/>
        <v/>
      </c>
      <c r="EA357" s="71" t="str">
        <f t="shared" si="4776"/>
        <v/>
      </c>
      <c r="EB357" s="71" t="str">
        <f t="shared" si="4777"/>
        <v/>
      </c>
      <c r="EC357" s="71" t="str">
        <f t="shared" si="4778"/>
        <v/>
      </c>
      <c r="ED357" s="71" t="str">
        <f t="shared" si="4779"/>
        <v/>
      </c>
      <c r="EE357" s="71" t="str">
        <f t="shared" si="4780"/>
        <v/>
      </c>
      <c r="EF357" s="71" t="str">
        <f t="shared" si="4781"/>
        <v/>
      </c>
      <c r="EG357" s="71" t="str">
        <f t="shared" si="4782"/>
        <v/>
      </c>
      <c r="EH357" s="71" t="str">
        <f t="shared" si="4783"/>
        <v/>
      </c>
      <c r="EI357" s="71" t="str">
        <f t="shared" si="4784"/>
        <v/>
      </c>
      <c r="EJ357" s="71" t="str">
        <f t="shared" si="4785"/>
        <v/>
      </c>
      <c r="EK357" s="71" t="str">
        <f t="shared" si="4786"/>
        <v/>
      </c>
      <c r="EL357" s="71" t="str">
        <f t="shared" si="4787"/>
        <v/>
      </c>
      <c r="EM357" s="71" t="str">
        <f t="shared" si="4788"/>
        <v/>
      </c>
      <c r="EN357" s="71" t="str">
        <f t="shared" si="4789"/>
        <v/>
      </c>
      <c r="EO357" s="71" t="str">
        <f t="shared" si="4790"/>
        <v/>
      </c>
      <c r="EP357" s="71" t="str">
        <f t="shared" si="4791"/>
        <v/>
      </c>
      <c r="EQ357" s="71" t="str">
        <f t="shared" si="4792"/>
        <v/>
      </c>
      <c r="ER357" s="71" t="str">
        <f t="shared" si="4793"/>
        <v/>
      </c>
      <c r="ES357" s="71" t="str">
        <f t="shared" si="4794"/>
        <v/>
      </c>
      <c r="ET357" s="71" t="str">
        <f t="shared" si="4795"/>
        <v/>
      </c>
      <c r="EU357" s="71" t="str">
        <f t="shared" si="4796"/>
        <v/>
      </c>
      <c r="EV357" s="71" t="str">
        <f t="shared" si="4797"/>
        <v/>
      </c>
      <c r="EW357" s="71" t="str">
        <f t="shared" si="4798"/>
        <v/>
      </c>
      <c r="EX357" s="71" t="str">
        <f t="shared" si="4799"/>
        <v/>
      </c>
      <c r="EY357" s="71" t="str">
        <f t="shared" si="4800"/>
        <v/>
      </c>
      <c r="EZ357" s="71" t="str">
        <f t="shared" si="4801"/>
        <v/>
      </c>
      <c r="FA357" s="71" t="str">
        <f t="shared" si="4802"/>
        <v/>
      </c>
      <c r="FB357" s="71" t="str">
        <f t="shared" si="4803"/>
        <v/>
      </c>
      <c r="FC357" s="71" t="str">
        <f t="shared" si="4804"/>
        <v/>
      </c>
      <c r="FD357" s="71" t="str">
        <f t="shared" si="4805"/>
        <v/>
      </c>
      <c r="FE357" s="71" t="str">
        <f t="shared" si="4806"/>
        <v/>
      </c>
      <c r="FF357" s="71" t="str">
        <f t="shared" si="4807"/>
        <v/>
      </c>
      <c r="FG357" s="71" t="str">
        <f t="shared" si="4808"/>
        <v/>
      </c>
      <c r="FH357" s="71" t="str">
        <f t="shared" si="4809"/>
        <v/>
      </c>
      <c r="FI357" s="71" t="str">
        <f t="shared" si="4810"/>
        <v/>
      </c>
      <c r="FJ357" s="71" t="str">
        <f t="shared" si="4811"/>
        <v/>
      </c>
      <c r="FK357" s="71" t="str">
        <f t="shared" si="4812"/>
        <v/>
      </c>
      <c r="FL357" s="71" t="str">
        <f t="shared" si="4813"/>
        <v/>
      </c>
      <c r="FM357" s="71" t="str">
        <f t="shared" si="4814"/>
        <v/>
      </c>
      <c r="FN357" s="71" t="str">
        <f t="shared" si="4815"/>
        <v/>
      </c>
      <c r="FO357" s="71" t="str">
        <f t="shared" si="4816"/>
        <v/>
      </c>
      <c r="FP357" s="71" t="str">
        <f t="shared" si="4817"/>
        <v/>
      </c>
      <c r="FQ357" s="71" t="str">
        <f t="shared" si="4818"/>
        <v/>
      </c>
      <c r="FR357" s="71" t="str">
        <f t="shared" si="4819"/>
        <v/>
      </c>
      <c r="FS357" s="71" t="str">
        <f t="shared" si="4820"/>
        <v/>
      </c>
    </row>
    <row r="358" spans="92:175">
      <c r="CN358" s="70" t="str">
        <f t="shared" si="4745"/>
        <v>InitUnitState('',,,,,,,,,,)</v>
      </c>
      <c r="CO358" s="70" t="str">
        <f t="shared" si="4746"/>
        <v>InitUnitNormal('',,,,,,,,,,)</v>
      </c>
      <c r="CP358" s="70" t="str">
        <f t="shared" si="4747"/>
        <v>InitUnitMagic('',,,,,,,,,,)</v>
      </c>
      <c r="CQ358" s="70" t="str">
        <f t="shared" si="4748"/>
        <v>InitUnitAdd('',,,,,,,,,,)</v>
      </c>
      <c r="CR358" s="70" t="str">
        <f t="shared" si="4749"/>
        <v>InitEquipData('',,"",,,,,'','','','','','',"")</v>
      </c>
      <c r="CU358" s="61" t="str">
        <f t="shared" si="4821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  <row r="359" spans="92:175">
      <c r="CN359" s="70" t="str">
        <f t="shared" si="4745"/>
        <v>InitUnitState('',,,,,,,,,,)</v>
      </c>
      <c r="CO359" s="70" t="str">
        <f t="shared" si="4746"/>
        <v>InitUnitNormal('',,,,,,,,,,)</v>
      </c>
      <c r="CP359" s="70" t="str">
        <f t="shared" si="4747"/>
        <v>InitUnitMagic('',,,,,,,,,,)</v>
      </c>
      <c r="CQ359" s="70" t="str">
        <f t="shared" si="4748"/>
        <v>InitUnitAdd('',,,,,,,,,,)</v>
      </c>
      <c r="CR359" s="70" t="str">
        <f t="shared" si="4749"/>
        <v>InitEquipData('',,"",,,,,'','','','','','',"")</v>
      </c>
      <c r="CU359" s="61" t="str">
        <f t="shared" si="4821"/>
        <v>|n</v>
      </c>
      <c r="DB359" s="71" t="str">
        <f>IF(V359="","","|n"&amp;#REF!&amp;"+"&amp;V359)</f>
        <v/>
      </c>
      <c r="DC359" s="71" t="str">
        <f>IF(W359="","","|n"&amp;#REF!&amp;"+"&amp;W359)</f>
        <v/>
      </c>
      <c r="DD359" s="71" t="str">
        <f>IF(X359="","","|n"&amp;#REF!&amp;"+"&amp;X359)</f>
        <v/>
      </c>
      <c r="DE359" s="71" t="str">
        <f>IF(Y359="","","|n"&amp;#REF!&amp;"+"&amp;Y359)</f>
        <v/>
      </c>
      <c r="DF359" s="71" t="str">
        <f>IF(Z359="","","|n"&amp;#REF!&amp;"+"&amp;Z359)</f>
        <v/>
      </c>
      <c r="DG359" s="71" t="str">
        <f>IF(AA359="","","|n"&amp;#REF!&amp;"+"&amp;AA359)</f>
        <v/>
      </c>
      <c r="DH359" s="71" t="str">
        <f>IF(AB359="","","|n"&amp;#REF!&amp;"+"&amp;AB359)</f>
        <v/>
      </c>
      <c r="DI359" s="71" t="str">
        <f>IF(AC359="","","|n"&amp;#REF!&amp;"+"&amp;AC359&amp;"%")</f>
        <v/>
      </c>
      <c r="DJ359" s="71" t="str">
        <f>IF(AD359="","","|n"&amp;#REF!&amp;"+"&amp;AD359)</f>
        <v/>
      </c>
      <c r="DK359" s="71" t="str">
        <f>IF(AE359="","","|n"&amp;#REF!&amp;"+"&amp;AE359)</f>
        <v/>
      </c>
      <c r="DL359" s="71" t="str">
        <f>IF(AF359="","","|n"&amp;#REF!&amp;"+"&amp;AF359)</f>
        <v/>
      </c>
      <c r="DM359" s="71" t="str">
        <f>IF(AG359="","","|n"&amp;#REF!&amp;"+"&amp;AG359&amp;"%")</f>
        <v/>
      </c>
      <c r="DN359" s="71" t="str">
        <f>IF(AH359="","","|n"&amp;#REF!&amp;"+"&amp;AH359)</f>
        <v/>
      </c>
      <c r="DO359" s="71" t="str">
        <f>IF(AI359="","","|n"&amp;#REF!&amp;"+"&amp;AI359)</f>
        <v/>
      </c>
      <c r="DP359" s="71" t="str">
        <f>IF(AJ359="","","|n"&amp;#REF!&amp;"+"&amp;AJ359)</f>
        <v/>
      </c>
    </row>
    <row r="360" spans="92:175">
      <c r="CN360" s="70" t="str">
        <f t="shared" si="4745"/>
        <v>InitUnitState('',,,,,,,,,,)</v>
      </c>
      <c r="CO360" s="70" t="str">
        <f t="shared" si="4746"/>
        <v>InitUnitNormal('',,,,,,,,,,)</v>
      </c>
      <c r="CP360" s="70" t="str">
        <f t="shared" si="4747"/>
        <v>InitUnitMagic('',,,,,,,,,,)</v>
      </c>
      <c r="CQ360" s="70" t="str">
        <f t="shared" si="4748"/>
        <v>InitUnitAdd('',,,,,,,,,,)</v>
      </c>
      <c r="CR360" s="70" t="str">
        <f t="shared" si="4749"/>
        <v>InitEquipData('',,"",,,,,'','','','','','',"")</v>
      </c>
      <c r="CU360" s="61" t="str">
        <f t="shared" si="4821"/>
        <v>|n</v>
      </c>
      <c r="DB360" s="71" t="str">
        <f>IF(V360="","","|n"&amp;#REF!&amp;"+"&amp;V360)</f>
        <v/>
      </c>
      <c r="DC360" s="71" t="str">
        <f>IF(W360="","","|n"&amp;#REF!&amp;"+"&amp;W360)</f>
        <v/>
      </c>
      <c r="DD360" s="71" t="str">
        <f>IF(X360="","","|n"&amp;#REF!&amp;"+"&amp;X360)</f>
        <v/>
      </c>
      <c r="DE360" s="71" t="str">
        <f>IF(Y360="","","|n"&amp;#REF!&amp;"+"&amp;Y360)</f>
        <v/>
      </c>
      <c r="DF360" s="71" t="str">
        <f>IF(Z360="","","|n"&amp;#REF!&amp;"+"&amp;Z360)</f>
        <v/>
      </c>
      <c r="DG360" s="71" t="str">
        <f>IF(AA360="","","|n"&amp;#REF!&amp;"+"&amp;AA360)</f>
        <v/>
      </c>
      <c r="DH360" s="71" t="str">
        <f>IF(AB360="","","|n"&amp;#REF!&amp;"+"&amp;AB360)</f>
        <v/>
      </c>
      <c r="DI360" s="71" t="str">
        <f>IF(AC360="","","|n"&amp;#REF!&amp;"+"&amp;AC360&amp;"%")</f>
        <v/>
      </c>
      <c r="DJ360" s="71" t="str">
        <f>IF(AD360="","","|n"&amp;#REF!&amp;"+"&amp;AD360)</f>
        <v/>
      </c>
      <c r="DK360" s="71" t="str">
        <f>IF(AE360="","","|n"&amp;#REF!&amp;"+"&amp;AE360)</f>
        <v/>
      </c>
      <c r="DL360" s="71" t="str">
        <f>IF(AF360="","","|n"&amp;#REF!&amp;"+"&amp;AF360)</f>
        <v/>
      </c>
      <c r="DM360" s="71" t="str">
        <f>IF(AG360="","","|n"&amp;#REF!&amp;"+"&amp;AG360&amp;"%")</f>
        <v/>
      </c>
      <c r="DN360" s="71" t="str">
        <f>IF(AH360="","","|n"&amp;#REF!&amp;"+"&amp;AH360)</f>
        <v/>
      </c>
      <c r="DO360" s="71" t="str">
        <f>IF(AI360="","","|n"&amp;#REF!&amp;"+"&amp;AI360)</f>
        <v/>
      </c>
      <c r="DP360" s="71" t="str">
        <f>IF(AJ360="","","|n"&amp;#REF!&amp;"+"&amp;AJ360)</f>
        <v/>
      </c>
    </row>
    <row r="361" spans="92:175">
      <c r="CN361" s="70" t="str">
        <f t="shared" si="4745"/>
        <v>InitUnitState('',,,,,,,,,,)</v>
      </c>
      <c r="CO361" s="70" t="str">
        <f t="shared" si="4746"/>
        <v>InitUnitNormal('',,,,,,,,,,)</v>
      </c>
      <c r="CP361" s="70" t="str">
        <f t="shared" si="4747"/>
        <v>InitUnitMagic('',,,,,,,,,,)</v>
      </c>
      <c r="CQ361" s="70" t="str">
        <f t="shared" si="4748"/>
        <v>InitUnitAdd('',,,,,,,,,,)</v>
      </c>
      <c r="CR361" s="70" t="str">
        <f t="shared" si="4749"/>
        <v>InitEquipData('',,"",,,,,'','','','','','',"")</v>
      </c>
      <c r="CU361" s="61" t="str">
        <f t="shared" si="4821"/>
        <v>|n</v>
      </c>
      <c r="DB361" s="71" t="str">
        <f>IF(V361="","","|n"&amp;#REF!&amp;"+"&amp;V361)</f>
        <v/>
      </c>
      <c r="DC361" s="71" t="str">
        <f>IF(W361="","","|n"&amp;#REF!&amp;"+"&amp;W361)</f>
        <v/>
      </c>
      <c r="DD361" s="71" t="str">
        <f>IF(X361="","","|n"&amp;#REF!&amp;"+"&amp;X361)</f>
        <v/>
      </c>
      <c r="DE361" s="71" t="str">
        <f>IF(Y361="","","|n"&amp;#REF!&amp;"+"&amp;Y361)</f>
        <v/>
      </c>
      <c r="DF361" s="71" t="str">
        <f>IF(Z361="","","|n"&amp;#REF!&amp;"+"&amp;Z361)</f>
        <v/>
      </c>
      <c r="DG361" s="71" t="str">
        <f>IF(AA361="","","|n"&amp;#REF!&amp;"+"&amp;AA361)</f>
        <v/>
      </c>
      <c r="DH361" s="71" t="str">
        <f>IF(AB361="","","|n"&amp;#REF!&amp;"+"&amp;AB361)</f>
        <v/>
      </c>
      <c r="DI361" s="71" t="str">
        <f>IF(AC361="","","|n"&amp;#REF!&amp;"+"&amp;AC361&amp;"%")</f>
        <v/>
      </c>
      <c r="DJ361" s="71" t="str">
        <f>IF(AD361="","","|n"&amp;#REF!&amp;"+"&amp;AD361)</f>
        <v/>
      </c>
      <c r="DK361" s="71" t="str">
        <f>IF(AE361="","","|n"&amp;#REF!&amp;"+"&amp;AE361)</f>
        <v/>
      </c>
      <c r="DL361" s="71" t="str">
        <f>IF(AF361="","","|n"&amp;#REF!&amp;"+"&amp;AF361)</f>
        <v/>
      </c>
      <c r="DM361" s="71" t="str">
        <f>IF(AG361="","","|n"&amp;#REF!&amp;"+"&amp;AG361&amp;"%")</f>
        <v/>
      </c>
      <c r="DN361" s="71" t="str">
        <f>IF(AH361="","","|n"&amp;#REF!&amp;"+"&amp;AH361)</f>
        <v/>
      </c>
      <c r="DO361" s="71" t="str">
        <f>IF(AI361="","","|n"&amp;#REF!&amp;"+"&amp;AI361)</f>
        <v/>
      </c>
      <c r="DP361" s="71" t="str">
        <f>IF(AJ361="","","|n"&amp;#REF!&amp;"+"&amp;AJ361)</f>
        <v/>
      </c>
    </row>
    <row r="362" spans="92:175">
      <c r="CN362" s="70" t="str">
        <f t="shared" si="4745"/>
        <v>InitUnitState('',,,,,,,,,,)</v>
      </c>
      <c r="CO362" s="70" t="str">
        <f t="shared" si="4746"/>
        <v>InitUnitNormal('',,,,,,,,,,)</v>
      </c>
      <c r="CP362" s="70" t="str">
        <f t="shared" si="4747"/>
        <v>InitUnitMagic('',,,,,,,,,,)</v>
      </c>
      <c r="CQ362" s="70" t="str">
        <f t="shared" si="4748"/>
        <v>InitUnitAdd('',,,,,,,,,,)</v>
      </c>
      <c r="CR362" s="70" t="str">
        <f t="shared" si="4749"/>
        <v>InitEquipData('',,"",,,,,'','','','','','',"")</v>
      </c>
      <c r="CU362" s="61" t="str">
        <f t="shared" si="4821"/>
        <v>|n</v>
      </c>
      <c r="DB362" s="71" t="str">
        <f>IF(V362="","","|n"&amp;#REF!&amp;"+"&amp;V362)</f>
        <v/>
      </c>
      <c r="DC362" s="71" t="str">
        <f>IF(W362="","","|n"&amp;#REF!&amp;"+"&amp;W362)</f>
        <v/>
      </c>
      <c r="DD362" s="71" t="str">
        <f>IF(X362="","","|n"&amp;#REF!&amp;"+"&amp;X362)</f>
        <v/>
      </c>
      <c r="DE362" s="71" t="str">
        <f>IF(Y362="","","|n"&amp;#REF!&amp;"+"&amp;Y362)</f>
        <v/>
      </c>
      <c r="DF362" s="71" t="str">
        <f>IF(Z362="","","|n"&amp;#REF!&amp;"+"&amp;Z362)</f>
        <v/>
      </c>
      <c r="DG362" s="71" t="str">
        <f>IF(AA362="","","|n"&amp;#REF!&amp;"+"&amp;AA362)</f>
        <v/>
      </c>
      <c r="DH362" s="71" t="str">
        <f>IF(AB362="","","|n"&amp;#REF!&amp;"+"&amp;AB362)</f>
        <v/>
      </c>
      <c r="DI362" s="71" t="str">
        <f>IF(AC362="","","|n"&amp;#REF!&amp;"+"&amp;AC362&amp;"%")</f>
        <v/>
      </c>
      <c r="DJ362" s="71" t="str">
        <f>IF(AD362="","","|n"&amp;#REF!&amp;"+"&amp;AD362)</f>
        <v/>
      </c>
      <c r="DK362" s="71" t="str">
        <f>IF(AE362="","","|n"&amp;#REF!&amp;"+"&amp;AE362)</f>
        <v/>
      </c>
      <c r="DL362" s="71" t="str">
        <f>IF(AF362="","","|n"&amp;#REF!&amp;"+"&amp;AF362)</f>
        <v/>
      </c>
      <c r="DM362" s="71" t="str">
        <f>IF(AG362="","","|n"&amp;#REF!&amp;"+"&amp;AG362&amp;"%")</f>
        <v/>
      </c>
      <c r="DN362" s="71" t="str">
        <f>IF(AH362="","","|n"&amp;#REF!&amp;"+"&amp;AH362)</f>
        <v/>
      </c>
      <c r="DO362" s="71" t="str">
        <f>IF(AI362="","","|n"&amp;#REF!&amp;"+"&amp;AI362)</f>
        <v/>
      </c>
      <c r="DP362" s="71" t="str">
        <f>IF(AJ362="","","|n"&amp;#REF!&amp;"+"&amp;AJ362)</f>
        <v/>
      </c>
    </row>
    <row r="363" spans="92:175">
      <c r="CN363" s="70" t="str">
        <f t="shared" si="4745"/>
        <v>InitUnitState('',,,,,,,,,,)</v>
      </c>
      <c r="CO363" s="70" t="str">
        <f t="shared" si="4746"/>
        <v>InitUnitNormal('',,,,,,,,,,)</v>
      </c>
      <c r="CP363" s="70" t="str">
        <f t="shared" si="4747"/>
        <v>InitUnitMagic('',,,,,,,,,,)</v>
      </c>
      <c r="CQ363" s="70" t="str">
        <f t="shared" si="4748"/>
        <v>InitUnitAdd('',,,,,,,,,,)</v>
      </c>
      <c r="CR363" s="70" t="str">
        <f t="shared" si="4749"/>
        <v>InitEquipData('',,"",,,,,'','','','','','',"")</v>
      </c>
      <c r="CU363" s="61" t="str">
        <f t="shared" si="4821"/>
        <v>|n</v>
      </c>
      <c r="DB363" s="71" t="str">
        <f>IF(V363="","","|n"&amp;#REF!&amp;"+"&amp;V363)</f>
        <v/>
      </c>
      <c r="DC363" s="71" t="str">
        <f>IF(W363="","","|n"&amp;#REF!&amp;"+"&amp;W363)</f>
        <v/>
      </c>
      <c r="DD363" s="71" t="str">
        <f>IF(X363="","","|n"&amp;#REF!&amp;"+"&amp;X363)</f>
        <v/>
      </c>
      <c r="DE363" s="71" t="str">
        <f>IF(Y363="","","|n"&amp;#REF!&amp;"+"&amp;Y363)</f>
        <v/>
      </c>
      <c r="DF363" s="71" t="str">
        <f>IF(Z363="","","|n"&amp;#REF!&amp;"+"&amp;Z363)</f>
        <v/>
      </c>
      <c r="DG363" s="71" t="str">
        <f>IF(AA363="","","|n"&amp;#REF!&amp;"+"&amp;AA363)</f>
        <v/>
      </c>
      <c r="DH363" s="71" t="str">
        <f>IF(AB363="","","|n"&amp;#REF!&amp;"+"&amp;AB363)</f>
        <v/>
      </c>
      <c r="DI363" s="71" t="str">
        <f>IF(AC363="","","|n"&amp;#REF!&amp;"+"&amp;AC363&amp;"%")</f>
        <v/>
      </c>
      <c r="DJ363" s="71" t="str">
        <f>IF(AD363="","","|n"&amp;#REF!&amp;"+"&amp;AD363)</f>
        <v/>
      </c>
      <c r="DK363" s="71" t="str">
        <f>IF(AE363="","","|n"&amp;#REF!&amp;"+"&amp;AE363)</f>
        <v/>
      </c>
      <c r="DL363" s="71" t="str">
        <f>IF(AF363="","","|n"&amp;#REF!&amp;"+"&amp;AF363)</f>
        <v/>
      </c>
      <c r="DM363" s="71" t="str">
        <f>IF(AG363="","","|n"&amp;#REF!&amp;"+"&amp;AG363&amp;"%")</f>
        <v/>
      </c>
      <c r="DN363" s="71" t="str">
        <f>IF(AH363="","","|n"&amp;#REF!&amp;"+"&amp;AH363)</f>
        <v/>
      </c>
      <c r="DO363" s="71" t="str">
        <f>IF(AI363="","","|n"&amp;#REF!&amp;"+"&amp;AI363)</f>
        <v/>
      </c>
      <c r="DP363" s="71" t="str">
        <f>IF(AJ363="","","|n"&amp;#REF!&amp;"+"&amp;AJ363)</f>
        <v/>
      </c>
    </row>
    <row r="364" spans="92:175">
      <c r="CN364" s="70" t="str">
        <f t="shared" si="4745"/>
        <v>InitUnitState('',,,,,,,,,,)</v>
      </c>
      <c r="CO364" s="70" t="str">
        <f t="shared" si="4746"/>
        <v>InitUnitNormal('',,,,,,,,,,)</v>
      </c>
      <c r="CP364" s="70" t="str">
        <f t="shared" si="4747"/>
        <v>InitUnitMagic('',,,,,,,,,,)</v>
      </c>
      <c r="CQ364" s="70" t="str">
        <f t="shared" si="4748"/>
        <v>InitUnitAdd('',,,,,,,,,,)</v>
      </c>
      <c r="CR364" s="70" t="str">
        <f t="shared" si="4749"/>
        <v>InitEquipData('',,"",,,,,'','','','','','',"")</v>
      </c>
      <c r="CU364" s="61" t="str">
        <f t="shared" si="4821"/>
        <v>|n</v>
      </c>
      <c r="DB364" s="71" t="str">
        <f>IF(V364="","","|n"&amp;#REF!&amp;"+"&amp;V364)</f>
        <v/>
      </c>
      <c r="DC364" s="71" t="str">
        <f>IF(W364="","","|n"&amp;#REF!&amp;"+"&amp;W364)</f>
        <v/>
      </c>
      <c r="DD364" s="71" t="str">
        <f>IF(X364="","","|n"&amp;#REF!&amp;"+"&amp;X364)</f>
        <v/>
      </c>
      <c r="DE364" s="71" t="str">
        <f>IF(Y364="","","|n"&amp;#REF!&amp;"+"&amp;Y364)</f>
        <v/>
      </c>
      <c r="DF364" s="71" t="str">
        <f>IF(Z364="","","|n"&amp;#REF!&amp;"+"&amp;Z364)</f>
        <v/>
      </c>
      <c r="DG364" s="71" t="str">
        <f>IF(AA364="","","|n"&amp;#REF!&amp;"+"&amp;AA364)</f>
        <v/>
      </c>
      <c r="DH364" s="71" t="str">
        <f>IF(AB364="","","|n"&amp;#REF!&amp;"+"&amp;AB364)</f>
        <v/>
      </c>
      <c r="DI364" s="71" t="str">
        <f>IF(AC364="","","|n"&amp;#REF!&amp;"+"&amp;AC364&amp;"%")</f>
        <v/>
      </c>
      <c r="DJ364" s="71" t="str">
        <f>IF(AD364="","","|n"&amp;#REF!&amp;"+"&amp;AD364)</f>
        <v/>
      </c>
      <c r="DK364" s="71" t="str">
        <f>IF(AE364="","","|n"&amp;#REF!&amp;"+"&amp;AE364)</f>
        <v/>
      </c>
      <c r="DL364" s="71" t="str">
        <f>IF(AF364="","","|n"&amp;#REF!&amp;"+"&amp;AF364)</f>
        <v/>
      </c>
      <c r="DM364" s="71" t="str">
        <f>IF(AG364="","","|n"&amp;#REF!&amp;"+"&amp;AG364&amp;"%")</f>
        <v/>
      </c>
      <c r="DN364" s="71" t="str">
        <f>IF(AH364="","","|n"&amp;#REF!&amp;"+"&amp;AH364)</f>
        <v/>
      </c>
      <c r="DO364" s="71" t="str">
        <f>IF(AI364="","","|n"&amp;#REF!&amp;"+"&amp;AI364)</f>
        <v/>
      </c>
      <c r="DP364" s="71" t="str">
        <f>IF(AJ364="","","|n"&amp;#REF!&amp;"+"&amp;AJ364)</f>
        <v/>
      </c>
    </row>
    <row r="365" spans="92:175">
      <c r="CN365" s="70" t="str">
        <f t="shared" si="4745"/>
        <v>InitUnitState('',,,,,,,,,,)</v>
      </c>
      <c r="CO365" s="70" t="str">
        <f t="shared" si="4746"/>
        <v>InitUnitNormal('',,,,,,,,,,)</v>
      </c>
      <c r="CP365" s="70" t="str">
        <f t="shared" si="4747"/>
        <v>InitUnitMagic('',,,,,,,,,,)</v>
      </c>
      <c r="CQ365" s="70" t="str">
        <f t="shared" si="4748"/>
        <v>InitUnitAdd('',,,,,,,,,,)</v>
      </c>
      <c r="CR365" s="70" t="str">
        <f t="shared" si="4749"/>
        <v>InitEquipData('',,"",,,,,'','','','','','',"")</v>
      </c>
      <c r="CU365" s="61" t="str">
        <f t="shared" si="4821"/>
        <v>|n</v>
      </c>
      <c r="DB365" s="71" t="str">
        <f>IF(V365="","","|n"&amp;#REF!&amp;"+"&amp;V365)</f>
        <v/>
      </c>
      <c r="DC365" s="71" t="str">
        <f>IF(W365="","","|n"&amp;#REF!&amp;"+"&amp;W365)</f>
        <v/>
      </c>
      <c r="DD365" s="71" t="str">
        <f>IF(X365="","","|n"&amp;#REF!&amp;"+"&amp;X365)</f>
        <v/>
      </c>
      <c r="DE365" s="71" t="str">
        <f>IF(Y365="","","|n"&amp;#REF!&amp;"+"&amp;Y365)</f>
        <v/>
      </c>
      <c r="DF365" s="71" t="str">
        <f>IF(Z365="","","|n"&amp;#REF!&amp;"+"&amp;Z365)</f>
        <v/>
      </c>
      <c r="DG365" s="71" t="str">
        <f>IF(AA365="","","|n"&amp;#REF!&amp;"+"&amp;AA365)</f>
        <v/>
      </c>
      <c r="DH365" s="71" t="str">
        <f>IF(AB365="","","|n"&amp;#REF!&amp;"+"&amp;AB365)</f>
        <v/>
      </c>
      <c r="DI365" s="71" t="str">
        <f>IF(AC365="","","|n"&amp;#REF!&amp;"+"&amp;AC365&amp;"%")</f>
        <v/>
      </c>
      <c r="DJ365" s="71" t="str">
        <f>IF(AD365="","","|n"&amp;#REF!&amp;"+"&amp;AD365)</f>
        <v/>
      </c>
      <c r="DK365" s="71" t="str">
        <f>IF(AE365="","","|n"&amp;#REF!&amp;"+"&amp;AE365)</f>
        <v/>
      </c>
      <c r="DL365" s="71" t="str">
        <f>IF(AF365="","","|n"&amp;#REF!&amp;"+"&amp;AF365)</f>
        <v/>
      </c>
      <c r="DM365" s="71" t="str">
        <f>IF(AG365="","","|n"&amp;#REF!&amp;"+"&amp;AG365&amp;"%")</f>
        <v/>
      </c>
      <c r="DN365" s="71" t="str">
        <f>IF(AH365="","","|n"&amp;#REF!&amp;"+"&amp;AH365)</f>
        <v/>
      </c>
      <c r="DO365" s="71" t="str">
        <f>IF(AI365="","","|n"&amp;#REF!&amp;"+"&amp;AI365)</f>
        <v/>
      </c>
      <c r="DP365" s="71" t="str">
        <f>IF(AJ365="","","|n"&amp;#REF!&amp;"+"&amp;AJ365)</f>
        <v/>
      </c>
    </row>
    <row r="366" spans="92:175">
      <c r="CN366" s="70" t="str">
        <f t="shared" si="4745"/>
        <v>InitUnitState('',,,,,,,,,,)</v>
      </c>
      <c r="CO366" s="70" t="str">
        <f t="shared" si="4746"/>
        <v>InitUnitNormal('',,,,,,,,,,)</v>
      </c>
      <c r="CP366" s="70" t="str">
        <f t="shared" si="4747"/>
        <v>InitUnitMagic('',,,,,,,,,,)</v>
      </c>
      <c r="CQ366" s="70" t="str">
        <f t="shared" si="4748"/>
        <v>InitUnitAdd('',,,,,,,,,,)</v>
      </c>
      <c r="CR366" s="70" t="str">
        <f t="shared" si="4749"/>
        <v>InitEquipData('',,"",,,,,'','','','','','',"")</v>
      </c>
      <c r="CU366" s="61" t="str">
        <f t="shared" si="4821"/>
        <v>|n</v>
      </c>
      <c r="DB366" s="71" t="str">
        <f>IF(V366="","","|n"&amp;#REF!&amp;"+"&amp;V366)</f>
        <v/>
      </c>
      <c r="DC366" s="71" t="str">
        <f>IF(W366="","","|n"&amp;#REF!&amp;"+"&amp;W366)</f>
        <v/>
      </c>
      <c r="DD366" s="71" t="str">
        <f>IF(X366="","","|n"&amp;#REF!&amp;"+"&amp;X366)</f>
        <v/>
      </c>
      <c r="DE366" s="71" t="str">
        <f>IF(Y366="","","|n"&amp;#REF!&amp;"+"&amp;Y366)</f>
        <v/>
      </c>
      <c r="DF366" s="71" t="str">
        <f>IF(Z366="","","|n"&amp;#REF!&amp;"+"&amp;Z366)</f>
        <v/>
      </c>
      <c r="DG366" s="71" t="str">
        <f>IF(AA366="","","|n"&amp;#REF!&amp;"+"&amp;AA366)</f>
        <v/>
      </c>
      <c r="DH366" s="71" t="str">
        <f>IF(AB366="","","|n"&amp;#REF!&amp;"+"&amp;AB366)</f>
        <v/>
      </c>
      <c r="DI366" s="71" t="str">
        <f>IF(AC366="","","|n"&amp;#REF!&amp;"+"&amp;AC366&amp;"%")</f>
        <v/>
      </c>
      <c r="DJ366" s="71" t="str">
        <f>IF(AD366="","","|n"&amp;#REF!&amp;"+"&amp;AD366)</f>
        <v/>
      </c>
      <c r="DK366" s="71" t="str">
        <f>IF(AE366="","","|n"&amp;#REF!&amp;"+"&amp;AE366)</f>
        <v/>
      </c>
      <c r="DL366" s="71" t="str">
        <f>IF(AF366="","","|n"&amp;#REF!&amp;"+"&amp;AF366)</f>
        <v/>
      </c>
      <c r="DM366" s="71" t="str">
        <f>IF(AG366="","","|n"&amp;#REF!&amp;"+"&amp;AG366&amp;"%")</f>
        <v/>
      </c>
      <c r="DN366" s="71" t="str">
        <f>IF(AH366="","","|n"&amp;#REF!&amp;"+"&amp;AH366)</f>
        <v/>
      </c>
      <c r="DO366" s="71" t="str">
        <f>IF(AI366="","","|n"&amp;#REF!&amp;"+"&amp;AI366)</f>
        <v/>
      </c>
      <c r="DP366" s="71" t="str">
        <f>IF(AJ366="","","|n"&amp;#REF!&amp;"+"&amp;AJ366)</f>
        <v/>
      </c>
    </row>
    <row r="367" spans="92:175">
      <c r="CN367" s="70" t="str">
        <f t="shared" si="4745"/>
        <v>InitUnitState('',,,,,,,,,,)</v>
      </c>
      <c r="CO367" s="70" t="str">
        <f t="shared" si="4746"/>
        <v>InitUnitNormal('',,,,,,,,,,)</v>
      </c>
      <c r="CP367" s="70" t="str">
        <f t="shared" si="4747"/>
        <v>InitUnitMagic('',,,,,,,,,,)</v>
      </c>
      <c r="CQ367" s="70" t="str">
        <f t="shared" si="4748"/>
        <v>InitUnitAdd('',,,,,,,,,,)</v>
      </c>
      <c r="CR367" s="70" t="str">
        <f t="shared" si="4749"/>
        <v>InitEquipData('',,"",,,,,'','','','','','',"")</v>
      </c>
      <c r="CU367" s="61" t="str">
        <f t="shared" si="4821"/>
        <v>|n</v>
      </c>
      <c r="DB367" s="71" t="str">
        <f>IF(V367="","","|n"&amp;#REF!&amp;"+"&amp;V367)</f>
        <v/>
      </c>
      <c r="DC367" s="71" t="str">
        <f>IF(W367="","","|n"&amp;#REF!&amp;"+"&amp;W367)</f>
        <v/>
      </c>
      <c r="DD367" s="71" t="str">
        <f>IF(X367="","","|n"&amp;#REF!&amp;"+"&amp;X367)</f>
        <v/>
      </c>
      <c r="DE367" s="71" t="str">
        <f>IF(Y367="","","|n"&amp;#REF!&amp;"+"&amp;Y367)</f>
        <v/>
      </c>
      <c r="DF367" s="71" t="str">
        <f>IF(Z367="","","|n"&amp;#REF!&amp;"+"&amp;Z367)</f>
        <v/>
      </c>
      <c r="DG367" s="71" t="str">
        <f>IF(AA367="","","|n"&amp;#REF!&amp;"+"&amp;AA367)</f>
        <v/>
      </c>
      <c r="DH367" s="71" t="str">
        <f>IF(AB367="","","|n"&amp;#REF!&amp;"+"&amp;AB367)</f>
        <v/>
      </c>
      <c r="DI367" s="71" t="str">
        <f>IF(AC367="","","|n"&amp;#REF!&amp;"+"&amp;AC367&amp;"%")</f>
        <v/>
      </c>
      <c r="DJ367" s="71" t="str">
        <f>IF(AD367="","","|n"&amp;#REF!&amp;"+"&amp;AD367)</f>
        <v/>
      </c>
      <c r="DK367" s="71" t="str">
        <f>IF(AE367="","","|n"&amp;#REF!&amp;"+"&amp;AE367)</f>
        <v/>
      </c>
      <c r="DL367" s="71" t="str">
        <f>IF(AF367="","","|n"&amp;#REF!&amp;"+"&amp;AF367)</f>
        <v/>
      </c>
      <c r="DM367" s="71" t="str">
        <f>IF(AG367="","","|n"&amp;#REF!&amp;"+"&amp;AG367&amp;"%")</f>
        <v/>
      </c>
      <c r="DN367" s="71" t="str">
        <f>IF(AH367="","","|n"&amp;#REF!&amp;"+"&amp;AH367)</f>
        <v/>
      </c>
      <c r="DO367" s="71" t="str">
        <f>IF(AI367="","","|n"&amp;#REF!&amp;"+"&amp;AI367)</f>
        <v/>
      </c>
      <c r="DP367" s="71" t="str">
        <f>IF(AJ367="","","|n"&amp;#REF!&amp;"+"&amp;AJ367)</f>
        <v/>
      </c>
    </row>
    <row r="368" spans="92:175">
      <c r="CN368" s="70" t="str">
        <f t="shared" si="4745"/>
        <v>InitUnitState('',,,,,,,,,,)</v>
      </c>
      <c r="CO368" s="70" t="str">
        <f t="shared" si="4746"/>
        <v>InitUnitNormal('',,,,,,,,,,)</v>
      </c>
      <c r="CP368" s="70" t="str">
        <f t="shared" si="4747"/>
        <v>InitUnitMagic('',,,,,,,,,,)</v>
      </c>
      <c r="CQ368" s="70" t="str">
        <f t="shared" si="4748"/>
        <v>InitUnitAdd('',,,,,,,,,,)</v>
      </c>
      <c r="CR368" s="70" t="str">
        <f t="shared" si="4749"/>
        <v>InitEquipData('',,"",,,,,'','','','','','',"")</v>
      </c>
      <c r="CU368" s="61" t="str">
        <f t="shared" si="4821"/>
        <v>|n</v>
      </c>
      <c r="DB368" s="71" t="str">
        <f>IF(V368="","","|n"&amp;#REF!&amp;"+"&amp;V368)</f>
        <v/>
      </c>
      <c r="DC368" s="71" t="str">
        <f>IF(W368="","","|n"&amp;#REF!&amp;"+"&amp;W368)</f>
        <v/>
      </c>
      <c r="DD368" s="71" t="str">
        <f>IF(X368="","","|n"&amp;#REF!&amp;"+"&amp;X368)</f>
        <v/>
      </c>
      <c r="DE368" s="71" t="str">
        <f>IF(Y368="","","|n"&amp;#REF!&amp;"+"&amp;Y368)</f>
        <v/>
      </c>
      <c r="DF368" s="71" t="str">
        <f>IF(Z368="","","|n"&amp;#REF!&amp;"+"&amp;Z368)</f>
        <v/>
      </c>
      <c r="DG368" s="71" t="str">
        <f>IF(AA368="","","|n"&amp;#REF!&amp;"+"&amp;AA368)</f>
        <v/>
      </c>
      <c r="DH368" s="71" t="str">
        <f>IF(AB368="","","|n"&amp;#REF!&amp;"+"&amp;AB368)</f>
        <v/>
      </c>
      <c r="DI368" s="71" t="str">
        <f>IF(AC368="","","|n"&amp;#REF!&amp;"+"&amp;AC368&amp;"%")</f>
        <v/>
      </c>
      <c r="DJ368" s="71" t="str">
        <f>IF(AD368="","","|n"&amp;#REF!&amp;"+"&amp;AD368)</f>
        <v/>
      </c>
      <c r="DK368" s="71" t="str">
        <f>IF(AE368="","","|n"&amp;#REF!&amp;"+"&amp;AE368)</f>
        <v/>
      </c>
      <c r="DL368" s="71" t="str">
        <f>IF(AF368="","","|n"&amp;#REF!&amp;"+"&amp;AF368)</f>
        <v/>
      </c>
      <c r="DM368" s="71" t="str">
        <f>IF(AG368="","","|n"&amp;#REF!&amp;"+"&amp;AG368&amp;"%")</f>
        <v/>
      </c>
      <c r="DN368" s="71" t="str">
        <f>IF(AH368="","","|n"&amp;#REF!&amp;"+"&amp;AH368)</f>
        <v/>
      </c>
      <c r="DO368" s="71" t="str">
        <f>IF(AI368="","","|n"&amp;#REF!&amp;"+"&amp;AI368)</f>
        <v/>
      </c>
      <c r="DP368" s="71" t="str">
        <f>IF(AJ368="","","|n"&amp;#REF!&amp;"+"&amp;AJ368)</f>
        <v/>
      </c>
    </row>
    <row r="369" spans="92:120">
      <c r="CN369" s="70" t="str">
        <f t="shared" ref="CN369:CN388" si="4822">"InitUnitState('"&amp;B369&amp;"',"&amp;V369&amp;","&amp;W369&amp;","&amp;X369&amp;","&amp;Y369&amp;","&amp;Z369&amp;","&amp;AA369&amp;","&amp;AB369&amp;","&amp;AC369&amp;","&amp;AD369&amp;","&amp;AE369&amp;")"</f>
        <v>InitUnitState('',,,,,,,,,,)</v>
      </c>
      <c r="CO369" s="70" t="str">
        <f t="shared" ref="CO369:CO388" si="4823">"InitUnitNormal('"&amp;B369&amp;"',"&amp;AF369&amp;","&amp;AG369&amp;","&amp;AH369&amp;","&amp;AI369&amp;","&amp;AJ369&amp;","&amp;AK369&amp;","&amp;AL369&amp;","&amp;AM369&amp;","&amp;AN369&amp;","&amp;AO369&amp;")"</f>
        <v>InitUnitNormal('',,,,,,,,,,)</v>
      </c>
      <c r="CP369" s="70" t="str">
        <f t="shared" ref="CP369:CP388" si="4824">"InitUnitMagic('"&amp;B369&amp;"',"&amp;AP369&amp;","&amp;AQ369&amp;","&amp;AR369&amp;","&amp;AS369&amp;","&amp;AT369&amp;","&amp;AU369&amp;","&amp;AV369&amp;","&amp;AW369&amp;","&amp;BI369&amp;","&amp;BJ369&amp;")"</f>
        <v>InitUnitMagic('',,,,,,,,,,)</v>
      </c>
      <c r="CQ369" s="70" t="str">
        <f t="shared" ref="CQ369:CQ388" si="4825">"InitUnitAdd('"&amp;B369&amp;"',"&amp;BK369&amp;","&amp;BL369&amp;","&amp;BM369&amp;","&amp;BN369&amp;","&amp;BO369&amp;","&amp;BP369&amp;","&amp;BQ369&amp;","&amp;BR369&amp;","&amp;BS369&amp;","&amp;BT369&amp;")"</f>
        <v>InitUnitAdd('',,,,,,,,,,)</v>
      </c>
      <c r="CR369" s="70" t="str">
        <f t="shared" ref="CR369:CR388" si="4826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InitEquipData('',,"",,,,,'','','','','','',"")</v>
      </c>
      <c r="CU369" s="61" t="str">
        <f t="shared" si="4821"/>
        <v>|n</v>
      </c>
      <c r="DB369" s="71" t="str">
        <f>IF(V369="","","|n"&amp;#REF!&amp;"+"&amp;V369)</f>
        <v/>
      </c>
      <c r="DC369" s="71" t="str">
        <f>IF(W369="","","|n"&amp;#REF!&amp;"+"&amp;W369)</f>
        <v/>
      </c>
      <c r="DD369" s="71" t="str">
        <f>IF(X369="","","|n"&amp;#REF!&amp;"+"&amp;X369)</f>
        <v/>
      </c>
      <c r="DE369" s="71" t="str">
        <f>IF(Y369="","","|n"&amp;#REF!&amp;"+"&amp;Y369)</f>
        <v/>
      </c>
      <c r="DF369" s="71" t="str">
        <f>IF(Z369="","","|n"&amp;#REF!&amp;"+"&amp;Z369)</f>
        <v/>
      </c>
      <c r="DG369" s="71" t="str">
        <f>IF(AA369="","","|n"&amp;#REF!&amp;"+"&amp;AA369)</f>
        <v/>
      </c>
      <c r="DH369" s="71" t="str">
        <f>IF(AB369="","","|n"&amp;#REF!&amp;"+"&amp;AB369)</f>
        <v/>
      </c>
      <c r="DI369" s="71" t="str">
        <f>IF(AC369="","","|n"&amp;#REF!&amp;"+"&amp;AC369&amp;"%")</f>
        <v/>
      </c>
      <c r="DJ369" s="71" t="str">
        <f>IF(AD369="","","|n"&amp;#REF!&amp;"+"&amp;AD369)</f>
        <v/>
      </c>
      <c r="DK369" s="71" t="str">
        <f>IF(AE369="","","|n"&amp;#REF!&amp;"+"&amp;AE369)</f>
        <v/>
      </c>
      <c r="DL369" s="71" t="str">
        <f>IF(AF369="","","|n"&amp;#REF!&amp;"+"&amp;AF369)</f>
        <v/>
      </c>
      <c r="DM369" s="71" t="str">
        <f>IF(AG369="","","|n"&amp;#REF!&amp;"+"&amp;AG369&amp;"%")</f>
        <v/>
      </c>
      <c r="DN369" s="71" t="str">
        <f>IF(AH369="","","|n"&amp;#REF!&amp;"+"&amp;AH369)</f>
        <v/>
      </c>
      <c r="DO369" s="71" t="str">
        <f>IF(AI369="","","|n"&amp;#REF!&amp;"+"&amp;AI369)</f>
        <v/>
      </c>
      <c r="DP369" s="71" t="str">
        <f>IF(AJ369="","","|n"&amp;#REF!&amp;"+"&amp;AJ369)</f>
        <v/>
      </c>
    </row>
    <row r="370" spans="92:120">
      <c r="CN370" s="70" t="str">
        <f t="shared" si="4822"/>
        <v>InitUnitState('',,,,,,,,,,)</v>
      </c>
      <c r="CO370" s="70" t="str">
        <f t="shared" si="4823"/>
        <v>InitUnitNormal('',,,,,,,,,,)</v>
      </c>
      <c r="CP370" s="70" t="str">
        <f t="shared" si="4824"/>
        <v>InitUnitMagic('',,,,,,,,,,)</v>
      </c>
      <c r="CQ370" s="70" t="str">
        <f t="shared" si="4825"/>
        <v>InitUnitAdd('',,,,,,,,,,)</v>
      </c>
      <c r="CR370" s="70" t="str">
        <f t="shared" si="4826"/>
        <v>InitEquipData('',,"",,,,,'','','','','','',"")</v>
      </c>
      <c r="CU370" s="61" t="str">
        <f t="shared" si="4821"/>
        <v>|n</v>
      </c>
      <c r="DB370" s="71" t="str">
        <f>IF(V370="","","|n"&amp;#REF!&amp;"+"&amp;V370)</f>
        <v/>
      </c>
      <c r="DC370" s="71" t="str">
        <f>IF(W370="","","|n"&amp;#REF!&amp;"+"&amp;W370)</f>
        <v/>
      </c>
      <c r="DD370" s="71" t="str">
        <f>IF(X370="","","|n"&amp;#REF!&amp;"+"&amp;X370)</f>
        <v/>
      </c>
      <c r="DE370" s="71" t="str">
        <f>IF(Y370="","","|n"&amp;#REF!&amp;"+"&amp;Y370)</f>
        <v/>
      </c>
      <c r="DF370" s="71" t="str">
        <f>IF(Z370="","","|n"&amp;#REF!&amp;"+"&amp;Z370)</f>
        <v/>
      </c>
      <c r="DG370" s="71" t="str">
        <f>IF(AA370="","","|n"&amp;#REF!&amp;"+"&amp;AA370)</f>
        <v/>
      </c>
      <c r="DH370" s="71" t="str">
        <f>IF(AB370="","","|n"&amp;#REF!&amp;"+"&amp;AB370)</f>
        <v/>
      </c>
      <c r="DI370" s="71" t="str">
        <f>IF(AC370="","","|n"&amp;#REF!&amp;"+"&amp;AC370&amp;"%")</f>
        <v/>
      </c>
      <c r="DJ370" s="71" t="str">
        <f>IF(AD370="","","|n"&amp;#REF!&amp;"+"&amp;AD370)</f>
        <v/>
      </c>
      <c r="DK370" s="71" t="str">
        <f>IF(AE370="","","|n"&amp;#REF!&amp;"+"&amp;AE370)</f>
        <v/>
      </c>
      <c r="DL370" s="71" t="str">
        <f>IF(AF370="","","|n"&amp;#REF!&amp;"+"&amp;AF370)</f>
        <v/>
      </c>
      <c r="DM370" s="71" t="str">
        <f>IF(AG370="","","|n"&amp;#REF!&amp;"+"&amp;AG370&amp;"%")</f>
        <v/>
      </c>
      <c r="DN370" s="71" t="str">
        <f>IF(AH370="","","|n"&amp;#REF!&amp;"+"&amp;AH370)</f>
        <v/>
      </c>
      <c r="DO370" s="71" t="str">
        <f>IF(AI370="","","|n"&amp;#REF!&amp;"+"&amp;AI370)</f>
        <v/>
      </c>
      <c r="DP370" s="71" t="str">
        <f>IF(AJ370="","","|n"&amp;#REF!&amp;"+"&amp;AJ370)</f>
        <v/>
      </c>
    </row>
    <row r="371" spans="92:120">
      <c r="CN371" s="70" t="str">
        <f t="shared" si="4822"/>
        <v>InitUnitState('',,,,,,,,,,)</v>
      </c>
      <c r="CO371" s="70" t="str">
        <f t="shared" si="4823"/>
        <v>InitUnitNormal('',,,,,,,,,,)</v>
      </c>
      <c r="CP371" s="70" t="str">
        <f t="shared" si="4824"/>
        <v>InitUnitMagic('',,,,,,,,,,)</v>
      </c>
      <c r="CQ371" s="70" t="str">
        <f t="shared" si="4825"/>
        <v>InitUnitAdd('',,,,,,,,,,)</v>
      </c>
      <c r="CR371" s="70" t="str">
        <f t="shared" si="4826"/>
        <v>InitEquipData('',,"",,,,,'','','','','','',"")</v>
      </c>
      <c r="CU371" s="61" t="str">
        <f t="shared" si="4821"/>
        <v>|n</v>
      </c>
      <c r="DB371" s="71" t="str">
        <f>IF(V371="","","|n"&amp;#REF!&amp;"+"&amp;V371)</f>
        <v/>
      </c>
      <c r="DC371" s="71" t="str">
        <f>IF(W371="","","|n"&amp;#REF!&amp;"+"&amp;W371)</f>
        <v/>
      </c>
      <c r="DD371" s="71" t="str">
        <f>IF(X371="","","|n"&amp;#REF!&amp;"+"&amp;X371)</f>
        <v/>
      </c>
      <c r="DE371" s="71" t="str">
        <f>IF(Y371="","","|n"&amp;#REF!&amp;"+"&amp;Y371)</f>
        <v/>
      </c>
      <c r="DF371" s="71" t="str">
        <f>IF(Z371="","","|n"&amp;#REF!&amp;"+"&amp;Z371)</f>
        <v/>
      </c>
      <c r="DG371" s="71" t="str">
        <f>IF(AA371="","","|n"&amp;#REF!&amp;"+"&amp;AA371)</f>
        <v/>
      </c>
      <c r="DH371" s="71" t="str">
        <f>IF(AB371="","","|n"&amp;#REF!&amp;"+"&amp;AB371)</f>
        <v/>
      </c>
      <c r="DI371" s="71" t="str">
        <f>IF(AC371="","","|n"&amp;#REF!&amp;"+"&amp;AC371&amp;"%")</f>
        <v/>
      </c>
      <c r="DJ371" s="71" t="str">
        <f>IF(AD371="","","|n"&amp;#REF!&amp;"+"&amp;AD371)</f>
        <v/>
      </c>
      <c r="DK371" s="71" t="str">
        <f>IF(AE371="","","|n"&amp;#REF!&amp;"+"&amp;AE371)</f>
        <v/>
      </c>
      <c r="DL371" s="71" t="str">
        <f>IF(AF371="","","|n"&amp;#REF!&amp;"+"&amp;AF371)</f>
        <v/>
      </c>
      <c r="DM371" s="71" t="str">
        <f>IF(AG371="","","|n"&amp;#REF!&amp;"+"&amp;AG371&amp;"%")</f>
        <v/>
      </c>
      <c r="DN371" s="71" t="str">
        <f>IF(AH371="","","|n"&amp;#REF!&amp;"+"&amp;AH371)</f>
        <v/>
      </c>
      <c r="DO371" s="71" t="str">
        <f>IF(AI371="","","|n"&amp;#REF!&amp;"+"&amp;AI371)</f>
        <v/>
      </c>
      <c r="DP371" s="71" t="str">
        <f>IF(AJ371="","","|n"&amp;#REF!&amp;"+"&amp;AJ371)</f>
        <v/>
      </c>
    </row>
    <row r="372" spans="92:120">
      <c r="CN372" s="70" t="str">
        <f t="shared" si="4822"/>
        <v>InitUnitState('',,,,,,,,,,)</v>
      </c>
      <c r="CO372" s="70" t="str">
        <f t="shared" si="4823"/>
        <v>InitUnitNormal('',,,,,,,,,,)</v>
      </c>
      <c r="CP372" s="70" t="str">
        <f t="shared" si="4824"/>
        <v>InitUnitMagic('',,,,,,,,,,)</v>
      </c>
      <c r="CQ372" s="70" t="str">
        <f t="shared" si="4825"/>
        <v>InitUnitAdd('',,,,,,,,,,)</v>
      </c>
      <c r="CR372" s="70" t="str">
        <f t="shared" si="4826"/>
        <v>InitEquipData('',,"",,,,,'','','','','','',"")</v>
      </c>
      <c r="CU372" s="61" t="str">
        <f t="shared" si="4821"/>
        <v>|n</v>
      </c>
      <c r="DB372" s="71" t="str">
        <f>IF(V372="","","|n"&amp;#REF!&amp;"+"&amp;V372)</f>
        <v/>
      </c>
      <c r="DC372" s="71" t="str">
        <f>IF(W372="","","|n"&amp;#REF!&amp;"+"&amp;W372)</f>
        <v/>
      </c>
      <c r="DD372" s="71" t="str">
        <f>IF(X372="","","|n"&amp;#REF!&amp;"+"&amp;X372)</f>
        <v/>
      </c>
      <c r="DE372" s="71" t="str">
        <f>IF(Y372="","","|n"&amp;#REF!&amp;"+"&amp;Y372)</f>
        <v/>
      </c>
      <c r="DF372" s="71" t="str">
        <f>IF(Z372="","","|n"&amp;#REF!&amp;"+"&amp;Z372)</f>
        <v/>
      </c>
      <c r="DG372" s="71" t="str">
        <f>IF(AA372="","","|n"&amp;#REF!&amp;"+"&amp;AA372)</f>
        <v/>
      </c>
      <c r="DH372" s="71" t="str">
        <f>IF(AB372="","","|n"&amp;#REF!&amp;"+"&amp;AB372)</f>
        <v/>
      </c>
      <c r="DI372" s="71" t="str">
        <f>IF(AC372="","","|n"&amp;#REF!&amp;"+"&amp;AC372&amp;"%")</f>
        <v/>
      </c>
      <c r="DJ372" s="71" t="str">
        <f>IF(AD372="","","|n"&amp;#REF!&amp;"+"&amp;AD372)</f>
        <v/>
      </c>
      <c r="DK372" s="71" t="str">
        <f>IF(AE372="","","|n"&amp;#REF!&amp;"+"&amp;AE372)</f>
        <v/>
      </c>
      <c r="DL372" s="71" t="str">
        <f>IF(AF372="","","|n"&amp;#REF!&amp;"+"&amp;AF372)</f>
        <v/>
      </c>
      <c r="DM372" s="71" t="str">
        <f>IF(AG372="","","|n"&amp;#REF!&amp;"+"&amp;AG372&amp;"%")</f>
        <v/>
      </c>
      <c r="DN372" s="71" t="str">
        <f>IF(AH372="","","|n"&amp;#REF!&amp;"+"&amp;AH372)</f>
        <v/>
      </c>
      <c r="DO372" s="71" t="str">
        <f>IF(AI372="","","|n"&amp;#REF!&amp;"+"&amp;AI372)</f>
        <v/>
      </c>
      <c r="DP372" s="71" t="str">
        <f>IF(AJ372="","","|n"&amp;#REF!&amp;"+"&amp;AJ372)</f>
        <v/>
      </c>
    </row>
    <row r="373" spans="92:120">
      <c r="CN373" s="70" t="str">
        <f t="shared" si="4822"/>
        <v>InitUnitState('',,,,,,,,,,)</v>
      </c>
      <c r="CO373" s="70" t="str">
        <f t="shared" si="4823"/>
        <v>InitUnitNormal('',,,,,,,,,,)</v>
      </c>
      <c r="CP373" s="70" t="str">
        <f t="shared" si="4824"/>
        <v>InitUnitMagic('',,,,,,,,,,)</v>
      </c>
      <c r="CQ373" s="70" t="str">
        <f t="shared" si="4825"/>
        <v>InitUnitAdd('',,,,,,,,,,)</v>
      </c>
      <c r="CR373" s="70" t="str">
        <f t="shared" si="4826"/>
        <v>InitEquipData('',,"",,,,,'','','','','','',"")</v>
      </c>
      <c r="CU373" s="61" t="str">
        <f t="shared" si="4821"/>
        <v>|n</v>
      </c>
      <c r="DB373" s="71" t="str">
        <f>IF(V373="","","|n"&amp;#REF!&amp;"+"&amp;V373)</f>
        <v/>
      </c>
      <c r="DC373" s="71" t="str">
        <f>IF(W373="","","|n"&amp;#REF!&amp;"+"&amp;W373)</f>
        <v/>
      </c>
      <c r="DD373" s="71" t="str">
        <f>IF(X373="","","|n"&amp;#REF!&amp;"+"&amp;X373)</f>
        <v/>
      </c>
      <c r="DE373" s="71" t="str">
        <f>IF(Y373="","","|n"&amp;#REF!&amp;"+"&amp;Y373)</f>
        <v/>
      </c>
      <c r="DF373" s="71" t="str">
        <f>IF(Z373="","","|n"&amp;#REF!&amp;"+"&amp;Z373)</f>
        <v/>
      </c>
      <c r="DG373" s="71" t="str">
        <f>IF(AA373="","","|n"&amp;#REF!&amp;"+"&amp;AA373)</f>
        <v/>
      </c>
      <c r="DH373" s="71" t="str">
        <f>IF(AB373="","","|n"&amp;#REF!&amp;"+"&amp;AB373)</f>
        <v/>
      </c>
      <c r="DI373" s="71" t="str">
        <f>IF(AC373="","","|n"&amp;#REF!&amp;"+"&amp;AC373&amp;"%")</f>
        <v/>
      </c>
      <c r="DJ373" s="71" t="str">
        <f>IF(AD373="","","|n"&amp;#REF!&amp;"+"&amp;AD373)</f>
        <v/>
      </c>
      <c r="DK373" s="71" t="str">
        <f>IF(AE373="","","|n"&amp;#REF!&amp;"+"&amp;AE373)</f>
        <v/>
      </c>
      <c r="DL373" s="71" t="str">
        <f>IF(AF373="","","|n"&amp;#REF!&amp;"+"&amp;AF373)</f>
        <v/>
      </c>
      <c r="DM373" s="71" t="str">
        <f>IF(AG373="","","|n"&amp;#REF!&amp;"+"&amp;AG373&amp;"%")</f>
        <v/>
      </c>
      <c r="DN373" s="71" t="str">
        <f>IF(AH373="","","|n"&amp;#REF!&amp;"+"&amp;AH373)</f>
        <v/>
      </c>
      <c r="DO373" s="71" t="str">
        <f>IF(AI373="","","|n"&amp;#REF!&amp;"+"&amp;AI373)</f>
        <v/>
      </c>
      <c r="DP373" s="71" t="str">
        <f>IF(AJ373="","","|n"&amp;#REF!&amp;"+"&amp;AJ373)</f>
        <v/>
      </c>
    </row>
    <row r="374" spans="92:120">
      <c r="CN374" s="70" t="str">
        <f t="shared" si="4822"/>
        <v>InitUnitState('',,,,,,,,,,)</v>
      </c>
      <c r="CO374" s="70" t="str">
        <f t="shared" si="4823"/>
        <v>InitUnitNormal('',,,,,,,,,,)</v>
      </c>
      <c r="CP374" s="70" t="str">
        <f t="shared" si="4824"/>
        <v>InitUnitMagic('',,,,,,,,,,)</v>
      </c>
      <c r="CQ374" s="70" t="str">
        <f t="shared" si="4825"/>
        <v>InitUnitAdd('',,,,,,,,,,)</v>
      </c>
      <c r="CR374" s="70" t="str">
        <f t="shared" si="4826"/>
        <v>InitEquipData('',,"",,,,,'','','','','','',"")</v>
      </c>
      <c r="CU374" s="61" t="str">
        <f t="shared" si="4821"/>
        <v>|n</v>
      </c>
      <c r="DB374" s="71" t="str">
        <f>IF(V374="","","|n"&amp;#REF!&amp;"+"&amp;V374)</f>
        <v/>
      </c>
      <c r="DC374" s="71" t="str">
        <f>IF(W374="","","|n"&amp;#REF!&amp;"+"&amp;W374)</f>
        <v/>
      </c>
      <c r="DD374" s="71" t="str">
        <f>IF(X374="","","|n"&amp;#REF!&amp;"+"&amp;X374)</f>
        <v/>
      </c>
      <c r="DE374" s="71" t="str">
        <f>IF(Y374="","","|n"&amp;#REF!&amp;"+"&amp;Y374)</f>
        <v/>
      </c>
      <c r="DF374" s="71" t="str">
        <f>IF(Z374="","","|n"&amp;#REF!&amp;"+"&amp;Z374)</f>
        <v/>
      </c>
      <c r="DG374" s="71" t="str">
        <f>IF(AA374="","","|n"&amp;#REF!&amp;"+"&amp;AA374)</f>
        <v/>
      </c>
      <c r="DH374" s="71" t="str">
        <f>IF(AB374="","","|n"&amp;#REF!&amp;"+"&amp;AB374)</f>
        <v/>
      </c>
      <c r="DI374" s="71" t="str">
        <f>IF(AC374="","","|n"&amp;#REF!&amp;"+"&amp;AC374&amp;"%")</f>
        <v/>
      </c>
      <c r="DJ374" s="71" t="str">
        <f>IF(AD374="","","|n"&amp;#REF!&amp;"+"&amp;AD374)</f>
        <v/>
      </c>
      <c r="DK374" s="71" t="str">
        <f>IF(AE374="","","|n"&amp;#REF!&amp;"+"&amp;AE374)</f>
        <v/>
      </c>
      <c r="DL374" s="71" t="str">
        <f>IF(AF374="","","|n"&amp;#REF!&amp;"+"&amp;AF374)</f>
        <v/>
      </c>
      <c r="DM374" s="71" t="str">
        <f>IF(AG374="","","|n"&amp;#REF!&amp;"+"&amp;AG374&amp;"%")</f>
        <v/>
      </c>
      <c r="DN374" s="71" t="str">
        <f>IF(AH374="","","|n"&amp;#REF!&amp;"+"&amp;AH374)</f>
        <v/>
      </c>
      <c r="DO374" s="71" t="str">
        <f>IF(AI374="","","|n"&amp;#REF!&amp;"+"&amp;AI374)</f>
        <v/>
      </c>
      <c r="DP374" s="71" t="str">
        <f>IF(AJ374="","","|n"&amp;#REF!&amp;"+"&amp;AJ374)</f>
        <v/>
      </c>
    </row>
    <row r="375" spans="92:120">
      <c r="CN375" s="70" t="str">
        <f t="shared" si="4822"/>
        <v>InitUnitState('',,,,,,,,,,)</v>
      </c>
      <c r="CO375" s="70" t="str">
        <f t="shared" si="4823"/>
        <v>InitUnitNormal('',,,,,,,,,,)</v>
      </c>
      <c r="CP375" s="70" t="str">
        <f t="shared" si="4824"/>
        <v>InitUnitMagic('',,,,,,,,,,)</v>
      </c>
      <c r="CQ375" s="70" t="str">
        <f t="shared" si="4825"/>
        <v>InitUnitAdd('',,,,,,,,,,)</v>
      </c>
      <c r="CR375" s="70" t="str">
        <f t="shared" si="4826"/>
        <v>InitEquipData('',,"",,,,,'','','','','','',"")</v>
      </c>
      <c r="CU375" s="61" t="str">
        <f t="shared" si="4821"/>
        <v>|n</v>
      </c>
      <c r="DB375" s="71" t="str">
        <f>IF(V375="","","|n"&amp;#REF!&amp;"+"&amp;V375)</f>
        <v/>
      </c>
      <c r="DC375" s="71" t="str">
        <f>IF(W375="","","|n"&amp;#REF!&amp;"+"&amp;W375)</f>
        <v/>
      </c>
      <c r="DD375" s="71" t="str">
        <f>IF(X375="","","|n"&amp;#REF!&amp;"+"&amp;X375)</f>
        <v/>
      </c>
      <c r="DE375" s="71" t="str">
        <f>IF(Y375="","","|n"&amp;#REF!&amp;"+"&amp;Y375)</f>
        <v/>
      </c>
      <c r="DF375" s="71" t="str">
        <f>IF(Z375="","","|n"&amp;#REF!&amp;"+"&amp;Z375)</f>
        <v/>
      </c>
      <c r="DG375" s="71" t="str">
        <f>IF(AA375="","","|n"&amp;#REF!&amp;"+"&amp;AA375)</f>
        <v/>
      </c>
      <c r="DH375" s="71" t="str">
        <f>IF(AB375="","","|n"&amp;#REF!&amp;"+"&amp;AB375)</f>
        <v/>
      </c>
      <c r="DI375" s="71" t="str">
        <f>IF(AC375="","","|n"&amp;#REF!&amp;"+"&amp;AC375&amp;"%")</f>
        <v/>
      </c>
      <c r="DJ375" s="71" t="str">
        <f>IF(AD375="","","|n"&amp;#REF!&amp;"+"&amp;AD375)</f>
        <v/>
      </c>
      <c r="DK375" s="71" t="str">
        <f>IF(AE375="","","|n"&amp;#REF!&amp;"+"&amp;AE375)</f>
        <v/>
      </c>
      <c r="DL375" s="71" t="str">
        <f>IF(AF375="","","|n"&amp;#REF!&amp;"+"&amp;AF375)</f>
        <v/>
      </c>
      <c r="DM375" s="71" t="str">
        <f>IF(AG375="","","|n"&amp;#REF!&amp;"+"&amp;AG375&amp;"%")</f>
        <v/>
      </c>
      <c r="DN375" s="71" t="str">
        <f>IF(AH375="","","|n"&amp;#REF!&amp;"+"&amp;AH375)</f>
        <v/>
      </c>
      <c r="DO375" s="71" t="str">
        <f>IF(AI375="","","|n"&amp;#REF!&amp;"+"&amp;AI375)</f>
        <v/>
      </c>
      <c r="DP375" s="71" t="str">
        <f>IF(AJ375="","","|n"&amp;#REF!&amp;"+"&amp;AJ375)</f>
        <v/>
      </c>
    </row>
    <row r="376" spans="92:120">
      <c r="CN376" s="70" t="str">
        <f t="shared" si="4822"/>
        <v>InitUnitState('',,,,,,,,,,)</v>
      </c>
      <c r="CO376" s="70" t="str">
        <f t="shared" si="4823"/>
        <v>InitUnitNormal('',,,,,,,,,,)</v>
      </c>
      <c r="CP376" s="70" t="str">
        <f t="shared" si="4824"/>
        <v>InitUnitMagic('',,,,,,,,,,)</v>
      </c>
      <c r="CQ376" s="70" t="str">
        <f t="shared" si="4825"/>
        <v>InitUnitAdd('',,,,,,,,,,)</v>
      </c>
      <c r="CR376" s="70" t="str">
        <f t="shared" si="4826"/>
        <v>InitEquipData('',,"",,,,,'','','','','','',"")</v>
      </c>
      <c r="CU376" s="61" t="str">
        <f t="shared" si="4821"/>
        <v>|n</v>
      </c>
      <c r="DB376" s="71" t="str">
        <f>IF(V376="","","|n"&amp;#REF!&amp;"+"&amp;V376)</f>
        <v/>
      </c>
      <c r="DC376" s="71" t="str">
        <f>IF(W376="","","|n"&amp;#REF!&amp;"+"&amp;W376)</f>
        <v/>
      </c>
      <c r="DD376" s="71" t="str">
        <f>IF(X376="","","|n"&amp;#REF!&amp;"+"&amp;X376)</f>
        <v/>
      </c>
      <c r="DE376" s="71" t="str">
        <f>IF(Y376="","","|n"&amp;#REF!&amp;"+"&amp;Y376)</f>
        <v/>
      </c>
      <c r="DF376" s="71" t="str">
        <f>IF(Z376="","","|n"&amp;#REF!&amp;"+"&amp;Z376)</f>
        <v/>
      </c>
      <c r="DG376" s="71" t="str">
        <f>IF(AA376="","","|n"&amp;#REF!&amp;"+"&amp;AA376)</f>
        <v/>
      </c>
      <c r="DH376" s="71" t="str">
        <f>IF(AB376="","","|n"&amp;#REF!&amp;"+"&amp;AB376)</f>
        <v/>
      </c>
      <c r="DI376" s="71" t="str">
        <f>IF(AC376="","","|n"&amp;#REF!&amp;"+"&amp;AC376&amp;"%")</f>
        <v/>
      </c>
      <c r="DJ376" s="71" t="str">
        <f>IF(AD376="","","|n"&amp;#REF!&amp;"+"&amp;AD376)</f>
        <v/>
      </c>
      <c r="DK376" s="71" t="str">
        <f>IF(AE376="","","|n"&amp;#REF!&amp;"+"&amp;AE376)</f>
        <v/>
      </c>
      <c r="DL376" s="71" t="str">
        <f>IF(AF376="","","|n"&amp;#REF!&amp;"+"&amp;AF376)</f>
        <v/>
      </c>
      <c r="DM376" s="71" t="str">
        <f>IF(AG376="","","|n"&amp;#REF!&amp;"+"&amp;AG376&amp;"%")</f>
        <v/>
      </c>
      <c r="DN376" s="71" t="str">
        <f>IF(AH376="","","|n"&amp;#REF!&amp;"+"&amp;AH376)</f>
        <v/>
      </c>
      <c r="DO376" s="71" t="str">
        <f>IF(AI376="","","|n"&amp;#REF!&amp;"+"&amp;AI376)</f>
        <v/>
      </c>
      <c r="DP376" s="71" t="str">
        <f>IF(AJ376="","","|n"&amp;#REF!&amp;"+"&amp;AJ376)</f>
        <v/>
      </c>
    </row>
    <row r="377" spans="92:120">
      <c r="CN377" s="70" t="str">
        <f t="shared" si="4822"/>
        <v>InitUnitState('',,,,,,,,,,)</v>
      </c>
      <c r="CO377" s="70" t="str">
        <f t="shared" si="4823"/>
        <v>InitUnitNormal('',,,,,,,,,,)</v>
      </c>
      <c r="CP377" s="70" t="str">
        <f t="shared" si="4824"/>
        <v>InitUnitMagic('',,,,,,,,,,)</v>
      </c>
      <c r="CQ377" s="70" t="str">
        <f t="shared" si="4825"/>
        <v>InitUnitAdd('',,,,,,,,,,)</v>
      </c>
      <c r="CR377" s="70" t="str">
        <f t="shared" si="4826"/>
        <v>InitEquipData('',,"",,,,,'','','','','','',"")</v>
      </c>
      <c r="CU377" s="61" t="str">
        <f t="shared" si="4821"/>
        <v>|n</v>
      </c>
      <c r="DB377" s="71" t="str">
        <f>IF(V377="","","|n"&amp;#REF!&amp;"+"&amp;V377)</f>
        <v/>
      </c>
      <c r="DC377" s="71" t="str">
        <f>IF(W377="","","|n"&amp;#REF!&amp;"+"&amp;W377)</f>
        <v/>
      </c>
      <c r="DD377" s="71" t="str">
        <f>IF(X377="","","|n"&amp;#REF!&amp;"+"&amp;X377)</f>
        <v/>
      </c>
      <c r="DE377" s="71" t="str">
        <f>IF(Y377="","","|n"&amp;#REF!&amp;"+"&amp;Y377)</f>
        <v/>
      </c>
      <c r="DF377" s="71" t="str">
        <f>IF(Z377="","","|n"&amp;#REF!&amp;"+"&amp;Z377)</f>
        <v/>
      </c>
      <c r="DG377" s="71" t="str">
        <f>IF(AA377="","","|n"&amp;#REF!&amp;"+"&amp;AA377)</f>
        <v/>
      </c>
      <c r="DH377" s="71" t="str">
        <f>IF(AB377="","","|n"&amp;#REF!&amp;"+"&amp;AB377)</f>
        <v/>
      </c>
      <c r="DI377" s="71" t="str">
        <f>IF(AC377="","","|n"&amp;#REF!&amp;"+"&amp;AC377&amp;"%")</f>
        <v/>
      </c>
      <c r="DJ377" s="71" t="str">
        <f>IF(AD377="","","|n"&amp;#REF!&amp;"+"&amp;AD377)</f>
        <v/>
      </c>
      <c r="DK377" s="71" t="str">
        <f>IF(AE377="","","|n"&amp;#REF!&amp;"+"&amp;AE377)</f>
        <v/>
      </c>
      <c r="DL377" s="71" t="str">
        <f>IF(AF377="","","|n"&amp;#REF!&amp;"+"&amp;AF377)</f>
        <v/>
      </c>
      <c r="DM377" s="71" t="str">
        <f>IF(AG377="","","|n"&amp;#REF!&amp;"+"&amp;AG377&amp;"%")</f>
        <v/>
      </c>
      <c r="DN377" s="71" t="str">
        <f>IF(AH377="","","|n"&amp;#REF!&amp;"+"&amp;AH377)</f>
        <v/>
      </c>
      <c r="DO377" s="71" t="str">
        <f>IF(AI377="","","|n"&amp;#REF!&amp;"+"&amp;AI377)</f>
        <v/>
      </c>
      <c r="DP377" s="71" t="str">
        <f>IF(AJ377="","","|n"&amp;#REF!&amp;"+"&amp;AJ377)</f>
        <v/>
      </c>
    </row>
    <row r="378" spans="92:120">
      <c r="CN378" s="70" t="str">
        <f t="shared" si="4822"/>
        <v>InitUnitState('',,,,,,,,,,)</v>
      </c>
      <c r="CO378" s="70" t="str">
        <f t="shared" si="4823"/>
        <v>InitUnitNormal('',,,,,,,,,,)</v>
      </c>
      <c r="CP378" s="70" t="str">
        <f t="shared" si="4824"/>
        <v>InitUnitMagic('',,,,,,,,,,)</v>
      </c>
      <c r="CQ378" s="70" t="str">
        <f t="shared" si="4825"/>
        <v>InitUnitAdd('',,,,,,,,,,)</v>
      </c>
      <c r="CR378" s="70" t="str">
        <f t="shared" si="4826"/>
        <v>InitEquipData('',,"",,,,,'','','','','','',"")</v>
      </c>
      <c r="CU378" s="61" t="str">
        <f t="shared" si="4821"/>
        <v>|n</v>
      </c>
      <c r="DB378" s="71" t="str">
        <f>IF(V378="","","|n"&amp;#REF!&amp;"+"&amp;V378)</f>
        <v/>
      </c>
      <c r="DC378" s="71" t="str">
        <f>IF(W378="","","|n"&amp;#REF!&amp;"+"&amp;W378)</f>
        <v/>
      </c>
      <c r="DD378" s="71" t="str">
        <f>IF(X378="","","|n"&amp;#REF!&amp;"+"&amp;X378)</f>
        <v/>
      </c>
      <c r="DE378" s="71" t="str">
        <f>IF(Y378="","","|n"&amp;#REF!&amp;"+"&amp;Y378)</f>
        <v/>
      </c>
      <c r="DF378" s="71" t="str">
        <f>IF(Z378="","","|n"&amp;#REF!&amp;"+"&amp;Z378)</f>
        <v/>
      </c>
      <c r="DG378" s="71" t="str">
        <f>IF(AA378="","","|n"&amp;#REF!&amp;"+"&amp;AA378)</f>
        <v/>
      </c>
      <c r="DH378" s="71" t="str">
        <f>IF(AB378="","","|n"&amp;#REF!&amp;"+"&amp;AB378)</f>
        <v/>
      </c>
      <c r="DI378" s="71" t="str">
        <f>IF(AC378="","","|n"&amp;#REF!&amp;"+"&amp;AC378&amp;"%")</f>
        <v/>
      </c>
      <c r="DJ378" s="71" t="str">
        <f>IF(AD378="","","|n"&amp;#REF!&amp;"+"&amp;AD378)</f>
        <v/>
      </c>
      <c r="DK378" s="71" t="str">
        <f>IF(AE378="","","|n"&amp;#REF!&amp;"+"&amp;AE378)</f>
        <v/>
      </c>
      <c r="DL378" s="71" t="str">
        <f>IF(AF378="","","|n"&amp;#REF!&amp;"+"&amp;AF378)</f>
        <v/>
      </c>
      <c r="DM378" s="71" t="str">
        <f>IF(AG378="","","|n"&amp;#REF!&amp;"+"&amp;AG378&amp;"%")</f>
        <v/>
      </c>
      <c r="DN378" s="71" t="str">
        <f>IF(AH378="","","|n"&amp;#REF!&amp;"+"&amp;AH378)</f>
        <v/>
      </c>
      <c r="DO378" s="71" t="str">
        <f>IF(AI378="","","|n"&amp;#REF!&amp;"+"&amp;AI378)</f>
        <v/>
      </c>
      <c r="DP378" s="71" t="str">
        <f>IF(AJ378="","","|n"&amp;#REF!&amp;"+"&amp;AJ378)</f>
        <v/>
      </c>
    </row>
    <row r="379" spans="92:120">
      <c r="CN379" s="70" t="str">
        <f t="shared" si="4822"/>
        <v>InitUnitState('',,,,,,,,,,)</v>
      </c>
      <c r="CO379" s="70" t="str">
        <f t="shared" si="4823"/>
        <v>InitUnitNormal('',,,,,,,,,,)</v>
      </c>
      <c r="CP379" s="70" t="str">
        <f t="shared" si="4824"/>
        <v>InitUnitMagic('',,,,,,,,,,)</v>
      </c>
      <c r="CQ379" s="70" t="str">
        <f t="shared" si="4825"/>
        <v>InitUnitAdd('',,,,,,,,,,)</v>
      </c>
      <c r="CR379" s="70" t="str">
        <f t="shared" si="4826"/>
        <v>InitEquipData('',,"",,,,,'','','','','','',"")</v>
      </c>
      <c r="CU379" s="61" t="str">
        <f t="shared" si="4821"/>
        <v>|n</v>
      </c>
      <c r="DB379" s="71" t="str">
        <f>IF(V379="","","|n"&amp;#REF!&amp;"+"&amp;V379)</f>
        <v/>
      </c>
      <c r="DC379" s="71" t="str">
        <f>IF(W379="","","|n"&amp;#REF!&amp;"+"&amp;W379)</f>
        <v/>
      </c>
      <c r="DD379" s="71" t="str">
        <f>IF(X379="","","|n"&amp;#REF!&amp;"+"&amp;X379)</f>
        <v/>
      </c>
      <c r="DE379" s="71" t="str">
        <f>IF(Y379="","","|n"&amp;#REF!&amp;"+"&amp;Y379)</f>
        <v/>
      </c>
      <c r="DF379" s="71" t="str">
        <f>IF(Z379="","","|n"&amp;#REF!&amp;"+"&amp;Z379)</f>
        <v/>
      </c>
      <c r="DG379" s="71" t="str">
        <f>IF(AA379="","","|n"&amp;#REF!&amp;"+"&amp;AA379)</f>
        <v/>
      </c>
      <c r="DH379" s="71" t="str">
        <f>IF(AB379="","","|n"&amp;#REF!&amp;"+"&amp;AB379)</f>
        <v/>
      </c>
      <c r="DI379" s="71" t="str">
        <f>IF(AC379="","","|n"&amp;#REF!&amp;"+"&amp;AC379&amp;"%")</f>
        <v/>
      </c>
      <c r="DJ379" s="71" t="str">
        <f>IF(AD379="","","|n"&amp;#REF!&amp;"+"&amp;AD379)</f>
        <v/>
      </c>
      <c r="DK379" s="71" t="str">
        <f>IF(AE379="","","|n"&amp;#REF!&amp;"+"&amp;AE379)</f>
        <v/>
      </c>
      <c r="DL379" s="71" t="str">
        <f>IF(AF379="","","|n"&amp;#REF!&amp;"+"&amp;AF379)</f>
        <v/>
      </c>
      <c r="DM379" s="71" t="str">
        <f>IF(AG379="","","|n"&amp;#REF!&amp;"+"&amp;AG379&amp;"%")</f>
        <v/>
      </c>
      <c r="DN379" s="71" t="str">
        <f>IF(AH379="","","|n"&amp;#REF!&amp;"+"&amp;AH379)</f>
        <v/>
      </c>
      <c r="DO379" s="71" t="str">
        <f>IF(AI379="","","|n"&amp;#REF!&amp;"+"&amp;AI379)</f>
        <v/>
      </c>
      <c r="DP379" s="71" t="str">
        <f>IF(AJ379="","","|n"&amp;#REF!&amp;"+"&amp;AJ379)</f>
        <v/>
      </c>
    </row>
    <row r="380" spans="92:120">
      <c r="CN380" s="70" t="str">
        <f t="shared" si="4822"/>
        <v>InitUnitState('',,,,,,,,,,)</v>
      </c>
      <c r="CO380" s="70" t="str">
        <f t="shared" si="4823"/>
        <v>InitUnitNormal('',,,,,,,,,,)</v>
      </c>
      <c r="CP380" s="70" t="str">
        <f t="shared" si="4824"/>
        <v>InitUnitMagic('',,,,,,,,,,)</v>
      </c>
      <c r="CQ380" s="70" t="str">
        <f t="shared" si="4825"/>
        <v>InitUnitAdd('',,,,,,,,,,)</v>
      </c>
      <c r="CR380" s="70" t="str">
        <f t="shared" si="4826"/>
        <v>InitEquipData('',,"",,,,,'','','','','','',"")</v>
      </c>
      <c r="CU380" s="61" t="str">
        <f t="shared" si="4821"/>
        <v>|n</v>
      </c>
      <c r="DB380" s="71" t="str">
        <f>IF(V380="","","|n"&amp;#REF!&amp;"+"&amp;V380)</f>
        <v/>
      </c>
      <c r="DC380" s="71" t="str">
        <f>IF(W380="","","|n"&amp;#REF!&amp;"+"&amp;W380)</f>
        <v/>
      </c>
      <c r="DD380" s="71" t="str">
        <f>IF(X380="","","|n"&amp;#REF!&amp;"+"&amp;X380)</f>
        <v/>
      </c>
      <c r="DE380" s="71" t="str">
        <f>IF(Y380="","","|n"&amp;#REF!&amp;"+"&amp;Y380)</f>
        <v/>
      </c>
      <c r="DF380" s="71" t="str">
        <f>IF(Z380="","","|n"&amp;#REF!&amp;"+"&amp;Z380)</f>
        <v/>
      </c>
      <c r="DG380" s="71" t="str">
        <f>IF(AA380="","","|n"&amp;#REF!&amp;"+"&amp;AA380)</f>
        <v/>
      </c>
      <c r="DH380" s="71" t="str">
        <f>IF(AB380="","","|n"&amp;#REF!&amp;"+"&amp;AB380)</f>
        <v/>
      </c>
      <c r="DI380" s="71" t="str">
        <f>IF(AC380="","","|n"&amp;#REF!&amp;"+"&amp;AC380&amp;"%")</f>
        <v/>
      </c>
      <c r="DJ380" s="71" t="str">
        <f>IF(AD380="","","|n"&amp;#REF!&amp;"+"&amp;AD380)</f>
        <v/>
      </c>
      <c r="DK380" s="71" t="str">
        <f>IF(AE380="","","|n"&amp;#REF!&amp;"+"&amp;AE380)</f>
        <v/>
      </c>
      <c r="DL380" s="71" t="str">
        <f>IF(AF380="","","|n"&amp;#REF!&amp;"+"&amp;AF380)</f>
        <v/>
      </c>
      <c r="DM380" s="71" t="str">
        <f>IF(AG380="","","|n"&amp;#REF!&amp;"+"&amp;AG380&amp;"%")</f>
        <v/>
      </c>
      <c r="DN380" s="71" t="str">
        <f>IF(AH380="","","|n"&amp;#REF!&amp;"+"&amp;AH380)</f>
        <v/>
      </c>
      <c r="DO380" s="71" t="str">
        <f>IF(AI380="","","|n"&amp;#REF!&amp;"+"&amp;AI380)</f>
        <v/>
      </c>
      <c r="DP380" s="71" t="str">
        <f>IF(AJ380="","","|n"&amp;#REF!&amp;"+"&amp;AJ380)</f>
        <v/>
      </c>
    </row>
    <row r="381" spans="92:120">
      <c r="CN381" s="70" t="str">
        <f t="shared" si="4822"/>
        <v>InitUnitState('',,,,,,,,,,)</v>
      </c>
      <c r="CO381" s="70" t="str">
        <f t="shared" si="4823"/>
        <v>InitUnitNormal('',,,,,,,,,,)</v>
      </c>
      <c r="CP381" s="70" t="str">
        <f t="shared" si="4824"/>
        <v>InitUnitMagic('',,,,,,,,,,)</v>
      </c>
      <c r="CQ381" s="70" t="str">
        <f t="shared" si="4825"/>
        <v>InitUnitAdd('',,,,,,,,,,)</v>
      </c>
      <c r="CR381" s="70" t="str">
        <f t="shared" si="4826"/>
        <v>InitEquipData('',,"",,,,,'','','','','','',"")</v>
      </c>
      <c r="CU381" s="61" t="str">
        <f t="shared" si="4821"/>
        <v>|n</v>
      </c>
      <c r="DB381" s="71" t="str">
        <f>IF(V381="","","|n"&amp;#REF!&amp;"+"&amp;V381)</f>
        <v/>
      </c>
      <c r="DC381" s="71" t="str">
        <f>IF(W381="","","|n"&amp;#REF!&amp;"+"&amp;W381)</f>
        <v/>
      </c>
      <c r="DD381" s="71" t="str">
        <f>IF(X381="","","|n"&amp;#REF!&amp;"+"&amp;X381)</f>
        <v/>
      </c>
      <c r="DE381" s="71" t="str">
        <f>IF(Y381="","","|n"&amp;#REF!&amp;"+"&amp;Y381)</f>
        <v/>
      </c>
      <c r="DF381" s="71" t="str">
        <f>IF(Z381="","","|n"&amp;#REF!&amp;"+"&amp;Z381)</f>
        <v/>
      </c>
      <c r="DG381" s="71" t="str">
        <f>IF(AA381="","","|n"&amp;#REF!&amp;"+"&amp;AA381)</f>
        <v/>
      </c>
      <c r="DH381" s="71" t="str">
        <f>IF(AB381="","","|n"&amp;#REF!&amp;"+"&amp;AB381)</f>
        <v/>
      </c>
      <c r="DI381" s="71" t="str">
        <f>IF(AC381="","","|n"&amp;#REF!&amp;"+"&amp;AC381&amp;"%")</f>
        <v/>
      </c>
      <c r="DJ381" s="71" t="str">
        <f>IF(AD381="","","|n"&amp;#REF!&amp;"+"&amp;AD381)</f>
        <v/>
      </c>
      <c r="DK381" s="71" t="str">
        <f>IF(AE381="","","|n"&amp;#REF!&amp;"+"&amp;AE381)</f>
        <v/>
      </c>
      <c r="DL381" s="71" t="str">
        <f>IF(AF381="","","|n"&amp;#REF!&amp;"+"&amp;AF381)</f>
        <v/>
      </c>
      <c r="DM381" s="71" t="str">
        <f>IF(AG381="","","|n"&amp;#REF!&amp;"+"&amp;AG381&amp;"%")</f>
        <v/>
      </c>
      <c r="DN381" s="71" t="str">
        <f>IF(AH381="","","|n"&amp;#REF!&amp;"+"&amp;AH381)</f>
        <v/>
      </c>
      <c r="DO381" s="71" t="str">
        <f>IF(AI381="","","|n"&amp;#REF!&amp;"+"&amp;AI381)</f>
        <v/>
      </c>
      <c r="DP381" s="71" t="str">
        <f>IF(AJ381="","","|n"&amp;#REF!&amp;"+"&amp;AJ381)</f>
        <v/>
      </c>
    </row>
    <row r="382" spans="92:120">
      <c r="CN382" s="70" t="str">
        <f t="shared" si="4822"/>
        <v>InitUnitState('',,,,,,,,,,)</v>
      </c>
      <c r="CO382" s="70" t="str">
        <f t="shared" si="4823"/>
        <v>InitUnitNormal('',,,,,,,,,,)</v>
      </c>
      <c r="CP382" s="70" t="str">
        <f t="shared" si="4824"/>
        <v>InitUnitMagic('',,,,,,,,,,)</v>
      </c>
      <c r="CQ382" s="70" t="str">
        <f t="shared" si="4825"/>
        <v>InitUnitAdd('',,,,,,,,,,)</v>
      </c>
      <c r="CR382" s="70" t="str">
        <f t="shared" si="4826"/>
        <v>InitEquipData('',,"",,,,,'','','','','','',"")</v>
      </c>
      <c r="CU382" s="61" t="str">
        <f t="shared" si="4821"/>
        <v>|n</v>
      </c>
      <c r="DB382" s="71" t="str">
        <f>IF(V382="","","|n"&amp;#REF!&amp;"+"&amp;V382)</f>
        <v/>
      </c>
      <c r="DC382" s="71" t="str">
        <f>IF(W382="","","|n"&amp;#REF!&amp;"+"&amp;W382)</f>
        <v/>
      </c>
      <c r="DD382" s="71" t="str">
        <f>IF(X382="","","|n"&amp;#REF!&amp;"+"&amp;X382)</f>
        <v/>
      </c>
      <c r="DE382" s="71" t="str">
        <f>IF(Y382="","","|n"&amp;#REF!&amp;"+"&amp;Y382)</f>
        <v/>
      </c>
      <c r="DF382" s="71" t="str">
        <f>IF(Z382="","","|n"&amp;#REF!&amp;"+"&amp;Z382)</f>
        <v/>
      </c>
      <c r="DG382" s="71" t="str">
        <f>IF(AA382="","","|n"&amp;#REF!&amp;"+"&amp;AA382)</f>
        <v/>
      </c>
      <c r="DH382" s="71" t="str">
        <f>IF(AB382="","","|n"&amp;#REF!&amp;"+"&amp;AB382)</f>
        <v/>
      </c>
      <c r="DI382" s="71" t="str">
        <f>IF(AC382="","","|n"&amp;#REF!&amp;"+"&amp;AC382&amp;"%")</f>
        <v/>
      </c>
      <c r="DJ382" s="71" t="str">
        <f>IF(AD382="","","|n"&amp;#REF!&amp;"+"&amp;AD382)</f>
        <v/>
      </c>
      <c r="DK382" s="71" t="str">
        <f>IF(AE382="","","|n"&amp;#REF!&amp;"+"&amp;AE382)</f>
        <v/>
      </c>
      <c r="DL382" s="71" t="str">
        <f>IF(AF382="","","|n"&amp;#REF!&amp;"+"&amp;AF382)</f>
        <v/>
      </c>
      <c r="DM382" s="71" t="str">
        <f>IF(AG382="","","|n"&amp;#REF!&amp;"+"&amp;AG382&amp;"%")</f>
        <v/>
      </c>
      <c r="DN382" s="71" t="str">
        <f>IF(AH382="","","|n"&amp;#REF!&amp;"+"&amp;AH382)</f>
        <v/>
      </c>
      <c r="DO382" s="71" t="str">
        <f>IF(AI382="","","|n"&amp;#REF!&amp;"+"&amp;AI382)</f>
        <v/>
      </c>
      <c r="DP382" s="71" t="str">
        <f>IF(AJ382="","","|n"&amp;#REF!&amp;"+"&amp;AJ382)</f>
        <v/>
      </c>
    </row>
    <row r="383" spans="92:120">
      <c r="CN383" s="70" t="str">
        <f t="shared" si="4822"/>
        <v>InitUnitState('',,,,,,,,,,)</v>
      </c>
      <c r="CO383" s="70" t="str">
        <f t="shared" si="4823"/>
        <v>InitUnitNormal('',,,,,,,,,,)</v>
      </c>
      <c r="CP383" s="70" t="str">
        <f t="shared" si="4824"/>
        <v>InitUnitMagic('',,,,,,,,,,)</v>
      </c>
      <c r="CQ383" s="70" t="str">
        <f t="shared" si="4825"/>
        <v>InitUnitAdd('',,,,,,,,,,)</v>
      </c>
      <c r="CR383" s="70" t="str">
        <f t="shared" si="4826"/>
        <v>InitEquipData('',,"",,,,,'','','','','','',"")</v>
      </c>
      <c r="CU383" s="61" t="str">
        <f t="shared" si="4821"/>
        <v>|n</v>
      </c>
      <c r="DB383" s="71" t="str">
        <f>IF(V383="","","|n"&amp;#REF!&amp;"+"&amp;V383)</f>
        <v/>
      </c>
      <c r="DC383" s="71" t="str">
        <f>IF(W383="","","|n"&amp;#REF!&amp;"+"&amp;W383)</f>
        <v/>
      </c>
      <c r="DD383" s="71" t="str">
        <f>IF(X383="","","|n"&amp;#REF!&amp;"+"&amp;X383)</f>
        <v/>
      </c>
      <c r="DE383" s="71" t="str">
        <f>IF(Y383="","","|n"&amp;#REF!&amp;"+"&amp;Y383)</f>
        <v/>
      </c>
      <c r="DF383" s="71" t="str">
        <f>IF(Z383="","","|n"&amp;#REF!&amp;"+"&amp;Z383)</f>
        <v/>
      </c>
      <c r="DG383" s="71" t="str">
        <f>IF(AA383="","","|n"&amp;#REF!&amp;"+"&amp;AA383)</f>
        <v/>
      </c>
      <c r="DH383" s="71" t="str">
        <f>IF(AB383="","","|n"&amp;#REF!&amp;"+"&amp;AB383)</f>
        <v/>
      </c>
      <c r="DI383" s="71" t="str">
        <f>IF(AC383="","","|n"&amp;#REF!&amp;"+"&amp;AC383&amp;"%")</f>
        <v/>
      </c>
      <c r="DJ383" s="71" t="str">
        <f>IF(AD383="","","|n"&amp;#REF!&amp;"+"&amp;AD383)</f>
        <v/>
      </c>
      <c r="DK383" s="71" t="str">
        <f>IF(AE383="","","|n"&amp;#REF!&amp;"+"&amp;AE383)</f>
        <v/>
      </c>
      <c r="DL383" s="71" t="str">
        <f>IF(AF383="","","|n"&amp;#REF!&amp;"+"&amp;AF383)</f>
        <v/>
      </c>
      <c r="DM383" s="71" t="str">
        <f>IF(AG383="","","|n"&amp;#REF!&amp;"+"&amp;AG383&amp;"%")</f>
        <v/>
      </c>
      <c r="DN383" s="71" t="str">
        <f>IF(AH383="","","|n"&amp;#REF!&amp;"+"&amp;AH383)</f>
        <v/>
      </c>
      <c r="DO383" s="71" t="str">
        <f>IF(AI383="","","|n"&amp;#REF!&amp;"+"&amp;AI383)</f>
        <v/>
      </c>
      <c r="DP383" s="71" t="str">
        <f>IF(AJ383="","","|n"&amp;#REF!&amp;"+"&amp;AJ383)</f>
        <v/>
      </c>
    </row>
    <row r="384" spans="92:120">
      <c r="CN384" s="70" t="str">
        <f t="shared" si="4822"/>
        <v>InitUnitState('',,,,,,,,,,)</v>
      </c>
      <c r="CO384" s="70" t="str">
        <f t="shared" si="4823"/>
        <v>InitUnitNormal('',,,,,,,,,,)</v>
      </c>
      <c r="CP384" s="70" t="str">
        <f t="shared" si="4824"/>
        <v>InitUnitMagic('',,,,,,,,,,)</v>
      </c>
      <c r="CQ384" s="70" t="str">
        <f t="shared" si="4825"/>
        <v>InitUnitAdd('',,,,,,,,,,)</v>
      </c>
      <c r="CR384" s="70" t="str">
        <f t="shared" si="4826"/>
        <v>InitEquipData('',,"",,,,,'','','','','','',"")</v>
      </c>
      <c r="CU384" s="61" t="str">
        <f t="shared" si="4821"/>
        <v>|n</v>
      </c>
      <c r="DB384" s="71" t="str">
        <f>IF(V384="","","|n"&amp;#REF!&amp;"+"&amp;V384)</f>
        <v/>
      </c>
      <c r="DC384" s="71" t="str">
        <f>IF(W384="","","|n"&amp;#REF!&amp;"+"&amp;W384)</f>
        <v/>
      </c>
      <c r="DD384" s="71" t="str">
        <f>IF(X384="","","|n"&amp;#REF!&amp;"+"&amp;X384)</f>
        <v/>
      </c>
      <c r="DE384" s="71" t="str">
        <f>IF(Y384="","","|n"&amp;#REF!&amp;"+"&amp;Y384)</f>
        <v/>
      </c>
      <c r="DF384" s="71" t="str">
        <f>IF(Z384="","","|n"&amp;#REF!&amp;"+"&amp;Z384)</f>
        <v/>
      </c>
      <c r="DG384" s="71" t="str">
        <f>IF(AA384="","","|n"&amp;#REF!&amp;"+"&amp;AA384)</f>
        <v/>
      </c>
      <c r="DH384" s="71" t="str">
        <f>IF(AB384="","","|n"&amp;#REF!&amp;"+"&amp;AB384)</f>
        <v/>
      </c>
      <c r="DI384" s="71" t="str">
        <f>IF(AC384="","","|n"&amp;#REF!&amp;"+"&amp;AC384&amp;"%")</f>
        <v/>
      </c>
      <c r="DJ384" s="71" t="str">
        <f>IF(AD384="","","|n"&amp;#REF!&amp;"+"&amp;AD384)</f>
        <v/>
      </c>
      <c r="DK384" s="71" t="str">
        <f>IF(AE384="","","|n"&amp;#REF!&amp;"+"&amp;AE384)</f>
        <v/>
      </c>
      <c r="DL384" s="71" t="str">
        <f>IF(AF384="","","|n"&amp;#REF!&amp;"+"&amp;AF384)</f>
        <v/>
      </c>
      <c r="DM384" s="71" t="str">
        <f>IF(AG384="","","|n"&amp;#REF!&amp;"+"&amp;AG384&amp;"%")</f>
        <v/>
      </c>
      <c r="DN384" s="71" t="str">
        <f>IF(AH384="","","|n"&amp;#REF!&amp;"+"&amp;AH384)</f>
        <v/>
      </c>
      <c r="DO384" s="71" t="str">
        <f>IF(AI384="","","|n"&amp;#REF!&amp;"+"&amp;AI384)</f>
        <v/>
      </c>
      <c r="DP384" s="71" t="str">
        <f>IF(AJ384="","","|n"&amp;#REF!&amp;"+"&amp;AJ384)</f>
        <v/>
      </c>
    </row>
    <row r="385" spans="92:120">
      <c r="CN385" s="70" t="str">
        <f t="shared" si="4822"/>
        <v>InitUnitState('',,,,,,,,,,)</v>
      </c>
      <c r="CO385" s="70" t="str">
        <f t="shared" si="4823"/>
        <v>InitUnitNormal('',,,,,,,,,,)</v>
      </c>
      <c r="CP385" s="70" t="str">
        <f t="shared" si="4824"/>
        <v>InitUnitMagic('',,,,,,,,,,)</v>
      </c>
      <c r="CQ385" s="70" t="str">
        <f t="shared" si="4825"/>
        <v>InitUnitAdd('',,,,,,,,,,)</v>
      </c>
      <c r="CR385" s="70" t="str">
        <f t="shared" si="4826"/>
        <v>InitEquipData('',,"",,,,,'','','','','','',"")</v>
      </c>
      <c r="CU385" s="61" t="str">
        <f t="shared" si="4821"/>
        <v>|n</v>
      </c>
      <c r="DB385" s="71" t="str">
        <f>IF(V385="","","|n"&amp;#REF!&amp;"+"&amp;V385)</f>
        <v/>
      </c>
      <c r="DC385" s="71" t="str">
        <f>IF(W385="","","|n"&amp;#REF!&amp;"+"&amp;W385)</f>
        <v/>
      </c>
      <c r="DD385" s="71" t="str">
        <f>IF(X385="","","|n"&amp;#REF!&amp;"+"&amp;X385)</f>
        <v/>
      </c>
      <c r="DE385" s="71" t="str">
        <f>IF(Y385="","","|n"&amp;#REF!&amp;"+"&amp;Y385)</f>
        <v/>
      </c>
      <c r="DF385" s="71" t="str">
        <f>IF(Z385="","","|n"&amp;#REF!&amp;"+"&amp;Z385)</f>
        <v/>
      </c>
      <c r="DG385" s="71" t="str">
        <f>IF(AA385="","","|n"&amp;#REF!&amp;"+"&amp;AA385)</f>
        <v/>
      </c>
      <c r="DH385" s="71" t="str">
        <f>IF(AB385="","","|n"&amp;#REF!&amp;"+"&amp;AB385)</f>
        <v/>
      </c>
      <c r="DI385" s="71" t="str">
        <f>IF(AC385="","","|n"&amp;#REF!&amp;"+"&amp;AC385&amp;"%")</f>
        <v/>
      </c>
      <c r="DJ385" s="71" t="str">
        <f>IF(AD385="","","|n"&amp;#REF!&amp;"+"&amp;AD385)</f>
        <v/>
      </c>
      <c r="DK385" s="71" t="str">
        <f>IF(AE385="","","|n"&amp;#REF!&amp;"+"&amp;AE385)</f>
        <v/>
      </c>
      <c r="DL385" s="71" t="str">
        <f>IF(AF385="","","|n"&amp;#REF!&amp;"+"&amp;AF385)</f>
        <v/>
      </c>
      <c r="DM385" s="71" t="str">
        <f>IF(AG385="","","|n"&amp;#REF!&amp;"+"&amp;AG385&amp;"%")</f>
        <v/>
      </c>
      <c r="DN385" s="71" t="str">
        <f>IF(AH385="","","|n"&amp;#REF!&amp;"+"&amp;AH385)</f>
        <v/>
      </c>
      <c r="DO385" s="71" t="str">
        <f>IF(AI385="","","|n"&amp;#REF!&amp;"+"&amp;AI385)</f>
        <v/>
      </c>
      <c r="DP385" s="71" t="str">
        <f>IF(AJ385="","","|n"&amp;#REF!&amp;"+"&amp;AJ385)</f>
        <v/>
      </c>
    </row>
    <row r="386" spans="92:120">
      <c r="CN386" s="70" t="str">
        <f t="shared" si="4822"/>
        <v>InitUnitState('',,,,,,,,,,)</v>
      </c>
      <c r="CO386" s="70" t="str">
        <f t="shared" si="4823"/>
        <v>InitUnitNormal('',,,,,,,,,,)</v>
      </c>
      <c r="CP386" s="70" t="str">
        <f t="shared" si="4824"/>
        <v>InitUnitMagic('',,,,,,,,,,)</v>
      </c>
      <c r="CQ386" s="70" t="str">
        <f t="shared" si="4825"/>
        <v>InitUnitAdd('',,,,,,,,,,)</v>
      </c>
      <c r="CR386" s="70" t="str">
        <f t="shared" si="4826"/>
        <v>InitEquipData('',,"",,,,,'','','','','','',"")</v>
      </c>
      <c r="CU386" s="61" t="str">
        <f t="shared" si="4821"/>
        <v>|n</v>
      </c>
      <c r="DB386" s="71" t="str">
        <f>IF(V386="","","|n"&amp;#REF!&amp;"+"&amp;V386)</f>
        <v/>
      </c>
      <c r="DC386" s="71" t="str">
        <f>IF(W386="","","|n"&amp;#REF!&amp;"+"&amp;W386)</f>
        <v/>
      </c>
      <c r="DD386" s="71" t="str">
        <f>IF(X386="","","|n"&amp;#REF!&amp;"+"&amp;X386)</f>
        <v/>
      </c>
      <c r="DE386" s="71" t="str">
        <f>IF(Y386="","","|n"&amp;#REF!&amp;"+"&amp;Y386)</f>
        <v/>
      </c>
      <c r="DF386" s="71" t="str">
        <f>IF(Z386="","","|n"&amp;#REF!&amp;"+"&amp;Z386)</f>
        <v/>
      </c>
      <c r="DG386" s="71" t="str">
        <f>IF(AA386="","","|n"&amp;#REF!&amp;"+"&amp;AA386)</f>
        <v/>
      </c>
      <c r="DH386" s="71" t="str">
        <f>IF(AB386="","","|n"&amp;#REF!&amp;"+"&amp;AB386)</f>
        <v/>
      </c>
      <c r="DI386" s="71" t="str">
        <f>IF(AC386="","","|n"&amp;#REF!&amp;"+"&amp;AC386&amp;"%")</f>
        <v/>
      </c>
      <c r="DJ386" s="71" t="str">
        <f>IF(AD386="","","|n"&amp;#REF!&amp;"+"&amp;AD386)</f>
        <v/>
      </c>
      <c r="DK386" s="71" t="str">
        <f>IF(AE386="","","|n"&amp;#REF!&amp;"+"&amp;AE386)</f>
        <v/>
      </c>
      <c r="DL386" s="71" t="str">
        <f>IF(AF386="","","|n"&amp;#REF!&amp;"+"&amp;AF386)</f>
        <v/>
      </c>
      <c r="DM386" s="71" t="str">
        <f>IF(AG386="","","|n"&amp;#REF!&amp;"+"&amp;AG386&amp;"%")</f>
        <v/>
      </c>
      <c r="DN386" s="71" t="str">
        <f>IF(AH386="","","|n"&amp;#REF!&amp;"+"&amp;AH386)</f>
        <v/>
      </c>
      <c r="DO386" s="71" t="str">
        <f>IF(AI386="","","|n"&amp;#REF!&amp;"+"&amp;AI386)</f>
        <v/>
      </c>
      <c r="DP386" s="71" t="str">
        <f>IF(AJ386="","","|n"&amp;#REF!&amp;"+"&amp;AJ386)</f>
        <v/>
      </c>
    </row>
    <row r="387" spans="92:120">
      <c r="CN387" s="70" t="str">
        <f t="shared" si="4822"/>
        <v>InitUnitState('',,,,,,,,,,)</v>
      </c>
      <c r="CO387" s="70" t="str">
        <f t="shared" si="4823"/>
        <v>InitUnitNormal('',,,,,,,,,,)</v>
      </c>
      <c r="CP387" s="70" t="str">
        <f t="shared" si="4824"/>
        <v>InitUnitMagic('',,,,,,,,,,)</v>
      </c>
      <c r="CQ387" s="70" t="str">
        <f t="shared" si="4825"/>
        <v>InitUnitAdd('',,,,,,,,,,)</v>
      </c>
      <c r="CR387" s="70" t="str">
        <f t="shared" si="4826"/>
        <v>InitEquipData('',,"",,,,,'','','','','','',"")</v>
      </c>
      <c r="CU387" s="61" t="str">
        <f t="shared" si="4821"/>
        <v>|n</v>
      </c>
      <c r="DB387" s="71" t="str">
        <f>IF(V387="","","|n"&amp;#REF!&amp;"+"&amp;V387)</f>
        <v/>
      </c>
      <c r="DC387" s="71" t="str">
        <f>IF(W387="","","|n"&amp;#REF!&amp;"+"&amp;W387)</f>
        <v/>
      </c>
      <c r="DD387" s="71" t="str">
        <f>IF(X387="","","|n"&amp;#REF!&amp;"+"&amp;X387)</f>
        <v/>
      </c>
      <c r="DE387" s="71" t="str">
        <f>IF(Y387="","","|n"&amp;#REF!&amp;"+"&amp;Y387)</f>
        <v/>
      </c>
      <c r="DF387" s="71" t="str">
        <f>IF(Z387="","","|n"&amp;#REF!&amp;"+"&amp;Z387)</f>
        <v/>
      </c>
      <c r="DG387" s="71" t="str">
        <f>IF(AA387="","","|n"&amp;#REF!&amp;"+"&amp;AA387)</f>
        <v/>
      </c>
      <c r="DH387" s="71" t="str">
        <f>IF(AB387="","","|n"&amp;#REF!&amp;"+"&amp;AB387)</f>
        <v/>
      </c>
      <c r="DI387" s="71" t="str">
        <f>IF(AC387="","","|n"&amp;#REF!&amp;"+"&amp;AC387&amp;"%")</f>
        <v/>
      </c>
      <c r="DJ387" s="71" t="str">
        <f>IF(AD387="","","|n"&amp;#REF!&amp;"+"&amp;AD387)</f>
        <v/>
      </c>
      <c r="DK387" s="71" t="str">
        <f>IF(AE387="","","|n"&amp;#REF!&amp;"+"&amp;AE387)</f>
        <v/>
      </c>
      <c r="DL387" s="71" t="str">
        <f>IF(AF387="","","|n"&amp;#REF!&amp;"+"&amp;AF387)</f>
        <v/>
      </c>
      <c r="DM387" s="71" t="str">
        <f>IF(AG387="","","|n"&amp;#REF!&amp;"+"&amp;AG387&amp;"%")</f>
        <v/>
      </c>
      <c r="DN387" s="71" t="str">
        <f>IF(AH387="","","|n"&amp;#REF!&amp;"+"&amp;AH387)</f>
        <v/>
      </c>
      <c r="DO387" s="71" t="str">
        <f>IF(AI387="","","|n"&amp;#REF!&amp;"+"&amp;AI387)</f>
        <v/>
      </c>
      <c r="DP387" s="71" t="str">
        <f>IF(AJ387="","","|n"&amp;#REF!&amp;"+"&amp;AJ387)</f>
        <v/>
      </c>
    </row>
    <row r="388" spans="92:120">
      <c r="CN388" s="70" t="str">
        <f t="shared" si="4822"/>
        <v>InitUnitState('',,,,,,,,,,)</v>
      </c>
      <c r="CO388" s="70" t="str">
        <f t="shared" si="4823"/>
        <v>InitUnitNormal('',,,,,,,,,,)</v>
      </c>
      <c r="CP388" s="70" t="str">
        <f t="shared" si="4824"/>
        <v>InitUnitMagic('',,,,,,,,,,)</v>
      </c>
      <c r="CQ388" s="70" t="str">
        <f t="shared" si="4825"/>
        <v>InitUnitAdd('',,,,,,,,,,)</v>
      </c>
      <c r="CR388" s="70" t="str">
        <f t="shared" si="4826"/>
        <v>InitEquipData('',,"",,,,,'','','','','','',"")</v>
      </c>
      <c r="CU388" s="61" t="str">
        <f t="shared" si="4821"/>
        <v>|n</v>
      </c>
      <c r="DB388" s="71" t="str">
        <f>IF(V388="","","|n"&amp;#REF!&amp;"+"&amp;V388)</f>
        <v/>
      </c>
      <c r="DC388" s="71" t="str">
        <f>IF(W388="","","|n"&amp;#REF!&amp;"+"&amp;W388)</f>
        <v/>
      </c>
      <c r="DD388" s="71" t="str">
        <f>IF(X388="","","|n"&amp;#REF!&amp;"+"&amp;X388)</f>
        <v/>
      </c>
      <c r="DE388" s="71" t="str">
        <f>IF(Y388="","","|n"&amp;#REF!&amp;"+"&amp;Y388)</f>
        <v/>
      </c>
      <c r="DF388" s="71" t="str">
        <f>IF(Z388="","","|n"&amp;#REF!&amp;"+"&amp;Z388)</f>
        <v/>
      </c>
      <c r="DG388" s="71" t="str">
        <f>IF(AA388="","","|n"&amp;#REF!&amp;"+"&amp;AA388)</f>
        <v/>
      </c>
      <c r="DH388" s="71" t="str">
        <f>IF(AB388="","","|n"&amp;#REF!&amp;"+"&amp;AB388)</f>
        <v/>
      </c>
      <c r="DI388" s="71" t="str">
        <f>IF(AC388="","","|n"&amp;#REF!&amp;"+"&amp;AC388&amp;"%")</f>
        <v/>
      </c>
      <c r="DJ388" s="71" t="str">
        <f>IF(AD388="","","|n"&amp;#REF!&amp;"+"&amp;AD388)</f>
        <v/>
      </c>
      <c r="DK388" s="71" t="str">
        <f>IF(AE388="","","|n"&amp;#REF!&amp;"+"&amp;AE388)</f>
        <v/>
      </c>
      <c r="DL388" s="71" t="str">
        <f>IF(AF388="","","|n"&amp;#REF!&amp;"+"&amp;AF388)</f>
        <v/>
      </c>
      <c r="DM388" s="71" t="str">
        <f>IF(AG388="","","|n"&amp;#REF!&amp;"+"&amp;AG388&amp;"%")</f>
        <v/>
      </c>
      <c r="DN388" s="71" t="str">
        <f>IF(AH388="","","|n"&amp;#REF!&amp;"+"&amp;AH388)</f>
        <v/>
      </c>
      <c r="DO388" s="71" t="str">
        <f>IF(AI388="","","|n"&amp;#REF!&amp;"+"&amp;AI388)</f>
        <v/>
      </c>
      <c r="DP388" s="71" t="str">
        <f>IF(AJ388="","","|n"&amp;#REF!&amp;"+"&amp;AJ388)</f>
        <v/>
      </c>
    </row>
  </sheetData>
  <mergeCells count="3">
    <mergeCell ref="F1:O1"/>
    <mergeCell ref="P1:S1"/>
    <mergeCell ref="T1:U1"/>
  </mergeCells>
  <phoneticPr fontId="3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924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925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'IK31'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物品!A319</f>
        <v>0</v>
      </c>
      <c r="B246" s="55" t="str">
        <f>"'"&amp;物品!B319&amp;"'"</f>
        <v>'IK32'</v>
      </c>
      <c r="C246" s="55">
        <f>物品!J319</f>
        <v>0</v>
      </c>
      <c r="D246" s="55">
        <f>物品!K319</f>
        <v>0</v>
      </c>
      <c r="E246" s="55">
        <f>物品!L319</f>
        <v>0</v>
      </c>
      <c r="F246" s="55">
        <f>物品!M319</f>
        <v>0</v>
      </c>
      <c r="G246" s="55">
        <f>物品!N319</f>
        <v>0</v>
      </c>
      <c r="H246" s="55">
        <f>物品!O319</f>
        <v>0</v>
      </c>
      <c r="I246" s="55">
        <f>IF(物品!J319=0,0,"'"&amp;物品!J319&amp;"'")</f>
        <v>0</v>
      </c>
      <c r="J246" s="55">
        <f>IF(物品!K319=0,0,"'"&amp;物品!K319&amp;"'")</f>
        <v>0</v>
      </c>
      <c r="K246" s="55">
        <f>IF(物品!L319=0,0,"'"&amp;物品!L319&amp;"'")</f>
        <v>0</v>
      </c>
      <c r="L246" s="55">
        <f>IF(物品!M319=0,0,"'"&amp;物品!M319&amp;"'")</f>
        <v>0</v>
      </c>
      <c r="M246" s="55">
        <f>IF(物品!N319=0,0,"'"&amp;物品!N319&amp;"'")</f>
        <v>0</v>
      </c>
      <c r="N246" s="55">
        <f>IF(物品!O319=0,0,"'"&amp;物品!O319&amp;"'")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物品!A320</f>
        <v>0</v>
      </c>
      <c r="B247" s="55" t="str">
        <f>"'"&amp;物品!B320&amp;"'"</f>
        <v>'IK33'</v>
      </c>
      <c r="C247" s="55">
        <f>物品!J320</f>
        <v>0</v>
      </c>
      <c r="D247" s="55">
        <f>物品!K320</f>
        <v>0</v>
      </c>
      <c r="E247" s="55">
        <f>物品!L320</f>
        <v>0</v>
      </c>
      <c r="F247" s="55">
        <f>物品!M320</f>
        <v>0</v>
      </c>
      <c r="G247" s="55">
        <f>物品!N320</f>
        <v>0</v>
      </c>
      <c r="H247" s="55">
        <f>物品!O320</f>
        <v>0</v>
      </c>
      <c r="I247" s="55">
        <f>IF(物品!J320=0,0,"'"&amp;物品!J320&amp;"'")</f>
        <v>0</v>
      </c>
      <c r="J247" s="55">
        <f>IF(物品!K320=0,0,"'"&amp;物品!K320&amp;"'")</f>
        <v>0</v>
      </c>
      <c r="K247" s="55">
        <f>IF(物品!L320=0,0,"'"&amp;物品!L320&amp;"'")</f>
        <v>0</v>
      </c>
      <c r="L247" s="55">
        <f>IF(物品!M320=0,0,"'"&amp;物品!M320&amp;"'")</f>
        <v>0</v>
      </c>
      <c r="M247" s="55">
        <f>IF(物品!N320=0,0,"'"&amp;物品!N320&amp;"'")</f>
        <v>0</v>
      </c>
      <c r="N247" s="55">
        <f>IF(物品!O320=0,0,"'"&amp;物品!O320&amp;"'")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物品!A321</f>
        <v>0</v>
      </c>
      <c r="B248" s="55" t="str">
        <f>"'"&amp;物品!B321&amp;"'"</f>
        <v>'IK34'</v>
      </c>
      <c r="C248" s="55">
        <f>物品!J321</f>
        <v>0</v>
      </c>
      <c r="D248" s="55">
        <f>物品!K321</f>
        <v>0</v>
      </c>
      <c r="E248" s="55">
        <f>物品!L321</f>
        <v>0</v>
      </c>
      <c r="F248" s="55">
        <f>物品!M321</f>
        <v>0</v>
      </c>
      <c r="G248" s="55">
        <f>物品!N321</f>
        <v>0</v>
      </c>
      <c r="H248" s="55">
        <f>物品!O321</f>
        <v>0</v>
      </c>
      <c r="I248" s="55">
        <f>IF(物品!J321=0,0,"'"&amp;物品!J321&amp;"'")</f>
        <v>0</v>
      </c>
      <c r="J248" s="55">
        <f>IF(物品!K321=0,0,"'"&amp;物品!K321&amp;"'")</f>
        <v>0</v>
      </c>
      <c r="K248" s="55">
        <f>IF(物品!L321=0,0,"'"&amp;物品!L321&amp;"'")</f>
        <v>0</v>
      </c>
      <c r="L248" s="55">
        <f>IF(物品!M321=0,0,"'"&amp;物品!M321&amp;"'")</f>
        <v>0</v>
      </c>
      <c r="M248" s="55">
        <f>IF(物品!N321=0,0,"'"&amp;物品!N321&amp;"'")</f>
        <v>0</v>
      </c>
      <c r="N248" s="55">
        <f>IF(物品!O321=0,0,"'"&amp;物品!O321&amp;"'")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物品!A322</f>
        <v>0</v>
      </c>
      <c r="B249" s="55" t="str">
        <f>"'"&amp;物品!B322&amp;"'"</f>
        <v>'IK35'</v>
      </c>
      <c r="C249" s="55">
        <f>物品!J322</f>
        <v>0</v>
      </c>
      <c r="D249" s="55">
        <f>物品!K322</f>
        <v>0</v>
      </c>
      <c r="E249" s="55">
        <f>物品!L322</f>
        <v>0</v>
      </c>
      <c r="F249" s="55">
        <f>物品!M322</f>
        <v>0</v>
      </c>
      <c r="G249" s="55">
        <f>物品!N322</f>
        <v>0</v>
      </c>
      <c r="H249" s="55">
        <f>物品!O322</f>
        <v>0</v>
      </c>
      <c r="I249" s="55">
        <f>IF(物品!J322=0,0,"'"&amp;物品!J322&amp;"'")</f>
        <v>0</v>
      </c>
      <c r="J249" s="55">
        <f>IF(物品!K322=0,0,"'"&amp;物品!K322&amp;"'")</f>
        <v>0</v>
      </c>
      <c r="K249" s="55">
        <f>IF(物品!L322=0,0,"'"&amp;物品!L322&amp;"'")</f>
        <v>0</v>
      </c>
      <c r="L249" s="55">
        <f>IF(物品!M322=0,0,"'"&amp;物品!M322&amp;"'")</f>
        <v>0</v>
      </c>
      <c r="M249" s="55">
        <f>IF(物品!N322=0,0,"'"&amp;物品!N322&amp;"'")</f>
        <v>0</v>
      </c>
      <c r="N249" s="55">
        <f>IF(物品!O322=0,0,"'"&amp;物品!O322&amp;"'")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物品!A323</f>
        <v>0</v>
      </c>
      <c r="B250" s="55" t="str">
        <f>"'"&amp;物品!B323&amp;"'"</f>
        <v>'IK36'</v>
      </c>
      <c r="C250" s="55">
        <f>物品!J323</f>
        <v>0</v>
      </c>
      <c r="D250" s="55">
        <f>物品!K323</f>
        <v>0</v>
      </c>
      <c r="E250" s="55">
        <f>物品!L323</f>
        <v>0</v>
      </c>
      <c r="F250" s="55">
        <f>物品!M323</f>
        <v>0</v>
      </c>
      <c r="G250" s="55">
        <f>物品!N323</f>
        <v>0</v>
      </c>
      <c r="H250" s="55">
        <f>物品!O323</f>
        <v>0</v>
      </c>
      <c r="I250" s="55">
        <f>IF(物品!J323=0,0,"'"&amp;物品!J323&amp;"'")</f>
        <v>0</v>
      </c>
      <c r="J250" s="55">
        <f>IF(物品!K323=0,0,"'"&amp;物品!K323&amp;"'")</f>
        <v>0</v>
      </c>
      <c r="K250" s="55">
        <f>IF(物品!L323=0,0,"'"&amp;物品!L323&amp;"'")</f>
        <v>0</v>
      </c>
      <c r="L250" s="55">
        <f>IF(物品!M323=0,0,"'"&amp;物品!M323&amp;"'")</f>
        <v>0</v>
      </c>
      <c r="M250" s="55">
        <f>IF(物品!N323=0,0,"'"&amp;物品!N323&amp;"'")</f>
        <v>0</v>
      </c>
      <c r="N250" s="55">
        <f>IF(物品!O323=0,0,"'"&amp;物品!O323&amp;"'")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物品!A324</f>
        <v>0</v>
      </c>
      <c r="B251" s="55" t="str">
        <f>"'"&amp;物品!B324&amp;"'"</f>
        <v>'IK37'</v>
      </c>
      <c r="C251" s="55">
        <f>物品!J324</f>
        <v>0</v>
      </c>
      <c r="D251" s="55">
        <f>物品!K324</f>
        <v>0</v>
      </c>
      <c r="E251" s="55">
        <f>物品!L324</f>
        <v>0</v>
      </c>
      <c r="F251" s="55">
        <f>物品!M324</f>
        <v>0</v>
      </c>
      <c r="G251" s="55">
        <f>物品!N324</f>
        <v>0</v>
      </c>
      <c r="H251" s="55">
        <f>物品!O324</f>
        <v>0</v>
      </c>
      <c r="I251" s="55">
        <f>IF(物品!J324=0,0,"'"&amp;物品!J324&amp;"'")</f>
        <v>0</v>
      </c>
      <c r="J251" s="55">
        <f>IF(物品!K324=0,0,"'"&amp;物品!K324&amp;"'")</f>
        <v>0</v>
      </c>
      <c r="K251" s="55">
        <f>IF(物品!L324=0,0,"'"&amp;物品!L324&amp;"'")</f>
        <v>0</v>
      </c>
      <c r="L251" s="55">
        <f>IF(物品!M324=0,0,"'"&amp;物品!M324&amp;"'")</f>
        <v>0</v>
      </c>
      <c r="M251" s="55">
        <f>IF(物品!N324=0,0,"'"&amp;物品!N324&amp;"'")</f>
        <v>0</v>
      </c>
      <c r="N251" s="55">
        <f>IF(物品!O324=0,0,"'"&amp;物品!O324&amp;"'")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物品!A325</f>
        <v>0</v>
      </c>
      <c r="B252" s="55" t="str">
        <f>"'"&amp;物品!B325&amp;"'"</f>
        <v>'IK38'</v>
      </c>
      <c r="C252" s="55">
        <f>物品!J325</f>
        <v>0</v>
      </c>
      <c r="D252" s="55">
        <f>物品!K325</f>
        <v>0</v>
      </c>
      <c r="E252" s="55">
        <f>物品!L325</f>
        <v>0</v>
      </c>
      <c r="F252" s="55">
        <f>物品!M325</f>
        <v>0</v>
      </c>
      <c r="G252" s="55">
        <f>物品!N325</f>
        <v>0</v>
      </c>
      <c r="H252" s="55">
        <f>物品!O325</f>
        <v>0</v>
      </c>
      <c r="I252" s="55">
        <f>IF(物品!J325=0,0,"'"&amp;物品!J325&amp;"'")</f>
        <v>0</v>
      </c>
      <c r="J252" s="55">
        <f>IF(物品!K325=0,0,"'"&amp;物品!K325&amp;"'")</f>
        <v>0</v>
      </c>
      <c r="K252" s="55">
        <f>IF(物品!L325=0,0,"'"&amp;物品!L325&amp;"'")</f>
        <v>0</v>
      </c>
      <c r="L252" s="55">
        <f>IF(物品!M325=0,0,"'"&amp;物品!M325&amp;"'")</f>
        <v>0</v>
      </c>
      <c r="M252" s="55">
        <f>IF(物品!N325=0,0,"'"&amp;物品!N325&amp;"'")</f>
        <v>0</v>
      </c>
      <c r="N252" s="55">
        <f>IF(物品!O325=0,0,"'"&amp;物品!O325&amp;"'")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物品!A326</f>
        <v>0</v>
      </c>
      <c r="B253" s="55" t="str">
        <f>"'"&amp;物品!B326&amp;"'"</f>
        <v>'IK91'</v>
      </c>
      <c r="C253" s="55">
        <f>物品!J326</f>
        <v>0</v>
      </c>
      <c r="D253" s="55">
        <f>物品!K326</f>
        <v>0</v>
      </c>
      <c r="E253" s="55">
        <f>物品!L326</f>
        <v>0</v>
      </c>
      <c r="F253" s="55">
        <f>物品!M326</f>
        <v>0</v>
      </c>
      <c r="G253" s="55">
        <f>物品!N326</f>
        <v>0</v>
      </c>
      <c r="H253" s="55">
        <f>物品!O326</f>
        <v>0</v>
      </c>
      <c r="I253" s="55">
        <f>IF(物品!J326=0,0,"'"&amp;物品!J326&amp;"'")</f>
        <v>0</v>
      </c>
      <c r="J253" s="55">
        <f>IF(物品!K326=0,0,"'"&amp;物品!K326&amp;"'")</f>
        <v>0</v>
      </c>
      <c r="K253" s="55">
        <f>IF(物品!L326=0,0,"'"&amp;物品!L326&amp;"'")</f>
        <v>0</v>
      </c>
      <c r="L253" s="55">
        <f>IF(物品!M326=0,0,"'"&amp;物品!M326&amp;"'")</f>
        <v>0</v>
      </c>
      <c r="M253" s="55">
        <f>IF(物品!N326=0,0,"'"&amp;物品!N326&amp;"'")</f>
        <v>0</v>
      </c>
      <c r="N253" s="55">
        <f>IF(物品!O326=0,0,"'"&amp;物品!O326&amp;"'")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物品!A327</f>
        <v>0</v>
      </c>
      <c r="B254" s="55" t="str">
        <f>"'"&amp;物品!B327&amp;"'"</f>
        <v>'IK92'</v>
      </c>
      <c r="C254" s="55">
        <f>物品!J327</f>
        <v>0</v>
      </c>
      <c r="D254" s="55">
        <f>物品!K327</f>
        <v>0</v>
      </c>
      <c r="E254" s="55">
        <f>物品!L327</f>
        <v>0</v>
      </c>
      <c r="F254" s="55">
        <f>物品!M327</f>
        <v>0</v>
      </c>
      <c r="G254" s="55">
        <f>物品!N327</f>
        <v>0</v>
      </c>
      <c r="H254" s="55">
        <f>物品!O327</f>
        <v>0</v>
      </c>
      <c r="I254" s="55">
        <f>IF(物品!J327=0,0,"'"&amp;物品!J327&amp;"'")</f>
        <v>0</v>
      </c>
      <c r="J254" s="55">
        <f>IF(物品!K327=0,0,"'"&amp;物品!K327&amp;"'")</f>
        <v>0</v>
      </c>
      <c r="K254" s="55">
        <f>IF(物品!L327=0,0,"'"&amp;物品!L327&amp;"'")</f>
        <v>0</v>
      </c>
      <c r="L254" s="55">
        <f>IF(物品!M327=0,0,"'"&amp;物品!M327&amp;"'")</f>
        <v>0</v>
      </c>
      <c r="M254" s="55">
        <f>IF(物品!N327=0,0,"'"&amp;物品!N327&amp;"'")</f>
        <v>0</v>
      </c>
      <c r="N254" s="55">
        <f>IF(物品!O327=0,0,"'"&amp;物品!O327&amp;"'")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物品!A328</f>
        <v>0</v>
      </c>
      <c r="B255" s="55" t="str">
        <f>"'"&amp;物品!B328&amp;"'"</f>
        <v>'IK93'</v>
      </c>
      <c r="C255" s="55">
        <f>物品!J328</f>
        <v>0</v>
      </c>
      <c r="D255" s="55">
        <f>物品!K328</f>
        <v>0</v>
      </c>
      <c r="E255" s="55">
        <f>物品!L328</f>
        <v>0</v>
      </c>
      <c r="F255" s="55">
        <f>物品!M328</f>
        <v>0</v>
      </c>
      <c r="G255" s="55">
        <f>物品!N328</f>
        <v>0</v>
      </c>
      <c r="H255" s="55">
        <f>物品!O328</f>
        <v>0</v>
      </c>
      <c r="I255" s="55">
        <f>IF(物品!J328=0,0,"'"&amp;物品!J328&amp;"'")</f>
        <v>0</v>
      </c>
      <c r="J255" s="55">
        <f>IF(物品!K328=0,0,"'"&amp;物品!K328&amp;"'")</f>
        <v>0</v>
      </c>
      <c r="K255" s="55">
        <f>IF(物品!L328=0,0,"'"&amp;物品!L328&amp;"'")</f>
        <v>0</v>
      </c>
      <c r="L255" s="55">
        <f>IF(物品!M328=0,0,"'"&amp;物品!M328&amp;"'")</f>
        <v>0</v>
      </c>
      <c r="M255" s="55">
        <f>IF(物品!N328=0,0,"'"&amp;物品!N328&amp;"'")</f>
        <v>0</v>
      </c>
      <c r="N255" s="55">
        <f>IF(物品!O328=0,0,"'"&amp;物品!O328&amp;"'")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物品!A329</f>
        <v>0</v>
      </c>
      <c r="B256" s="55" t="str">
        <f>"'"&amp;物品!B329&amp;"'"</f>
        <v>'IK94'</v>
      </c>
      <c r="C256" s="55">
        <f>物品!J329</f>
        <v>0</v>
      </c>
      <c r="D256" s="55">
        <f>物品!K329</f>
        <v>0</v>
      </c>
      <c r="E256" s="55">
        <f>物品!L329</f>
        <v>0</v>
      </c>
      <c r="F256" s="55">
        <f>物品!M329</f>
        <v>0</v>
      </c>
      <c r="G256" s="55">
        <f>物品!N329</f>
        <v>0</v>
      </c>
      <c r="H256" s="55">
        <f>物品!O329</f>
        <v>0</v>
      </c>
      <c r="I256" s="55">
        <f>IF(物品!J329=0,0,"'"&amp;物品!J329&amp;"'")</f>
        <v>0</v>
      </c>
      <c r="J256" s="55">
        <f>IF(物品!K329=0,0,"'"&amp;物品!K329&amp;"'")</f>
        <v>0</v>
      </c>
      <c r="K256" s="55">
        <f>IF(物品!L329=0,0,"'"&amp;物品!L329&amp;"'")</f>
        <v>0</v>
      </c>
      <c r="L256" s="55">
        <f>IF(物品!M329=0,0,"'"&amp;物品!M329&amp;"'")</f>
        <v>0</v>
      </c>
      <c r="M256" s="55">
        <f>IF(物品!N329=0,0,"'"&amp;物品!N329&amp;"'")</f>
        <v>0</v>
      </c>
      <c r="N256" s="55">
        <f>IF(物品!O329=0,0,"'"&amp;物品!O329&amp;"'")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物品!A330</f>
        <v>0</v>
      </c>
      <c r="B257" s="55" t="str">
        <f>"'"&amp;物品!B330&amp;"'"</f>
        <v>'IK95'</v>
      </c>
      <c r="C257" s="55">
        <f>物品!J330</f>
        <v>0</v>
      </c>
      <c r="D257" s="55">
        <f>物品!K330</f>
        <v>0</v>
      </c>
      <c r="E257" s="55">
        <f>物品!L330</f>
        <v>0</v>
      </c>
      <c r="F257" s="55">
        <f>物品!M330</f>
        <v>0</v>
      </c>
      <c r="G257" s="55">
        <f>物品!N330</f>
        <v>0</v>
      </c>
      <c r="H257" s="55">
        <f>物品!O330</f>
        <v>0</v>
      </c>
      <c r="I257" s="55">
        <f>IF(物品!J330=0,0,"'"&amp;物品!J330&amp;"'")</f>
        <v>0</v>
      </c>
      <c r="J257" s="55">
        <f>IF(物品!K330=0,0,"'"&amp;物品!K330&amp;"'")</f>
        <v>0</v>
      </c>
      <c r="K257" s="55">
        <f>IF(物品!L330=0,0,"'"&amp;物品!L330&amp;"'")</f>
        <v>0</v>
      </c>
      <c r="L257" s="55">
        <f>IF(物品!M330=0,0,"'"&amp;物品!M330&amp;"'")</f>
        <v>0</v>
      </c>
      <c r="M257" s="55">
        <f>IF(物品!N330=0,0,"'"&amp;物品!N330&amp;"'")</f>
        <v>0</v>
      </c>
      <c r="N257" s="55">
        <f>IF(物品!O330=0,0,"'"&amp;物品!O330&amp;"'")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物品!A331</f>
        <v>0</v>
      </c>
      <c r="B258" s="55" t="str">
        <f>"'"&amp;物品!B331&amp;"'"</f>
        <v>'IK96'</v>
      </c>
      <c r="C258" s="55">
        <f>物品!J331</f>
        <v>0</v>
      </c>
      <c r="D258" s="55">
        <f>物品!K331</f>
        <v>0</v>
      </c>
      <c r="E258" s="55">
        <f>物品!L331</f>
        <v>0</v>
      </c>
      <c r="F258" s="55">
        <f>物品!M331</f>
        <v>0</v>
      </c>
      <c r="G258" s="55">
        <f>物品!N331</f>
        <v>0</v>
      </c>
      <c r="H258" s="55">
        <f>物品!O331</f>
        <v>0</v>
      </c>
      <c r="I258" s="55">
        <f>IF(物品!J331=0,0,"'"&amp;物品!J331&amp;"'")</f>
        <v>0</v>
      </c>
      <c r="J258" s="55">
        <f>IF(物品!K331=0,0,"'"&amp;物品!K331&amp;"'")</f>
        <v>0</v>
      </c>
      <c r="K258" s="55">
        <f>IF(物品!L331=0,0,"'"&amp;物品!L331&amp;"'")</f>
        <v>0</v>
      </c>
      <c r="L258" s="55">
        <f>IF(物品!M331=0,0,"'"&amp;物品!M331&amp;"'")</f>
        <v>0</v>
      </c>
      <c r="M258" s="55">
        <f>IF(物品!N331=0,0,"'"&amp;物品!N331&amp;"'")</f>
        <v>0</v>
      </c>
      <c r="N258" s="55">
        <f>IF(物品!O331=0,0,"'"&amp;物品!O331&amp;"'")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物品!A332</f>
        <v>0</v>
      </c>
      <c r="B259" s="55" t="str">
        <f>"'"&amp;物品!B332&amp;"'"</f>
        <v>'IK97'</v>
      </c>
      <c r="C259" s="55">
        <f>物品!J332</f>
        <v>0</v>
      </c>
      <c r="D259" s="55">
        <f>物品!K332</f>
        <v>0</v>
      </c>
      <c r="E259" s="55">
        <f>物品!L332</f>
        <v>0</v>
      </c>
      <c r="F259" s="55">
        <f>物品!M332</f>
        <v>0</v>
      </c>
      <c r="G259" s="55">
        <f>物品!N332</f>
        <v>0</v>
      </c>
      <c r="H259" s="55">
        <f>物品!O332</f>
        <v>0</v>
      </c>
      <c r="I259" s="55">
        <f>IF(物品!J332=0,0,"'"&amp;物品!J332&amp;"'")</f>
        <v>0</v>
      </c>
      <c r="J259" s="55">
        <f>IF(物品!K332=0,0,"'"&amp;物品!K332&amp;"'")</f>
        <v>0</v>
      </c>
      <c r="K259" s="55">
        <f>IF(物品!L332=0,0,"'"&amp;物品!L332&amp;"'")</f>
        <v>0</v>
      </c>
      <c r="L259" s="55">
        <f>IF(物品!M332=0,0,"'"&amp;物品!M332&amp;"'")</f>
        <v>0</v>
      </c>
      <c r="M259" s="55">
        <f>IF(物品!N332=0,0,"'"&amp;物品!N332&amp;"'")</f>
        <v>0</v>
      </c>
      <c r="N259" s="55">
        <f>IF(物品!O332=0,0,"'"&amp;物品!O332&amp;"'")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物品!A333</f>
        <v>0</v>
      </c>
      <c r="B260" s="55" t="str">
        <f>"'"&amp;物品!B333&amp;"'"</f>
        <v>'IK98'</v>
      </c>
      <c r="C260" s="55">
        <f>物品!J333</f>
        <v>0</v>
      </c>
      <c r="D260" s="55">
        <f>物品!K333</f>
        <v>0</v>
      </c>
      <c r="E260" s="55">
        <f>物品!L333</f>
        <v>0</v>
      </c>
      <c r="F260" s="55">
        <f>物品!M333</f>
        <v>0</v>
      </c>
      <c r="G260" s="55">
        <f>物品!N333</f>
        <v>0</v>
      </c>
      <c r="H260" s="55">
        <f>物品!O333</f>
        <v>0</v>
      </c>
      <c r="I260" s="55">
        <f>IF(物品!J333=0,0,"'"&amp;物品!J333&amp;"'")</f>
        <v>0</v>
      </c>
      <c r="J260" s="55">
        <f>IF(物品!K333=0,0,"'"&amp;物品!K333&amp;"'")</f>
        <v>0</v>
      </c>
      <c r="K260" s="55">
        <f>IF(物品!L333=0,0,"'"&amp;物品!L333&amp;"'")</f>
        <v>0</v>
      </c>
      <c r="L260" s="55">
        <f>IF(物品!M333=0,0,"'"&amp;物品!M333&amp;"'")</f>
        <v>0</v>
      </c>
      <c r="M260" s="55">
        <f>IF(物品!N333=0,0,"'"&amp;物品!N333&amp;"'")</f>
        <v>0</v>
      </c>
      <c r="N260" s="55">
        <f>IF(物品!O333=0,0,"'"&amp;物品!O333&amp;"'")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物品!A334</f>
        <v>0</v>
      </c>
      <c r="B261" s="55" t="str">
        <f>"'"&amp;物品!B334&amp;"'"</f>
        <v>''</v>
      </c>
      <c r="C261" s="55">
        <f>物品!J334</f>
        <v>0</v>
      </c>
      <c r="D261" s="55">
        <f>物品!K334</f>
        <v>0</v>
      </c>
      <c r="E261" s="55">
        <f>物品!L334</f>
        <v>0</v>
      </c>
      <c r="F261" s="55">
        <f>物品!M334</f>
        <v>0</v>
      </c>
      <c r="G261" s="55">
        <f>物品!N334</f>
        <v>0</v>
      </c>
      <c r="H261" s="55">
        <f>物品!O334</f>
        <v>0</v>
      </c>
      <c r="I261" s="55">
        <f>IF(物品!J334=0,0,"'"&amp;物品!J334&amp;"'")</f>
        <v>0</v>
      </c>
      <c r="J261" s="55">
        <f>IF(物品!K334=0,0,"'"&amp;物品!K334&amp;"'")</f>
        <v>0</v>
      </c>
      <c r="K261" s="55">
        <f>IF(物品!L334=0,0,"'"&amp;物品!L334&amp;"'")</f>
        <v>0</v>
      </c>
      <c r="L261" s="55">
        <f>IF(物品!M334=0,0,"'"&amp;物品!M334&amp;"'")</f>
        <v>0</v>
      </c>
      <c r="M261" s="55">
        <f>IF(物品!N334=0,0,"'"&amp;物品!N334&amp;"'")</f>
        <v>0</v>
      </c>
      <c r="N261" s="55">
        <f>IF(物品!O334=0,0,"'"&amp;物品!O334&amp;"'")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物品!A335</f>
        <v>0</v>
      </c>
      <c r="B262" s="55" t="str">
        <f>"'"&amp;物品!B335&amp;"'"</f>
        <v>''</v>
      </c>
      <c r="C262" s="55">
        <f>物品!J335</f>
        <v>0</v>
      </c>
      <c r="D262" s="55">
        <f>物品!K335</f>
        <v>0</v>
      </c>
      <c r="E262" s="55">
        <f>物品!L335</f>
        <v>0</v>
      </c>
      <c r="F262" s="55">
        <f>物品!M335</f>
        <v>0</v>
      </c>
      <c r="G262" s="55">
        <f>物品!N335</f>
        <v>0</v>
      </c>
      <c r="H262" s="55">
        <f>物品!O335</f>
        <v>0</v>
      </c>
      <c r="I262" s="55">
        <f>IF(物品!J335=0,0,"'"&amp;物品!J335&amp;"'")</f>
        <v>0</v>
      </c>
      <c r="J262" s="55">
        <f>IF(物品!K335=0,0,"'"&amp;物品!K335&amp;"'")</f>
        <v>0</v>
      </c>
      <c r="K262" s="55">
        <f>IF(物品!L335=0,0,"'"&amp;物品!L335&amp;"'")</f>
        <v>0</v>
      </c>
      <c r="L262" s="55">
        <f>IF(物品!M335=0,0,"'"&amp;物品!M335&amp;"'")</f>
        <v>0</v>
      </c>
      <c r="M262" s="55">
        <f>IF(物品!N335=0,0,"'"&amp;物品!N335&amp;"'")</f>
        <v>0</v>
      </c>
      <c r="N262" s="55">
        <f>IF(物品!O335=0,0,"'"&amp;物品!O335&amp;"'")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物品!A336</f>
        <v>0</v>
      </c>
      <c r="B263" s="55" t="str">
        <f>"'"&amp;物品!B336&amp;"'"</f>
        <v>''</v>
      </c>
      <c r="C263" s="55">
        <f>物品!J336</f>
        <v>0</v>
      </c>
      <c r="D263" s="55">
        <f>物品!K336</f>
        <v>0</v>
      </c>
      <c r="E263" s="55">
        <f>物品!L336</f>
        <v>0</v>
      </c>
      <c r="F263" s="55">
        <f>物品!M336</f>
        <v>0</v>
      </c>
      <c r="G263" s="55">
        <f>物品!N336</f>
        <v>0</v>
      </c>
      <c r="H263" s="55">
        <f>物品!O336</f>
        <v>0</v>
      </c>
      <c r="I263" s="55">
        <f>IF(物品!J336=0,0,"'"&amp;物品!J336&amp;"'")</f>
        <v>0</v>
      </c>
      <c r="J263" s="55">
        <f>IF(物品!K336=0,0,"'"&amp;物品!K336&amp;"'")</f>
        <v>0</v>
      </c>
      <c r="K263" s="55">
        <f>IF(物品!L336=0,0,"'"&amp;物品!L336&amp;"'")</f>
        <v>0</v>
      </c>
      <c r="L263" s="55">
        <f>IF(物品!M336=0,0,"'"&amp;物品!M336&amp;"'")</f>
        <v>0</v>
      </c>
      <c r="M263" s="55">
        <f>IF(物品!N336=0,0,"'"&amp;物品!N336&amp;"'")</f>
        <v>0</v>
      </c>
      <c r="N263" s="55">
        <f>IF(物品!O336=0,0,"'"&amp;物品!O336&amp;"'")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3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926</v>
      </c>
      <c r="H1" s="39" t="s">
        <v>927</v>
      </c>
      <c r="I1" s="43" t="s">
        <v>928</v>
      </c>
      <c r="J1" s="44" t="s">
        <v>924</v>
      </c>
      <c r="K1" s="45" t="s">
        <v>130</v>
      </c>
      <c r="L1" s="46" t="s">
        <v>131</v>
      </c>
      <c r="M1" s="47" t="s">
        <v>929</v>
      </c>
      <c r="N1" s="48" t="s">
        <v>930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IF(物品!B340="",0,"'"&amp;物品!B340&amp;"'")</f>
        <v>0</v>
      </c>
      <c r="B187">
        <f>物品!D242</f>
        <v>0</v>
      </c>
      <c r="C187">
        <f>物品!E340</f>
        <v>0</v>
      </c>
      <c r="D187">
        <f>物品!F340</f>
        <v>0</v>
      </c>
      <c r="E187">
        <f>IF(ISTEXT(物品!G331)=TRUE,"'"&amp;物品!G331&amp;"'",物品!G331)</f>
        <v>0</v>
      </c>
      <c r="F187">
        <f>IF(ISTEXT(物品!H331)=TRUE,"'"&amp;物品!H331&amp;"'",物品!H331)</f>
        <v>0</v>
      </c>
      <c r="G187">
        <f>IF(物品!I340="",0,"'"&amp;物品!I340&amp;"'")</f>
        <v>0</v>
      </c>
      <c r="H187">
        <f>IF(物品!R331="",0,物品!R331)</f>
        <v>0</v>
      </c>
      <c r="I187">
        <f>IF(物品!S331="",0,物品!S331)</f>
        <v>0</v>
      </c>
      <c r="J187">
        <f>IF(物品!C340="",0,""""&amp;物品!C340&amp;"""")</f>
        <v>0</v>
      </c>
      <c r="K187" t="str">
        <f>IF(物品!T340="","""""",""""&amp;物品!T340&amp;"""")</f>
        <v>""</v>
      </c>
      <c r="L187">
        <f>IF(物品!U340="",0,""""&amp;物品!U340&amp;"""")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IF(物品!B341="",0,"'"&amp;物品!B341&amp;"'")</f>
        <v>0</v>
      </c>
      <c r="B188">
        <f>物品!D243</f>
        <v>0</v>
      </c>
      <c r="C188">
        <f>物品!E341</f>
        <v>0</v>
      </c>
      <c r="D188">
        <f>物品!F341</f>
        <v>0</v>
      </c>
      <c r="E188">
        <f>IF(ISTEXT(物品!G332)=TRUE,"'"&amp;物品!G332&amp;"'",物品!G332)</f>
        <v>0</v>
      </c>
      <c r="F188">
        <f>IF(ISTEXT(物品!H332)=TRUE,"'"&amp;物品!H332&amp;"'",物品!H332)</f>
        <v>0</v>
      </c>
      <c r="G188">
        <f>IF(物品!I341="",0,"'"&amp;物品!I341&amp;"'")</f>
        <v>0</v>
      </c>
      <c r="H188">
        <f>IF(物品!R332="",0,物品!R332)</f>
        <v>0</v>
      </c>
      <c r="I188">
        <f>IF(物品!S332="",0,物品!S332)</f>
        <v>0</v>
      </c>
      <c r="J188">
        <f>IF(物品!C341="",0,""""&amp;物品!C341&amp;"""")</f>
        <v>0</v>
      </c>
      <c r="K188" t="str">
        <f>IF(物品!T341="","""""",""""&amp;物品!T341&amp;"""")</f>
        <v>""</v>
      </c>
      <c r="L188">
        <f>IF(物品!U341="",0,""""&amp;物品!U341&amp;"""")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IF(物品!B342="",0,"'"&amp;物品!B342&amp;"'")</f>
        <v>0</v>
      </c>
      <c r="B189">
        <f>物品!D244</f>
        <v>0</v>
      </c>
      <c r="C189">
        <f>物品!E342</f>
        <v>0</v>
      </c>
      <c r="D189">
        <f>物品!F342</f>
        <v>0</v>
      </c>
      <c r="E189">
        <f>IF(ISTEXT(物品!G333)=TRUE,"'"&amp;物品!G333&amp;"'",物品!G333)</f>
        <v>0</v>
      </c>
      <c r="F189">
        <f>IF(ISTEXT(物品!H333)=TRUE,"'"&amp;物品!H333&amp;"'",物品!H333)</f>
        <v>0</v>
      </c>
      <c r="G189">
        <f>IF(物品!I342="",0,"'"&amp;物品!I342&amp;"'")</f>
        <v>0</v>
      </c>
      <c r="H189">
        <f>IF(物品!R333="",0,物品!R333)</f>
        <v>0</v>
      </c>
      <c r="I189">
        <f>IF(物品!S333="",0,物品!S333)</f>
        <v>0</v>
      </c>
      <c r="J189">
        <f>IF(物品!C342="",0,""""&amp;物品!C342&amp;"""")</f>
        <v>0</v>
      </c>
      <c r="K189" t="str">
        <f>IF(物品!T342="","""""",""""&amp;物品!T342&amp;"""")</f>
        <v>""</v>
      </c>
      <c r="L189">
        <f>IF(物品!U342="",0,""""&amp;物品!U342&amp;"""")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IF(物品!B343="",0,"'"&amp;物品!B343&amp;"'")</f>
        <v>0</v>
      </c>
      <c r="B190">
        <f>物品!D245</f>
        <v>0</v>
      </c>
      <c r="C190">
        <f>物品!E343</f>
        <v>0</v>
      </c>
      <c r="D190">
        <f>物品!F343</f>
        <v>0</v>
      </c>
      <c r="E190">
        <f>IF(ISTEXT(物品!G334)=TRUE,"'"&amp;物品!G334&amp;"'",物品!G334)</f>
        <v>0</v>
      </c>
      <c r="F190">
        <f>IF(ISTEXT(物品!H334)=TRUE,"'"&amp;物品!H334&amp;"'",物品!H334)</f>
        <v>0</v>
      </c>
      <c r="G190">
        <f>IF(物品!I343="",0,"'"&amp;物品!I343&amp;"'")</f>
        <v>0</v>
      </c>
      <c r="H190">
        <f>IF(物品!R334="",0,物品!R334)</f>
        <v>0</v>
      </c>
      <c r="I190">
        <f>IF(物品!S334="",0,物品!S334)</f>
        <v>0</v>
      </c>
      <c r="J190">
        <f>IF(物品!C343="",0,""""&amp;物品!C343&amp;"""")</f>
        <v>0</v>
      </c>
      <c r="K190" t="str">
        <f>IF(物品!T343="","""""",""""&amp;物品!T343&amp;"""")</f>
        <v>""</v>
      </c>
      <c r="L190">
        <f>IF(物品!U343="",0,""""&amp;物品!U343&amp;"""")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IF(物品!B344="",0,"'"&amp;物品!B344&amp;"'")</f>
        <v>0</v>
      </c>
      <c r="B191">
        <f>物品!D246</f>
        <v>0</v>
      </c>
      <c r="C191">
        <f>物品!E344</f>
        <v>0</v>
      </c>
      <c r="D191">
        <f>物品!F344</f>
        <v>0</v>
      </c>
      <c r="E191">
        <f>IF(ISTEXT(物品!G335)=TRUE,"'"&amp;物品!G335&amp;"'",物品!G335)</f>
        <v>0</v>
      </c>
      <c r="F191">
        <f>IF(ISTEXT(物品!H335)=TRUE,"'"&amp;物品!H335&amp;"'",物品!H335)</f>
        <v>0</v>
      </c>
      <c r="G191">
        <f>IF(物品!I344="",0,"'"&amp;物品!I344&amp;"'")</f>
        <v>0</v>
      </c>
      <c r="H191">
        <f>IF(物品!R335="",0,物品!R335)</f>
        <v>0</v>
      </c>
      <c r="I191">
        <f>IF(物品!S335="",0,物品!S335)</f>
        <v>0</v>
      </c>
      <c r="J191">
        <f>IF(物品!C344="",0,""""&amp;物品!C344&amp;"""")</f>
        <v>0</v>
      </c>
      <c r="K191" t="str">
        <f>IF(物品!T344="","""""",""""&amp;物品!T344&amp;"""")</f>
        <v>""</v>
      </c>
      <c r="L191">
        <f>IF(物品!U344="",0,""""&amp;物品!U344&amp;"""")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IF(物品!B345="",0,"'"&amp;物品!B345&amp;"'")</f>
        <v>0</v>
      </c>
      <c r="B192">
        <f>物品!D266</f>
        <v>0</v>
      </c>
      <c r="C192">
        <f>物品!E345</f>
        <v>0</v>
      </c>
      <c r="D192">
        <f>物品!F345</f>
        <v>0</v>
      </c>
      <c r="E192">
        <f>IF(ISTEXT(物品!G336)=TRUE,"'"&amp;物品!G336&amp;"'",物品!G336)</f>
        <v>0</v>
      </c>
      <c r="F192">
        <f>IF(ISTEXT(物品!H336)=TRUE,"'"&amp;物品!H336&amp;"'",物品!H336)</f>
        <v>0</v>
      </c>
      <c r="G192">
        <f>IF(物品!I345="",0,"'"&amp;物品!I345&amp;"'")</f>
        <v>0</v>
      </c>
      <c r="H192">
        <f>IF(物品!R336="",0,物品!R336)</f>
        <v>0</v>
      </c>
      <c r="I192">
        <f>IF(物品!S336="",0,物品!S336)</f>
        <v>0</v>
      </c>
      <c r="J192">
        <f>IF(物品!C345="",0,""""&amp;物品!C345&amp;"""")</f>
        <v>0</v>
      </c>
      <c r="K192" t="str">
        <f>IF(物品!T345="","""""",""""&amp;物品!T345&amp;"""")</f>
        <v>""</v>
      </c>
      <c r="L192">
        <f>IF(物品!U345="",0,""""&amp;物品!U345&amp;"""")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IF(物品!B346="",0,"'"&amp;物品!B346&amp;"'")</f>
        <v>0</v>
      </c>
      <c r="B193">
        <f>物品!D267</f>
        <v>0</v>
      </c>
      <c r="C193">
        <f>物品!E346</f>
        <v>0</v>
      </c>
      <c r="D193">
        <f>物品!F346</f>
        <v>0</v>
      </c>
      <c r="E193">
        <f>IF(ISTEXT(物品!G337)=TRUE,"'"&amp;物品!G337&amp;"'",物品!G337)</f>
        <v>0</v>
      </c>
      <c r="F193">
        <f>IF(ISTEXT(物品!H337)=TRUE,"'"&amp;物品!H337&amp;"'",物品!H337)</f>
        <v>0</v>
      </c>
      <c r="G193">
        <f>IF(物品!I346="",0,"'"&amp;物品!I346&amp;"'")</f>
        <v>0</v>
      </c>
      <c r="H193">
        <f>IF(物品!R337="",0,物品!R337)</f>
        <v>0</v>
      </c>
      <c r="I193">
        <f>IF(物品!S337="",0,物品!S337)</f>
        <v>0</v>
      </c>
      <c r="J193">
        <f>IF(物品!C346="",0,""""&amp;物品!C346&amp;"""")</f>
        <v>0</v>
      </c>
      <c r="K193" t="str">
        <f>IF(物品!T346="","""""",""""&amp;物品!T346&amp;"""")</f>
        <v>""</v>
      </c>
      <c r="L193">
        <f>IF(物品!U346="",0,""""&amp;物品!U346&amp;"""")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IF(物品!B347="",0,"'"&amp;物品!B347&amp;"'")</f>
        <v>0</v>
      </c>
      <c r="B194">
        <f>物品!D268</f>
        <v>0</v>
      </c>
      <c r="C194">
        <f>物品!E347</f>
        <v>0</v>
      </c>
      <c r="D194">
        <f>物品!F347</f>
        <v>0</v>
      </c>
      <c r="E194">
        <f>IF(ISTEXT(物品!G338)=TRUE,"'"&amp;物品!G338&amp;"'",物品!G338)</f>
        <v>0</v>
      </c>
      <c r="F194">
        <f>IF(ISTEXT(物品!H338)=TRUE,"'"&amp;物品!H338&amp;"'",物品!H338)</f>
        <v>0</v>
      </c>
      <c r="G194">
        <f>IF(物品!I347="",0,"'"&amp;物品!I347&amp;"'")</f>
        <v>0</v>
      </c>
      <c r="H194">
        <f>IF(物品!R338="",0,物品!R338)</f>
        <v>0</v>
      </c>
      <c r="I194">
        <f>IF(物品!S338="",0,物品!S338)</f>
        <v>0</v>
      </c>
      <c r="J194">
        <f>IF(物品!C347="",0,""""&amp;物品!C347&amp;"""")</f>
        <v>0</v>
      </c>
      <c r="K194" t="str">
        <f>IF(物品!T347="","""""",""""&amp;物品!T347&amp;"""")</f>
        <v>""</v>
      </c>
      <c r="L194">
        <f>IF(物品!U347="",0,""""&amp;物品!U347&amp;"""")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IF(物品!B348="",0,"'"&amp;物品!B348&amp;"'")</f>
        <v>0</v>
      </c>
      <c r="B195">
        <f>物品!D269</f>
        <v>0</v>
      </c>
      <c r="C195">
        <f>物品!E348</f>
        <v>0</v>
      </c>
      <c r="D195">
        <f>物品!F348</f>
        <v>0</v>
      </c>
      <c r="E195">
        <f>IF(ISTEXT(物品!G339)=TRUE,"'"&amp;物品!G339&amp;"'",物品!G339)</f>
        <v>0</v>
      </c>
      <c r="F195">
        <f>IF(ISTEXT(物品!H339)=TRUE,"'"&amp;物品!H339&amp;"'",物品!H339)</f>
        <v>0</v>
      </c>
      <c r="G195">
        <f>IF(物品!I348="",0,"'"&amp;物品!I348&amp;"'")</f>
        <v>0</v>
      </c>
      <c r="H195">
        <f>IF(物品!R339="",0,物品!R339)</f>
        <v>0</v>
      </c>
      <c r="I195">
        <f>IF(物品!S339="",0,物品!S339)</f>
        <v>0</v>
      </c>
      <c r="J195">
        <f>IF(物品!C348="",0,""""&amp;物品!C348&amp;"""")</f>
        <v>0</v>
      </c>
      <c r="K195" t="str">
        <f>IF(物品!T348="","""""",""""&amp;物品!T348&amp;"""")</f>
        <v>""</v>
      </c>
      <c r="L195">
        <f>IF(物品!U348="",0,""""&amp;物品!U348&amp;"""")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IF(物品!B349="",0,"'"&amp;物品!B349&amp;"'")</f>
        <v>0</v>
      </c>
      <c r="B196">
        <f>物品!D270</f>
        <v>0</v>
      </c>
      <c r="C196">
        <f>物品!E349</f>
        <v>0</v>
      </c>
      <c r="D196">
        <f>物品!F349</f>
        <v>0</v>
      </c>
      <c r="E196">
        <f>IF(ISTEXT(物品!G340)=TRUE,"'"&amp;物品!G340&amp;"'",物品!G340)</f>
        <v>0</v>
      </c>
      <c r="F196">
        <f>IF(ISTEXT(物品!H340)=TRUE,"'"&amp;物品!H340&amp;"'",物品!H340)</f>
        <v>0</v>
      </c>
      <c r="G196">
        <f>IF(物品!I349="",0,"'"&amp;物品!I349&amp;"'")</f>
        <v>0</v>
      </c>
      <c r="H196">
        <f>IF(物品!R340="",0,物品!R340)</f>
        <v>0</v>
      </c>
      <c r="I196">
        <f>IF(物品!S340="",0,物品!S340)</f>
        <v>0</v>
      </c>
      <c r="J196">
        <f>IF(物品!C349="",0,""""&amp;物品!C349&amp;"""")</f>
        <v>0</v>
      </c>
      <c r="K196" t="str">
        <f>IF(物品!T349="","""""",""""&amp;物品!T349&amp;"""")</f>
        <v>""</v>
      </c>
      <c r="L196">
        <f>IF(物品!U349="",0,""""&amp;物品!U349&amp;"""")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IF(物品!B350="",0,"'"&amp;物品!B350&amp;"'")</f>
        <v>0</v>
      </c>
      <c r="B197">
        <f>物品!D271</f>
        <v>0</v>
      </c>
      <c r="C197">
        <f>物品!E350</f>
        <v>0</v>
      </c>
      <c r="D197">
        <f>物品!F350</f>
        <v>0</v>
      </c>
      <c r="E197">
        <f>IF(ISTEXT(物品!G341)=TRUE,"'"&amp;物品!G341&amp;"'",物品!G341)</f>
        <v>0</v>
      </c>
      <c r="F197">
        <f>IF(ISTEXT(物品!H341)=TRUE,"'"&amp;物品!H341&amp;"'",物品!H341)</f>
        <v>0</v>
      </c>
      <c r="G197">
        <f>IF(物品!I350="",0,"'"&amp;物品!I350&amp;"'")</f>
        <v>0</v>
      </c>
      <c r="H197">
        <f>IF(物品!R341="",0,物品!R341)</f>
        <v>0</v>
      </c>
      <c r="I197">
        <f>IF(物品!S341="",0,物品!S341)</f>
        <v>0</v>
      </c>
      <c r="J197">
        <f>IF(物品!C350="",0,""""&amp;物品!C350&amp;"""")</f>
        <v>0</v>
      </c>
      <c r="K197" t="str">
        <f>IF(物品!T350="","""""",""""&amp;物品!T350&amp;"""")</f>
        <v>""</v>
      </c>
      <c r="L197">
        <f>IF(物品!U350="",0,""""&amp;物品!U350&amp;"""")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IF(物品!B351="",0,"'"&amp;物品!B351&amp;"'")</f>
        <v>0</v>
      </c>
      <c r="B198">
        <f>物品!D272</f>
        <v>0</v>
      </c>
      <c r="C198">
        <f>物品!E351</f>
        <v>0</v>
      </c>
      <c r="D198">
        <f>物品!F351</f>
        <v>0</v>
      </c>
      <c r="E198">
        <f>IF(ISTEXT(物品!G342)=TRUE,"'"&amp;物品!G342&amp;"'",物品!G342)</f>
        <v>0</v>
      </c>
      <c r="F198">
        <f>IF(ISTEXT(物品!H342)=TRUE,"'"&amp;物品!H342&amp;"'",物品!H342)</f>
        <v>0</v>
      </c>
      <c r="G198">
        <f>IF(物品!I351="",0,"'"&amp;物品!I351&amp;"'")</f>
        <v>0</v>
      </c>
      <c r="H198">
        <f>IF(物品!R342="",0,物品!R342)</f>
        <v>0</v>
      </c>
      <c r="I198">
        <f>IF(物品!S342="",0,物品!S342)</f>
        <v>0</v>
      </c>
      <c r="J198">
        <f>IF(物品!C351="",0,""""&amp;物品!C351&amp;"""")</f>
        <v>0</v>
      </c>
      <c r="K198" t="str">
        <f>IF(物品!T351="","""""",""""&amp;物品!T351&amp;"""")</f>
        <v>""</v>
      </c>
      <c r="L198">
        <f>IF(物品!U351="",0,""""&amp;物品!U351&amp;"""")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IF(物品!B352="",0,"'"&amp;物品!B352&amp;"'")</f>
        <v>0</v>
      </c>
      <c r="B199">
        <f>物品!D273</f>
        <v>0</v>
      </c>
      <c r="C199">
        <f>物品!E352</f>
        <v>0</v>
      </c>
      <c r="D199">
        <f>物品!F352</f>
        <v>0</v>
      </c>
      <c r="E199">
        <f>IF(ISTEXT(物品!G343)=TRUE,"'"&amp;物品!G343&amp;"'",物品!G343)</f>
        <v>0</v>
      </c>
      <c r="F199">
        <f>IF(ISTEXT(物品!H343)=TRUE,"'"&amp;物品!H343&amp;"'",物品!H343)</f>
        <v>0</v>
      </c>
      <c r="G199">
        <f>IF(物品!I352="",0,"'"&amp;物品!I352&amp;"'")</f>
        <v>0</v>
      </c>
      <c r="H199">
        <f>IF(物品!R343="",0,物品!R343)</f>
        <v>0</v>
      </c>
      <c r="I199">
        <f>IF(物品!S343="",0,物品!S343)</f>
        <v>0</v>
      </c>
      <c r="J199">
        <f>IF(物品!C352="",0,""""&amp;物品!C352&amp;"""")</f>
        <v>0</v>
      </c>
      <c r="K199" t="str">
        <f>IF(物品!T352="","""""",""""&amp;物品!T352&amp;"""")</f>
        <v>""</v>
      </c>
      <c r="L199">
        <f>IF(物品!U352="",0,""""&amp;物品!U352&amp;"""")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IF(物品!B353="",0,"'"&amp;物品!B353&amp;"'")</f>
        <v>0</v>
      </c>
      <c r="B200">
        <f>物品!D274</f>
        <v>0</v>
      </c>
      <c r="C200">
        <f>物品!E353</f>
        <v>0</v>
      </c>
      <c r="D200">
        <f>物品!F353</f>
        <v>0</v>
      </c>
      <c r="E200">
        <f>IF(ISTEXT(物品!G344)=TRUE,"'"&amp;物品!G344&amp;"'",物品!G344)</f>
        <v>0</v>
      </c>
      <c r="F200">
        <f>IF(ISTEXT(物品!H344)=TRUE,"'"&amp;物品!H344&amp;"'",物品!H344)</f>
        <v>0</v>
      </c>
      <c r="G200">
        <f>IF(物品!I353="",0,"'"&amp;物品!I353&amp;"'")</f>
        <v>0</v>
      </c>
      <c r="H200">
        <f>IF(物品!R344="",0,物品!R344)</f>
        <v>0</v>
      </c>
      <c r="I200">
        <f>IF(物品!S344="",0,物品!S344)</f>
        <v>0</v>
      </c>
      <c r="J200">
        <f>IF(物品!C353="",0,""""&amp;物品!C353&amp;"""")</f>
        <v>0</v>
      </c>
      <c r="K200" t="str">
        <f>IF(物品!T353="","""""",""""&amp;物品!T353&amp;"""")</f>
        <v>""</v>
      </c>
      <c r="L200">
        <f>IF(物品!U353="",0,""""&amp;物品!U353&amp;"""")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IF(物品!B354="",0,"'"&amp;物品!B354&amp;"'")</f>
        <v>0</v>
      </c>
      <c r="B201">
        <f>物品!D275</f>
        <v>0</v>
      </c>
      <c r="C201">
        <f>物品!E354</f>
        <v>0</v>
      </c>
      <c r="D201">
        <f>物品!F354</f>
        <v>0</v>
      </c>
      <c r="E201">
        <f>IF(ISTEXT(物品!G345)=TRUE,"'"&amp;物品!G345&amp;"'",物品!G345)</f>
        <v>0</v>
      </c>
      <c r="F201">
        <f>IF(ISTEXT(物品!H345)=TRUE,"'"&amp;物品!H345&amp;"'",物品!H345)</f>
        <v>0</v>
      </c>
      <c r="G201">
        <f>IF(物品!I354="",0,"'"&amp;物品!I354&amp;"'")</f>
        <v>0</v>
      </c>
      <c r="H201">
        <f>IF(物品!R345="",0,物品!R345)</f>
        <v>0</v>
      </c>
      <c r="I201">
        <f>IF(物品!S345="",0,物品!S345)</f>
        <v>0</v>
      </c>
      <c r="J201">
        <f>IF(物品!C354="",0,""""&amp;物品!C354&amp;"""")</f>
        <v>0</v>
      </c>
      <c r="K201" t="str">
        <f>IF(物品!T354="","""""",""""&amp;物品!T354&amp;"""")</f>
        <v>""</v>
      </c>
      <c r="L201">
        <f>IF(物品!U354="",0,""""&amp;物品!U354&amp;"""")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IF(物品!B355="",0,"'"&amp;物品!B355&amp;"'")</f>
        <v>0</v>
      </c>
      <c r="B202">
        <f>物品!D276</f>
        <v>0</v>
      </c>
      <c r="C202">
        <f>物品!E355</f>
        <v>0</v>
      </c>
      <c r="D202">
        <f>物品!F355</f>
        <v>0</v>
      </c>
      <c r="E202">
        <f>IF(ISTEXT(物品!G346)=TRUE,"'"&amp;物品!G346&amp;"'",物品!G346)</f>
        <v>0</v>
      </c>
      <c r="F202">
        <f>IF(ISTEXT(物品!H346)=TRUE,"'"&amp;物品!H346&amp;"'",物品!H346)</f>
        <v>0</v>
      </c>
      <c r="G202">
        <f>IF(物品!I355="",0,"'"&amp;物品!I355&amp;"'")</f>
        <v>0</v>
      </c>
      <c r="H202">
        <f>IF(物品!R346="",0,物品!R346)</f>
        <v>0</v>
      </c>
      <c r="I202">
        <f>IF(物品!S346="",0,物品!S346)</f>
        <v>0</v>
      </c>
      <c r="J202">
        <f>IF(物品!C355="",0,""""&amp;物品!C355&amp;"""")</f>
        <v>0</v>
      </c>
      <c r="K202" t="str">
        <f>IF(物品!T355="","""""",""""&amp;物品!T355&amp;"""")</f>
        <v>""</v>
      </c>
      <c r="L202">
        <f>IF(物品!U355="",0,""""&amp;物品!U355&amp;"""")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IF(物品!B356="",0,"'"&amp;物品!B356&amp;"'")</f>
        <v>0</v>
      </c>
      <c r="B203">
        <f>物品!D277</f>
        <v>0</v>
      </c>
      <c r="C203">
        <f>物品!E356</f>
        <v>0</v>
      </c>
      <c r="D203">
        <f>物品!F356</f>
        <v>0</v>
      </c>
      <c r="E203">
        <f>IF(ISTEXT(物品!G347)=TRUE,"'"&amp;物品!G347&amp;"'",物品!G347)</f>
        <v>0</v>
      </c>
      <c r="F203">
        <f>IF(ISTEXT(物品!H347)=TRUE,"'"&amp;物品!H347&amp;"'",物品!H347)</f>
        <v>0</v>
      </c>
      <c r="G203">
        <f>IF(物品!I356="",0,"'"&amp;物品!I356&amp;"'")</f>
        <v>0</v>
      </c>
      <c r="H203">
        <f>IF(物品!R347="",0,物品!R347)</f>
        <v>0</v>
      </c>
      <c r="I203">
        <f>IF(物品!S347="",0,物品!S347)</f>
        <v>0</v>
      </c>
      <c r="J203">
        <f>IF(物品!C356="",0,""""&amp;物品!C356&amp;"""")</f>
        <v>0</v>
      </c>
      <c r="K203" t="str">
        <f>IF(物品!T356="","""""",""""&amp;物品!T356&amp;"""")</f>
        <v>""</v>
      </c>
      <c r="L203">
        <f>IF(物品!U356="",0,""""&amp;物品!U356&amp;"""")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IF(物品!B357="",0,"'"&amp;物品!B357&amp;"'")</f>
        <v>0</v>
      </c>
      <c r="B204">
        <f>物品!D278</f>
        <v>0</v>
      </c>
      <c r="C204">
        <f>物品!E357</f>
        <v>0</v>
      </c>
      <c r="D204">
        <f>物品!F357</f>
        <v>0</v>
      </c>
      <c r="E204">
        <f>IF(ISTEXT(物品!G348)=TRUE,"'"&amp;物品!G348&amp;"'",物品!G348)</f>
        <v>0</v>
      </c>
      <c r="F204">
        <f>IF(ISTEXT(物品!H348)=TRUE,"'"&amp;物品!H348&amp;"'",物品!H348)</f>
        <v>0</v>
      </c>
      <c r="G204">
        <f>IF(物品!I357="",0,"'"&amp;物品!I357&amp;"'")</f>
        <v>0</v>
      </c>
      <c r="H204">
        <f>IF(物品!R348="",0,物品!R348)</f>
        <v>0</v>
      </c>
      <c r="I204">
        <f>IF(物品!S348="",0,物品!S348)</f>
        <v>0</v>
      </c>
      <c r="J204">
        <f>IF(物品!C357="",0,""""&amp;物品!C357&amp;"""")</f>
        <v>0</v>
      </c>
      <c r="K204" t="str">
        <f>IF(物品!T357="","""""",""""&amp;物品!T357&amp;"""")</f>
        <v>""</v>
      </c>
      <c r="L204">
        <f>IF(物品!U357="",0,""""&amp;物品!U357&amp;"""")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IF(物品!B358="",0,"'"&amp;物品!B358&amp;"'")</f>
        <v>0</v>
      </c>
      <c r="B205">
        <f>物品!D279</f>
        <v>0</v>
      </c>
      <c r="C205">
        <f>物品!E358</f>
        <v>0</v>
      </c>
      <c r="D205">
        <f>物品!F358</f>
        <v>0</v>
      </c>
      <c r="E205">
        <f>IF(ISTEXT(物品!G349)=TRUE,"'"&amp;物品!G349&amp;"'",物品!G349)</f>
        <v>0</v>
      </c>
      <c r="F205">
        <f>IF(ISTEXT(物品!H349)=TRUE,"'"&amp;物品!H349&amp;"'",物品!H349)</f>
        <v>0</v>
      </c>
      <c r="G205">
        <f>IF(物品!I358="",0,"'"&amp;物品!I358&amp;"'")</f>
        <v>0</v>
      </c>
      <c r="H205">
        <f>IF(物品!R349="",0,物品!R349)</f>
        <v>0</v>
      </c>
      <c r="I205">
        <f>IF(物品!S349="",0,物品!S349)</f>
        <v>0</v>
      </c>
      <c r="J205">
        <f>IF(物品!C358="",0,""""&amp;物品!C358&amp;"""")</f>
        <v>0</v>
      </c>
      <c r="K205" t="str">
        <f>IF(物品!T358="","""""",""""&amp;物品!T358&amp;"""")</f>
        <v>""</v>
      </c>
      <c r="L205">
        <f>IF(物品!U358="",0,""""&amp;物品!U358&amp;"""")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IF(物品!B359="",0,"'"&amp;物品!B359&amp;"'")</f>
        <v>0</v>
      </c>
      <c r="B206">
        <f>物品!D280</f>
        <v>0</v>
      </c>
      <c r="C206">
        <f>物品!E359</f>
        <v>0</v>
      </c>
      <c r="D206">
        <f>物品!F359</f>
        <v>0</v>
      </c>
      <c r="E206">
        <f>IF(ISTEXT(物品!G350)=TRUE,"'"&amp;物品!G350&amp;"'",物品!G350)</f>
        <v>0</v>
      </c>
      <c r="F206">
        <f>IF(ISTEXT(物品!H350)=TRUE,"'"&amp;物品!H350&amp;"'",物品!H350)</f>
        <v>0</v>
      </c>
      <c r="G206">
        <f>IF(物品!I359="",0,"'"&amp;物品!I359&amp;"'")</f>
        <v>0</v>
      </c>
      <c r="H206">
        <f>IF(物品!R350="",0,物品!R350)</f>
        <v>0</v>
      </c>
      <c r="I206">
        <f>IF(物品!S350="",0,物品!S350)</f>
        <v>0</v>
      </c>
      <c r="J206">
        <f>IF(物品!C359="",0,""""&amp;物品!C359&amp;"""")</f>
        <v>0</v>
      </c>
      <c r="K206" t="str">
        <f>IF(物品!T359="","""""",""""&amp;物品!T359&amp;"""")</f>
        <v>""</v>
      </c>
      <c r="L206">
        <f>IF(物品!U359="",0,""""&amp;物品!U359&amp;"""")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IF(物品!B360="",0,"'"&amp;物品!B360&amp;"'")</f>
        <v>0</v>
      </c>
      <c r="B207">
        <f>物品!D281</f>
        <v>0</v>
      </c>
      <c r="C207">
        <f>物品!E360</f>
        <v>0</v>
      </c>
      <c r="D207">
        <f>物品!F360</f>
        <v>0</v>
      </c>
      <c r="E207">
        <f>IF(ISTEXT(物品!G351)=TRUE,"'"&amp;物品!G351&amp;"'",物品!G351)</f>
        <v>0</v>
      </c>
      <c r="F207">
        <f>IF(ISTEXT(物品!H351)=TRUE,"'"&amp;物品!H351&amp;"'",物品!H351)</f>
        <v>0</v>
      </c>
      <c r="G207">
        <f>IF(物品!I360="",0,"'"&amp;物品!I360&amp;"'")</f>
        <v>0</v>
      </c>
      <c r="H207">
        <f>IF(物品!R351="",0,物品!R351)</f>
        <v>0</v>
      </c>
      <c r="I207">
        <f>IF(物品!S351="",0,物品!S351)</f>
        <v>0</v>
      </c>
      <c r="J207">
        <f>IF(物品!C360="",0,""""&amp;物品!C360&amp;"""")</f>
        <v>0</v>
      </c>
      <c r="K207" t="str">
        <f>IF(物品!T360="","""""",""""&amp;物品!T360&amp;"""")</f>
        <v>""</v>
      </c>
      <c r="L207">
        <f>IF(物品!U360="",0,""""&amp;物品!U360&amp;"""")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IF(物品!B361="",0,"'"&amp;物品!B361&amp;"'")</f>
        <v>0</v>
      </c>
      <c r="B208">
        <f>物品!D282</f>
        <v>0</v>
      </c>
      <c r="C208">
        <f>物品!E361</f>
        <v>0</v>
      </c>
      <c r="D208">
        <f>物品!F361</f>
        <v>0</v>
      </c>
      <c r="E208">
        <f>IF(ISTEXT(物品!G352)=TRUE,"'"&amp;物品!G352&amp;"'",物品!G352)</f>
        <v>0</v>
      </c>
      <c r="F208">
        <f>IF(ISTEXT(物品!H352)=TRUE,"'"&amp;物品!H352&amp;"'",物品!H352)</f>
        <v>0</v>
      </c>
      <c r="G208">
        <f>IF(物品!I361="",0,"'"&amp;物品!I361&amp;"'")</f>
        <v>0</v>
      </c>
      <c r="H208">
        <f>IF(物品!R352="",0,物品!R352)</f>
        <v>0</v>
      </c>
      <c r="I208">
        <f>IF(物品!S352="",0,物品!S352)</f>
        <v>0</v>
      </c>
      <c r="J208">
        <f>IF(物品!C361="",0,""""&amp;物品!C361&amp;"""")</f>
        <v>0</v>
      </c>
      <c r="K208" t="str">
        <f>IF(物品!T361="","""""",""""&amp;物品!T361&amp;"""")</f>
        <v>""</v>
      </c>
      <c r="L208">
        <f>IF(物品!U361="",0,""""&amp;物品!U361&amp;"""")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IF(物品!B362="",0,"'"&amp;物品!B362&amp;"'")</f>
        <v>0</v>
      </c>
      <c r="B209">
        <f>物品!D283</f>
        <v>0</v>
      </c>
      <c r="C209">
        <f>物品!E362</f>
        <v>0</v>
      </c>
      <c r="D209">
        <f>物品!F362</f>
        <v>0</v>
      </c>
      <c r="E209">
        <f>IF(ISTEXT(物品!G353)=TRUE,"'"&amp;物品!G353&amp;"'",物品!G353)</f>
        <v>0</v>
      </c>
      <c r="F209">
        <f>IF(ISTEXT(物品!H353)=TRUE,"'"&amp;物品!H353&amp;"'",物品!H353)</f>
        <v>0</v>
      </c>
      <c r="G209">
        <f>IF(物品!I362="",0,"'"&amp;物品!I362&amp;"'")</f>
        <v>0</v>
      </c>
      <c r="H209">
        <f>IF(物品!R353="",0,物品!R353)</f>
        <v>0</v>
      </c>
      <c r="I209">
        <f>IF(物品!S353="",0,物品!S353)</f>
        <v>0</v>
      </c>
      <c r="J209">
        <f>IF(物品!C362="",0,""""&amp;物品!C362&amp;"""")</f>
        <v>0</v>
      </c>
      <c r="K209" t="str">
        <f>IF(物品!T362="","""""",""""&amp;物品!T362&amp;"""")</f>
        <v>""</v>
      </c>
      <c r="L209">
        <f>IF(物品!U362="",0,""""&amp;物品!U362&amp;"""")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IF(物品!B363="",0,"'"&amp;物品!B363&amp;"'")</f>
        <v>0</v>
      </c>
      <c r="B210">
        <f>物品!D284</f>
        <v>0</v>
      </c>
      <c r="C210">
        <f>物品!E363</f>
        <v>0</v>
      </c>
      <c r="D210">
        <f>物品!F363</f>
        <v>0</v>
      </c>
      <c r="E210">
        <f>IF(ISTEXT(物品!G354)=TRUE,"'"&amp;物品!G354&amp;"'",物品!G354)</f>
        <v>0</v>
      </c>
      <c r="F210">
        <f>IF(ISTEXT(物品!H354)=TRUE,"'"&amp;物品!H354&amp;"'",物品!H354)</f>
        <v>0</v>
      </c>
      <c r="G210">
        <f>IF(物品!I363="",0,"'"&amp;物品!I363&amp;"'")</f>
        <v>0</v>
      </c>
      <c r="H210">
        <f>IF(物品!R354="",0,物品!R354)</f>
        <v>0</v>
      </c>
      <c r="I210">
        <f>IF(物品!S354="",0,物品!S354)</f>
        <v>0</v>
      </c>
      <c r="J210">
        <f>IF(物品!C363="",0,""""&amp;物品!C363&amp;"""")</f>
        <v>0</v>
      </c>
      <c r="K210" t="str">
        <f>IF(物品!T363="","""""",""""&amp;物品!T363&amp;"""")</f>
        <v>""</v>
      </c>
      <c r="L210">
        <f>IF(物品!U363="",0,""""&amp;物品!U363&amp;"""")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IF(物品!B364="",0,"'"&amp;物品!B364&amp;"'")</f>
        <v>0</v>
      </c>
      <c r="B211">
        <f>物品!D285</f>
        <v>0</v>
      </c>
      <c r="C211">
        <f>物品!E364</f>
        <v>0</v>
      </c>
      <c r="D211">
        <f>物品!F364</f>
        <v>0</v>
      </c>
      <c r="E211">
        <f>IF(ISTEXT(物品!G355)=TRUE,"'"&amp;物品!G355&amp;"'",物品!G355)</f>
        <v>0</v>
      </c>
      <c r="F211">
        <f>IF(ISTEXT(物品!H355)=TRUE,"'"&amp;物品!H355&amp;"'",物品!H355)</f>
        <v>0</v>
      </c>
      <c r="G211">
        <f>IF(物品!I364="",0,"'"&amp;物品!I364&amp;"'")</f>
        <v>0</v>
      </c>
      <c r="H211">
        <f>IF(物品!R355="",0,物品!R355)</f>
        <v>0</v>
      </c>
      <c r="I211">
        <f>IF(物品!S355="",0,物品!S355)</f>
        <v>0</v>
      </c>
      <c r="J211">
        <f>IF(物品!C364="",0,""""&amp;物品!C364&amp;"""")</f>
        <v>0</v>
      </c>
      <c r="K211" t="str">
        <f>IF(物品!T364="","""""",""""&amp;物品!T364&amp;"""")</f>
        <v>""</v>
      </c>
      <c r="L211">
        <f>IF(物品!U364="",0,""""&amp;物品!U364&amp;"""")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IF(物品!B365="",0,"'"&amp;物品!B365&amp;"'")</f>
        <v>0</v>
      </c>
      <c r="B212">
        <f>物品!D286</f>
        <v>0</v>
      </c>
      <c r="C212">
        <f>物品!E365</f>
        <v>0</v>
      </c>
      <c r="D212">
        <f>物品!F365</f>
        <v>0</v>
      </c>
      <c r="E212">
        <f>IF(ISTEXT(物品!G356)=TRUE,"'"&amp;物品!G356&amp;"'",物品!G356)</f>
        <v>0</v>
      </c>
      <c r="F212">
        <f>IF(ISTEXT(物品!H356)=TRUE,"'"&amp;物品!H356&amp;"'",物品!H356)</f>
        <v>0</v>
      </c>
      <c r="G212">
        <f>IF(物品!I365="",0,"'"&amp;物品!I365&amp;"'")</f>
        <v>0</v>
      </c>
      <c r="H212">
        <f>IF(物品!R356="",0,物品!R356)</f>
        <v>0</v>
      </c>
      <c r="I212">
        <f>IF(物品!S356="",0,物品!S356)</f>
        <v>0</v>
      </c>
      <c r="J212">
        <f>IF(物品!C365="",0,""""&amp;物品!C365&amp;"""")</f>
        <v>0</v>
      </c>
      <c r="K212" t="str">
        <f>IF(物品!T365="","""""",""""&amp;物品!T365&amp;"""")</f>
        <v>""</v>
      </c>
      <c r="L212">
        <f>IF(物品!U365="",0,""""&amp;物品!U365&amp;"""")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IF(物品!B366="",0,"'"&amp;物品!B366&amp;"'")</f>
        <v>0</v>
      </c>
      <c r="B213">
        <f>物品!D287</f>
        <v>0</v>
      </c>
      <c r="C213">
        <f>物品!E366</f>
        <v>0</v>
      </c>
      <c r="D213">
        <f>物品!F366</f>
        <v>0</v>
      </c>
      <c r="E213">
        <f>IF(ISTEXT(物品!G357)=TRUE,"'"&amp;物品!G357&amp;"'",物品!G357)</f>
        <v>0</v>
      </c>
      <c r="F213">
        <f>IF(ISTEXT(物品!H357)=TRUE,"'"&amp;物品!H357&amp;"'",物品!H357)</f>
        <v>0</v>
      </c>
      <c r="G213">
        <f>IF(物品!I366="",0,"'"&amp;物品!I366&amp;"'")</f>
        <v>0</v>
      </c>
      <c r="H213">
        <f>IF(物品!R357="",0,物品!R357)</f>
        <v>0</v>
      </c>
      <c r="I213">
        <f>IF(物品!S357="",0,物品!S357)</f>
        <v>0</v>
      </c>
      <c r="J213">
        <f>IF(物品!C366="",0,""""&amp;物品!C366&amp;"""")</f>
        <v>0</v>
      </c>
      <c r="K213" t="str">
        <f>IF(物品!T366="","""""",""""&amp;物品!T366&amp;"""")</f>
        <v>""</v>
      </c>
      <c r="L213">
        <f>IF(物品!U366="",0,""""&amp;物品!U366&amp;"""")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IF(物品!B367="",0,"'"&amp;物品!B367&amp;"'")</f>
        <v>0</v>
      </c>
      <c r="B214">
        <f>物品!D288</f>
        <v>0</v>
      </c>
      <c r="C214">
        <f>物品!E367</f>
        <v>0</v>
      </c>
      <c r="D214">
        <f>物品!F367</f>
        <v>0</v>
      </c>
      <c r="E214">
        <f>IF(ISTEXT(物品!G358)=TRUE,"'"&amp;物品!G358&amp;"'",物品!G358)</f>
        <v>0</v>
      </c>
      <c r="F214">
        <f>IF(ISTEXT(物品!H358)=TRUE,"'"&amp;物品!H358&amp;"'",物品!H358)</f>
        <v>0</v>
      </c>
      <c r="G214">
        <f>IF(物品!I367="",0,"'"&amp;物品!I367&amp;"'")</f>
        <v>0</v>
      </c>
      <c r="H214">
        <f>IF(物品!R358="",0,物品!R358)</f>
        <v>0</v>
      </c>
      <c r="I214">
        <f>IF(物品!S358="",0,物品!S358)</f>
        <v>0</v>
      </c>
      <c r="J214">
        <f>IF(物品!C367="",0,""""&amp;物品!C367&amp;"""")</f>
        <v>0</v>
      </c>
      <c r="K214" t="str">
        <f>IF(物品!T367="","""""",""""&amp;物品!T367&amp;"""")</f>
        <v>""</v>
      </c>
      <c r="L214">
        <f>IF(物品!U367="",0,""""&amp;物品!U367&amp;"""")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IF(物品!B368="",0,"'"&amp;物品!B368&amp;"'")</f>
        <v>0</v>
      </c>
      <c r="B215">
        <f>物品!D289</f>
        <v>0</v>
      </c>
      <c r="C215">
        <f>物品!E368</f>
        <v>0</v>
      </c>
      <c r="D215">
        <f>物品!F368</f>
        <v>0</v>
      </c>
      <c r="E215">
        <f>IF(ISTEXT(物品!G359)=TRUE,"'"&amp;物品!G359&amp;"'",物品!G359)</f>
        <v>0</v>
      </c>
      <c r="F215">
        <f>IF(ISTEXT(物品!H359)=TRUE,"'"&amp;物品!H359&amp;"'",物品!H359)</f>
        <v>0</v>
      </c>
      <c r="G215">
        <f>IF(物品!I368="",0,"'"&amp;物品!I368&amp;"'")</f>
        <v>0</v>
      </c>
      <c r="H215">
        <f>IF(物品!R359="",0,物品!R359)</f>
        <v>0</v>
      </c>
      <c r="I215">
        <f>IF(物品!S359="",0,物品!S359)</f>
        <v>0</v>
      </c>
      <c r="J215">
        <f>IF(物品!C368="",0,""""&amp;物品!C368&amp;"""")</f>
        <v>0</v>
      </c>
      <c r="K215" t="str">
        <f>IF(物品!T368="","""""",""""&amp;物品!T368&amp;"""")</f>
        <v>""</v>
      </c>
      <c r="L215">
        <f>IF(物品!U368="",0,""""&amp;物品!U368&amp;"""")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IF(物品!B369="",0,"'"&amp;物品!B369&amp;"'")</f>
        <v>0</v>
      </c>
      <c r="B216">
        <f>物品!D290</f>
        <v>0</v>
      </c>
      <c r="C216">
        <f>物品!E369</f>
        <v>0</v>
      </c>
      <c r="D216">
        <f>物品!F369</f>
        <v>0</v>
      </c>
      <c r="E216">
        <f>IF(ISTEXT(物品!G360)=TRUE,"'"&amp;物品!G360&amp;"'",物品!G360)</f>
        <v>0</v>
      </c>
      <c r="F216">
        <f>IF(ISTEXT(物品!H360)=TRUE,"'"&amp;物品!H360&amp;"'",物品!H360)</f>
        <v>0</v>
      </c>
      <c r="G216">
        <f>IF(物品!I369="",0,"'"&amp;物品!I369&amp;"'")</f>
        <v>0</v>
      </c>
      <c r="H216">
        <f>IF(物品!R360="",0,物品!R360)</f>
        <v>0</v>
      </c>
      <c r="I216">
        <f>IF(物品!S360="",0,物品!S360)</f>
        <v>0</v>
      </c>
      <c r="J216">
        <f>IF(物品!C369="",0,""""&amp;物品!C369&amp;"""")</f>
        <v>0</v>
      </c>
      <c r="K216" t="str">
        <f>IF(物品!T369="","""""",""""&amp;物品!T369&amp;"""")</f>
        <v>""</v>
      </c>
      <c r="L216">
        <f>IF(物品!U369="",0,""""&amp;物品!U369&amp;"""")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IF(物品!B370="",0,"'"&amp;物品!B370&amp;"'")</f>
        <v>0</v>
      </c>
      <c r="B217">
        <f>物品!D291</f>
        <v>0</v>
      </c>
      <c r="C217">
        <f>物品!E370</f>
        <v>0</v>
      </c>
      <c r="D217">
        <f>物品!F370</f>
        <v>0</v>
      </c>
      <c r="E217">
        <f>IF(ISTEXT(物品!G361)=TRUE,"'"&amp;物品!G361&amp;"'",物品!G361)</f>
        <v>0</v>
      </c>
      <c r="F217">
        <f>IF(ISTEXT(物品!H361)=TRUE,"'"&amp;物品!H361&amp;"'",物品!H361)</f>
        <v>0</v>
      </c>
      <c r="G217">
        <f>IF(物品!I370="",0,"'"&amp;物品!I370&amp;"'")</f>
        <v>0</v>
      </c>
      <c r="H217">
        <f>IF(物品!R361="",0,物品!R361)</f>
        <v>0</v>
      </c>
      <c r="I217">
        <f>IF(物品!S361="",0,物品!S361)</f>
        <v>0</v>
      </c>
      <c r="J217">
        <f>IF(物品!C370="",0,""""&amp;物品!C370&amp;"""")</f>
        <v>0</v>
      </c>
      <c r="K217" t="str">
        <f>IF(物品!T370="","""""",""""&amp;物品!T370&amp;"""")</f>
        <v>""</v>
      </c>
      <c r="L217">
        <f>IF(物品!U370="",0,""""&amp;物品!U370&amp;"""")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IF(物品!B371="",0,"'"&amp;物品!B371&amp;"'")</f>
        <v>0</v>
      </c>
      <c r="B218">
        <f>物品!D292</f>
        <v>0</v>
      </c>
      <c r="C218">
        <f>物品!E371</f>
        <v>0</v>
      </c>
      <c r="D218">
        <f>物品!F371</f>
        <v>0</v>
      </c>
      <c r="E218">
        <f>IF(ISTEXT(物品!G362)=TRUE,"'"&amp;物品!G362&amp;"'",物品!G362)</f>
        <v>0</v>
      </c>
      <c r="F218">
        <f>IF(ISTEXT(物品!H362)=TRUE,"'"&amp;物品!H362&amp;"'",物品!H362)</f>
        <v>0</v>
      </c>
      <c r="G218">
        <f>IF(物品!I371="",0,"'"&amp;物品!I371&amp;"'")</f>
        <v>0</v>
      </c>
      <c r="H218">
        <f>IF(物品!R362="",0,物品!R362)</f>
        <v>0</v>
      </c>
      <c r="I218">
        <f>IF(物品!S362="",0,物品!S362)</f>
        <v>0</v>
      </c>
      <c r="J218">
        <f>IF(物品!C371="",0,""""&amp;物品!C371&amp;"""")</f>
        <v>0</v>
      </c>
      <c r="K218" t="str">
        <f>IF(物品!T371="","""""",""""&amp;物品!T371&amp;"""")</f>
        <v>""</v>
      </c>
      <c r="L218">
        <f>IF(物品!U371="",0,""""&amp;物品!U371&amp;"""")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IF(物品!B372="",0,"'"&amp;物品!B372&amp;"'")</f>
        <v>0</v>
      </c>
      <c r="B219">
        <f>物品!D299</f>
        <v>0</v>
      </c>
      <c r="C219">
        <f>物品!E372</f>
        <v>0</v>
      </c>
      <c r="D219">
        <f>物品!F372</f>
        <v>0</v>
      </c>
      <c r="E219">
        <f>IF(ISTEXT(物品!G363)=TRUE,"'"&amp;物品!G363&amp;"'",物品!G363)</f>
        <v>0</v>
      </c>
      <c r="F219">
        <f>IF(ISTEXT(物品!H363)=TRUE,"'"&amp;物品!H363&amp;"'",物品!H363)</f>
        <v>0</v>
      </c>
      <c r="G219">
        <f>IF(物品!I372="",0,"'"&amp;物品!I372&amp;"'")</f>
        <v>0</v>
      </c>
      <c r="H219">
        <f>IF(物品!R363="",0,物品!R363)</f>
        <v>0</v>
      </c>
      <c r="I219">
        <f>IF(物品!S363="",0,物品!S363)</f>
        <v>0</v>
      </c>
      <c r="J219">
        <f>IF(物品!C372="",0,""""&amp;物品!C372&amp;"""")</f>
        <v>0</v>
      </c>
      <c r="K219" t="str">
        <f>IF(物品!T372="","""""",""""&amp;物品!T372&amp;"""")</f>
        <v>""</v>
      </c>
      <c r="L219">
        <f>IF(物品!U372="",0,""""&amp;物品!U372&amp;"""")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IF(物品!B373="",0,"'"&amp;物品!B373&amp;"'")</f>
        <v>0</v>
      </c>
      <c r="B220">
        <f>物品!D300</f>
        <v>0</v>
      </c>
      <c r="C220">
        <f>物品!E373</f>
        <v>0</v>
      </c>
      <c r="D220">
        <f>物品!F373</f>
        <v>0</v>
      </c>
      <c r="E220">
        <f>IF(ISTEXT(物品!G364)=TRUE,"'"&amp;物品!G364&amp;"'",物品!G364)</f>
        <v>0</v>
      </c>
      <c r="F220">
        <f>IF(ISTEXT(物品!H364)=TRUE,"'"&amp;物品!H364&amp;"'",物品!H364)</f>
        <v>0</v>
      </c>
      <c r="G220">
        <f>IF(物品!I373="",0,"'"&amp;物品!I373&amp;"'")</f>
        <v>0</v>
      </c>
      <c r="H220">
        <f>IF(物品!R364="",0,物品!R364)</f>
        <v>0</v>
      </c>
      <c r="I220">
        <f>IF(物品!S364="",0,物品!S364)</f>
        <v>0</v>
      </c>
      <c r="J220">
        <f>IF(物品!C373="",0,""""&amp;物品!C373&amp;"""")</f>
        <v>0</v>
      </c>
      <c r="K220" t="str">
        <f>IF(物品!T373="","""""",""""&amp;物品!T373&amp;"""")</f>
        <v>""</v>
      </c>
      <c r="L220">
        <f>IF(物品!U373="",0,""""&amp;物品!U373&amp;"""")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IF(物品!B374="",0,"'"&amp;物品!B374&amp;"'")</f>
        <v>0</v>
      </c>
      <c r="B221">
        <f>物品!D301</f>
        <v>0</v>
      </c>
      <c r="C221">
        <f>物品!E374</f>
        <v>0</v>
      </c>
      <c r="D221">
        <f>物品!F374</f>
        <v>0</v>
      </c>
      <c r="E221">
        <f>IF(ISTEXT(物品!G365)=TRUE,"'"&amp;物品!G365&amp;"'",物品!G365)</f>
        <v>0</v>
      </c>
      <c r="F221">
        <f>IF(ISTEXT(物品!H365)=TRUE,"'"&amp;物品!H365&amp;"'",物品!H365)</f>
        <v>0</v>
      </c>
      <c r="G221">
        <f>IF(物品!I374="",0,"'"&amp;物品!I374&amp;"'")</f>
        <v>0</v>
      </c>
      <c r="H221">
        <f>IF(物品!R365="",0,物品!R365)</f>
        <v>0</v>
      </c>
      <c r="I221">
        <f>IF(物品!S365="",0,物品!S365)</f>
        <v>0</v>
      </c>
      <c r="J221">
        <f>IF(物品!C374="",0,""""&amp;物品!C374&amp;"""")</f>
        <v>0</v>
      </c>
      <c r="K221" t="str">
        <f>IF(物品!T374="","""""",""""&amp;物品!T374&amp;"""")</f>
        <v>""</v>
      </c>
      <c r="L221">
        <f>IF(物品!U374="",0,""""&amp;物品!U374&amp;"""")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IF(物品!B375="",0,"'"&amp;物品!B375&amp;"'")</f>
        <v>0</v>
      </c>
      <c r="B222">
        <f>物品!D302</f>
        <v>0</v>
      </c>
      <c r="C222">
        <f>物品!E375</f>
        <v>0</v>
      </c>
      <c r="D222">
        <f>物品!F375</f>
        <v>0</v>
      </c>
      <c r="E222">
        <f>IF(ISTEXT(物品!G366)=TRUE,"'"&amp;物品!G366&amp;"'",物品!G366)</f>
        <v>0</v>
      </c>
      <c r="F222">
        <f>IF(ISTEXT(物品!H366)=TRUE,"'"&amp;物品!H366&amp;"'",物品!H366)</f>
        <v>0</v>
      </c>
      <c r="G222">
        <f>IF(物品!I375="",0,"'"&amp;物品!I375&amp;"'")</f>
        <v>0</v>
      </c>
      <c r="H222">
        <f>IF(物品!R366="",0,物品!R366)</f>
        <v>0</v>
      </c>
      <c r="I222">
        <f>IF(物品!S366="",0,物品!S366)</f>
        <v>0</v>
      </c>
      <c r="J222">
        <f>IF(物品!C375="",0,""""&amp;物品!C375&amp;"""")</f>
        <v>0</v>
      </c>
      <c r="K222" t="str">
        <f>IF(物品!T375="","""""",""""&amp;物品!T375&amp;"""")</f>
        <v>""</v>
      </c>
      <c r="L222">
        <f>IF(物品!U375="",0,""""&amp;物品!U375&amp;"""")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IF(物品!B376="",0,"'"&amp;物品!B376&amp;"'")</f>
        <v>0</v>
      </c>
      <c r="B223">
        <f>物品!D303</f>
        <v>0</v>
      </c>
      <c r="C223">
        <f>物品!E376</f>
        <v>0</v>
      </c>
      <c r="D223">
        <f>物品!F376</f>
        <v>0</v>
      </c>
      <c r="E223">
        <f>IF(ISTEXT(物品!G367)=TRUE,"'"&amp;物品!G367&amp;"'",物品!G367)</f>
        <v>0</v>
      </c>
      <c r="F223">
        <f>IF(ISTEXT(物品!H367)=TRUE,"'"&amp;物品!H367&amp;"'",物品!H367)</f>
        <v>0</v>
      </c>
      <c r="G223">
        <f>IF(物品!I376="",0,"'"&amp;物品!I376&amp;"'")</f>
        <v>0</v>
      </c>
      <c r="H223">
        <f>IF(物品!R367="",0,物品!R367)</f>
        <v>0</v>
      </c>
      <c r="I223">
        <f>IF(物品!S367="",0,物品!S367)</f>
        <v>0</v>
      </c>
      <c r="J223">
        <f>IF(物品!C376="",0,""""&amp;物品!C376&amp;"""")</f>
        <v>0</v>
      </c>
      <c r="K223" t="str">
        <f>IF(物品!T376="","""""",""""&amp;物品!T376&amp;"""")</f>
        <v>""</v>
      </c>
      <c r="L223">
        <f>IF(物品!U376="",0,""""&amp;物品!U376&amp;"""")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IF(物品!B377="",0,"'"&amp;物品!B377&amp;"'")</f>
        <v>0</v>
      </c>
      <c r="B224">
        <f>物品!D304</f>
        <v>0</v>
      </c>
      <c r="C224">
        <f>物品!E377</f>
        <v>0</v>
      </c>
      <c r="D224">
        <f>物品!F377</f>
        <v>0</v>
      </c>
      <c r="E224">
        <f>IF(ISTEXT(物品!G368)=TRUE,"'"&amp;物品!G368&amp;"'",物品!G368)</f>
        <v>0</v>
      </c>
      <c r="F224">
        <f>IF(ISTEXT(物品!H368)=TRUE,"'"&amp;物品!H368&amp;"'",物品!H368)</f>
        <v>0</v>
      </c>
      <c r="G224">
        <f>IF(物品!I377="",0,"'"&amp;物品!I377&amp;"'")</f>
        <v>0</v>
      </c>
      <c r="H224">
        <f>IF(物品!R368="",0,物品!R368)</f>
        <v>0</v>
      </c>
      <c r="I224">
        <f>IF(物品!S368="",0,物品!S368)</f>
        <v>0</v>
      </c>
      <c r="J224">
        <f>IF(物品!C377="",0,""""&amp;物品!C377&amp;"""")</f>
        <v>0</v>
      </c>
      <c r="K224" t="str">
        <f>IF(物品!T377="","""""",""""&amp;物品!T377&amp;"""")</f>
        <v>""</v>
      </c>
      <c r="L224">
        <f>IF(物品!U377="",0,""""&amp;物品!U377&amp;"""")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IF(物品!B378="",0,"'"&amp;物品!B378&amp;"'")</f>
        <v>0</v>
      </c>
      <c r="B225">
        <f>物品!D305</f>
        <v>0</v>
      </c>
      <c r="C225">
        <f>物品!E378</f>
        <v>0</v>
      </c>
      <c r="D225">
        <f>物品!F378</f>
        <v>0</v>
      </c>
      <c r="E225">
        <f>IF(ISTEXT(物品!G369)=TRUE,"'"&amp;物品!G369&amp;"'",物品!G369)</f>
        <v>0</v>
      </c>
      <c r="F225">
        <f>IF(ISTEXT(物品!H369)=TRUE,"'"&amp;物品!H369&amp;"'",物品!H369)</f>
        <v>0</v>
      </c>
      <c r="G225">
        <f>IF(物品!I378="",0,"'"&amp;物品!I378&amp;"'")</f>
        <v>0</v>
      </c>
      <c r="H225">
        <f>IF(物品!R369="",0,物品!R369)</f>
        <v>0</v>
      </c>
      <c r="I225">
        <f>IF(物品!S369="",0,物品!S369)</f>
        <v>0</v>
      </c>
      <c r="J225">
        <f>IF(物品!C378="",0,""""&amp;物品!C378&amp;"""")</f>
        <v>0</v>
      </c>
      <c r="K225" t="str">
        <f>IF(物品!T378="","""""",""""&amp;物品!T378&amp;"""")</f>
        <v>""</v>
      </c>
      <c r="L225">
        <f>IF(物品!U378="",0,""""&amp;物品!U378&amp;"""")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3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931</v>
      </c>
      <c r="CD1" s="10" t="s">
        <v>931</v>
      </c>
      <c r="CE1" s="10" t="s">
        <v>931</v>
      </c>
      <c r="CF1" s="10" t="s">
        <v>931</v>
      </c>
      <c r="CH1" s="10" t="s">
        <v>931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932</v>
      </c>
      <c r="CC2" s="10" t="s">
        <v>933</v>
      </c>
      <c r="CD2" s="10" t="s">
        <v>934</v>
      </c>
      <c r="CE2" s="10" t="s">
        <v>935</v>
      </c>
      <c r="CF2" s="10" t="s">
        <v>936</v>
      </c>
      <c r="CG2" s="10" t="s">
        <v>937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938</v>
      </c>
      <c r="B1" s="10" t="s">
        <v>939</v>
      </c>
      <c r="C1" s="10" t="s">
        <v>940</v>
      </c>
      <c r="D1" s="10" t="s">
        <v>941</v>
      </c>
      <c r="E1" s="10" t="s">
        <v>942</v>
      </c>
    </row>
    <row r="2" spans="1:11" ht="16.5">
      <c r="A2" s="9">
        <v>1</v>
      </c>
      <c r="B2" s="9" t="s">
        <v>943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944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945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946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947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948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868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878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879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888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889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3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949</v>
      </c>
      <c r="G1" t="s">
        <v>950</v>
      </c>
      <c r="I1" t="s">
        <v>951</v>
      </c>
      <c r="J1">
        <v>11</v>
      </c>
      <c r="P1" t="s">
        <v>952</v>
      </c>
      <c r="U1" t="s">
        <v>953</v>
      </c>
      <c r="V1" t="s">
        <v>954</v>
      </c>
      <c r="X1" s="10" t="s">
        <v>955</v>
      </c>
    </row>
    <row r="2" spans="1:25">
      <c r="A2" t="s">
        <v>956</v>
      </c>
      <c r="D2">
        <v>800</v>
      </c>
      <c r="E2" s="30">
        <v>1</v>
      </c>
      <c r="F2" s="31">
        <f>D2/E2</f>
        <v>800</v>
      </c>
      <c r="I2" t="s">
        <v>957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958</v>
      </c>
      <c r="D3">
        <v>800</v>
      </c>
      <c r="E3" s="30">
        <v>1</v>
      </c>
      <c r="F3" s="31">
        <f t="shared" ref="F3:F25" si="1">D3/E3</f>
        <v>800</v>
      </c>
      <c r="I3" t="s">
        <v>959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960</v>
      </c>
      <c r="D4">
        <v>800</v>
      </c>
      <c r="E4" s="30">
        <v>1</v>
      </c>
      <c r="F4" s="31">
        <f t="shared" si="1"/>
        <v>800</v>
      </c>
      <c r="I4" t="s">
        <v>961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962</v>
      </c>
      <c r="D5">
        <v>800</v>
      </c>
      <c r="E5" s="30">
        <v>1</v>
      </c>
      <c r="F5" s="31">
        <f t="shared" si="1"/>
        <v>800</v>
      </c>
      <c r="I5" t="s">
        <v>963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964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965</v>
      </c>
      <c r="D7">
        <v>2500</v>
      </c>
      <c r="E7" s="30">
        <v>0.85</v>
      </c>
      <c r="F7" s="31">
        <f t="shared" si="1"/>
        <v>2941.1764705882401</v>
      </c>
      <c r="J7" t="s">
        <v>966</v>
      </c>
      <c r="K7" s="10" t="s">
        <v>967</v>
      </c>
      <c r="L7" s="10" t="s">
        <v>968</v>
      </c>
      <c r="M7" t="s">
        <v>969</v>
      </c>
      <c r="N7" t="s">
        <v>970</v>
      </c>
      <c r="P7">
        <f t="shared" si="0"/>
        <v>85</v>
      </c>
    </row>
    <row r="8" spans="1:25">
      <c r="A8" t="s">
        <v>971</v>
      </c>
      <c r="D8">
        <v>2500</v>
      </c>
      <c r="E8" s="30">
        <v>0.85</v>
      </c>
      <c r="F8" s="31">
        <f t="shared" si="1"/>
        <v>2941.1764705882401</v>
      </c>
      <c r="I8" t="s">
        <v>972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973</v>
      </c>
      <c r="D9">
        <v>2500</v>
      </c>
      <c r="E9" s="30">
        <v>0.85</v>
      </c>
      <c r="F9" s="31">
        <f t="shared" si="1"/>
        <v>2941.1764705882401</v>
      </c>
      <c r="I9" t="s">
        <v>974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975</v>
      </c>
      <c r="D10">
        <v>2500</v>
      </c>
      <c r="E10" s="30">
        <v>0.85</v>
      </c>
      <c r="F10" s="31">
        <f t="shared" si="1"/>
        <v>2941.1764705882401</v>
      </c>
      <c r="I10" t="s">
        <v>976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977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978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979</v>
      </c>
      <c r="D12">
        <v>8000</v>
      </c>
      <c r="E12" s="30">
        <v>0.7</v>
      </c>
      <c r="F12" s="31">
        <f t="shared" si="1"/>
        <v>11428.5714285714</v>
      </c>
      <c r="I12" t="s">
        <v>980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981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982</v>
      </c>
      <c r="N13">
        <f>SUM(N8:N12)</f>
        <v>1061280</v>
      </c>
      <c r="P13">
        <f t="shared" si="0"/>
        <v>70</v>
      </c>
    </row>
    <row r="14" spans="1:25">
      <c r="A14" t="s">
        <v>983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984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985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986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987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988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989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990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991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992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993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994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995</v>
      </c>
      <c r="E26" t="s">
        <v>996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997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998</v>
      </c>
      <c r="B31" s="10" t="s">
        <v>117</v>
      </c>
      <c r="C31" s="10" t="s">
        <v>127</v>
      </c>
      <c r="F31" s="10" t="s">
        <v>999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1000</v>
      </c>
      <c r="G32" s="10" t="s">
        <v>1001</v>
      </c>
      <c r="H32" s="10" t="s">
        <v>949</v>
      </c>
      <c r="J32" s="10" t="s">
        <v>1002</v>
      </c>
      <c r="K32" s="10" t="s">
        <v>1003</v>
      </c>
      <c r="L32" s="10" t="s">
        <v>1</v>
      </c>
      <c r="M32" s="10" t="s">
        <v>949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996</v>
      </c>
      <c r="N41">
        <f>SUM(N33:N40)</f>
        <v>28860</v>
      </c>
      <c r="O41">
        <f>SUM(O33:O40)</f>
        <v>9600</v>
      </c>
    </row>
    <row r="42" spans="1:15">
      <c r="A42" s="10" t="s">
        <v>996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1004</v>
      </c>
      <c r="B45" s="10" t="s">
        <v>1005</v>
      </c>
      <c r="C45" s="10" t="s">
        <v>1006</v>
      </c>
      <c r="F45" s="10" t="s">
        <v>1007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1008</v>
      </c>
      <c r="G46" s="32" t="s">
        <v>1009</v>
      </c>
      <c r="H46" s="32" t="s">
        <v>168</v>
      </c>
      <c r="I46" s="10" t="s">
        <v>1010</v>
      </c>
      <c r="K46" s="10"/>
    </row>
    <row r="47" spans="1:15">
      <c r="A47">
        <v>2</v>
      </c>
      <c r="B47">
        <f t="shared" si="11"/>
        <v>200</v>
      </c>
      <c r="C47" s="10" t="s">
        <v>1011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1012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996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3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908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918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1013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901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1014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908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910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914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916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920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922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1013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901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903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905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906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908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910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912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914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916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918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920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922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901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1015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1016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1017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1018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1019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1020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1021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1022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1023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1024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1025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1026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1027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906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912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918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770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774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778</v>
      </c>
      <c r="H121" t="str">
        <f t="shared" si="1"/>
        <v>E技能附魔卷</v>
      </c>
    </row>
    <row r="122" spans="1:8" ht="16.5">
      <c r="A122" s="9" t="s">
        <v>556</v>
      </c>
      <c r="B122" s="9" t="s">
        <v>1028</v>
      </c>
      <c r="G122" s="9" t="s">
        <v>782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1029</v>
      </c>
      <c r="G123" s="9" t="s">
        <v>785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1030</v>
      </c>
      <c r="G124" s="9" t="s">
        <v>788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1031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1032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1033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1034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1035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1036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1037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1038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1039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1040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1041</v>
      </c>
      <c r="G137" s="9" t="s">
        <v>770</v>
      </c>
      <c r="H137" t="str">
        <f t="shared" si="2"/>
        <v>Q技能附魔卷</v>
      </c>
    </row>
    <row r="138" spans="1:8" ht="16.5">
      <c r="A138" s="9" t="s">
        <v>605</v>
      </c>
      <c r="B138" s="23" t="s">
        <v>1042</v>
      </c>
      <c r="G138" s="9" t="s">
        <v>782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1043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1044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868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870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871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872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873</v>
      </c>
      <c r="H145" t="str">
        <f t="shared" si="2"/>
        <v>附魔</v>
      </c>
    </row>
    <row r="146" spans="1:8" ht="16.5">
      <c r="A146" s="24" t="s">
        <v>632</v>
      </c>
      <c r="B146" s="20" t="s">
        <v>1045</v>
      </c>
      <c r="G146" s="9" t="s">
        <v>874</v>
      </c>
      <c r="H146" t="str">
        <f t="shared" si="2"/>
        <v>附魔</v>
      </c>
    </row>
    <row r="147" spans="1:8" ht="16.5">
      <c r="A147" s="24" t="s">
        <v>636</v>
      </c>
      <c r="B147" s="20" t="s">
        <v>1046</v>
      </c>
      <c r="G147" s="9" t="s">
        <v>875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876</v>
      </c>
      <c r="H148" t="str">
        <f t="shared" si="2"/>
        <v>附魔</v>
      </c>
    </row>
    <row r="149" spans="1:8" ht="16.5">
      <c r="A149" s="9" t="s">
        <v>665</v>
      </c>
      <c r="B149" s="9" t="s">
        <v>1047</v>
      </c>
      <c r="G149" s="9" t="s">
        <v>877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878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879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880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881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882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883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884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885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886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887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888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889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890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891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892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893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894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895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896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897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898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899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900</v>
      </c>
      <c r="H174" t="e">
        <f t="shared" si="2"/>
        <v>#N/A</v>
      </c>
    </row>
    <row r="175" spans="1:8" ht="16.5">
      <c r="A175" s="9" t="s">
        <v>752</v>
      </c>
      <c r="B175" s="15" t="s">
        <v>1048</v>
      </c>
    </row>
    <row r="176" spans="1:8" ht="16.5">
      <c r="A176" s="9" t="s">
        <v>755</v>
      </c>
      <c r="B176" s="15" t="s">
        <v>1049</v>
      </c>
    </row>
    <row r="177" spans="1:2" ht="16.5">
      <c r="A177" s="9" t="s">
        <v>758</v>
      </c>
      <c r="B177" s="15" t="s">
        <v>1050</v>
      </c>
    </row>
    <row r="178" spans="1:2" ht="16.5">
      <c r="A178" s="9" t="s">
        <v>770</v>
      </c>
      <c r="B178" s="15" t="s">
        <v>1051</v>
      </c>
    </row>
    <row r="179" spans="1:2" ht="16.5">
      <c r="A179" s="9" t="s">
        <v>774</v>
      </c>
      <c r="B179" s="15" t="s">
        <v>1052</v>
      </c>
    </row>
    <row r="180" spans="1:2" ht="16.5">
      <c r="A180" s="9" t="s">
        <v>778</v>
      </c>
      <c r="B180" s="15" t="s">
        <v>1053</v>
      </c>
    </row>
    <row r="181" spans="1:2" ht="16.5">
      <c r="A181" s="9" t="s">
        <v>782</v>
      </c>
      <c r="B181" s="25" t="s">
        <v>1054</v>
      </c>
    </row>
    <row r="182" spans="1:2" ht="16.5">
      <c r="A182" s="9" t="s">
        <v>785</v>
      </c>
      <c r="B182" s="26" t="s">
        <v>1055</v>
      </c>
    </row>
    <row r="183" spans="1:2" ht="16.5">
      <c r="A183" s="9" t="s">
        <v>788</v>
      </c>
      <c r="B183" s="26" t="s">
        <v>1056</v>
      </c>
    </row>
    <row r="184" spans="1:2" ht="16.5">
      <c r="A184" s="9" t="s">
        <v>791</v>
      </c>
      <c r="B184" s="15" t="s">
        <v>792</v>
      </c>
    </row>
    <row r="185" spans="1:2" ht="16.5">
      <c r="A185" s="9" t="s">
        <v>793</v>
      </c>
      <c r="B185" s="15" t="s">
        <v>794</v>
      </c>
    </row>
    <row r="186" spans="1:2" ht="16.5">
      <c r="A186" s="9" t="s">
        <v>803</v>
      </c>
      <c r="B186" s="15" t="s">
        <v>804</v>
      </c>
    </row>
    <row r="187" spans="1:2" ht="16.5">
      <c r="A187" s="9" t="s">
        <v>806</v>
      </c>
      <c r="B187" s="15" t="s">
        <v>807</v>
      </c>
    </row>
    <row r="188" spans="1:2">
      <c r="A188" s="27" t="s">
        <v>813</v>
      </c>
      <c r="B188" s="28" t="s">
        <v>814</v>
      </c>
    </row>
    <row r="189" spans="1:2">
      <c r="A189" s="27" t="s">
        <v>816</v>
      </c>
      <c r="B189" s="28" t="s">
        <v>817</v>
      </c>
    </row>
    <row r="190" spans="1:2">
      <c r="A190" s="27" t="s">
        <v>819</v>
      </c>
      <c r="B190" s="28" t="s">
        <v>820</v>
      </c>
    </row>
    <row r="191" spans="1:2">
      <c r="A191" s="27" t="s">
        <v>822</v>
      </c>
      <c r="B191" s="28" t="s">
        <v>823</v>
      </c>
    </row>
    <row r="192" spans="1:2">
      <c r="A192" s="27" t="s">
        <v>825</v>
      </c>
      <c r="B192" s="28" t="s">
        <v>826</v>
      </c>
    </row>
    <row r="193" spans="1:2">
      <c r="A193" s="27" t="s">
        <v>828</v>
      </c>
      <c r="B193" s="28" t="s">
        <v>829</v>
      </c>
    </row>
    <row r="194" spans="1:2">
      <c r="A194" s="27" t="s">
        <v>831</v>
      </c>
      <c r="B194" s="28" t="s">
        <v>832</v>
      </c>
    </row>
    <row r="195" spans="1:2">
      <c r="A195" s="27" t="s">
        <v>834</v>
      </c>
      <c r="B195" s="28" t="s">
        <v>835</v>
      </c>
    </row>
    <row r="196" spans="1:2">
      <c r="A196" s="27" t="s">
        <v>837</v>
      </c>
      <c r="B196" s="28" t="s">
        <v>838</v>
      </c>
    </row>
    <row r="197" spans="1:2">
      <c r="A197" s="27" t="s">
        <v>1057</v>
      </c>
      <c r="B197" s="28" t="str">
        <f>"已领取"&amp;B188</f>
        <v>已领取公众号礼包</v>
      </c>
    </row>
    <row r="198" spans="1:2">
      <c r="A198" s="27" t="s">
        <v>1058</v>
      </c>
      <c r="B198" s="28" t="str">
        <f t="shared" ref="B198:B205" si="3">"已领取"&amp;B189</f>
        <v>已领取入群礼包</v>
      </c>
    </row>
    <row r="199" spans="1:2">
      <c r="A199" s="27" t="s">
        <v>1059</v>
      </c>
      <c r="B199" s="28" t="str">
        <f t="shared" si="3"/>
        <v>已领取拜年礼包</v>
      </c>
    </row>
    <row r="200" spans="1:2">
      <c r="A200" s="27" t="s">
        <v>1060</v>
      </c>
      <c r="B200" s="28" t="str">
        <f t="shared" si="3"/>
        <v>已领取收藏礼包</v>
      </c>
    </row>
    <row r="201" spans="1:2">
      <c r="A201" s="27" t="s">
        <v>1061</v>
      </c>
      <c r="B201" s="28" t="str">
        <f t="shared" si="3"/>
        <v>已领取重置版礼包</v>
      </c>
    </row>
    <row r="202" spans="1:2">
      <c r="A202" s="27" t="s">
        <v>1062</v>
      </c>
      <c r="B202" s="28" t="str">
        <f t="shared" si="3"/>
        <v>已领取公会福利</v>
      </c>
    </row>
    <row r="203" spans="1:2">
      <c r="A203" s="27" t="s">
        <v>1063</v>
      </c>
      <c r="B203" s="28" t="str">
        <f t="shared" si="3"/>
        <v>已领取星耀礼包</v>
      </c>
    </row>
    <row r="204" spans="1:2">
      <c r="A204" s="27" t="s">
        <v>1064</v>
      </c>
      <c r="B204" s="28" t="str">
        <f t="shared" si="3"/>
        <v>已领取魔芝RPG礼包</v>
      </c>
    </row>
    <row r="205" spans="1:2">
      <c r="A205" s="27" t="s">
        <v>1065</v>
      </c>
      <c r="B205" s="28" t="str">
        <f t="shared" si="3"/>
        <v>已领取老铁礼包</v>
      </c>
    </row>
    <row r="206" spans="1:2">
      <c r="A206" s="27" t="s">
        <v>868</v>
      </c>
      <c r="B206" s="29" t="s">
        <v>869</v>
      </c>
    </row>
    <row r="207" spans="1:2">
      <c r="A207" s="27" t="s">
        <v>870</v>
      </c>
      <c r="B207" s="29" t="s">
        <v>869</v>
      </c>
    </row>
    <row r="208" spans="1:2">
      <c r="A208" s="27" t="s">
        <v>871</v>
      </c>
      <c r="B208" s="29" t="s">
        <v>869</v>
      </c>
    </row>
    <row r="209" spans="1:2">
      <c r="A209" s="27" t="s">
        <v>872</v>
      </c>
      <c r="B209" s="29" t="s">
        <v>869</v>
      </c>
    </row>
    <row r="210" spans="1:2">
      <c r="A210" s="27" t="s">
        <v>873</v>
      </c>
      <c r="B210" s="29" t="s">
        <v>869</v>
      </c>
    </row>
    <row r="211" spans="1:2">
      <c r="A211" s="27" t="s">
        <v>874</v>
      </c>
      <c r="B211" s="29" t="s">
        <v>869</v>
      </c>
    </row>
    <row r="212" spans="1:2">
      <c r="A212" s="27" t="s">
        <v>875</v>
      </c>
      <c r="B212" s="29" t="s">
        <v>869</v>
      </c>
    </row>
    <row r="213" spans="1:2">
      <c r="A213" s="27" t="s">
        <v>876</v>
      </c>
      <c r="B213" s="29" t="s">
        <v>869</v>
      </c>
    </row>
    <row r="214" spans="1:2">
      <c r="A214" s="27" t="s">
        <v>877</v>
      </c>
      <c r="B214" s="29" t="s">
        <v>869</v>
      </c>
    </row>
    <row r="215" spans="1:2">
      <c r="A215" s="27" t="s">
        <v>878</v>
      </c>
      <c r="B215" s="29" t="s">
        <v>869</v>
      </c>
    </row>
    <row r="216" spans="1:2">
      <c r="A216" s="27" t="s">
        <v>879</v>
      </c>
      <c r="B216" s="29" t="s">
        <v>869</v>
      </c>
    </row>
    <row r="217" spans="1:2">
      <c r="A217" s="27" t="s">
        <v>880</v>
      </c>
      <c r="B217" s="29" t="s">
        <v>869</v>
      </c>
    </row>
    <row r="218" spans="1:2">
      <c r="A218" s="27" t="s">
        <v>881</v>
      </c>
      <c r="B218" s="29" t="s">
        <v>869</v>
      </c>
    </row>
    <row r="219" spans="1:2">
      <c r="A219" s="27" t="s">
        <v>882</v>
      </c>
      <c r="B219" s="29" t="s">
        <v>869</v>
      </c>
    </row>
    <row r="220" spans="1:2">
      <c r="A220" s="27" t="s">
        <v>883</v>
      </c>
      <c r="B220" s="29" t="s">
        <v>869</v>
      </c>
    </row>
    <row r="221" spans="1:2">
      <c r="A221" s="27" t="s">
        <v>884</v>
      </c>
      <c r="B221" s="29" t="s">
        <v>869</v>
      </c>
    </row>
    <row r="222" spans="1:2">
      <c r="A222" s="27" t="s">
        <v>885</v>
      </c>
      <c r="B222" s="29" t="s">
        <v>869</v>
      </c>
    </row>
    <row r="223" spans="1:2">
      <c r="A223" s="27" t="s">
        <v>886</v>
      </c>
      <c r="B223" s="29" t="s">
        <v>869</v>
      </c>
    </row>
    <row r="224" spans="1:2">
      <c r="A224" s="27" t="s">
        <v>887</v>
      </c>
      <c r="B224" s="29" t="s">
        <v>869</v>
      </c>
    </row>
    <row r="225" spans="1:2">
      <c r="A225" s="27" t="s">
        <v>888</v>
      </c>
      <c r="B225" s="29" t="s">
        <v>869</v>
      </c>
    </row>
    <row r="226" spans="1:2">
      <c r="A226" s="27" t="s">
        <v>889</v>
      </c>
      <c r="B226" s="29" t="s">
        <v>869</v>
      </c>
    </row>
    <row r="227" spans="1:2">
      <c r="A227" s="27" t="s">
        <v>890</v>
      </c>
      <c r="B227" s="29" t="s">
        <v>869</v>
      </c>
    </row>
    <row r="228" spans="1:2">
      <c r="A228" s="27" t="s">
        <v>891</v>
      </c>
      <c r="B228" s="29" t="s">
        <v>869</v>
      </c>
    </row>
    <row r="229" spans="1:2">
      <c r="A229" s="27" t="s">
        <v>892</v>
      </c>
      <c r="B229" s="29" t="s">
        <v>869</v>
      </c>
    </row>
    <row r="230" spans="1:2">
      <c r="A230" s="27" t="s">
        <v>893</v>
      </c>
      <c r="B230" s="29" t="s">
        <v>869</v>
      </c>
    </row>
    <row r="231" spans="1:2">
      <c r="A231" s="27" t="s">
        <v>894</v>
      </c>
      <c r="B231" s="29" t="s">
        <v>869</v>
      </c>
    </row>
    <row r="232" spans="1:2">
      <c r="A232" s="27" t="s">
        <v>895</v>
      </c>
      <c r="B232" s="29" t="s">
        <v>869</v>
      </c>
    </row>
    <row r="233" spans="1:2">
      <c r="A233" s="27" t="s">
        <v>896</v>
      </c>
      <c r="B233" s="29" t="s">
        <v>869</v>
      </c>
    </row>
    <row r="234" spans="1:2">
      <c r="A234" s="27" t="s">
        <v>897</v>
      </c>
      <c r="B234" s="29" t="s">
        <v>869</v>
      </c>
    </row>
    <row r="235" spans="1:2">
      <c r="A235" s="27" t="s">
        <v>898</v>
      </c>
      <c r="B235" s="29" t="s">
        <v>869</v>
      </c>
    </row>
    <row r="236" spans="1:2">
      <c r="A236" s="27" t="s">
        <v>899</v>
      </c>
      <c r="B236" s="29" t="s">
        <v>869</v>
      </c>
    </row>
    <row r="237" spans="1:2" ht="16.5">
      <c r="A237" s="9" t="s">
        <v>901</v>
      </c>
      <c r="B237" s="9" t="s">
        <v>902</v>
      </c>
    </row>
    <row r="238" spans="1:2" ht="16.5">
      <c r="A238" s="9" t="s">
        <v>903</v>
      </c>
      <c r="B238" s="9" t="s">
        <v>904</v>
      </c>
    </row>
    <row r="239" spans="1:2" ht="16.5">
      <c r="A239" s="9" t="s">
        <v>905</v>
      </c>
      <c r="B239" s="9" t="s">
        <v>119</v>
      </c>
    </row>
    <row r="240" spans="1:2" ht="16.5">
      <c r="A240" s="9" t="s">
        <v>906</v>
      </c>
      <c r="B240" s="9" t="s">
        <v>907</v>
      </c>
    </row>
    <row r="241" spans="1:2" ht="16.5">
      <c r="A241" s="9" t="s">
        <v>908</v>
      </c>
      <c r="B241" s="9" t="s">
        <v>909</v>
      </c>
    </row>
    <row r="242" spans="1:2" ht="16.5">
      <c r="A242" s="9" t="s">
        <v>910</v>
      </c>
      <c r="B242" s="9" t="s">
        <v>911</v>
      </c>
    </row>
    <row r="243" spans="1:2" ht="16.5">
      <c r="A243" s="9" t="s">
        <v>912</v>
      </c>
      <c r="B243" s="9" t="s">
        <v>913</v>
      </c>
    </row>
    <row r="244" spans="1:2" ht="16.5">
      <c r="A244" s="9" t="s">
        <v>914</v>
      </c>
      <c r="B244" s="9" t="s">
        <v>915</v>
      </c>
    </row>
    <row r="245" spans="1:2" ht="16.5">
      <c r="A245" s="9" t="s">
        <v>916</v>
      </c>
      <c r="B245" s="9" t="s">
        <v>917</v>
      </c>
    </row>
    <row r="246" spans="1:2" ht="16.5">
      <c r="A246" s="9" t="s">
        <v>918</v>
      </c>
      <c r="B246" s="9" t="s">
        <v>919</v>
      </c>
    </row>
    <row r="247" spans="1:2" ht="16.5">
      <c r="A247" s="9" t="s">
        <v>920</v>
      </c>
      <c r="B247" s="9" t="s">
        <v>921</v>
      </c>
    </row>
    <row r="248" spans="1:2" ht="16.5">
      <c r="A248" s="9" t="s">
        <v>922</v>
      </c>
      <c r="B248" s="9" t="s">
        <v>923</v>
      </c>
    </row>
  </sheetData>
  <phoneticPr fontId="3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2020-04-06T13:02:52Z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