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M231" i="1"/>
  <c r="H231"/>
  <c r="J231" s="1"/>
  <c r="B231"/>
  <c r="I231" s="1"/>
  <c r="K231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T223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N51" s="1"/>
  <c r="K51"/>
  <c r="J51"/>
  <c r="I51"/>
  <c r="H51"/>
  <c r="G51"/>
  <c r="F51"/>
  <c r="E51"/>
  <c r="D51"/>
  <c r="C51"/>
  <c r="B51"/>
  <c r="A51"/>
  <c r="N50"/>
  <c r="L50"/>
  <c r="K50"/>
  <c r="J50"/>
  <c r="I50"/>
  <c r="H50"/>
  <c r="G50"/>
  <c r="F50"/>
  <c r="E50"/>
  <c r="D50"/>
  <c r="C50"/>
  <c r="B50"/>
  <c r="A50"/>
  <c r="L49"/>
  <c r="K49"/>
  <c r="N49" s="1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N46" s="1"/>
  <c r="I46"/>
  <c r="H46"/>
  <c r="G46"/>
  <c r="F46"/>
  <c r="E46"/>
  <c r="D46"/>
  <c r="C46"/>
  <c r="B46"/>
  <c r="A46"/>
  <c r="L45"/>
  <c r="N45" s="1"/>
  <c r="K45"/>
  <c r="J45"/>
  <c r="I45"/>
  <c r="H45"/>
  <c r="G45"/>
  <c r="F45"/>
  <c r="E45"/>
  <c r="D45"/>
  <c r="C45"/>
  <c r="B45"/>
  <c r="A45"/>
  <c r="N44"/>
  <c r="L44"/>
  <c r="K44"/>
  <c r="J44"/>
  <c r="I44"/>
  <c r="H44"/>
  <c r="G44"/>
  <c r="F44"/>
  <c r="E44"/>
  <c r="D44"/>
  <c r="C44"/>
  <c r="B44"/>
  <c r="A44"/>
  <c r="M44" s="1"/>
  <c r="L43"/>
  <c r="K43"/>
  <c r="N43" s="1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N40" s="1"/>
  <c r="I40"/>
  <c r="H40"/>
  <c r="G40"/>
  <c r="F40"/>
  <c r="E40"/>
  <c r="D40"/>
  <c r="C40"/>
  <c r="B40"/>
  <c r="A40"/>
  <c r="M40" s="1"/>
  <c r="L39"/>
  <c r="N39" s="1"/>
  <c r="K39"/>
  <c r="J39"/>
  <c r="I39"/>
  <c r="H39"/>
  <c r="G39"/>
  <c r="F39"/>
  <c r="E39"/>
  <c r="D39"/>
  <c r="C39"/>
  <c r="B39"/>
  <c r="A39"/>
  <c r="N38"/>
  <c r="L38"/>
  <c r="K38"/>
  <c r="J38"/>
  <c r="I38"/>
  <c r="H38"/>
  <c r="G38"/>
  <c r="F38"/>
  <c r="E38"/>
  <c r="D38"/>
  <c r="C38"/>
  <c r="B38"/>
  <c r="A38"/>
  <c r="M38" s="1"/>
  <c r="L37"/>
  <c r="K37"/>
  <c r="N37" s="1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M35" s="1"/>
  <c r="N34"/>
  <c r="L34"/>
  <c r="K34"/>
  <c r="J34"/>
  <c r="I34"/>
  <c r="H34"/>
  <c r="G34"/>
  <c r="F34"/>
  <c r="E34"/>
  <c r="D34"/>
  <c r="C34"/>
  <c r="B34"/>
  <c r="A34"/>
  <c r="M34" s="1"/>
  <c r="L33"/>
  <c r="N33" s="1"/>
  <c r="K33"/>
  <c r="J33"/>
  <c r="I33"/>
  <c r="H33"/>
  <c r="G33"/>
  <c r="F33"/>
  <c r="E33"/>
  <c r="D33"/>
  <c r="C33"/>
  <c r="B33"/>
  <c r="A33"/>
  <c r="N32"/>
  <c r="L32"/>
  <c r="K32"/>
  <c r="J32"/>
  <c r="I32"/>
  <c r="H32"/>
  <c r="G32"/>
  <c r="F32"/>
  <c r="E32"/>
  <c r="D32"/>
  <c r="C32"/>
  <c r="B32"/>
  <c r="A32"/>
  <c r="L31"/>
  <c r="K31"/>
  <c r="N31" s="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N28" s="1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M26" s="1"/>
  <c r="L25"/>
  <c r="K25"/>
  <c r="N25" s="1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Y261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W259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W226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AA219"/>
  <c r="V219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Z214"/>
  <c r="X214"/>
  <c r="U214"/>
  <c r="S214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Y208"/>
  <c r="V208"/>
  <c r="AA208" s="1"/>
  <c r="T208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Z183"/>
  <c r="R183"/>
  <c r="W183" s="1"/>
  <c r="O183"/>
  <c r="N183"/>
  <c r="M183"/>
  <c r="L183"/>
  <c r="K183"/>
  <c r="J183"/>
  <c r="I183"/>
  <c r="H183"/>
  <c r="V183" s="1"/>
  <c r="AA183" s="1"/>
  <c r="G183"/>
  <c r="U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X168"/>
  <c r="U168"/>
  <c r="Z168" s="1"/>
  <c r="S168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W166"/>
  <c r="U166"/>
  <c r="Z166" s="1"/>
  <c r="S166"/>
  <c r="X166" s="1"/>
  <c r="R166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X160"/>
  <c r="V160"/>
  <c r="AA160" s="1"/>
  <c r="S160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Z157"/>
  <c r="U157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Z139"/>
  <c r="U139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Z118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W85"/>
  <c r="V85"/>
  <c r="AA85" s="1"/>
  <c r="T85"/>
  <c r="Y85" s="1"/>
  <c r="R85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Z67"/>
  <c r="V67"/>
  <c r="AA67" s="1"/>
  <c r="T67"/>
  <c r="Y67" s="1"/>
  <c r="Q67"/>
  <c r="N67"/>
  <c r="M67"/>
  <c r="L67"/>
  <c r="K67"/>
  <c r="J67"/>
  <c r="I67"/>
  <c r="O67" s="1"/>
  <c r="H67"/>
  <c r="G67"/>
  <c r="U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X54"/>
  <c r="U54"/>
  <c r="Z54" s="1"/>
  <c r="S54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X52"/>
  <c r="U52"/>
  <c r="Z52" s="1"/>
  <c r="S52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X43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D43"/>
  <c r="C43"/>
  <c r="Q43" s="1"/>
  <c r="B43"/>
  <c r="A43"/>
  <c r="Z42"/>
  <c r="V42"/>
  <c r="AA42" s="1"/>
  <c r="U42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H5" l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2" i="2"/>
  <c r="I42" i="1" s="1"/>
  <c r="K42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7" i="2"/>
  <c r="I67" i="1" s="1"/>
  <c r="K67" s="1"/>
  <c r="CV61" i="2"/>
  <c r="I61" i="1" s="1"/>
  <c r="K61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85" i="2"/>
  <c r="I85" i="1" s="1"/>
  <c r="K85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34" i="2"/>
  <c r="I34" i="1" s="1"/>
  <c r="K34" s="1"/>
  <c r="CV21" i="2"/>
  <c r="I21" i="1" s="1"/>
  <c r="K21" s="1"/>
  <c r="CV15" i="2"/>
  <c r="I15" i="1" s="1"/>
  <c r="K15" s="1"/>
  <c r="CV13" i="2"/>
  <c r="I13" i="1" s="1"/>
  <c r="K13" s="1"/>
  <c r="CV11" i="2"/>
  <c r="I11" i="1" s="1"/>
  <c r="K11" s="1"/>
  <c r="CV7" i="2"/>
  <c r="I7" i="1" s="1"/>
  <c r="K7" s="1"/>
  <c r="CV3" i="2"/>
  <c r="I3" i="1" s="1"/>
  <c r="K3" s="1"/>
  <c r="CV48" i="2"/>
  <c r="I48" i="1" s="1"/>
  <c r="K48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6" i="2"/>
  <c r="I66" i="1" s="1"/>
  <c r="K66" s="1"/>
  <c r="CV60" i="2"/>
  <c r="I60" i="1" s="1"/>
  <c r="K60" s="1"/>
  <c r="CV54" i="2"/>
  <c r="I54" i="1" s="1"/>
  <c r="K54" s="1"/>
  <c r="CV50" i="2"/>
  <c r="I50" i="1" s="1"/>
  <c r="K50" s="1"/>
  <c r="CV38" i="2"/>
  <c r="I38" i="1" s="1"/>
  <c r="K38" s="1"/>
  <c r="CV45" i="2"/>
  <c r="I45" i="1" s="1"/>
  <c r="K45" s="1"/>
  <c r="CV40" i="2"/>
  <c r="I40" i="1" s="1"/>
  <c r="K40" s="1"/>
  <c r="CV24" i="2"/>
  <c r="I24" i="1" s="1"/>
  <c r="K24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6" i="2"/>
  <c r="I6" i="1" s="1"/>
  <c r="K6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52" i="2" l="1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<sst xmlns="http://schemas.openxmlformats.org/spreadsheetml/2006/main" count="6131" uniqueCount="993">
  <si>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</si>
  <si>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</si>
  <si>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</si>
  <si>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</si>
  <si>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</si>
  <si>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</si>
  <si>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</si>
  <si>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</si>
  <si>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</si>
  <si>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</si>
  <si>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</si>
  <si>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</si>
  <si>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</si>
  <si>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</si>
  <si>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</si>
  <si>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</si>
  <si>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</si>
  <si>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</si>
  <si>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</si>
  <si>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</si>
  <si>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</si>
  <si>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</si>
  <si>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</si>
  <si>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</si>
  <si>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</si>
  <si>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</si>
  <si>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</si>
  <si>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</si>
  <si>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</si>
  <si>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</si>
  <si>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</si>
  <si>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</si>
  <si>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</si>
  <si>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</si>
  <si>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</si>
  <si>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</si>
  <si>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</si>
  <si>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</si>
  <si>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</si>
  <si>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</si>
  <si>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</si>
  <si>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</si>
  <si>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</si>
  <si>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</si>
  <si>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</si>
  <si>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</si>
  <si>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</si>
  <si>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</si>
  <si>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</si>
  <si>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</si>
  <si>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</si>
  <si>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</si>
  <si>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</si>
  <si>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</si>
  <si>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</si>
  <si>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</si>
  <si>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</si>
  <si>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</si>
  <si>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</si>
  <si>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</si>
  <si>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</si>
  <si>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</si>
  <si>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</si>
  <si>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</si>
  <si>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</si>
  <si>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</si>
  <si>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</si>
  <si>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</si>
  <si>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</si>
  <si>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</si>
  <si>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</si>
  <si>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</si>
  <si>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</si>
  <si>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</si>
  <si>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</si>
  <si>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</si>
  <si>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</si>
  <si>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</si>
  <si>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</si>
  <si>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</si>
  <si>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</si>
  <si>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</si>
  <si>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</si>
  <si>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</si>
  <si>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</si>
  <si>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</si>
  <si>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</si>
  <si>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</si>
  <si>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</si>
  <si>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</si>
  <si>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</si>
  <si>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</si>
  <si>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</si>
  <si>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</si>
  <si>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</si>
  <si>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</si>
  <si>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</si>
  <si>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</si>
  <si>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</si>
  <si>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</si>
  <si>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</si>
  <si>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</si>
  <si>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</si>
  <si>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</si>
  <si>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</si>
  <si>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</si>
  <si>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</si>
  <si>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</si>
  <si>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</si>
  <si>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</si>
  <si>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</si>
  <si>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</si>
  <si>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</si>
  <si>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</si>
  <si>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</si>
  <si>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</si>
  <si>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</si>
  <si>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</si>
  <si>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</si>
  <si>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</si>
  <si>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</si>
  <si>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</si>
  <si>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</si>
  <si>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</si>
  <si>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</si>
  <si>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</si>
  <si>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</si>
  <si>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</si>
  <si>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</si>
  <si>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</si>
  <si>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</si>
  <si>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</si>
  <si>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</si>
  <si>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</si>
  <si>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</si>
  <si>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</si>
  <si>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</si>
  <si>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</si>
  <si>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</si>
  <si>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</si>
  <si>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</si>
  <si>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</si>
  <si>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</si>
  <si>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</si>
  <si>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</si>
  <si>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</si>
  <si>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</si>
  <si>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</si>
  <si>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</si>
  <si>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</si>
  <si>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</si>
  <si>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</si>
  <si>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</si>
  <si>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</si>
  <si>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</si>
  <si>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</si>
  <si>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</si>
  <si>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</si>
  <si>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</si>
  <si>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</si>
  <si>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</si>
  <si>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</si>
  <si>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</si>
  <si>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</si>
  <si>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</si>
  <si>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</si>
  <si>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</si>
  <si>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</si>
  <si>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</si>
  <si>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</si>
  <si>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</si>
  <si>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</si>
  <si>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</si>
  <si>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</si>
  <si>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</si>
  <si>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</si>
  <si>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</si>
  <si>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</si>
  <si>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</si>
  <si>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</si>
  <si>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</si>
  <si>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</si>
  <si>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</si>
  <si>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</si>
  <si>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</si>
  <si>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</si>
  <si>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</si>
  <si>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</si>
  <si>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</si>
  <si>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</si>
  <si>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</si>
  <si>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</si>
  <si>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</si>
  <si>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</si>
  <si>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</si>
  <si>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</si>
  <si>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</si>
  <si>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</si>
  <si>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</si>
  <si>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</si>
  <si>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</si>
  <si>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</si>
  <si>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</si>
  <si>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</si>
  <si>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</si>
  <si>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</si>
  <si>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</si>
  <si>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</si>
  <si>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</si>
  <si>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</si>
  <si>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</si>
  <si>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</si>
  <si>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</si>
  <si>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</si>
  <si>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</si>
  <si>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</si>
  <si>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</si>
  <si>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</si>
  <si>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</si>
  <si>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</si>
  <si>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</si>
  <si>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</si>
  <si>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</si>
  <si>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</si>
  <si>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</si>
  <si>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</si>
  <si>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</si>
  <si>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</si>
  <si>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</si>
  <si>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</si>
  <si>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</si>
  <si>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</si>
  <si>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</si>
  <si>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</si>
  <si>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</si>
  <si>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</si>
  <si>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</si>
  <si>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</si>
  <si>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</si>
  <si>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</si>
  <si>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</si>
  <si>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</si>
  <si>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</si>
  <si>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</si>
  <si>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</si>
  <si>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</si>
  <si>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</si>
  <si>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</si>
  <si>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</si>
  <si>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</si>
  <si>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</si>
  <si>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</si>
  <si>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</si>
  <si>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</si>
  <si>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</si>
  <si>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</si>
  <si>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</si>
  <si>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</si>
  <si>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</si>
  <si>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</si>
  <si>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</si>
  <si>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</si>
  <si>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</si>
  <si>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</si>
  <si>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</si>
  <si>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</si>
  <si>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</si>
  <si>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</si>
  <si>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</si>
  <si>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</si>
  <si>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</si>
  <si>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</si>
  <si>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</si>
  <si>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</si>
  <si>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</si>
  <si>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</si>
  <si>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</si>
  <si>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</si>
  <si>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</si>
  <si>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</si>
  <si>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</si>
  <si>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</si>
  <si>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</si>
  <si>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</si>
  <si>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</si>
  <si>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</si>
  <si>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</si>
  <si>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</si>
  <si>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</si>
  <si>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</si>
  <si>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</si>
  <si>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</si>
  <si>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</si>
  <si>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</si>
  <si>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</si>
  <si>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</si>
  <si>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</si>
  <si>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</si>
  <si>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</si>
  <si>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</si>
  <si>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</si>
  <si>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</si>
  <si>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</si>
  <si>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</si>
  <si>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</si>
  <si>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</si>
  <si>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</si>
  <si>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</si>
  <si>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</si>
  <si>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</si>
  <si>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</si>
  <si>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</si>
  <si>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</si>
  <si>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</si>
  <si>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</si>
  <si>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</si>
  <si>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</si>
  <si>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</si>
  <si>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</si>
  <si>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</si>
  <si>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</si>
  <si>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</si>
  <si>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</si>
  <si>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</si>
  <si>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</si>
  <si>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</si>
  <si>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</si>
  <si>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</si>
  <si>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</si>
  <si>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</si>
  <si>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</si>
  <si>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</si>
  <si>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</si>
  <si>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</si>
  <si>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</si>
  <si>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</si>
  <si>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</si>
  <si>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</si>
  <si>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</si>
  <si>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</si>
  <si>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</si>
  <si>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</si>
  <si>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</si>
  <si>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</si>
  <si>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</si>
  <si>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</si>
  <si>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</si>
  <si>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</si>
  <si>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</si>
  <si>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</si>
  <si>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</si>
  <si>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</si>
  <si>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</si>
  <si>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</si>
  <si>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</si>
  <si>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</si>
  <si>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</si>
  <si>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</si>
  <si>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</si>
  <si>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</si>
  <si>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</si>
  <si>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</si>
  <si>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</si>
  <si>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</si>
  <si>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</si>
  <si>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</si>
  <si>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</si>
  <si>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</si>
  <si>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</si>
  <si>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</si>
  <si>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</si>
  <si>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</si>
  <si>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</si>
  <si>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</si>
  <si>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</si>
  <si>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</si>
  <si>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</si>
  <si>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</si>
  <si>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</si>
  <si>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</si>
  <si>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</si>
  <si>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</si>
  <si>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</si>
  <si>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</si>
  <si>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</si>
  <si>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</si>
  <si>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</si>
  <si>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</si>
  <si>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</si>
  <si>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</si>
  <si>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</si>
  <si>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</si>
  <si>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</si>
  <si>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</si>
  <si>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</si>
  <si>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</si>
  <si>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</si>
  <si>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</si>
  <si>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</si>
  <si>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</si>
  <si>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</si>
  <si>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</si>
  <si>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</si>
  <si>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</si>
  <si>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</si>
  <si>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</si>
  <si>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</si>
  <si>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</si>
  <si>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</si>
  <si>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</si>
  <si>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</si>
  <si>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</si>
  <si>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</si>
  <si>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</si>
  <si>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</si>
  <si>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</si>
  <si>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</si>
  <si>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</si>
  <si>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</si>
  <si>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</si>
  <si>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</si>
  <si>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</si>
  <si>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</si>
  <si>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</si>
  <si>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</si>
  <si>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</si>
  <si>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</si>
  <si>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</si>
  <si>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</si>
  <si>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</si>
  <si>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</si>
  <si>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</si>
  <si>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</si>
  <si>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</si>
  <si>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</si>
  <si>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</si>
  <si>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</si>
  <si>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</si>
  <si>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</si>
  <si>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</si>
  <si>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</si>
  <si>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</si>
  <si>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</si>
  <si>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</si>
  <si>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</si>
  <si>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</si>
  <si>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</si>
  <si>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</si>
  <si>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</si>
  <si>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</si>
  <si>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</si>
  <si>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</si>
  <si>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</si>
  <si>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</si>
  <si>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</si>
  <si>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</si>
  <si>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</si>
  <si>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</si>
  <si>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</si>
  <si>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</si>
  <si>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</si>
  <si>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</si>
  <si>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</si>
  <si>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</si>
  <si>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</si>
  <si>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</si>
  <si>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</si>
  <si>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</si>
  <si>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</si>
  <si>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</si>
  <si>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</si>
  <si>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</si>
  <si>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</si>
  <si>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</si>
  <si>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</si>
  <si>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</si>
  <si>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</si>
  <si>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</si>
  <si>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</si>
  <si>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</si>
  <si>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</si>
  <si>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</si>
  <si>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</si>
  <si>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</si>
  <si>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</si>
  <si>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</si>
  <si>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</si>
  <si>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</si>
  <si>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</si>
  <si>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</si>
  <si>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</si>
  <si>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</si>
  <si>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</si>
  <si>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</si>
  <si>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</si>
  <si>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</si>
  <si>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</si>
  <si>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</si>
  <si>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</si>
  <si>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</si>
  <si>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</si>
  <si>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</si>
  <si>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</si>
  <si>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</si>
  <si>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</si>
  <si>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</si>
  <si>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</si>
  <si>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</si>
  <si>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</si>
  <si>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</si>
  <si>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</si>
  <si>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</si>
  <si>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</si>
  <si>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</si>
  <si>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</si>
  <si>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</si>
  <si>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</si>
  <si>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</si>
  <si>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</si>
  <si>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</si>
  <si>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</si>
  <si>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</si>
  <si>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</si>
  <si>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</si>
  <si>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</si>
  <si>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</si>
  <si>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</si>
  <si>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</si>
  <si>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</si>
  <si>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</si>
  <si>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</si>
  <si>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</si>
  <si>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</si>
  <si>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</si>
  <si>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</si>
  <si>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</si>
  <si>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</si>
  <si>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</si>
  <si>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</si>
  <si>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</si>
  <si>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</si>
  <si>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</si>
  <si>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</si>
  <si>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</si>
  <si>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</si>
  <si>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</si>
  <si>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</si>
  <si>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</si>
  <si>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</si>
  <si>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</si>
  <si>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</si>
  <si>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</si>
  <si>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</si>
  <si>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</si>
  <si>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</si>
  <si>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</si>
  <si>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</si>
  <si>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</si>
  <si>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</si>
  <si>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</si>
  <si>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</si>
  <si>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</si>
  <si>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</si>
  <si>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</si>
  <si>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</si>
  <si>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</si>
  <si>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</si>
  <si>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</si>
  <si>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</si>
  <si>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</si>
  <si>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</si>
  <si>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</si>
  <si>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</si>
  <si>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</si>
  <si>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</si>
  <si>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</si>
  <si>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</si>
  <si>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</si>
  <si>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</si>
  <si>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</si>
  <si>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</si>
  <si>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</si>
  <si>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</si>
  <si>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</si>
  <si>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</si>
  <si>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</si>
  <si>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</si>
  <si>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</si>
  <si>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</si>
  <si>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</si>
  <si>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</si>
  <si>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</si>
  <si>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</si>
  <si>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</si>
  <si>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</si>
  <si>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</si>
  <si>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</si>
  <si>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</si>
  <si>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</si>
  <si>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</si>
  <si>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</si>
  <si>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</si>
  <si>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</si>
  <si>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</si>
  <si>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</si>
  <si>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</si>
  <si>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</si>
  <si>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</si>
  <si>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</si>
  <si>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</si>
  <si>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</si>
  <si>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</si>
  <si>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</si>
  <si>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</si>
  <si>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</si>
  <si>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</si>
  <si>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</si>
  <si>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</si>
  <si>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</si>
  <si>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</si>
  <si>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</si>
  <si>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</si>
  <si>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</si>
  <si>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</si>
  <si>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</si>
  <si>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</si>
  <si>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</si>
  <si>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</si>
  <si>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</si>
  <si>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</si>
  <si>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</si>
  <si>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</si>
  <si>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</si>
  <si>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</si>
  <si>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</si>
  <si>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</si>
  <si>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</si>
  <si>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</si>
  <si>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</si>
  <si>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</si>
  <si>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</si>
  <si>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</si>
  <si>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</si>
  <si>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</si>
  <si>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</si>
  <si>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</si>
  <si>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</si>
  <si>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</si>
  <si>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</si>
  <si>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</si>
  <si>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</si>
  <si>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</si>
  <si>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</si>
  <si>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</si>
  <si>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</si>
  <si>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</si>
  <si>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</si>
  <si>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</si>
  <si>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</si>
  <si>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</si>
  <si>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</si>
  <si>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</si>
  <si>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</si>
  <si>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</si>
  <si>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</si>
  <si>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</si>
  <si>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</si>
  <si>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</si>
  <si>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</si>
  <si>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</si>
  <si>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</si>
  <si>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</si>
  <si>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</si>
  <si>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</si>
  <si>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</si>
  <si>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</si>
  <si>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</si>
  <si>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</si>
  <si>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</si>
  <si>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</si>
  <si>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</si>
  <si>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</si>
  <si>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</si>
  <si>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</si>
  <si>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</si>
  <si>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</si>
  <si>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</si>
  <si>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</si>
  <si>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</si>
  <si>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</si>
  <si>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</si>
  <si>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</si>
  <si>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</si>
  <si>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</si>
  <si>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</si>
  <si>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</si>
  <si>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</si>
  <si>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</si>
  <si>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</si>
  <si>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</si>
  <si>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</si>
  <si>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</si>
  <si>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</si>
  <si>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</si>
  <si>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</si>
  <si>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</si>
  <si>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</si>
  <si>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</si>
  <si>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</si>
  <si>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</si>
  <si>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</si>
  <si>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</si>
  <si>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</si>
  <si>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</si>
  <si>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</si>
  <si>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</si>
  <si>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</si>
  <si>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</si>
  <si>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</si>
  <si>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</si>
  <si>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</si>
  <si>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</si>
  <si>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</si>
  <si>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</si>
  <si>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</si>
  <si>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</si>
  <si>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</si>
  <si>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</si>
  <si>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</si>
  <si>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</si>
  <si>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</si>
  <si>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</si>
  <si>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</si>
  <si>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</si>
  <si>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</si>
  <si>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</si>
  <si>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</si>
  <si>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</si>
  <si>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</si>
  <si>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</si>
  <si>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</si>
  <si>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</si>
  <si>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</si>
  <si>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</si>
  <si>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</si>
  <si>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</si>
  <si>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</si>
  <si>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</si>
  <si>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</si>
  <si>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</si>
  <si>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</si>
  <si>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</si>
  <si>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</si>
  <si>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</si>
  <si>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</si>
  <si>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</si>
  <si>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</si>
  <si>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</si>
  <si>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</si>
  <si>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</si>
  <si>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</si>
  <si>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</si>
  <si>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</si>
  <si>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</si>
  <si>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</si>
  <si>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</si>
  <si>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</si>
  <si>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</si>
  <si>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</si>
  <si>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</si>
  <si>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</si>
  <si>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</si>
  <si>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</si>
  <si>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</si>
  <si>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</si>
  <si>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</si>
  <si>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</si>
  <si>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</si>
  <si>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</si>
  <si>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</si>
  <si>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</si>
  <si>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</si>
  <si>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</si>
  <si>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</si>
  <si>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</si>
  <si>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</si>
  <si>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</si>
  <si>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</si>
  <si>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</si>
  <si>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</si>
  <si>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</si>
  <si>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</si>
  <si>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</si>
  <si>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</si>
  <si>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</si>
  <si>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</si>
  <si>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</si>
  <si>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</si>
  <si>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</si>
  <si>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</si>
  <si>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</si>
  <si>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</si>
  <si>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</si>
  <si>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</si>
  <si>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</si>
  <si>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</si>
  <si>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</si>
  <si>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</si>
  <si>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</si>
  <si>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</si>
  <si>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</si>
  <si>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</si>
  <si>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</si>
  <si>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</si>
  <si>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</si>
  <si>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</si>
  <si>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</si>
  <si>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</si>
  <si>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</si>
  <si>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</si>
  <si>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</si>
  <si>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</si>
  <si>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</si>
  <si>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</si>
  <si>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</si>
  <si>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</si>
  <si>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</si>
  <si>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</si>
  <si>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</si>
  <si>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</si>
  <si>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</si>
  <si>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</si>
  <si>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</si>
  <si>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</si>
  <si>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</si>
  <si>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</si>
  <si>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</si>
  <si>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</si>
  <si>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</si>
  <si>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</si>
  <si>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</si>
  <si>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</si>
  <si>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</si>
  <si>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</si>
  <si>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</si>
  <si>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</si>
  <si>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</si>
  <si>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</si>
  <si>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</si>
  <si>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</si>
  <si>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</si>
  <si>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</si>
  <si>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</si>
  <si>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</si>
  <si>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</si>
  <si>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</si>
  <si>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</si>
  <si>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</si>
  <si>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</si>
  <si>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</si>
  <si>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</si>
  <si>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</si>
  <si>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</si>
  <si>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</si>
  <si>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</si>
  <si>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</si>
  <si>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</si>
  <si>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</si>
  <si>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</si>
  <si>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</si>
  <si>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</si>
  <si>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</si>
  <si>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</si>
  <si>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</si>
  <si>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</si>
  <si>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</si>
  <si>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</si>
  <si>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</si>
  <si>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</si>
  <si>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</si>
  <si>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</si>
  <si>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</si>
  <si>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</si>
  <si>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</si>
  <si>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</si>
  <si>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</si>
  <si>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</si>
  <si>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</si>
  <si>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</si>
  <si>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</si>
  <si>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</si>
  <si>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</si>
  <si>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</si>
  <si>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</si>
  <si>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</si>
  <si>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</si>
  <si>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</si>
  <si>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</si>
  <si>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</si>
  <si>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</si>
  <si>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</si>
  <si>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</si>
  <si>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</si>
  <si>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</si>
  <si>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</si>
  <si>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</si>
  <si>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</si>
  <si>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</si>
  <si>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</si>
  <si>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</si>
  <si>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</si>
  <si>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</si>
  <si>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</si>
  <si>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</si>
  <si>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</si>
  <si>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</si>
  <si>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</si>
  <si>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</si>
  <si>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</si>
  <si>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</si>
  <si>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</si>
  <si>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</si>
  <si>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</si>
  <si>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</si>
  <si>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</si>
  <si>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</si>
  <si>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</si>
  <si>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</si>
  <si>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</si>
  <si>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</si>
  <si>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</si>
  <si>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</si>
  <si>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</si>
  <si>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</si>
  <si>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</si>
  <si>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</si>
  <si>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</si>
  <si>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</si>
  <si>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</si>
  <si>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</si>
  <si>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</si>
  <si>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</si>
  <si>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</si>
  <si>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</si>
  <si>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</si>
  <si>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</si>
  <si>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</si>
  <si>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</si>
  <si>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</si>
  <si>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</si>
  <si>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</si>
  <si>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</si>
  <si>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</si>
  <si>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</si>
  <si>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</si>
  <si>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</si>
  <si>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</si>
  <si>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</si>
  <si>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</si>
  <si>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</si>
  <si>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</si>
  <si>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</si>
  <si>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</si>
  <si>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</si>
  <si>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</si>
  <si>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</si>
  <si>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</si>
  <si>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</si>
  <si>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</si>
  <si>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</si>
  <si>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</si>
  <si>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</si>
  <si>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</si>
  <si>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</si>
  <si>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</si>
  <si>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</si>
  <si>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</si>
  <si>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</si>
  <si>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</si>
  <si>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</si>
  <si>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</si>
  <si>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</si>
  <si>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</si>
  <si>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</si>
  <si>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</si>
  <si>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</si>
  <si>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</si>
  <si>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</si>
  <si>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</si>
  <si>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</si>
  <si>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2" type="noConversion"/>
  </si>
  <si>
    <t>积分兑换-永久</t>
    <phoneticPr fontId="32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</si>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</sst>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  <xf numFmtId="0" fontId="37" fillId="3" borderId="1" xfId="6" applyFont="1" applyFill="1" applyBorder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workbookViewId="0">
      <pane xSplit="8" ySplit="2" topLeftCell="I214" activePane="bottomRight" state="frozen"/>
      <selection pane="topRight"/>
      <selection pane="bottomLeft"/>
      <selection pane="bottomRight" activeCell="A231" sqref="A2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279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|Cffbbbbbb属性：|r|n攻击+250|n业力+1000|n生命值+5000|n|n|Cff00ff7f击杀150只怪有50%概率升级|r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|Cffbbbbbb属性：|r|n攻击+500|n业力+2000|n生命值+10000|n|n|Cff00ff7f击杀150只怪有50%概率升级|r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|Cffbbbbbb属性：|r|n攻击+750|n业力+3000|n生命值+15000|n|n|Cff00ff7f击杀150只怪有50%概率升级|r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|Cffbbbbbb属性：|r|n攻击+1000|n业力+4000|n生命值+20000|n|n|Cff00ff7f击杀150只怪有50%概率升级|r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|Cffbbbbbb属性：|r|n攻击+1250|n业力+5000|n生命值+25000|n|n|Cff00ff7f击杀150只怪有50%概率升级|r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|Cffbbbbbb属性：|r|n攻击+2500|n业力+10000|n生命值+50000|n暴击+4%|n|n|Cff00ff7f击杀200只怪有50%概率升级|r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|Cffbbbbbb属性：|r|n攻击+3000|n业力+12000|n生命值+60000|n暴击+4%|n|n|Cff00ff7f击杀200只怪有50%概率升级|r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|Cffbbbbbb属性：|r|n攻击+3500|n业力+14000|n生命值+70000|n暴击+4%|n|n|Cff00ff7f击杀200只怪有50%概率升级|r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|Cffbbbbbb属性：|r|n攻击+4250|n业力+17000|n生命值+85000|n暴击+4%|n|n|Cff00ff7f击杀200只怪有50%概率升级|r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|Cffbbbbbb属性：|r|n攻击+5000|n业力+20000|n生命值+100000|n暴击+4%|n|n|Cff00ff7f击杀200只怪有50%概率升级|r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|Cffbbbbbb属性：|r|n攻击+7500|n业力+30000|n生命值+150000|n暴击+6%|n|n|Cff00ff7f击杀300只怪有50%概率升级|r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|Cffbbbbbb属性：|r|n攻击+9000|n业力+36000|n生命值+180000|n暴击+6%|n|n|Cff00ff7f击杀300只怪有50%概率升级|r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|Cffbbbbbb属性：|r|n攻击+10500|n业力+42000|n生命值+210000|n暴击+6%|n|n|Cff00ff7f击杀300只怪有50%概率升级|r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|Cffbbbbbb属性：|r|n攻击+12500|n业力+50000|n生命值+250000|n暴击+6%|n|n|Cff00ff7f击杀300只怪有50%概率升级|r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|Cffbbbbbb属性：|r|n攻击+15000|n业力+60000|n生命值+300000|n暴击+6%|n|n|Cff00ff7f击杀300只怪有50%概率升级|r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|Cffbbbbbb属性：|r|n攻击+25000|n业力+100000|n生命值+500000|n暴击+8%|n|n|Cff00ff7f击杀400只怪有50%概率升级|r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|Cffbbbbbb属性：|r|n攻击+30000|n业力+120000|n生命值+600000|n暴击+8%|n|n|Cff00ff7f击杀400只怪有50%概率升级|r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|Cffbbbbbb属性：|r|n攻击+35000|n业力+140000|n生命值+700000|n暴击+8%|n|n|Cff00ff7f击杀400只怪有50%概率升级|r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|Cffbbbbbb属性：|r|n攻击+42500|n业力+170000|n生命值+850000|n暴击+8%|n|n|Cff00ff7f击杀400只怪有50%概率升级|r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|Cffbbbbbb属性：|r|n攻击+50000|n业力+200000|n生命值+1000000|n暴击+8%|n|n|Cff00ff7f击杀400只怪有50%概率升级|r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|Cffbbbbbb属性：|r|n攻击+75000|n业力+300000|n生命值+1500000|n暴击+10%|n|n|Cff00ff7f击杀500只怪有50%概率升级|r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|Cffbbbbbb属性：|r|n攻击+90000|n业力+360000|n生命值+1800000|n暴击+10%|n|n|Cff00ff7f击杀500只怪有50%概率升级|r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|Cffbbbbbb属性：|r|n攻击+105000|n业力+420000|n生命值+2100000|n暴击+10%|n|n|Cff00ff7f击杀500只怪有50%概率升级|r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|Cffbbbbbb属性：|r|n攻击+125000|n业力+500000|n生命值+2500000|n暴击+10%|n|n|Cff00ff7f击杀500只怪有50%概率升级|r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|Cffbbbbbb属性：|r|n护甲+200|n生命值+6000000|n生命回复+150000|n|n|Cff00ff7f点击消耗35000金币进行强化|n成功率50%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|Cffbbbbbb属性：|r|n护甲+200|n生命值+7200000|n生命回复+180000|n|n|Cff00ff7f点击消耗35000金币进行强化|n成功率50%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|Cffbbbbbb属性：|r|n护甲+200|n生命值+8400000|n生命回复+210000|n|n|Cff00ff7f点击消耗35000金币进行强化|n成功率50%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|Cffbbbbbb属性：|r|n护甲+200|n生命值+10000000|n生命回复+250000|n|n|Cff00ff7f点击消耗35000金币进行强化|n成功率50%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4" t="s">
        <v>982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4" t="s">
        <v>983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4" t="s">
        <v>982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4" t="s">
        <v>983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0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0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0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0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1</v>
      </c>
      <c r="Q167" s="27">
        <v>1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0</v>
      </c>
      <c r="Q211" s="27">
        <v>1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5" si="99">H223</f>
        <v>已领取入群礼包</v>
      </c>
      <c r="K223" s="142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2" t="str">
        <f t="shared" ref="J231" si="101">H231</f>
        <v>积分兑换-永久</v>
      </c>
      <c r="K231" s="142" t="str">
        <f t="shared" ref="K231" si="102">I231</f>
        <v>积分兑换-永久</v>
      </c>
      <c r="L231" s="27"/>
      <c r="M231" s="143" t="str">
        <f>VLOOKUP(LEFT(RIGHT(B231,5),4),物品!B:CU,20,FALSE)</f>
        <v>ReplaceableTextures\\CommandButtons\\BTNUIRK04.blp</v>
      </c>
      <c r="N231" s="162" t="s">
        <v>83</v>
      </c>
      <c r="O231" s="143" t="s">
        <v>95</v>
      </c>
      <c r="P231" s="27">
        <v>0</v>
      </c>
      <c r="Q231" s="27">
        <v>2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2" t="str">
        <f t="shared" si="99"/>
        <v>天乾地坤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ReplaceableTextures\\CommandButtons\\BTNRY1C.blp</v>
      </c>
      <c r="N232" s="162" t="s">
        <v>83</v>
      </c>
      <c r="O232" s="143" t="s">
        <v>95</v>
      </c>
      <c r="P232" s="27">
        <v>0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2" t="str">
        <f t="shared" si="99"/>
        <v>五彩凰翼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ReplaceableTextures\\CommandButtons\\BTNRY2C.blp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2" t="str">
        <f t="shared" si="99"/>
        <v>崩鸣刃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ReplaceableTextures\\CommandButtons\\BTNRY3C.blp</v>
      </c>
      <c r="N234" s="162" t="s">
        <v>83</v>
      </c>
      <c r="O234" s="143" t="s">
        <v>95</v>
      </c>
      <c r="P234" s="27">
        <v>0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2" t="str">
        <f t="shared" si="99"/>
        <v>俯瞰寰宇</v>
      </c>
      <c r="K235" s="142" t="str">
        <f t="shared" si="100"/>
        <v>代码生成</v>
      </c>
      <c r="L235" s="27"/>
      <c r="M235" s="143" t="str">
        <f>VLOOKUP(LEFT(RIGHT(B235,5),4),物品!B:CU,20,FALSE)</f>
        <v>ReplaceableTextures\\CommandButtons\\BTNRY4C.blp</v>
      </c>
      <c r="N235" s="162" t="s">
        <v>83</v>
      </c>
      <c r="O235" s="143" t="s">
        <v>95</v>
      </c>
      <c r="P235" s="27">
        <v>0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" si="103">H236</f>
        <v>附魔</v>
      </c>
      <c r="K236" s="142">
        <f t="shared" ref="K236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ref="J237:J262" si="105">H237</f>
        <v>附魔</v>
      </c>
      <c r="K237" s="142">
        <f t="shared" ref="K237:K262" si="106">I237</f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5"/>
        <v>附魔</v>
      </c>
      <c r="K238" s="142">
        <f t="shared" si="106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5"/>
        <v>附魔</v>
      </c>
      <c r="K239" s="142">
        <f t="shared" si="106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5"/>
        <v>附魔</v>
      </c>
      <c r="K240" s="142">
        <f t="shared" si="106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5"/>
        <v>附魔</v>
      </c>
      <c r="K241" s="142">
        <f t="shared" si="106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5"/>
        <v>附魔</v>
      </c>
      <c r="K242" s="142">
        <f t="shared" si="106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5"/>
        <v>附魔</v>
      </c>
      <c r="K243" s="142">
        <f t="shared" si="106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5"/>
        <v>附魔</v>
      </c>
      <c r="K244" s="142">
        <f t="shared" si="106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5"/>
        <v>附魔</v>
      </c>
      <c r="K245" s="142">
        <f t="shared" si="106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5"/>
        <v>附魔</v>
      </c>
      <c r="K246" s="142">
        <f t="shared" si="106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5"/>
        <v>附魔</v>
      </c>
      <c r="K247" s="142">
        <f t="shared" si="106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5"/>
        <v>附魔</v>
      </c>
      <c r="K248" s="142">
        <f t="shared" si="106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5"/>
        <v>附魔</v>
      </c>
      <c r="K249" s="142">
        <f t="shared" si="106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5"/>
        <v>附魔</v>
      </c>
      <c r="K250" s="142">
        <f t="shared" si="106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5"/>
        <v>附魔</v>
      </c>
      <c r="K251" s="142">
        <f t="shared" si="106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5"/>
        <v>附魔</v>
      </c>
      <c r="K252" s="142">
        <f t="shared" si="106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5"/>
        <v>附魔</v>
      </c>
      <c r="K253" s="142">
        <f t="shared" si="106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5"/>
        <v>附魔</v>
      </c>
      <c r="K254" s="142">
        <f t="shared" si="106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5"/>
        <v>附魔</v>
      </c>
      <c r="K255" s="142">
        <f t="shared" si="106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5"/>
        <v>附魔</v>
      </c>
      <c r="K256" s="142">
        <f t="shared" si="106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5"/>
        <v>附魔</v>
      </c>
      <c r="K257" s="142">
        <f t="shared" si="106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5"/>
        <v>附魔</v>
      </c>
      <c r="K258" s="142">
        <f t="shared" si="106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5"/>
        <v>附魔</v>
      </c>
      <c r="K259" s="142">
        <f t="shared" si="106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5"/>
        <v>附魔</v>
      </c>
      <c r="K260" s="142">
        <f t="shared" si="106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5"/>
        <v>附魔</v>
      </c>
      <c r="K261" s="142">
        <f t="shared" si="106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si="105"/>
        <v>附魔</v>
      </c>
      <c r="K262" s="142">
        <f t="shared" si="106"/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ref="J263:J265" si="107">H263</f>
        <v>附魔</v>
      </c>
      <c r="K263" s="142">
        <f t="shared" ref="K263:K265" si="108">I263</f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7"/>
        <v>附魔</v>
      </c>
      <c r="K264" s="142">
        <f t="shared" si="108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si="107"/>
        <v>附魔</v>
      </c>
      <c r="K265" s="142">
        <f t="shared" si="108"/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:J279" si="109">H266</f>
        <v>附魔</v>
      </c>
      <c r="K266" s="142">
        <f t="shared" ref="K266:K279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2" t="str">
        <f t="shared" ref="J267" si="111">H267</f>
        <v>附魔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2" t="str">
        <f t="shared" ref="J268" si="113">H268</f>
        <v>没抽到任何东西</v>
      </c>
      <c r="K268" s="142">
        <f t="shared" ref="K268" si="114">I268</f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2" t="str">
        <f t="shared" si="109"/>
        <v>玄铁</v>
      </c>
      <c r="K269" s="142">
        <f t="shared" si="110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2" t="str">
        <f t="shared" si="109"/>
        <v>杀敌数</v>
      </c>
      <c r="K270" s="142">
        <f t="shared" si="110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2" t="str">
        <f t="shared" si="109"/>
        <v>攻击力低</v>
      </c>
      <c r="K271" s="142">
        <f t="shared" si="110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2" t="str">
        <f t="shared" si="109"/>
        <v>攻击力中</v>
      </c>
      <c r="K272" s="142">
        <f t="shared" si="110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2" t="str">
        <f t="shared" si="109"/>
        <v>攻击力高</v>
      </c>
      <c r="K273" s="142">
        <f t="shared" si="110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2" t="str">
        <f t="shared" si="109"/>
        <v>生命值低</v>
      </c>
      <c r="K274" s="142">
        <f t="shared" si="110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2" t="str">
        <f t="shared" si="109"/>
        <v>生命值中</v>
      </c>
      <c r="K275" s="142">
        <f t="shared" si="110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2" t="str">
        <f t="shared" si="109"/>
        <v>生命值高</v>
      </c>
      <c r="K276" s="142">
        <f t="shared" si="110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2" t="str">
        <f t="shared" si="109"/>
        <v>业力低</v>
      </c>
      <c r="K277" s="142">
        <f t="shared" si="110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2" t="str">
        <f t="shared" si="109"/>
        <v>业力中</v>
      </c>
      <c r="K278" s="142">
        <f t="shared" si="110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2" t="str">
        <f t="shared" si="109"/>
        <v>业力高</v>
      </c>
      <c r="K279" s="142">
        <f t="shared" si="110"/>
        <v>0</v>
      </c>
      <c r="L279" s="27"/>
      <c r="M279" s="143">
        <f>VLOOKUP(LEFT(RIGHT(B279,5),4),物品!B:CU,20,FALSE)</f>
        <v>0</v>
      </c>
      <c r="N279" s="162" t="s">
        <v>83</v>
      </c>
      <c r="O279" s="143" t="s">
        <v>95</v>
      </c>
      <c r="P279" s="27">
        <v>0</v>
      </c>
      <c r="Q279" s="27">
        <v>0</v>
      </c>
      <c r="R279" s="162" t="s">
        <v>83</v>
      </c>
      <c r="S279" s="162" t="s">
        <v>83</v>
      </c>
      <c r="T279" s="162" t="s">
        <v>83</v>
      </c>
      <c r="U279" s="162" t="s">
        <v>83</v>
      </c>
      <c r="V279" s="27"/>
      <c r="W279" s="27" t="s">
        <v>88</v>
      </c>
      <c r="X279" s="27">
        <v>0</v>
      </c>
      <c r="Y279" s="162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2" t="s">
        <v>83</v>
      </c>
      <c r="AF279" s="162" t="s">
        <v>83</v>
      </c>
      <c r="AG279" s="162" t="s">
        <v>83</v>
      </c>
      <c r="AH279" s="162" t="s">
        <v>83</v>
      </c>
      <c r="AI279" s="27">
        <v>1</v>
      </c>
      <c r="AJ279" s="27"/>
      <c r="AK279" s="27">
        <v>1</v>
      </c>
      <c r="AL279" s="27">
        <v>1</v>
      </c>
      <c r="AM279" s="162" t="s">
        <v>83</v>
      </c>
      <c r="AN279" s="27">
        <v>1</v>
      </c>
      <c r="AO279" s="27">
        <v>1</v>
      </c>
      <c r="AP279" s="27">
        <v>1</v>
      </c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40"/>
      <c r="B327" s="27"/>
      <c r="C327" s="27"/>
      <c r="D327" s="27"/>
      <c r="E327" s="27"/>
      <c r="F327" s="27"/>
      <c r="G327" s="27"/>
      <c r="H327" s="27"/>
      <c r="I327" s="27"/>
      <c r="J327" s="142"/>
      <c r="K327" s="142"/>
      <c r="L327" s="27"/>
      <c r="M327" s="143"/>
      <c r="N327" s="27"/>
      <c r="O327" s="143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6"/>
      <c r="C380" s="27"/>
      <c r="D380" s="27"/>
      <c r="E380" s="27"/>
      <c r="H380" s="27"/>
      <c r="J380" s="142"/>
      <c r="K380" s="27"/>
      <c r="L380" s="27"/>
      <c r="O380" s="143"/>
      <c r="P380" s="27"/>
      <c r="Q380" s="27"/>
      <c r="W380" s="136"/>
      <c r="X380" s="136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O386" s="143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2"/>
      <c r="K391" s="27"/>
      <c r="L391" s="27"/>
      <c r="M391" s="147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136"/>
      <c r="S407" s="136"/>
      <c r="T407" s="136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6"/>
      <c r="C409" s="27"/>
      <c r="D409" s="27"/>
      <c r="E409" s="27"/>
      <c r="H409" s="27"/>
      <c r="J409" s="148"/>
      <c r="K409" s="136"/>
      <c r="L409" s="27"/>
      <c r="M409" s="147"/>
      <c r="O409" s="143"/>
      <c r="P409" s="27"/>
      <c r="Q409" s="27"/>
      <c r="R409" s="27"/>
      <c r="S409" s="27"/>
      <c r="T409" s="27"/>
      <c r="W409" s="136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 s="137" customFormat="1">
      <c r="E427" s="27"/>
      <c r="H427" s="27"/>
      <c r="J427" s="142"/>
      <c r="AB427" s="27"/>
    </row>
    <row r="428" spans="2:42">
      <c r="B428" s="136"/>
      <c r="C428" s="27"/>
      <c r="D428" s="27"/>
      <c r="E428" s="27"/>
      <c r="H428" s="27"/>
      <c r="J428" s="142"/>
      <c r="K428" s="27"/>
      <c r="L428" s="2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42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7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I436" s="137"/>
      <c r="J436" s="136"/>
      <c r="K436" s="27"/>
      <c r="L436" s="27"/>
      <c r="M436" s="137"/>
      <c r="O436" s="14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7"/>
      <c r="O440" s="143"/>
      <c r="P440" s="27"/>
      <c r="Q440" s="27"/>
      <c r="W440" s="136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6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J451" s="142"/>
      <c r="K451" s="27"/>
      <c r="L451" s="27"/>
      <c r="M451" s="149"/>
      <c r="O451" s="143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6"/>
      <c r="C452" s="27"/>
      <c r="D452" s="27"/>
      <c r="E452" s="27"/>
      <c r="H452" s="27"/>
      <c r="I452" s="13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M455" s="147"/>
      <c r="O455" s="143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136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O468" s="143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L492" s="27"/>
      <c r="M492"/>
      <c r="O492" s="14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136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6"/>
      <c r="C512" s="27"/>
      <c r="D512" s="27"/>
      <c r="E512" s="27"/>
      <c r="H512" s="27"/>
      <c r="J512" s="142"/>
      <c r="K512" s="27"/>
      <c r="M512" s="150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I531" s="137"/>
      <c r="J531" s="142"/>
      <c r="K531" s="27"/>
      <c r="L531" s="27"/>
      <c r="M531" s="150"/>
      <c r="O531" s="14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J542" s="142"/>
      <c r="K542" s="27"/>
      <c r="L542" s="27"/>
      <c r="O542" s="143"/>
      <c r="P542" s="27"/>
      <c r="Q542" s="27"/>
      <c r="W542" s="136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6"/>
      <c r="C546" s="27"/>
      <c r="D546" s="27"/>
      <c r="E546" s="27"/>
      <c r="H546" s="27"/>
      <c r="I546" s="27"/>
      <c r="J546" s="142"/>
      <c r="K546" s="27"/>
      <c r="L546" s="27"/>
      <c r="N546" s="136"/>
      <c r="O546" s="14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 s="138" customFormat="1">
      <c r="B548" s="151"/>
      <c r="C548" s="152"/>
      <c r="D548" s="152"/>
      <c r="E548" s="27"/>
      <c r="H548" s="27"/>
      <c r="I548" s="152"/>
      <c r="J548" s="153"/>
      <c r="K548" s="152"/>
      <c r="L548" s="152"/>
      <c r="M548" s="147"/>
      <c r="P548" s="152"/>
      <c r="Q548" s="152"/>
      <c r="W548" s="152"/>
      <c r="X548" s="152"/>
      <c r="Z548" s="152"/>
      <c r="AA548" s="27"/>
      <c r="AB548" s="151"/>
      <c r="AC548" s="152"/>
      <c r="AD548" s="152"/>
      <c r="AI548" s="152"/>
      <c r="AJ548" s="152"/>
      <c r="AK548" s="152"/>
      <c r="AN548" s="151"/>
      <c r="AO548" s="152"/>
      <c r="AP548" s="152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27"/>
      <c r="J567" s="142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37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6"/>
      <c r="C576" s="27"/>
      <c r="D576" s="27"/>
      <c r="E576" s="27"/>
      <c r="H576" s="27"/>
      <c r="I576" s="142"/>
      <c r="J576" s="142"/>
      <c r="K576" s="27"/>
      <c r="L576" s="27"/>
      <c r="P576" s="27"/>
      <c r="Q576" s="27"/>
      <c r="V576" s="27"/>
      <c r="W576" s="136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2"/>
      <c r="K583" s="142"/>
      <c r="L583" s="27"/>
      <c r="M583" s="143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4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136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2"/>
      <c r="J588" s="142"/>
      <c r="K588" s="27"/>
      <c r="L588" s="27"/>
      <c r="M588" s="154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4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5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L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M638" s="154"/>
      <c r="N638" s="136"/>
      <c r="O638" s="156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2"/>
      <c r="K642" s="27"/>
      <c r="L642" s="27"/>
      <c r="M642" s="156"/>
      <c r="O642" s="140"/>
      <c r="P642" s="27"/>
      <c r="Q642" s="27"/>
      <c r="V642" s="27"/>
      <c r="W642" s="136"/>
      <c r="X642" s="27"/>
      <c r="Z642" s="27"/>
      <c r="AA642" s="27"/>
      <c r="AB642" s="27"/>
      <c r="AC642" s="27"/>
      <c r="AD642" s="27"/>
      <c r="AJ642" s="27"/>
      <c r="AK642" s="27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 s="139" customFormat="1">
      <c r="B646" s="157"/>
      <c r="C646" s="157"/>
      <c r="D646" s="157"/>
      <c r="E646" s="27"/>
      <c r="H646" s="27"/>
      <c r="I646" s="157"/>
      <c r="J646" s="158"/>
      <c r="K646" s="157"/>
      <c r="L646" s="157"/>
      <c r="M646" s="159"/>
      <c r="O646" s="160"/>
      <c r="P646" s="157"/>
      <c r="Q646" s="157"/>
      <c r="V646" s="157"/>
      <c r="W646" s="161"/>
      <c r="X646" s="157"/>
      <c r="Z646" s="157"/>
      <c r="AA646" s="157"/>
      <c r="AB646" s="161"/>
      <c r="AC646" s="157"/>
      <c r="AD646" s="157"/>
      <c r="AJ646" s="157"/>
      <c r="AK646" s="157"/>
      <c r="AN646" s="161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2"/>
      <c r="K650" s="27"/>
      <c r="L650" s="27"/>
      <c r="M650" s="156"/>
      <c r="O650" s="14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 s="139" customFormat="1">
      <c r="B654" s="157"/>
      <c r="C654" s="157"/>
      <c r="D654" s="157"/>
      <c r="E654" s="27"/>
      <c r="H654" s="27"/>
      <c r="I654" s="157"/>
      <c r="J654" s="158"/>
      <c r="K654" s="157"/>
      <c r="L654" s="157"/>
      <c r="M654" s="159"/>
      <c r="O654" s="160"/>
      <c r="P654" s="157"/>
      <c r="Q654" s="157"/>
      <c r="W654" s="157"/>
      <c r="X654" s="157"/>
      <c r="Z654" s="157"/>
      <c r="AA654" s="157"/>
      <c r="AB654" s="161"/>
      <c r="AC654" s="157"/>
      <c r="AD654" s="157"/>
      <c r="AJ654" s="157"/>
      <c r="AK654" s="157"/>
      <c r="AN654" s="161"/>
      <c r="AO654" s="157"/>
      <c r="AP654" s="15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2"/>
      <c r="C669" s="27"/>
      <c r="D669" s="27"/>
      <c r="E669" s="27"/>
      <c r="H669" s="27"/>
      <c r="I669" s="142"/>
      <c r="J669" s="142"/>
      <c r="K669" s="27"/>
      <c r="L669" s="27"/>
      <c r="M669" s="143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O670" s="140"/>
      <c r="P670" s="27"/>
      <c r="Q670" s="27"/>
      <c r="V670" s="27"/>
      <c r="W670" s="136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2"/>
      <c r="K688" s="27"/>
      <c r="L688" s="27"/>
      <c r="P688" s="27"/>
      <c r="Q688" s="27"/>
      <c r="R688" s="136"/>
      <c r="S688" s="136"/>
      <c r="T688" s="136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40"/>
      <c r="J696" s="142"/>
      <c r="K696" s="27"/>
      <c r="M696" s="150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2"/>
      <c r="K697" s="27"/>
    </row>
    <row r="698" spans="2:41">
      <c r="B698" s="27"/>
      <c r="C698" s="27"/>
      <c r="D698" s="27"/>
      <c r="E698" s="27"/>
      <c r="H698" s="27"/>
      <c r="J698" s="142"/>
      <c r="K698" s="136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  <c r="J736" s="142"/>
    </row>
    <row r="737" spans="5:5">
      <c r="E737" s="27"/>
    </row>
    <row r="738" spans="5:5">
      <c r="E738" s="27"/>
    </row>
  </sheetData>
  <autoFilter ref="A1:AP736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tabSelected="1" workbookViewId="0">
      <pane xSplit="5" ySplit="2" topLeftCell="F216" activePane="bottomRight" state="frozen"/>
      <selection pane="topRight"/>
      <selection pane="bottomLeft"/>
      <selection pane="bottomRight" activeCell="I234" sqref="I234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8" t="s">
        <v>107</v>
      </c>
      <c r="G1" s="178"/>
      <c r="H1" s="178"/>
      <c r="I1" s="178"/>
      <c r="J1" s="178"/>
      <c r="K1" s="178"/>
      <c r="L1" s="178"/>
      <c r="M1" s="178"/>
      <c r="N1" s="178"/>
      <c r="O1" s="178"/>
      <c r="P1" s="179" t="s">
        <v>108</v>
      </c>
      <c r="Q1" s="180"/>
      <c r="R1" s="180"/>
      <c r="S1" s="181"/>
      <c r="T1" s="182" t="s">
        <v>7</v>
      </c>
      <c r="U1" s="18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974</v>
      </c>
      <c r="T114" s="164" t="s">
        <v>975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2" t="s">
        <v>695</v>
      </c>
      <c r="U194" s="168" t="s">
        <v>976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2" t="s">
        <v>698</v>
      </c>
      <c r="U195" s="168" t="s">
        <v>977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2" t="s">
        <v>701</v>
      </c>
      <c r="U196" s="168" t="s">
        <v>980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2" t="s">
        <v>695</v>
      </c>
      <c r="U197" s="168" t="s">
        <v>978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2" t="s">
        <v>698</v>
      </c>
      <c r="U198" s="168" t="s">
        <v>979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2" t="s">
        <v>701</v>
      </c>
      <c r="U199" s="168" t="s">
        <v>981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1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1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1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1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1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1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1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1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1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1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04" t="s">
        <v>743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744</v>
      </c>
      <c r="C212" s="79" t="s">
        <v>745</v>
      </c>
      <c r="T212" s="173" t="s">
        <v>746</v>
      </c>
      <c r="U212" s="109" t="s">
        <v>747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748</v>
      </c>
      <c r="C213" s="110" t="s">
        <v>749</v>
      </c>
      <c r="T213" s="175" t="s">
        <v>985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750</v>
      </c>
      <c r="C214" s="110" t="s">
        <v>751</v>
      </c>
      <c r="T214" s="175" t="s">
        <v>986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752</v>
      </c>
      <c r="C215" s="110" t="s">
        <v>753</v>
      </c>
      <c r="T215" s="175" t="s">
        <v>987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754</v>
      </c>
      <c r="C216" s="110" t="s">
        <v>755</v>
      </c>
      <c r="T216" s="175" t="s">
        <v>756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757</v>
      </c>
      <c r="C217" s="110" t="s">
        <v>758</v>
      </c>
      <c r="T217" s="175" t="s">
        <v>984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759</v>
      </c>
      <c r="C218" s="110" t="s">
        <v>760</v>
      </c>
      <c r="T218" s="175" t="s">
        <v>988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761</v>
      </c>
      <c r="C219" s="110" t="s">
        <v>762</v>
      </c>
      <c r="T219" s="175" t="s">
        <v>989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763</v>
      </c>
      <c r="C220" s="110" t="s">
        <v>764</v>
      </c>
      <c r="T220" s="175" t="s">
        <v>765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766</v>
      </c>
      <c r="C221" s="110" t="s">
        <v>767</v>
      </c>
      <c r="T221" s="176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768</v>
      </c>
      <c r="C222" s="110" t="str">
        <f>"已领取"&amp;C213</f>
        <v>已领取公众号礼包</v>
      </c>
      <c r="T222" s="175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769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770</v>
      </c>
      <c r="C223" s="110" t="str">
        <f t="shared" ref="C223:C230" si="3506">"已领取"&amp;C214</f>
        <v>已领取入群礼包</v>
      </c>
      <c r="T223" s="175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769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771</v>
      </c>
      <c r="C224" s="110" t="str">
        <f t="shared" si="3506"/>
        <v>已领取拜年礼包</v>
      </c>
      <c r="T224" s="175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769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772</v>
      </c>
      <c r="C225" s="110" t="str">
        <f t="shared" si="3506"/>
        <v>已领取收藏礼包</v>
      </c>
      <c r="T225" s="175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769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773</v>
      </c>
      <c r="C226" s="110" t="str">
        <f t="shared" si="3506"/>
        <v>已领取重置版礼包</v>
      </c>
      <c r="T226" s="175" t="str">
        <f t="shared" si="3507"/>
        <v>|cff33ff00购买魔兽重制版可领取该礼包！|n|n|r奖励：|n招魂幡Lv3|N|N|cff00ff00已领取该礼包</v>
      </c>
      <c r="U226" s="79" t="s">
        <v>769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774</v>
      </c>
      <c r="C227" s="110" t="str">
        <f t="shared" si="3506"/>
        <v>已领取公会福利</v>
      </c>
      <c r="T227" s="175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769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775</v>
      </c>
      <c r="C228" s="110" t="str">
        <f t="shared" si="3506"/>
        <v>已领取星耀礼包</v>
      </c>
      <c r="T228" s="175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769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776</v>
      </c>
      <c r="C229" s="110" t="str">
        <f t="shared" si="3506"/>
        <v>已领取魔芝RPG礼包</v>
      </c>
      <c r="T229" s="175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769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777</v>
      </c>
      <c r="C230" s="110" t="str">
        <f t="shared" si="3506"/>
        <v>已领取老铁礼包</v>
      </c>
      <c r="T230" s="175" t="str">
        <f t="shared" si="3507"/>
        <v>|N|N|cff00ff00已领取该礼包</v>
      </c>
      <c r="U230" s="79" t="s">
        <v>769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7" t="s">
        <v>990</v>
      </c>
      <c r="C231" s="177" t="s">
        <v>991</v>
      </c>
      <c r="E231" s="103"/>
      <c r="F231" s="102"/>
      <c r="S231" s="108"/>
      <c r="T231" s="177" t="s">
        <v>991</v>
      </c>
      <c r="U231" s="168" t="s">
        <v>992</v>
      </c>
      <c r="V231" s="79"/>
      <c r="Z231" s="79"/>
      <c r="AG231" s="112"/>
      <c r="AL231" s="112"/>
      <c r="BC231" s="113"/>
      <c r="BD231" s="113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8" t="s">
        <v>778</v>
      </c>
      <c r="C232" s="118" t="s">
        <v>779</v>
      </c>
      <c r="E232" s="103"/>
      <c r="F232" s="102"/>
      <c r="S232" s="108"/>
      <c r="T232" s="70" t="s">
        <v>780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2"/>
      <c r="AL232" s="112"/>
      <c r="BC232" s="113"/>
      <c r="BD232" s="113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9" t="s">
        <v>781</v>
      </c>
      <c r="C233" s="120" t="s">
        <v>782</v>
      </c>
      <c r="E233" s="103"/>
      <c r="F233" s="102"/>
      <c r="S233" s="108"/>
      <c r="T233" s="70" t="s">
        <v>780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2"/>
      <c r="AL233" s="112"/>
      <c r="BC233" s="113"/>
      <c r="BD233" s="113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9" t="s">
        <v>783</v>
      </c>
      <c r="C234" s="119" t="s">
        <v>784</v>
      </c>
      <c r="E234" s="103"/>
      <c r="F234" s="102"/>
      <c r="S234" s="108"/>
      <c r="T234" s="70" t="s">
        <v>780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2"/>
      <c r="AL234" s="112"/>
      <c r="BC234" s="113"/>
      <c r="BD234" s="113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9" t="s">
        <v>785</v>
      </c>
      <c r="C235" s="119" t="s">
        <v>786</v>
      </c>
      <c r="E235" s="103"/>
      <c r="F235" s="102"/>
      <c r="S235" s="108"/>
      <c r="T235" s="70" t="s">
        <v>780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2"/>
      <c r="AL235" s="112"/>
      <c r="BC235" s="113"/>
      <c r="BD235" s="113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1"/>
      <c r="B236" s="80" t="s">
        <v>787</v>
      </c>
      <c r="C236" s="70" t="s">
        <v>788</v>
      </c>
      <c r="T236" s="124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1"/>
      <c r="B237" s="80" t="s">
        <v>789</v>
      </c>
      <c r="C237" s="70" t="s">
        <v>788</v>
      </c>
      <c r="T237" s="124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2"/>
      <c r="B238" s="80" t="s">
        <v>790</v>
      </c>
      <c r="C238" s="70" t="s">
        <v>788</v>
      </c>
      <c r="T238" s="125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2"/>
      <c r="B239" s="80" t="s">
        <v>791</v>
      </c>
      <c r="C239" s="70" t="s">
        <v>788</v>
      </c>
      <c r="T239" s="125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2"/>
      <c r="B240" s="80" t="s">
        <v>792</v>
      </c>
      <c r="C240" s="70" t="s">
        <v>788</v>
      </c>
      <c r="T240" s="125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2"/>
      <c r="B241" s="80" t="s">
        <v>793</v>
      </c>
      <c r="C241" s="70" t="s">
        <v>788</v>
      </c>
      <c r="T241" s="125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2"/>
      <c r="B242" s="80" t="s">
        <v>794</v>
      </c>
      <c r="C242" s="70" t="s">
        <v>788</v>
      </c>
      <c r="T242" s="125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2"/>
      <c r="B243" s="80" t="s">
        <v>795</v>
      </c>
      <c r="C243" s="70" t="s">
        <v>788</v>
      </c>
      <c r="T243" s="125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2"/>
      <c r="B244" s="80" t="s">
        <v>796</v>
      </c>
      <c r="C244" s="70" t="s">
        <v>788</v>
      </c>
      <c r="T244" s="125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2"/>
      <c r="B245" s="80" t="s">
        <v>797</v>
      </c>
      <c r="C245" s="70" t="s">
        <v>788</v>
      </c>
      <c r="T245" s="125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2"/>
      <c r="B246" s="80" t="s">
        <v>798</v>
      </c>
      <c r="C246" s="70" t="s">
        <v>788</v>
      </c>
      <c r="T246" s="125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1"/>
      <c r="B247" s="80" t="s">
        <v>799</v>
      </c>
      <c r="C247" s="70" t="s">
        <v>788</v>
      </c>
      <c r="T247" s="126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1"/>
      <c r="B248" s="80" t="s">
        <v>800</v>
      </c>
      <c r="C248" s="70" t="s">
        <v>788</v>
      </c>
      <c r="T248" s="126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1"/>
      <c r="B249" s="80" t="s">
        <v>801</v>
      </c>
      <c r="C249" s="70" t="s">
        <v>788</v>
      </c>
      <c r="T249" s="126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1"/>
      <c r="B250" s="80" t="s">
        <v>802</v>
      </c>
      <c r="C250" s="70" t="s">
        <v>788</v>
      </c>
      <c r="T250" s="126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1"/>
      <c r="B251" s="80" t="s">
        <v>803</v>
      </c>
      <c r="C251" s="70" t="s">
        <v>788</v>
      </c>
      <c r="T251" s="126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1"/>
      <c r="B252" s="80" t="s">
        <v>804</v>
      </c>
      <c r="C252" s="70" t="s">
        <v>788</v>
      </c>
      <c r="T252" s="126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1"/>
      <c r="B253" s="80" t="s">
        <v>805</v>
      </c>
      <c r="C253" s="70" t="s">
        <v>788</v>
      </c>
      <c r="T253" s="127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1"/>
      <c r="B254" s="80" t="s">
        <v>806</v>
      </c>
      <c r="C254" s="70" t="s">
        <v>788</v>
      </c>
      <c r="T254" s="127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1"/>
      <c r="B255" s="80" t="s">
        <v>807</v>
      </c>
      <c r="C255" s="70" t="s">
        <v>788</v>
      </c>
      <c r="T255" s="127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808</v>
      </c>
      <c r="C256" s="70" t="s">
        <v>788</v>
      </c>
      <c r="T256" s="128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809</v>
      </c>
      <c r="C257" s="70" t="s">
        <v>788</v>
      </c>
      <c r="T257" s="128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810</v>
      </c>
      <c r="C258" s="70" t="s">
        <v>788</v>
      </c>
      <c r="T258" s="128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811</v>
      </c>
      <c r="C259" s="70" t="s">
        <v>788</v>
      </c>
      <c r="T259" s="128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812</v>
      </c>
      <c r="C260" s="70" t="s">
        <v>788</v>
      </c>
      <c r="T260" s="128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813</v>
      </c>
      <c r="C261" s="70" t="s">
        <v>788</v>
      </c>
      <c r="T261" s="128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814</v>
      </c>
      <c r="C262" s="70" t="s">
        <v>788</v>
      </c>
      <c r="T262" s="128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815</v>
      </c>
      <c r="C263" s="70" t="s">
        <v>788</v>
      </c>
      <c r="T263" s="128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816</v>
      </c>
      <c r="C264" s="70" t="s">
        <v>788</v>
      </c>
      <c r="T264" s="128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817</v>
      </c>
      <c r="C265" s="70" t="s">
        <v>788</v>
      </c>
      <c r="T265" s="128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818</v>
      </c>
      <c r="C266" s="70" t="s">
        <v>788</v>
      </c>
      <c r="T266" s="128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819</v>
      </c>
      <c r="C267" s="70" t="s">
        <v>788</v>
      </c>
      <c r="T267" s="128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1"/>
      <c r="B268" s="104" t="s">
        <v>820</v>
      </c>
      <c r="C268" s="104" t="s">
        <v>821</v>
      </c>
      <c r="T268" s="124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1"/>
      <c r="B269" s="104" t="s">
        <v>822</v>
      </c>
      <c r="C269" s="104" t="s">
        <v>823</v>
      </c>
      <c r="T269" s="124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824</v>
      </c>
      <c r="C270" s="104" t="s">
        <v>116</v>
      </c>
      <c r="T270" s="128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9"/>
      <c r="B271" s="104" t="s">
        <v>825</v>
      </c>
      <c r="C271" s="104" t="s">
        <v>826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9"/>
      <c r="B272" s="104" t="s">
        <v>827</v>
      </c>
      <c r="C272" s="104" t="s">
        <v>828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9"/>
      <c r="B273" s="104" t="s">
        <v>829</v>
      </c>
      <c r="C273" s="104" t="s">
        <v>830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9"/>
      <c r="B274" s="104" t="s">
        <v>831</v>
      </c>
      <c r="C274" s="104" t="s">
        <v>832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9"/>
      <c r="B275" s="104" t="s">
        <v>833</v>
      </c>
      <c r="C275" s="104" t="s">
        <v>834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9"/>
      <c r="B276" s="104" t="s">
        <v>835</v>
      </c>
      <c r="C276" s="104" t="s">
        <v>836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9"/>
      <c r="B277" s="104" t="s">
        <v>837</v>
      </c>
      <c r="C277" s="104" t="s">
        <v>838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9"/>
      <c r="B278" s="104" t="s">
        <v>839</v>
      </c>
      <c r="C278" s="104" t="s">
        <v>840</v>
      </c>
      <c r="D278" s="74"/>
      <c r="E278" s="75"/>
      <c r="F278" s="130"/>
      <c r="G278" s="131"/>
      <c r="H278" s="131"/>
      <c r="I278" s="131"/>
      <c r="J278" s="131"/>
      <c r="K278" s="131"/>
      <c r="L278" s="131"/>
      <c r="M278" s="131"/>
      <c r="N278" s="131"/>
      <c r="O278" s="131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841</v>
      </c>
      <c r="C279" s="104" t="s">
        <v>842</v>
      </c>
      <c r="E279" s="132"/>
      <c r="T279" s="134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2"/>
      <c r="T286" s="134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2"/>
      <c r="T288" s="128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9"/>
      <c r="B292" s="73"/>
      <c r="C292" s="129"/>
      <c r="D292" s="74"/>
      <c r="E292" s="75"/>
      <c r="F292" s="130"/>
      <c r="G292" s="131"/>
      <c r="H292" s="131"/>
      <c r="I292" s="131"/>
      <c r="J292" s="131"/>
      <c r="K292" s="131"/>
      <c r="L292" s="131"/>
      <c r="M292" s="131"/>
      <c r="N292" s="131"/>
      <c r="O292" s="131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3"/>
      <c r="C306" s="72"/>
      <c r="E306" s="132"/>
      <c r="T306" s="135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843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845</v>
      </c>
      <c r="H1" s="39" t="s">
        <v>846</v>
      </c>
      <c r="I1" s="43" t="s">
        <v>847</v>
      </c>
      <c r="J1" s="44" t="s">
        <v>843</v>
      </c>
      <c r="K1" s="45" t="s">
        <v>127</v>
      </c>
      <c r="L1" s="46" t="s">
        <v>128</v>
      </c>
      <c r="M1" s="47" t="s">
        <v>848</v>
      </c>
      <c r="N1" s="48" t="s">
        <v>849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850</v>
      </c>
      <c r="CD1" s="10" t="s">
        <v>850</v>
      </c>
      <c r="CE1" s="10" t="s">
        <v>850</v>
      </c>
      <c r="CF1" s="10" t="s">
        <v>850</v>
      </c>
      <c r="CH1" s="10" t="s">
        <v>850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851</v>
      </c>
      <c r="CC2" s="10" t="s">
        <v>852</v>
      </c>
      <c r="CD2" s="10" t="s">
        <v>853</v>
      </c>
      <c r="CE2" s="10" t="s">
        <v>854</v>
      </c>
      <c r="CF2" s="10" t="s">
        <v>855</v>
      </c>
      <c r="CG2" s="10" t="s">
        <v>856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857</v>
      </c>
      <c r="B1" s="10" t="s">
        <v>858</v>
      </c>
      <c r="C1" s="10" t="s">
        <v>859</v>
      </c>
      <c r="D1" s="10" t="s">
        <v>860</v>
      </c>
      <c r="E1" s="10" t="s">
        <v>861</v>
      </c>
    </row>
    <row r="2" spans="1:11" ht="16.5">
      <c r="A2" s="9">
        <v>1</v>
      </c>
      <c r="B2" s="9" t="s">
        <v>862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868</v>
      </c>
      <c r="G1" t="s">
        <v>869</v>
      </c>
      <c r="I1" t="s">
        <v>870</v>
      </c>
      <c r="J1">
        <v>11</v>
      </c>
      <c r="P1" t="s">
        <v>871</v>
      </c>
      <c r="U1" t="s">
        <v>872</v>
      </c>
      <c r="V1" t="s">
        <v>873</v>
      </c>
      <c r="X1" s="10" t="s">
        <v>874</v>
      </c>
    </row>
    <row r="2" spans="1:25">
      <c r="A2" t="s">
        <v>875</v>
      </c>
      <c r="D2">
        <v>800</v>
      </c>
      <c r="E2" s="30">
        <v>1</v>
      </c>
      <c r="F2" s="31">
        <f>D2/E2</f>
        <v>800</v>
      </c>
      <c r="I2" t="s">
        <v>876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877</v>
      </c>
      <c r="D3">
        <v>800</v>
      </c>
      <c r="E3" s="30">
        <v>1</v>
      </c>
      <c r="F3" s="31">
        <f t="shared" ref="F3:F25" si="1">D3/E3</f>
        <v>800</v>
      </c>
      <c r="I3" t="s">
        <v>878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879</v>
      </c>
      <c r="D4">
        <v>800</v>
      </c>
      <c r="E4" s="30">
        <v>1</v>
      </c>
      <c r="F4" s="31">
        <f t="shared" si="1"/>
        <v>800</v>
      </c>
      <c r="I4" t="s">
        <v>880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881</v>
      </c>
      <c r="D5">
        <v>800</v>
      </c>
      <c r="E5" s="30">
        <v>1</v>
      </c>
      <c r="F5" s="31">
        <f t="shared" si="1"/>
        <v>800</v>
      </c>
      <c r="I5" t="s">
        <v>882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884</v>
      </c>
      <c r="D7">
        <v>2500</v>
      </c>
      <c r="E7" s="30">
        <v>0.85</v>
      </c>
      <c r="F7" s="31">
        <f t="shared" si="1"/>
        <v>2941.1764705882401</v>
      </c>
      <c r="J7" t="s">
        <v>885</v>
      </c>
      <c r="K7" s="10" t="s">
        <v>886</v>
      </c>
      <c r="L7" s="10" t="s">
        <v>887</v>
      </c>
      <c r="M7" t="s">
        <v>888</v>
      </c>
      <c r="N7" t="s">
        <v>889</v>
      </c>
      <c r="P7">
        <f t="shared" si="0"/>
        <v>85</v>
      </c>
    </row>
    <row r="8" spans="1:25">
      <c r="A8" t="s">
        <v>890</v>
      </c>
      <c r="D8">
        <v>2500</v>
      </c>
      <c r="E8" s="30">
        <v>0.85</v>
      </c>
      <c r="F8" s="31">
        <f t="shared" si="1"/>
        <v>2941.1764705882401</v>
      </c>
      <c r="I8" t="s">
        <v>891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892</v>
      </c>
      <c r="D9">
        <v>2500</v>
      </c>
      <c r="E9" s="30">
        <v>0.85</v>
      </c>
      <c r="F9" s="31">
        <f t="shared" si="1"/>
        <v>2941.1764705882401</v>
      </c>
      <c r="I9" t="s">
        <v>893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894</v>
      </c>
      <c r="D10">
        <v>2500</v>
      </c>
      <c r="E10" s="30">
        <v>0.85</v>
      </c>
      <c r="F10" s="31">
        <f t="shared" si="1"/>
        <v>2941.1764705882401</v>
      </c>
      <c r="I10" t="s">
        <v>895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898</v>
      </c>
      <c r="D12">
        <v>8000</v>
      </c>
      <c r="E12" s="30">
        <v>0.7</v>
      </c>
      <c r="F12" s="31">
        <f t="shared" si="1"/>
        <v>11428.5714285714</v>
      </c>
      <c r="I12" t="s">
        <v>899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901</v>
      </c>
      <c r="N13">
        <f>SUM(N8:N12)</f>
        <v>1061280</v>
      </c>
      <c r="P13">
        <f t="shared" si="0"/>
        <v>70</v>
      </c>
    </row>
    <row r="14" spans="1:25">
      <c r="A14" t="s">
        <v>902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914</v>
      </c>
      <c r="E26" t="s">
        <v>915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917</v>
      </c>
      <c r="B31" s="10" t="s">
        <v>114</v>
      </c>
      <c r="C31" s="10" t="s">
        <v>124</v>
      </c>
      <c r="F31" s="10" t="s">
        <v>918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919</v>
      </c>
      <c r="G32" s="10" t="s">
        <v>920</v>
      </c>
      <c r="H32" s="10" t="s">
        <v>868</v>
      </c>
      <c r="J32" s="10" t="s">
        <v>921</v>
      </c>
      <c r="K32" s="10" t="s">
        <v>922</v>
      </c>
      <c r="L32" s="10" t="s">
        <v>1</v>
      </c>
      <c r="M32" s="10" t="s">
        <v>868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915</v>
      </c>
      <c r="N41">
        <f>SUM(N33:N40)</f>
        <v>28860</v>
      </c>
      <c r="O41">
        <f>SUM(O33:O40)</f>
        <v>9600</v>
      </c>
    </row>
    <row r="42" spans="1:15">
      <c r="A42" s="10" t="s">
        <v>915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923</v>
      </c>
      <c r="B45" s="10" t="s">
        <v>924</v>
      </c>
      <c r="C45" s="10" t="s">
        <v>925</v>
      </c>
      <c r="F45" s="10" t="s">
        <v>926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927</v>
      </c>
      <c r="G46" s="32" t="s">
        <v>928</v>
      </c>
      <c r="H46" s="32" t="s">
        <v>165</v>
      </c>
      <c r="I46" s="10" t="s">
        <v>929</v>
      </c>
      <c r="K46" s="10"/>
    </row>
    <row r="47" spans="1:15">
      <c r="A47">
        <v>2</v>
      </c>
      <c r="B47">
        <f t="shared" si="11"/>
        <v>200</v>
      </c>
      <c r="C47" s="10" t="s">
        <v>930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825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827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831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833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837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839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932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820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822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824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825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827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829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831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833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835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837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839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841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820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934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935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825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831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837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936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937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938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939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940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941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942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943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944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945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946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947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948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949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950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951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952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787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789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790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791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792</v>
      </c>
      <c r="H145" t="str">
        <f t="shared" si="2"/>
        <v>附魔</v>
      </c>
    </row>
    <row r="146" spans="1:8" ht="16.5">
      <c r="A146" s="24" t="s">
        <v>585</v>
      </c>
      <c r="B146" s="20" t="s">
        <v>953</v>
      </c>
      <c r="G146" s="9" t="s">
        <v>793</v>
      </c>
      <c r="H146" t="str">
        <f t="shared" si="2"/>
        <v>附魔</v>
      </c>
    </row>
    <row r="147" spans="1:8" ht="16.5">
      <c r="A147" s="24" t="s">
        <v>589</v>
      </c>
      <c r="B147" s="20" t="s">
        <v>954</v>
      </c>
      <c r="G147" s="9" t="s">
        <v>794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795</v>
      </c>
      <c r="H148" t="str">
        <f t="shared" si="2"/>
        <v>附魔</v>
      </c>
    </row>
    <row r="149" spans="1:8" ht="16.5">
      <c r="A149" s="9" t="s">
        <v>618</v>
      </c>
      <c r="B149" s="9" t="s">
        <v>955</v>
      </c>
      <c r="G149" s="9" t="s">
        <v>796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797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798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799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800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801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802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803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804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805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806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807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808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809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810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811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812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813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814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815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816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817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818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819</v>
      </c>
      <c r="H174" t="e">
        <f t="shared" si="2"/>
        <v>#N/A</v>
      </c>
    </row>
    <row r="175" spans="1:8" ht="16.5">
      <c r="A175" s="9" t="s">
        <v>693</v>
      </c>
      <c r="B175" s="15" t="s">
        <v>956</v>
      </c>
    </row>
    <row r="176" spans="1:8" ht="16.5">
      <c r="A176" s="9" t="s">
        <v>696</v>
      </c>
      <c r="B176" s="15" t="s">
        <v>957</v>
      </c>
    </row>
    <row r="177" spans="1:2" ht="16.5">
      <c r="A177" s="9" t="s">
        <v>699</v>
      </c>
      <c r="B177" s="15" t="s">
        <v>958</v>
      </c>
    </row>
    <row r="178" spans="1:2" ht="16.5">
      <c r="A178" s="9" t="s">
        <v>708</v>
      </c>
      <c r="B178" s="15" t="s">
        <v>959</v>
      </c>
    </row>
    <row r="179" spans="1:2" ht="16.5">
      <c r="A179" s="9" t="s">
        <v>712</v>
      </c>
      <c r="B179" s="15" t="s">
        <v>960</v>
      </c>
    </row>
    <row r="180" spans="1:2" ht="16.5">
      <c r="A180" s="9" t="s">
        <v>716</v>
      </c>
      <c r="B180" s="15" t="s">
        <v>961</v>
      </c>
    </row>
    <row r="181" spans="1:2" ht="16.5">
      <c r="A181" s="9" t="s">
        <v>720</v>
      </c>
      <c r="B181" s="25" t="s">
        <v>962</v>
      </c>
    </row>
    <row r="182" spans="1:2" ht="16.5">
      <c r="A182" s="9" t="s">
        <v>723</v>
      </c>
      <c r="B182" s="26" t="s">
        <v>963</v>
      </c>
    </row>
    <row r="183" spans="1:2" ht="16.5">
      <c r="A183" s="9" t="s">
        <v>726</v>
      </c>
      <c r="B183" s="26" t="s">
        <v>964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744</v>
      </c>
      <c r="B187" s="15" t="s">
        <v>745</v>
      </c>
    </row>
    <row r="188" spans="1:2">
      <c r="A188" s="27" t="s">
        <v>748</v>
      </c>
      <c r="B188" s="28" t="s">
        <v>749</v>
      </c>
    </row>
    <row r="189" spans="1:2">
      <c r="A189" s="27" t="s">
        <v>750</v>
      </c>
      <c r="B189" s="28" t="s">
        <v>751</v>
      </c>
    </row>
    <row r="190" spans="1:2">
      <c r="A190" s="27" t="s">
        <v>752</v>
      </c>
      <c r="B190" s="28" t="s">
        <v>753</v>
      </c>
    </row>
    <row r="191" spans="1:2">
      <c r="A191" s="27" t="s">
        <v>754</v>
      </c>
      <c r="B191" s="28" t="s">
        <v>755</v>
      </c>
    </row>
    <row r="192" spans="1:2">
      <c r="A192" s="27" t="s">
        <v>757</v>
      </c>
      <c r="B192" s="28" t="s">
        <v>758</v>
      </c>
    </row>
    <row r="193" spans="1:2">
      <c r="A193" s="27" t="s">
        <v>759</v>
      </c>
      <c r="B193" s="28" t="s">
        <v>760</v>
      </c>
    </row>
    <row r="194" spans="1:2">
      <c r="A194" s="27" t="s">
        <v>761</v>
      </c>
      <c r="B194" s="28" t="s">
        <v>762</v>
      </c>
    </row>
    <row r="195" spans="1:2">
      <c r="A195" s="27" t="s">
        <v>763</v>
      </c>
      <c r="B195" s="28" t="s">
        <v>764</v>
      </c>
    </row>
    <row r="196" spans="1:2">
      <c r="A196" s="27" t="s">
        <v>766</v>
      </c>
      <c r="B196" s="28" t="s">
        <v>767</v>
      </c>
    </row>
    <row r="197" spans="1:2">
      <c r="A197" s="27" t="s">
        <v>965</v>
      </c>
      <c r="B197" s="28" t="str">
        <f>"已领取"&amp;B188</f>
        <v>已领取公众号礼包</v>
      </c>
    </row>
    <row r="198" spans="1:2">
      <c r="A198" s="27" t="s">
        <v>966</v>
      </c>
      <c r="B198" s="28" t="str">
        <f t="shared" ref="B198:B205" si="3">"已领取"&amp;B189</f>
        <v>已领取入群礼包</v>
      </c>
    </row>
    <row r="199" spans="1:2">
      <c r="A199" s="27" t="s">
        <v>967</v>
      </c>
      <c r="B199" s="28" t="str">
        <f t="shared" si="3"/>
        <v>已领取拜年礼包</v>
      </c>
    </row>
    <row r="200" spans="1:2">
      <c r="A200" s="27" t="s">
        <v>968</v>
      </c>
      <c r="B200" s="28" t="str">
        <f t="shared" si="3"/>
        <v>已领取收藏礼包</v>
      </c>
    </row>
    <row r="201" spans="1:2">
      <c r="A201" s="27" t="s">
        <v>969</v>
      </c>
      <c r="B201" s="28" t="str">
        <f t="shared" si="3"/>
        <v>已领取重置版礼包</v>
      </c>
    </row>
    <row r="202" spans="1:2">
      <c r="A202" s="27" t="s">
        <v>970</v>
      </c>
      <c r="B202" s="28" t="str">
        <f t="shared" si="3"/>
        <v>已领取公会福利</v>
      </c>
    </row>
    <row r="203" spans="1:2">
      <c r="A203" s="27" t="s">
        <v>971</v>
      </c>
      <c r="B203" s="28" t="str">
        <f t="shared" si="3"/>
        <v>已领取星耀礼包</v>
      </c>
    </row>
    <row r="204" spans="1:2">
      <c r="A204" s="27" t="s">
        <v>972</v>
      </c>
      <c r="B204" s="28" t="str">
        <f t="shared" si="3"/>
        <v>已领取魔芝RPG礼包</v>
      </c>
    </row>
    <row r="205" spans="1:2">
      <c r="A205" s="27" t="s">
        <v>973</v>
      </c>
      <c r="B205" s="28" t="str">
        <f t="shared" si="3"/>
        <v>已领取老铁礼包</v>
      </c>
    </row>
    <row r="206" spans="1:2">
      <c r="A206" s="27" t="s">
        <v>787</v>
      </c>
      <c r="B206" s="29" t="s">
        <v>788</v>
      </c>
    </row>
    <row r="207" spans="1:2">
      <c r="A207" s="27" t="s">
        <v>789</v>
      </c>
      <c r="B207" s="29" t="s">
        <v>788</v>
      </c>
    </row>
    <row r="208" spans="1:2">
      <c r="A208" s="27" t="s">
        <v>790</v>
      </c>
      <c r="B208" s="29" t="s">
        <v>788</v>
      </c>
    </row>
    <row r="209" spans="1:2">
      <c r="A209" s="27" t="s">
        <v>791</v>
      </c>
      <c r="B209" s="29" t="s">
        <v>788</v>
      </c>
    </row>
    <row r="210" spans="1:2">
      <c r="A210" s="27" t="s">
        <v>792</v>
      </c>
      <c r="B210" s="29" t="s">
        <v>788</v>
      </c>
    </row>
    <row r="211" spans="1:2">
      <c r="A211" s="27" t="s">
        <v>793</v>
      </c>
      <c r="B211" s="29" t="s">
        <v>788</v>
      </c>
    </row>
    <row r="212" spans="1:2">
      <c r="A212" s="27" t="s">
        <v>794</v>
      </c>
      <c r="B212" s="29" t="s">
        <v>788</v>
      </c>
    </row>
    <row r="213" spans="1:2">
      <c r="A213" s="27" t="s">
        <v>795</v>
      </c>
      <c r="B213" s="29" t="s">
        <v>788</v>
      </c>
    </row>
    <row r="214" spans="1:2">
      <c r="A214" s="27" t="s">
        <v>796</v>
      </c>
      <c r="B214" s="29" t="s">
        <v>788</v>
      </c>
    </row>
    <row r="215" spans="1:2">
      <c r="A215" s="27" t="s">
        <v>797</v>
      </c>
      <c r="B215" s="29" t="s">
        <v>788</v>
      </c>
    </row>
    <row r="216" spans="1:2">
      <c r="A216" s="27" t="s">
        <v>798</v>
      </c>
      <c r="B216" s="29" t="s">
        <v>788</v>
      </c>
    </row>
    <row r="217" spans="1:2">
      <c r="A217" s="27" t="s">
        <v>799</v>
      </c>
      <c r="B217" s="29" t="s">
        <v>788</v>
      </c>
    </row>
    <row r="218" spans="1:2">
      <c r="A218" s="27" t="s">
        <v>800</v>
      </c>
      <c r="B218" s="29" t="s">
        <v>788</v>
      </c>
    </row>
    <row r="219" spans="1:2">
      <c r="A219" s="27" t="s">
        <v>801</v>
      </c>
      <c r="B219" s="29" t="s">
        <v>788</v>
      </c>
    </row>
    <row r="220" spans="1:2">
      <c r="A220" s="27" t="s">
        <v>802</v>
      </c>
      <c r="B220" s="29" t="s">
        <v>788</v>
      </c>
    </row>
    <row r="221" spans="1:2">
      <c r="A221" s="27" t="s">
        <v>803</v>
      </c>
      <c r="B221" s="29" t="s">
        <v>788</v>
      </c>
    </row>
    <row r="222" spans="1:2">
      <c r="A222" s="27" t="s">
        <v>804</v>
      </c>
      <c r="B222" s="29" t="s">
        <v>788</v>
      </c>
    </row>
    <row r="223" spans="1:2">
      <c r="A223" s="27" t="s">
        <v>805</v>
      </c>
      <c r="B223" s="29" t="s">
        <v>788</v>
      </c>
    </row>
    <row r="224" spans="1:2">
      <c r="A224" s="27" t="s">
        <v>806</v>
      </c>
      <c r="B224" s="29" t="s">
        <v>788</v>
      </c>
    </row>
    <row r="225" spans="1:2">
      <c r="A225" s="27" t="s">
        <v>807</v>
      </c>
      <c r="B225" s="29" t="s">
        <v>788</v>
      </c>
    </row>
    <row r="226" spans="1:2">
      <c r="A226" s="27" t="s">
        <v>808</v>
      </c>
      <c r="B226" s="29" t="s">
        <v>788</v>
      </c>
    </row>
    <row r="227" spans="1:2">
      <c r="A227" s="27" t="s">
        <v>809</v>
      </c>
      <c r="B227" s="29" t="s">
        <v>788</v>
      </c>
    </row>
    <row r="228" spans="1:2">
      <c r="A228" s="27" t="s">
        <v>810</v>
      </c>
      <c r="B228" s="29" t="s">
        <v>788</v>
      </c>
    </row>
    <row r="229" spans="1:2">
      <c r="A229" s="27" t="s">
        <v>811</v>
      </c>
      <c r="B229" s="29" t="s">
        <v>788</v>
      </c>
    </row>
    <row r="230" spans="1:2">
      <c r="A230" s="27" t="s">
        <v>812</v>
      </c>
      <c r="B230" s="29" t="s">
        <v>788</v>
      </c>
    </row>
    <row r="231" spans="1:2">
      <c r="A231" s="27" t="s">
        <v>813</v>
      </c>
      <c r="B231" s="29" t="s">
        <v>788</v>
      </c>
    </row>
    <row r="232" spans="1:2">
      <c r="A232" s="27" t="s">
        <v>814</v>
      </c>
      <c r="B232" s="29" t="s">
        <v>788</v>
      </c>
    </row>
    <row r="233" spans="1:2">
      <c r="A233" s="27" t="s">
        <v>815</v>
      </c>
      <c r="B233" s="29" t="s">
        <v>788</v>
      </c>
    </row>
    <row r="234" spans="1:2">
      <c r="A234" s="27" t="s">
        <v>816</v>
      </c>
      <c r="B234" s="29" t="s">
        <v>788</v>
      </c>
    </row>
    <row r="235" spans="1:2">
      <c r="A235" s="27" t="s">
        <v>817</v>
      </c>
      <c r="B235" s="29" t="s">
        <v>788</v>
      </c>
    </row>
    <row r="236" spans="1:2">
      <c r="A236" s="27" t="s">
        <v>818</v>
      </c>
      <c r="B236" s="29" t="s">
        <v>788</v>
      </c>
    </row>
    <row r="237" spans="1:2" ht="16.5">
      <c r="A237" s="9" t="s">
        <v>820</v>
      </c>
      <c r="B237" s="9" t="s">
        <v>821</v>
      </c>
    </row>
    <row r="238" spans="1:2" ht="16.5">
      <c r="A238" s="9" t="s">
        <v>822</v>
      </c>
      <c r="B238" s="9" t="s">
        <v>823</v>
      </c>
    </row>
    <row r="239" spans="1:2" ht="16.5">
      <c r="A239" s="9" t="s">
        <v>824</v>
      </c>
      <c r="B239" s="9" t="s">
        <v>116</v>
      </c>
    </row>
    <row r="240" spans="1:2" ht="16.5">
      <c r="A240" s="9" t="s">
        <v>825</v>
      </c>
      <c r="B240" s="9" t="s">
        <v>826</v>
      </c>
    </row>
    <row r="241" spans="1:2" ht="16.5">
      <c r="A241" s="9" t="s">
        <v>827</v>
      </c>
      <c r="B241" s="9" t="s">
        <v>828</v>
      </c>
    </row>
    <row r="242" spans="1:2" ht="16.5">
      <c r="A242" s="9" t="s">
        <v>829</v>
      </c>
      <c r="B242" s="9" t="s">
        <v>830</v>
      </c>
    </row>
    <row r="243" spans="1:2" ht="16.5">
      <c r="A243" s="9" t="s">
        <v>831</v>
      </c>
      <c r="B243" s="9" t="s">
        <v>832</v>
      </c>
    </row>
    <row r="244" spans="1:2" ht="16.5">
      <c r="A244" s="9" t="s">
        <v>833</v>
      </c>
      <c r="B244" s="9" t="s">
        <v>834</v>
      </c>
    </row>
    <row r="245" spans="1:2" ht="16.5">
      <c r="A245" s="9" t="s">
        <v>835</v>
      </c>
      <c r="B245" s="9" t="s">
        <v>836</v>
      </c>
    </row>
    <row r="246" spans="1:2" ht="16.5">
      <c r="A246" s="9" t="s">
        <v>837</v>
      </c>
      <c r="B246" s="9" t="s">
        <v>838</v>
      </c>
    </row>
    <row r="247" spans="1:2" ht="16.5">
      <c r="A247" s="9" t="s">
        <v>839</v>
      </c>
      <c r="B247" s="9" t="s">
        <v>840</v>
      </c>
    </row>
    <row r="248" spans="1:2" ht="16.5">
      <c r="A248" s="9" t="s">
        <v>841</v>
      </c>
      <c r="B248" s="9" t="s">
        <v>842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2020-03-16T06:14:22Z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