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ulien\Desktop\"/>
    </mc:Choice>
  </mc:AlternateContent>
  <xr:revisionPtr revIDLastSave="0" documentId="13_ncr:1_{969FA227-5CDD-46A8-92AA-17816B6F1589}" xr6:coauthVersionLast="34" xr6:coauthVersionMax="34" xr10:uidLastSave="{00000000-0000-0000-0000-000000000000}"/>
  <bookViews>
    <workbookView xWindow="0" yWindow="0" windowWidth="12936" windowHeight="6108" xr2:uid="{7E815B00-42AD-4ACA-9967-50E8D574731C}"/>
  </bookViews>
  <sheets>
    <sheet name="Données Inventaires" sheetId="1" r:id="rId1"/>
    <sheet name="Codes pour la fiche ilot " sheetId="2" r:id="rId2"/>
    <sheet name="Abréviation des essences"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G156" i="1" l="1"/>
  <c r="AG155" i="1"/>
  <c r="H148" i="1" l="1"/>
  <c r="G148" i="1" s="1"/>
  <c r="G59" i="1" l="1"/>
  <c r="G10" i="1"/>
  <c r="G11" i="1"/>
  <c r="G12" i="1"/>
  <c r="G13" i="1"/>
  <c r="G14" i="1"/>
  <c r="G15" i="1"/>
  <c r="G16" i="1"/>
  <c r="G17" i="1"/>
  <c r="G18" i="1"/>
  <c r="G19" i="1"/>
  <c r="G20" i="1"/>
  <c r="G21" i="1"/>
  <c r="G22" i="1"/>
  <c r="G23" i="1"/>
  <c r="G24" i="1"/>
  <c r="G25" i="1"/>
  <c r="G9" i="1"/>
  <c r="G3" i="1"/>
  <c r="G141" i="1" l="1"/>
  <c r="G142" i="1"/>
  <c r="G143" i="1"/>
  <c r="G144" i="1"/>
  <c r="G145" i="1"/>
  <c r="G146" i="1"/>
  <c r="G147" i="1"/>
  <c r="G149" i="1"/>
  <c r="G150" i="1"/>
  <c r="G151" i="1"/>
  <c r="G152" i="1"/>
  <c r="G153" i="1"/>
  <c r="G4" i="1" l="1"/>
  <c r="G5" i="1"/>
  <c r="G6" i="1"/>
  <c r="G7" i="1"/>
  <c r="G8"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8" i="1"/>
  <c r="G127" i="1"/>
  <c r="G129" i="1"/>
  <c r="G130" i="1"/>
  <c r="G131" i="1"/>
  <c r="G132" i="1"/>
  <c r="G133" i="1"/>
  <c r="G134" i="1"/>
  <c r="G135" i="1"/>
  <c r="G136" i="1"/>
  <c r="G137" i="1"/>
  <c r="G138" i="1"/>
  <c r="G139" i="1"/>
  <c r="G140" i="1"/>
  <c r="G2" i="1"/>
</calcChain>
</file>

<file path=xl/sharedStrings.xml><?xml version="1.0" encoding="utf-8"?>
<sst xmlns="http://schemas.openxmlformats.org/spreadsheetml/2006/main" count="1371" uniqueCount="730">
  <si>
    <t>Compartiment</t>
  </si>
  <si>
    <t xml:space="preserve">Parcelle </t>
  </si>
  <si>
    <t>2222-1</t>
  </si>
  <si>
    <t>2222-2</t>
  </si>
  <si>
    <t>2222-3</t>
  </si>
  <si>
    <t>23-1</t>
  </si>
  <si>
    <t>23-2</t>
  </si>
  <si>
    <t>23-3</t>
  </si>
  <si>
    <t>23-4</t>
  </si>
  <si>
    <t>23-5</t>
  </si>
  <si>
    <t>27-1</t>
  </si>
  <si>
    <t>27-2</t>
  </si>
  <si>
    <t>27-3</t>
  </si>
  <si>
    <t>27-4</t>
  </si>
  <si>
    <t>29-1</t>
  </si>
  <si>
    <t>29-2</t>
  </si>
  <si>
    <t>34-2</t>
  </si>
  <si>
    <t>45-1</t>
  </si>
  <si>
    <t>45-2</t>
  </si>
  <si>
    <t>45-3</t>
  </si>
  <si>
    <t>45-4</t>
  </si>
  <si>
    <t>4444-1</t>
  </si>
  <si>
    <t>4444-2</t>
  </si>
  <si>
    <t>4444-3</t>
  </si>
  <si>
    <t>4444-4</t>
  </si>
  <si>
    <t>4444-5</t>
  </si>
  <si>
    <t>62-1</t>
  </si>
  <si>
    <t>62-2</t>
  </si>
  <si>
    <t>Essence 1</t>
  </si>
  <si>
    <t>Structure élémentaire</t>
  </si>
  <si>
    <t xml:space="preserve">Stade de développement </t>
  </si>
  <si>
    <t xml:space="preserve"> Ilot QGIS</t>
  </si>
  <si>
    <t>Ilot ID [xxxx]</t>
  </si>
  <si>
    <t>Ilot</t>
  </si>
  <si>
    <t>Date d'observation</t>
  </si>
  <si>
    <t>Habitat Niveau 2 (Waleunis)</t>
  </si>
  <si>
    <t>Recouvrement Strate herbacée [%]</t>
  </si>
  <si>
    <t>Etendue [ha]</t>
  </si>
  <si>
    <t>Association élémentaire</t>
  </si>
  <si>
    <t>Petits bois [%] - Essence 2</t>
  </si>
  <si>
    <t>Essence 2</t>
  </si>
  <si>
    <t xml:space="preserve">Essence 3 </t>
  </si>
  <si>
    <t>Année de plantation (E1)</t>
  </si>
  <si>
    <t>Année de plantation (E3)</t>
  </si>
  <si>
    <t>Année de plantation (E2)</t>
  </si>
  <si>
    <t>Remarque</t>
  </si>
  <si>
    <t>Etendue [m²]</t>
  </si>
  <si>
    <t>32-1</t>
  </si>
  <si>
    <t>32-2</t>
  </si>
  <si>
    <t>33-1</t>
  </si>
  <si>
    <t>33-2</t>
  </si>
  <si>
    <t>6666-1</t>
  </si>
  <si>
    <t xml:space="preserve">Habitat N2 </t>
  </si>
  <si>
    <t xml:space="preserve">G1 </t>
  </si>
  <si>
    <t>G3</t>
  </si>
  <si>
    <t>G4</t>
  </si>
  <si>
    <t>G5</t>
  </si>
  <si>
    <t>C1</t>
  </si>
  <si>
    <t>C2</t>
  </si>
  <si>
    <t>C3</t>
  </si>
  <si>
    <t>D1</t>
  </si>
  <si>
    <t>D2</t>
  </si>
  <si>
    <t>D4</t>
  </si>
  <si>
    <t>D5</t>
  </si>
  <si>
    <t>E1</t>
  </si>
  <si>
    <t>E2</t>
  </si>
  <si>
    <t>E3</t>
  </si>
  <si>
    <t>E5</t>
  </si>
  <si>
    <t>F3</t>
  </si>
  <si>
    <t>F4</t>
  </si>
  <si>
    <t>F9</t>
  </si>
  <si>
    <t>FA</t>
  </si>
  <si>
    <t>FB</t>
  </si>
  <si>
    <t>H1</t>
  </si>
  <si>
    <t>H2</t>
  </si>
  <si>
    <t>H3</t>
  </si>
  <si>
    <t>I1</t>
  </si>
  <si>
    <t>I2</t>
  </si>
  <si>
    <t>J1</t>
  </si>
  <si>
    <t>J2</t>
  </si>
  <si>
    <t>J3</t>
  </si>
  <si>
    <t>J4</t>
  </si>
  <si>
    <t>J5</t>
  </si>
  <si>
    <t>XO8</t>
  </si>
  <si>
    <t>SO</t>
  </si>
  <si>
    <t>Feuillus</t>
  </si>
  <si>
    <t>Forêt mixte</t>
  </si>
  <si>
    <t>Alignement d'arbres</t>
  </si>
  <si>
    <t>Eau stagnante</t>
  </si>
  <si>
    <t>Eau courante</t>
  </si>
  <si>
    <t>Végétation rivulaire</t>
  </si>
  <si>
    <t>Tourbière haute</t>
  </si>
  <si>
    <t>Bas marais acide</t>
  </si>
  <si>
    <t>Bas marais alcalin</t>
  </si>
  <si>
    <t xml:space="preserve">Roselière caricale </t>
  </si>
  <si>
    <t>Pelouse sèche</t>
  </si>
  <si>
    <t>Pelouse mésophile</t>
  </si>
  <si>
    <t>Prairie humide</t>
  </si>
  <si>
    <t>Mégaphorbiale</t>
  </si>
  <si>
    <t>Fourré</t>
  </si>
  <si>
    <t>Lande</t>
  </si>
  <si>
    <t>Fourré riverain</t>
  </si>
  <si>
    <t>Haie</t>
  </si>
  <si>
    <t>Ligneux bas</t>
  </si>
  <si>
    <t>Grotte</t>
  </si>
  <si>
    <t>Eboulis</t>
  </si>
  <si>
    <t>Falaise</t>
  </si>
  <si>
    <t>Culture</t>
  </si>
  <si>
    <t>Parc et jardin</t>
  </si>
  <si>
    <t>Immeuble urbain</t>
  </si>
  <si>
    <t>Construction rurale</t>
  </si>
  <si>
    <t>Carrière</t>
  </si>
  <si>
    <t>Réseau de transport</t>
  </si>
  <si>
    <t>Dépots de déchets</t>
  </si>
  <si>
    <t>Mosaïque rurale</t>
  </si>
  <si>
    <t>Sites</t>
  </si>
  <si>
    <t>CSIS</t>
  </si>
  <si>
    <t>N2K</t>
  </si>
  <si>
    <t>OLD</t>
  </si>
  <si>
    <t>PN</t>
  </si>
  <si>
    <t>RF</t>
  </si>
  <si>
    <t>RNA</t>
  </si>
  <si>
    <t>RND</t>
  </si>
  <si>
    <t>RNP</t>
  </si>
  <si>
    <t>SGIB</t>
  </si>
  <si>
    <t>ZHIB</t>
  </si>
  <si>
    <t>Cavité souterraine d'intérêt scientifique</t>
  </si>
  <si>
    <t>Natura2000</t>
  </si>
  <si>
    <t>Ancienne réserve</t>
  </si>
  <si>
    <t>Parc naturel</t>
  </si>
  <si>
    <t>Réserve forestière</t>
  </si>
  <si>
    <t>Réserve naturelle agréée</t>
  </si>
  <si>
    <t>Réserve naturelle domaniale</t>
  </si>
  <si>
    <t>Réserve naturelle privée</t>
  </si>
  <si>
    <t>Site de grand intérêt biologique</t>
  </si>
  <si>
    <t>Zone humide d'intérêt biologique</t>
  </si>
  <si>
    <t>Stade de développement</t>
  </si>
  <si>
    <t>S</t>
  </si>
  <si>
    <t>F</t>
  </si>
  <si>
    <t>G</t>
  </si>
  <si>
    <t>P</t>
  </si>
  <si>
    <t>FJ</t>
  </si>
  <si>
    <t>FU</t>
  </si>
  <si>
    <t>FV</t>
  </si>
  <si>
    <t>FVR</t>
  </si>
  <si>
    <t>FD</t>
  </si>
  <si>
    <t>AM</t>
  </si>
  <si>
    <t>Indéterminé</t>
  </si>
  <si>
    <t>Semis</t>
  </si>
  <si>
    <t>Gaulis</t>
  </si>
  <si>
    <t>Perchis</t>
  </si>
  <si>
    <t>Jeune futaie</t>
  </si>
  <si>
    <t>futaie</t>
  </si>
  <si>
    <t>futaie adulte</t>
  </si>
  <si>
    <t>vieille futaie</t>
  </si>
  <si>
    <t>vieille futaie en voie de régénération</t>
  </si>
  <si>
    <t>Futaie dépérissante</t>
  </si>
  <si>
    <t xml:space="preserve">Ages multiples </t>
  </si>
  <si>
    <t xml:space="preserve">Structure élémentaire </t>
  </si>
  <si>
    <t>FR</t>
  </si>
  <si>
    <t>FIP</t>
  </si>
  <si>
    <t>FIB</t>
  </si>
  <si>
    <t>TSF</t>
  </si>
  <si>
    <t>T</t>
  </si>
  <si>
    <t>Futaie régulière</t>
  </si>
  <si>
    <t>Futaie irrégulière par pieds</t>
  </si>
  <si>
    <t>Futaie irrégulière par bouquets</t>
  </si>
  <si>
    <t>Taillis sous futaie</t>
  </si>
  <si>
    <t xml:space="preserve">Taillis </t>
  </si>
  <si>
    <t xml:space="preserve">Association élémentaire </t>
  </si>
  <si>
    <t>Pure</t>
  </si>
  <si>
    <t>Par ligne</t>
  </si>
  <si>
    <t>Par pieds</t>
  </si>
  <si>
    <t>Par pieds organisé</t>
  </si>
  <si>
    <t>Par pieds aléatoire</t>
  </si>
  <si>
    <t>8888-2</t>
  </si>
  <si>
    <t xml:space="preserve">Parcelle 8 D </t>
  </si>
  <si>
    <t>G1</t>
  </si>
  <si>
    <t>HE</t>
  </si>
  <si>
    <t xml:space="preserve">Hdom = 36m </t>
  </si>
  <si>
    <t>Résineux</t>
  </si>
  <si>
    <t>BV</t>
  </si>
  <si>
    <t>Pas plantation mais semis 
Frêne callarosé 
Hdom =16m</t>
  </si>
  <si>
    <t>Qualité</t>
  </si>
  <si>
    <t>U</t>
  </si>
  <si>
    <t>B</t>
  </si>
  <si>
    <t>CR</t>
  </si>
  <si>
    <t>CS</t>
  </si>
  <si>
    <t>ES</t>
  </si>
  <si>
    <t xml:space="preserve">CS = S 
CR = B 
HE = B 
ES = B 
FR = M </t>
  </si>
  <si>
    <t>Hdom = 28m
Frêne callarosé</t>
  </si>
  <si>
    <t>C</t>
  </si>
  <si>
    <t>Provenance/origine</t>
  </si>
  <si>
    <t>Experimentation Bokryk
Pinus strobus (Quebec, New Brunswick)</t>
  </si>
  <si>
    <t>MH</t>
  </si>
  <si>
    <t>50 % du peuplement restant
Hdom = 8m</t>
  </si>
  <si>
    <t xml:space="preserve">Verger à graine de Fenfe </t>
  </si>
  <si>
    <t>BV = C</t>
  </si>
  <si>
    <t xml:space="preserve">Plants très serrés 
Désignation urgente
Cîmes étriquées 
Hdom = 19m
Autrefois vieille hêtraie </t>
  </si>
  <si>
    <t xml:space="preserve">Plantation de chêne ratée
Tout envahi par ronce et hautes herbes
Autrefois vieille hêtraie </t>
  </si>
  <si>
    <t xml:space="preserve">Vieille futaie de chêne en voie de transformation (depuis 40 ans),
 irrégularisation réussie mais intervention très urgente 
Hdom = 32 m </t>
  </si>
  <si>
    <t xml:space="preserve">Allée tilleuls </t>
  </si>
  <si>
    <t>Hybride tilleuls 90% - 10 % vide</t>
  </si>
  <si>
    <t xml:space="preserve">Originaire d'un cultivar
Lesdain </t>
  </si>
  <si>
    <t xml:space="preserve">Hdom = 5 m
Distance entre plant de 8 m </t>
  </si>
  <si>
    <t>CT</t>
  </si>
  <si>
    <t>Abbé Huyberechts tué le 22 juillet 1944 par Allemands
Chataigner : Hdom = 35m
281 cm circonférence</t>
  </si>
  <si>
    <t xml:space="preserve">HE 40 % </t>
  </si>
  <si>
    <t>ES 40 %</t>
  </si>
  <si>
    <t xml:space="preserve">CR 20 % </t>
  </si>
  <si>
    <t xml:space="preserve">Cîme étriquée </t>
  </si>
  <si>
    <t>CR 100%</t>
  </si>
  <si>
    <t xml:space="preserve">ES 100 % </t>
  </si>
  <si>
    <t xml:space="preserve">Semis 1981 </t>
  </si>
  <si>
    <t>MR 40 %</t>
  </si>
  <si>
    <t>EP 20 %</t>
  </si>
  <si>
    <t xml:space="preserve">ES 40 % </t>
  </si>
  <si>
    <t xml:space="preserve">Merisier et erable planté sur ancienne pessière 
 Peuplier baupré de 180 cm de circonférence = Danger pour le golf
Frêne mangé par la hêtraie </t>
  </si>
  <si>
    <t>EP 25%</t>
  </si>
  <si>
    <t>HE 15 %</t>
  </si>
  <si>
    <t>1990-1998-2002</t>
  </si>
  <si>
    <t>HE 60%</t>
  </si>
  <si>
    <t xml:space="preserve">CR 10 % </t>
  </si>
  <si>
    <t xml:space="preserve">MR = U
ES = M
EP = B </t>
  </si>
  <si>
    <t xml:space="preserve">EP = S
HE = S 
HE (jeune) = U
CR = B </t>
  </si>
  <si>
    <t xml:space="preserve">Intervention urgente dans les jeunes peuplements </t>
  </si>
  <si>
    <t>CS 20%</t>
  </si>
  <si>
    <t>Semis 1977</t>
  </si>
  <si>
    <t xml:space="preserve">BV 60 % </t>
  </si>
  <si>
    <t xml:space="preserve">Semis </t>
  </si>
  <si>
    <t>CR 15%</t>
  </si>
  <si>
    <t>PS 5%</t>
  </si>
  <si>
    <t xml:space="preserve">Zone barbecue, l'aire devient très exigüe car colonisée par bouleau et pin sylvestre
Autrefois pelouse à bruyère, penser à réaménager le barbecue </t>
  </si>
  <si>
    <t>ES 40 % 
CP 10%</t>
  </si>
  <si>
    <t xml:space="preserve">MR 9 % 
Ormes 1 % </t>
  </si>
  <si>
    <t>Prolongation ravin, zone de protection</t>
  </si>
  <si>
    <t xml:space="preserve">P + FA </t>
  </si>
  <si>
    <t>PS 40%</t>
  </si>
  <si>
    <t>TY 60%</t>
  </si>
  <si>
    <t xml:space="preserve">TY : Arboretum de Spa </t>
  </si>
  <si>
    <t>FA + G</t>
  </si>
  <si>
    <t>CR 30 %</t>
  </si>
  <si>
    <t>CT 30%</t>
  </si>
  <si>
    <t>PS 40 %</t>
  </si>
  <si>
    <t>A terme, deviendra peuplement feuillus toujours dans UG10</t>
  </si>
  <si>
    <t xml:space="preserve">Hdom = 22m
Circonférence = 77 et 112 cm 
Nombreuses trouées, 50 % du peuplement est mort
Attention, danger pour autoroute ! </t>
  </si>
  <si>
    <t>PK 100%</t>
  </si>
  <si>
    <t>Verger à graine de Koekelare</t>
  </si>
  <si>
    <t xml:space="preserve">PS 90% </t>
  </si>
  <si>
    <t>EP 10%</t>
  </si>
  <si>
    <t>Ronce, fougère</t>
  </si>
  <si>
    <t xml:space="preserve">Peuplement éduqué par le coefficient de Hartz </t>
  </si>
  <si>
    <t>EP 100%</t>
  </si>
  <si>
    <t>Fougère</t>
  </si>
  <si>
    <t>Fougère Rhododendron</t>
  </si>
  <si>
    <t>Peuplement unique issu d'un verger à graine qui a été coupé. Nécessité de faire connaitre ce peuplement. Travail de fin d'étude.
Peuplement très clair nécessitant une éclaircie forte pour conserver les différents écotypes. Aspect verger à graine.</t>
  </si>
  <si>
    <t>MJ 100%</t>
  </si>
  <si>
    <t xml:space="preserve">Peuplement s'essoufle. </t>
  </si>
  <si>
    <t>TY 80%</t>
  </si>
  <si>
    <t>MJ 20%</t>
  </si>
  <si>
    <t>P + FJ</t>
  </si>
  <si>
    <t xml:space="preserve">CR, BV, MR, JR, Liquidembar, CT, PG </t>
  </si>
  <si>
    <t>M</t>
  </si>
  <si>
    <t>Ancienne pépinière volante ayant évolué vers futaie.
Circonférence [cm] Hêtre : 167, 190, 140, 180, 150, 163, 201, 204, 186
Noyer : 80, 85, 87, 100
Epicea: 128, 141, 148</t>
  </si>
  <si>
    <t>MH 60 %</t>
  </si>
  <si>
    <t>CR 40%</t>
  </si>
  <si>
    <t>JN 100%</t>
  </si>
  <si>
    <t>1976-1988</t>
  </si>
  <si>
    <t>Distance interplant 8 m</t>
  </si>
  <si>
    <t>Provient d'un peuplement d'élite en Flandre</t>
  </si>
  <si>
    <t>DO 100%</t>
  </si>
  <si>
    <t xml:space="preserve">CY </t>
  </si>
  <si>
    <t xml:space="preserve">Ancien taillis de prunus serotina </t>
  </si>
  <si>
    <t>TH 30 %</t>
  </si>
  <si>
    <t>TY 20%</t>
  </si>
  <si>
    <t>CY + Pissifera 50%</t>
  </si>
  <si>
    <t xml:space="preserve">Provenance de l'arboretum de  Spa, ancienne pépinière volante </t>
  </si>
  <si>
    <t xml:space="preserve">FR </t>
  </si>
  <si>
    <t>TY 60 %</t>
  </si>
  <si>
    <t>Provenance de l'arboretum de  Spa (PS)</t>
  </si>
  <si>
    <t>Peuplement in vitro de 1988</t>
  </si>
  <si>
    <t>TH 100%</t>
  </si>
  <si>
    <t>34-1</t>
  </si>
  <si>
    <t>BV 70%</t>
  </si>
  <si>
    <t>CR 30%</t>
  </si>
  <si>
    <t xml:space="preserve">Ancien betulo quercetum planté en prunus serotina en 1958 
Foyer de l'envahissement local de prunus. 
Nombreux semis et drageons de prunus. Revoir la stratégie de lutte. </t>
  </si>
  <si>
    <t>CS 25%</t>
  </si>
  <si>
    <t xml:space="preserve">MR 20% ES 15% CR 10 % </t>
  </si>
  <si>
    <t>CT: B 
MR: C
CS : M 
CR : B
ES : B</t>
  </si>
  <si>
    <t xml:space="preserve">Petits bouqets d'essences diverses. Eclaircie marquée mais pas effectuée, à faire rapidement ! 
Régénération de hêtre et bouleau au stade de fourré 
</t>
  </si>
  <si>
    <t xml:space="preserve">Afocelle - France: Bouture; Verger à graine </t>
  </si>
  <si>
    <t xml:space="preserve">Peuplement créé pour l'éméritat du professeur Antoine </t>
  </si>
  <si>
    <t>37-2</t>
  </si>
  <si>
    <t>37-1</t>
  </si>
  <si>
    <t>CT 90%</t>
  </si>
  <si>
    <t>CT :B
EP :M</t>
  </si>
  <si>
    <t>CT: Gélivure au pied
EP : écoulement de résine
Epicéa circonférence : 156, 152, 135, 134, 102, 108, 121, 100, 94, 153.</t>
  </si>
  <si>
    <t>MJ 95%</t>
  </si>
  <si>
    <t>BV 5%</t>
  </si>
  <si>
    <t xml:space="preserve">Peu productif </t>
  </si>
  <si>
    <t>PS 90%</t>
  </si>
  <si>
    <t>BV 10%</t>
  </si>
  <si>
    <t>TU 100%</t>
  </si>
  <si>
    <t xml:space="preserve">Plantation de fin d'année avec Princesse Anne de Ligne. Présence de CY en bordure des TU à dégager </t>
  </si>
  <si>
    <t>TY 25%</t>
  </si>
  <si>
    <t>DO 5%</t>
  </si>
  <si>
    <t>PW : S
DO : S
TY : S</t>
  </si>
  <si>
    <t>Un douglas à 180 cm de circonférence. Peuplement à éclaircir avec quelques trouées de régénérations</t>
  </si>
  <si>
    <t>AG 100%</t>
  </si>
  <si>
    <t>Bokrijk</t>
  </si>
  <si>
    <t xml:space="preserve">3 Epicéas en fond de parcelle : gros bois </t>
  </si>
  <si>
    <t>HE 100%</t>
  </si>
  <si>
    <t>Vieille hêtraie en voie d'irrégularisation. Semis d'érable. Gênée par rhododendron</t>
  </si>
  <si>
    <t>Erable et rhododendron</t>
  </si>
  <si>
    <t xml:space="preserve">Fougère, ronce </t>
  </si>
  <si>
    <t>Ilots entre des feuillus. Accès difficile car entouré par ravin du primaire.</t>
  </si>
  <si>
    <t>G4 G5</t>
  </si>
  <si>
    <t xml:space="preserve">G1 E1 </t>
  </si>
  <si>
    <t>BV 100%</t>
  </si>
  <si>
    <t xml:space="preserve">Callune </t>
  </si>
  <si>
    <t>BV 5 %</t>
  </si>
  <si>
    <t>EP 5%</t>
  </si>
  <si>
    <t xml:space="preserve">Peuplement enclavé dans la future réserve </t>
  </si>
  <si>
    <t>EP 60%</t>
  </si>
  <si>
    <t>1976-1985</t>
  </si>
  <si>
    <t>PS 55%</t>
  </si>
  <si>
    <t>MH 20%</t>
  </si>
  <si>
    <t xml:space="preserve">L'ensemble doit être éclairci pour harmoniser le tout. Pour les mélèzes, attention au facteur de stabilité. Cîmes très haute et peu développée </t>
  </si>
  <si>
    <t>MR 80%</t>
  </si>
  <si>
    <t xml:space="preserve">CT 1% </t>
  </si>
  <si>
    <t>CS 4 %</t>
  </si>
  <si>
    <t xml:space="preserve">Chaque type d'essence comporte des beaux arbres à favoriser. Les merisiers sont très hétérogènes. Il faut travailler par objectif. </t>
  </si>
  <si>
    <t>PS 100%</t>
  </si>
  <si>
    <t>Gagnage à chevreuil. Sous étage comporte gaulis de 8m de haut. Peut devenir un très beau peuplement mélangé de résineux feuillus.</t>
  </si>
  <si>
    <t>CP HE BV CT SO</t>
  </si>
  <si>
    <t>TY 30%</t>
  </si>
  <si>
    <t>TH 10%</t>
  </si>
  <si>
    <t>DO 60%</t>
  </si>
  <si>
    <t>Tsuga provient de l'arboretum de Spa.
Thuya : in-vitro
Douglas : Groenendaal</t>
  </si>
  <si>
    <t>Fougère aigle, myrtille,
 BV, Prunus serotina, lonicera periclimenum</t>
  </si>
  <si>
    <t>HE 70%</t>
  </si>
  <si>
    <t xml:space="preserve">CR 30 % </t>
  </si>
  <si>
    <t xml:space="preserve">Provenance de pépinière </t>
  </si>
  <si>
    <t xml:space="preserve">Très mauvais, à convertir. 
Contre ce peuplement se trouve une grande trouée remplie de fougère aigle, endroit à revoir ! </t>
  </si>
  <si>
    <t>MR 100%</t>
  </si>
  <si>
    <t>Origine : Gronendaal</t>
  </si>
  <si>
    <t xml:space="preserve">Plantation de fin d'année (1979). Sélectionner les plus beaux en urgence. </t>
  </si>
  <si>
    <t>MR 70%</t>
  </si>
  <si>
    <t>CS 30%</t>
  </si>
  <si>
    <t xml:space="preserve">Désignation nécessaire. Nombreux vide. Taille de formation. </t>
  </si>
  <si>
    <t>Fougère ronce</t>
  </si>
  <si>
    <t xml:space="preserve">ronce </t>
  </si>
  <si>
    <t xml:space="preserve">FA + FJ </t>
  </si>
  <si>
    <t>CS 70%</t>
  </si>
  <si>
    <t>PS 30%</t>
  </si>
  <si>
    <t>Moitié des chênes issus de souche, l'autre moitié de semis.</t>
  </si>
  <si>
    <t xml:space="preserve">Réfléchir à l'aménagment futur. Il faut entamer la régénération tout en se débarassant de la fougère. 
</t>
  </si>
  <si>
    <t>ES 30%</t>
  </si>
  <si>
    <t>HE 20 %</t>
  </si>
  <si>
    <t>CP 40 %</t>
  </si>
  <si>
    <t>CS  5%</t>
  </si>
  <si>
    <t xml:space="preserve">Pépinière </t>
  </si>
  <si>
    <t>Très mauvais état, à convertir !</t>
  </si>
  <si>
    <t>Peuplement emblématique de Mr André</t>
  </si>
  <si>
    <t>CR 70%</t>
  </si>
  <si>
    <t>HE 30%</t>
  </si>
  <si>
    <t>Pépinière</t>
  </si>
  <si>
    <t xml:space="preserve">A transformer. Mortalité importante chez les hêtres. </t>
  </si>
  <si>
    <t>MR 30 %</t>
  </si>
  <si>
    <t>Présence de nombreux vides. Arbres de belles grosseurs (plus de 110cm). 
Qualification nécessaire du peuplement.</t>
  </si>
  <si>
    <t>ES 5 %</t>
  </si>
  <si>
    <t xml:space="preserve">
Prunus serotina - 20%
</t>
  </si>
  <si>
    <t>CS 100%</t>
  </si>
  <si>
    <t>Très bon</t>
  </si>
  <si>
    <t xml:space="preserve">Indéterminé </t>
  </si>
  <si>
    <t>Querco betuletum. Ancien tailllis sous futaie. Les bouleaux sont situés juste à coté. Beau peuplement, vestige du passé.</t>
  </si>
  <si>
    <t>BV 90%</t>
  </si>
  <si>
    <t>CS 10%</t>
  </si>
  <si>
    <t>Fougère aigle</t>
  </si>
  <si>
    <t>Ancien taillis sous futaie ruiné, subsiste la boulaie. Le chêne revient par semis, avec du prunus serotina. Qualité médiocre mais peuplement exceptionnel</t>
  </si>
  <si>
    <t>CS 90%</t>
  </si>
  <si>
    <t>HE 10%</t>
  </si>
  <si>
    <t>CT 60%</t>
  </si>
  <si>
    <t>MH 40%</t>
  </si>
  <si>
    <t>Le peuplement se démarque dans l'ensemble de ces peuplements naturels, inféodés à la région. Il faudrait progressivement enlever ces chataigners et mélèzes par des chênes sessiles. Désignation nécessaire</t>
  </si>
  <si>
    <t>HE 25%</t>
  </si>
  <si>
    <t>CS 75%</t>
  </si>
  <si>
    <t xml:space="preserve">Malgré les hêtres, c'est un vestige d'un ancie TSF. Ancien Betulo Quercetum à renouveler. </t>
  </si>
  <si>
    <t xml:space="preserve">CS 40% </t>
  </si>
  <si>
    <t xml:space="preserve">Régénération de hêtre par endroit. </t>
  </si>
  <si>
    <t>DO 75%</t>
  </si>
  <si>
    <t>CR 20%</t>
  </si>
  <si>
    <t>Plantation de fin d'année. La majorité des chênes sont dominés par le douglas et sont pratiquement morts.</t>
  </si>
  <si>
    <t>MR 20%</t>
  </si>
  <si>
    <t>AX 80%</t>
  </si>
  <si>
    <t>BV 15%</t>
  </si>
  <si>
    <t>Saule Marsault 5%</t>
  </si>
  <si>
    <t xml:space="preserve">Le sol n'est pas approprié à l'aulne. </t>
  </si>
  <si>
    <t>BP 40%</t>
  </si>
  <si>
    <t xml:space="preserve">BP 30 % </t>
  </si>
  <si>
    <t>AX 10%</t>
  </si>
  <si>
    <t xml:space="preserve">U </t>
  </si>
  <si>
    <t>AX 70%</t>
  </si>
  <si>
    <t>Ronce, fougère aigle</t>
  </si>
  <si>
    <t xml:space="preserve">Orties, symphoricarpos albus </t>
  </si>
  <si>
    <t>FR 100%</t>
  </si>
  <si>
    <t>Qualité bonne mais très atteint par la callarose, beaucoup d'arbres morts sur pieds. Envahi par la symphorine blanche. A traiter urgemment. Le chemin d'accès est impraticable. Ancienne peupleraie.</t>
  </si>
  <si>
    <t>CP 40%</t>
  </si>
  <si>
    <t>He  40%</t>
  </si>
  <si>
    <t>ES 15%</t>
  </si>
  <si>
    <t xml:space="preserve">PP (1900), FR (1910) 5% </t>
  </si>
  <si>
    <t>Ancien  marteloscope. Hêtre dépérissant. Frêne callarosé.</t>
  </si>
  <si>
    <t>Prunus serotina</t>
  </si>
  <si>
    <t xml:space="preserve">Ancien taillis sous futaie. Attention au sous étage de prunus serotina. Ancien chemin créé par Mr André vers la nationale N238. Maintenant impraticable. Chataigner de 238 cm.  </t>
  </si>
  <si>
    <t>MJ 15%</t>
  </si>
  <si>
    <t>DO 85%</t>
  </si>
  <si>
    <t>ME 20%</t>
  </si>
  <si>
    <t>Peuplement in vitro issu d'embryogénèse somatique.
Origine de verger et bouture.</t>
  </si>
  <si>
    <t>Peuplement impénétrable nécessite élagage d'urgence !
Vieux hêtre sur le pourtour à découper. Enlever trois gros hêtre d'urgence, perches de bouleaux et de saules.</t>
  </si>
  <si>
    <t>BV 80%</t>
  </si>
  <si>
    <t>PT 2%</t>
  </si>
  <si>
    <t>FR (2%) EP (1%)</t>
  </si>
  <si>
    <t>SM 15%</t>
  </si>
  <si>
    <t xml:space="preserve">Semis naturel </t>
  </si>
  <si>
    <t xml:space="preserve">Ancienne prairie avec plantation d'épicéa. Colonisation par les bouleaux. Travail de fin d'étude Jean Lemaire. </t>
  </si>
  <si>
    <t xml:space="preserve">P + G </t>
  </si>
  <si>
    <t>HE 3%</t>
  </si>
  <si>
    <t>CR 2%</t>
  </si>
  <si>
    <t>CT 95%</t>
  </si>
  <si>
    <t>Taille de formation. Envahi par impatiens parmiflora</t>
  </si>
  <si>
    <t>Impatiens parmiflora</t>
  </si>
  <si>
    <t>MH 90%</t>
  </si>
  <si>
    <t>CR 10%</t>
  </si>
  <si>
    <t>Pépinière Vielsalm. Originaire d'un verger à graine</t>
  </si>
  <si>
    <t xml:space="preserve">Plantation de fin etude 1998. Elagage urgent. </t>
  </si>
  <si>
    <t xml:space="preserve">Fougère de 2m </t>
  </si>
  <si>
    <r>
      <t xml:space="preserve">A préserver précieusement ! </t>
    </r>
    <r>
      <rPr>
        <sz val="11"/>
        <color theme="1"/>
        <rFont val="Calibri"/>
        <family val="2"/>
        <scheme val="minor"/>
      </rPr>
      <t xml:space="preserve">Ancien betulo qurecetum, belle boulaie acide, bel habitat. 
Arbres remarquables : 
Hêtre (420), Bouleau (175), Chêne (327). </t>
    </r>
  </si>
  <si>
    <t>FR 95%</t>
  </si>
  <si>
    <t>ES 3%</t>
  </si>
  <si>
    <t>CP 2%</t>
  </si>
  <si>
    <t xml:space="preserve">Vieille futaie à surveiller pour la callarose. Légèrement touché. </t>
  </si>
  <si>
    <t>Habitat en régression.Le milieu doit être surveillé. Etat de conservation indéterminé, évolution globale moyen (Waleunis). Dépérissant</t>
  </si>
  <si>
    <t xml:space="preserve">Aulnaie en voie de régression (cfr boulaie tourbeuse). Vérifier le sol, le milieu et l'alimentation en eau. Dépérissant. Vérifier si le milieu peut toujours porter le nom d'aulnaie tourbeuse. </t>
  </si>
  <si>
    <t xml:space="preserve">ER 50 % </t>
  </si>
  <si>
    <t>MR 40%</t>
  </si>
  <si>
    <t>FR 10%</t>
  </si>
  <si>
    <t>Merisier provient de pépinière. Erable et frêne de semis</t>
  </si>
  <si>
    <t xml:space="preserve">Merisier et hêtre proviennent de pépinière. Bouleau provient de semis. </t>
  </si>
  <si>
    <t xml:space="preserve">Frêne callarosé. Merisier autrefois à 100%. Les Merisiers morts ont été remplacé par frêne et érable.
 Désigner les arbres urgemment. Sol très riche, réfléchir à un meilleur aménagement. </t>
  </si>
  <si>
    <t xml:space="preserve">Callarose, peuplement dépérissant, mort. </t>
  </si>
  <si>
    <t>Fougère, semis de hêtre et d'érable</t>
  </si>
  <si>
    <t>Semis originaire de Lauzelle</t>
  </si>
  <si>
    <t xml:space="preserve">Enlever les géniteurs (2 gros bois) et les gros Fagus </t>
  </si>
  <si>
    <t>Ronce</t>
  </si>
  <si>
    <t xml:space="preserve">FA </t>
  </si>
  <si>
    <t>FR 90%</t>
  </si>
  <si>
    <t>HE 8%</t>
  </si>
  <si>
    <t xml:space="preserve">PXT 2% </t>
  </si>
  <si>
    <t>Bois de Lauzelle</t>
  </si>
  <si>
    <t xml:space="preserve">Callarose peu présente mais à surveiller, passage difficile,
 régénération de hêtre, beau peuplement de manière générale. </t>
  </si>
  <si>
    <t>Région Wallone</t>
  </si>
  <si>
    <t>Plantation, élagage, défourchage réalisé par les étudiants de 2008.
Plantation de 2mx2m, 8m de hauteur. Entre 8 et 12 cm de circonférence.</t>
  </si>
  <si>
    <t>PC 100%</t>
  </si>
  <si>
    <t>Heverlee</t>
  </si>
  <si>
    <t>Parcelle en hommage à Constant Heylen.
 Doctorat de Christian Lheureux</t>
  </si>
  <si>
    <t>BV 40%</t>
  </si>
  <si>
    <t>ES 25%</t>
  </si>
  <si>
    <t>MR 5%</t>
  </si>
  <si>
    <t>Présence de deux Juglans vilmoriana. Très beau peuplement mélangé.</t>
  </si>
  <si>
    <t>Seuls les pins ont été planté. Le reste provient de semis</t>
  </si>
  <si>
    <t>DO 20%</t>
  </si>
  <si>
    <t>TH 15%</t>
  </si>
  <si>
    <t>DO et CR de pépinière. Tout le reste vient de l'arboretum de spa</t>
  </si>
  <si>
    <t>TY 15 % (1992), AV 3% (1995),
 CY 2% (1992), CR 5% (1998)</t>
  </si>
  <si>
    <t>Il est urgent de désigner des arbres. Les pins sont très espacés. La prochaine éclaircie en pin sera définitive.</t>
  </si>
  <si>
    <t xml:space="preserve">FA + P </t>
  </si>
  <si>
    <t>CR 45%</t>
  </si>
  <si>
    <t>CT 45%</t>
  </si>
  <si>
    <t>PS 10%</t>
  </si>
  <si>
    <t>CT et CR : Pépinière
PS : Semis</t>
  </si>
  <si>
    <t>Dernière plantation organisée par Mr André. Le PS, le BV et la callune sont venu coloniser cette pente. Par après, plantation de CR et CT. Autrefois hêtraie de très mauvaise qualité.</t>
  </si>
  <si>
    <t>Bon</t>
  </si>
  <si>
    <t>Moyen</t>
  </si>
  <si>
    <t>Mauvais</t>
  </si>
  <si>
    <t>Médiocre</t>
  </si>
  <si>
    <t>AG</t>
  </si>
  <si>
    <t>AN</t>
  </si>
  <si>
    <t>AP</t>
  </si>
  <si>
    <t xml:space="preserve">AX </t>
  </si>
  <si>
    <t>BP</t>
  </si>
  <si>
    <t>CA</t>
  </si>
  <si>
    <t>CD</t>
  </si>
  <si>
    <t>CY</t>
  </si>
  <si>
    <t>DO</t>
  </si>
  <si>
    <t>EC</t>
  </si>
  <si>
    <t>EK</t>
  </si>
  <si>
    <t>EL</t>
  </si>
  <si>
    <t>EP</t>
  </si>
  <si>
    <t>JH</t>
  </si>
  <si>
    <t>JN</t>
  </si>
  <si>
    <t>ME</t>
  </si>
  <si>
    <t>MJ</t>
  </si>
  <si>
    <t>MR</t>
  </si>
  <si>
    <t>NO</t>
  </si>
  <si>
    <t>PA</t>
  </si>
  <si>
    <t>PC</t>
  </si>
  <si>
    <t>PG</t>
  </si>
  <si>
    <t>PK</t>
  </si>
  <si>
    <t>PM</t>
  </si>
  <si>
    <t>PO</t>
  </si>
  <si>
    <t>PS</t>
  </si>
  <si>
    <t>PT</t>
  </si>
  <si>
    <t>PY</t>
  </si>
  <si>
    <t>PZ</t>
  </si>
  <si>
    <t>RO</t>
  </si>
  <si>
    <t>RY</t>
  </si>
  <si>
    <t>SA</t>
  </si>
  <si>
    <t>ST</t>
  </si>
  <si>
    <t>TC</t>
  </si>
  <si>
    <t>TH</t>
  </si>
  <si>
    <t>TP</t>
  </si>
  <si>
    <t>TU</t>
  </si>
  <si>
    <t>TY</t>
  </si>
  <si>
    <t>SM</t>
  </si>
  <si>
    <t>AV</t>
  </si>
  <si>
    <t>Sapin de Vancouver</t>
  </si>
  <si>
    <t>Sapin noble</t>
  </si>
  <si>
    <t>Sapin pectiné</t>
  </si>
  <si>
    <t>Sapin de Veitch</t>
  </si>
  <si>
    <t>Aulne Glutineux</t>
  </si>
  <si>
    <t>Bouleau verruqueux</t>
  </si>
  <si>
    <t>Bouleau pubescent</t>
  </si>
  <si>
    <t xml:space="preserve">Charme </t>
  </si>
  <si>
    <t>Cèdre de l'Atlas</t>
  </si>
  <si>
    <t>CP</t>
  </si>
  <si>
    <t>Chêne pédonculé</t>
  </si>
  <si>
    <t>Chêne rouge d'Amérique</t>
  </si>
  <si>
    <t>Chêne sessile</t>
  </si>
  <si>
    <t>Châtaigner</t>
  </si>
  <si>
    <t>Cyprès de Lawson</t>
  </si>
  <si>
    <t>Douglas</t>
  </si>
  <si>
    <t>Erable champêtre</t>
  </si>
  <si>
    <t>Epicéa de Sitka</t>
  </si>
  <si>
    <t>Erable plane</t>
  </si>
  <si>
    <t xml:space="preserve">Epicéa commun </t>
  </si>
  <si>
    <t>Erable sycomore</t>
  </si>
  <si>
    <t>Frêne</t>
  </si>
  <si>
    <t>Hêtre</t>
  </si>
  <si>
    <t>Noyer hybride</t>
  </si>
  <si>
    <t>Noyer noir</t>
  </si>
  <si>
    <t>Noyer commun</t>
  </si>
  <si>
    <t>Mélèze d'Europe</t>
  </si>
  <si>
    <t>Mélèze hybride</t>
  </si>
  <si>
    <t xml:space="preserve">Mélèze du Japon </t>
  </si>
  <si>
    <t>Merisier</t>
  </si>
  <si>
    <t>Sapin de Nordmann</t>
  </si>
  <si>
    <t>Pin noir d'Autriche</t>
  </si>
  <si>
    <t>Pin laricio de Corse</t>
  </si>
  <si>
    <t>Peuplier grisard</t>
  </si>
  <si>
    <t>Pin de Koekelare</t>
  </si>
  <si>
    <t>Pommier sauvage</t>
  </si>
  <si>
    <t>Poirier sauvage</t>
  </si>
  <si>
    <t>Pin sylvestre</t>
  </si>
  <si>
    <t>Peuplier tremble</t>
  </si>
  <si>
    <t>Peuplier noir hybride</t>
  </si>
  <si>
    <t>Peuplier baumier</t>
  </si>
  <si>
    <t>Robinier</t>
  </si>
  <si>
    <t>Caryers</t>
  </si>
  <si>
    <t>Saule blanc</t>
  </si>
  <si>
    <t>Sorbier des oiseleurs</t>
  </si>
  <si>
    <t>Alisier torminal</t>
  </si>
  <si>
    <t>Saule Marsault</t>
  </si>
  <si>
    <t>Tilleul à petites feuilles</t>
  </si>
  <si>
    <t>Thuya géant</t>
  </si>
  <si>
    <t>Tilleul à grandes feuilles</t>
  </si>
  <si>
    <t>Tulipier de Virginie</t>
  </si>
  <si>
    <t>Tsuga hétérophylle</t>
  </si>
  <si>
    <t>Abréviation des essences</t>
  </si>
  <si>
    <t>Sans objet</t>
  </si>
  <si>
    <t>Ulmus glabra - &gt;75%
Prunus Serotina - &lt;5%
Ulmus minor - &lt;5%
Cotoneaster - &lt;5%
Corylus avellana - &lt;5%</t>
  </si>
  <si>
    <t>Ulmus glabra - 5-25%
Prunus Serotina - &lt;5%
Ulmus minor - &lt;5%
Cotoneaster - &lt;5%
Corylus avellana - 5-25%</t>
  </si>
  <si>
    <t>FR 20%</t>
  </si>
  <si>
    <t>CS 40%</t>
  </si>
  <si>
    <t>ES 20%</t>
  </si>
  <si>
    <t xml:space="preserve">HE 7 %
FR 3 % 
Crataegus monogyna </t>
  </si>
  <si>
    <t>Pteridium acquilinum 100%
Rubus sp. 100%</t>
  </si>
  <si>
    <t>PST</t>
  </si>
  <si>
    <t>Pinus Strobus</t>
  </si>
  <si>
    <t>Légende</t>
  </si>
  <si>
    <t>Abréviation ajoutée pour le nouveau parcellaire</t>
  </si>
  <si>
    <t>Abréviation originalement présente</t>
  </si>
  <si>
    <t>PST 100%</t>
  </si>
  <si>
    <t>Peuplier baupré (1980)
FR</t>
  </si>
  <si>
    <t>PY, FR, PG, ormes 10%</t>
  </si>
  <si>
    <t>Origine indéterminée</t>
  </si>
  <si>
    <t>CR originaire d'un semis naturel</t>
  </si>
  <si>
    <t>Peuplement unique issu d'un verger à graine qui a été coupé.
 Nécessité de faire connaitre ce peuplement pour son caractère unique. Travail de fin d'étude</t>
  </si>
  <si>
    <t>Graine de Groenendael</t>
  </si>
  <si>
    <t>Fago quercetum typique d'exception. Très belle chênaie avec régénération importante.
Le fago quercetum et betulo quercetum forment un ensemble remarquable. Hdom 32m</t>
  </si>
  <si>
    <t>Réserve naturelle privée comprenant élevage, boulaie sèche et petite zone d'étrepage. Comprend ilot de pin sylvestre et d'épicéa (cfr 47). Aire de faulde</t>
  </si>
  <si>
    <t xml:space="preserve">Provenance de graine de Groenendael avec éducation en pot. </t>
  </si>
  <si>
    <t>Transformé deux fois par bande. Quelques peupliers picards de 150 cm sur le dessus. Très beaux bois à qualifier. Belle plantation en hommage à Mr André.</t>
  </si>
  <si>
    <t xml:space="preserve">Peuplement à convertir urgemment </t>
  </si>
  <si>
    <t>Eclaircie urgente.</t>
  </si>
  <si>
    <t>Calluna vulgaris</t>
  </si>
  <si>
    <t>Mollinia cerulea</t>
  </si>
  <si>
    <t>Ancienne plantation de pin Weymouth datant de 1982. L'aire de faulde a été réalisée en deux fois : 2010 pour la première et 2014 pour la seconde.</t>
  </si>
  <si>
    <t>Fourré de pin sylvestre, fougère</t>
  </si>
  <si>
    <t>PM 20%</t>
  </si>
  <si>
    <t>PO 20%</t>
  </si>
  <si>
    <t xml:space="preserve"> Mise à blanc de peupliers robusta en 2000. Nouvelle plantation de chêne ratée remplacée par pommiers et poiriers. 8m de haut. Circonférence entre 15 et 30 cm. Zone de gagnage ?</t>
  </si>
  <si>
    <t>FR 50%</t>
  </si>
  <si>
    <t>MR 25%</t>
  </si>
  <si>
    <t>Provient de pépinière</t>
  </si>
  <si>
    <t xml:space="preserve">B + S </t>
  </si>
  <si>
    <t>Beau peuplement. Les frênes résistent bien à la callarose. Eclaircie urgente. Mise à blanc de peupliers robusta en 2000</t>
  </si>
  <si>
    <t>SA 50%</t>
  </si>
  <si>
    <t>AX 30%</t>
  </si>
  <si>
    <t>ES 10%</t>
  </si>
  <si>
    <t xml:space="preserve">Frêne touché par callarose. Beaux saules mais aulnes médiocre. L'érable sycomore revient en force. Implique une réétude du peuplement </t>
  </si>
  <si>
    <t>AI</t>
  </si>
  <si>
    <t>Aulne Blanc</t>
  </si>
  <si>
    <t>AX 60%</t>
  </si>
  <si>
    <t>AI 40%</t>
  </si>
  <si>
    <t>Carex pendula
Ronce
Sous étage d'érable</t>
  </si>
  <si>
    <t>Ancienne peupleraie de peupliers robustes. Milieu très anthropisé, nombreux drains. Nom à reconsidérer. "Frênaie aulnaie alluviale" - "Ulmo-Fraxinetum"</t>
  </si>
  <si>
    <t>FR 15%</t>
  </si>
  <si>
    <t>HE 10% (1902) SA 5%</t>
  </si>
  <si>
    <t xml:space="preserve">Autres  + Recouvrement </t>
  </si>
  <si>
    <t>Situé sur la banquette alluviale et l'ancienne frênaie riveraine. (Attention aux frênes callarosés). Beau peuplement en voie de transformation. Régénération de hêtre. Peuplement vestige du passé.</t>
  </si>
  <si>
    <t>TC 100%</t>
  </si>
  <si>
    <t xml:space="preserve">FR 20% </t>
  </si>
  <si>
    <t xml:space="preserve">G </t>
  </si>
  <si>
    <t>Vide à 50%</t>
  </si>
  <si>
    <t>Peuplement vidé, les érables sont de bonnes qualités mais les frênes dépérissent (callarose). 50% de vide. Planter chêne pédonculé. Le long de la route se trouve érable et hêtre à enlever car ils se dégradent.</t>
  </si>
  <si>
    <t>ES : S 
FR : C</t>
  </si>
  <si>
    <t>G+P+FV</t>
  </si>
  <si>
    <t>FR 40%</t>
  </si>
  <si>
    <t>HE 5%</t>
  </si>
  <si>
    <t>ES 40%</t>
  </si>
  <si>
    <t>MR 10% (1985), CT 5% (1985)</t>
  </si>
  <si>
    <t>Futaie constituée au départ d'ormes et de frênes. Tous les ormes sont morts dans les années 1970. Cette zone doit être mise en protection "accueil du public". Les vieilles allées emblématiques de hêtres sont en train de mourir. Il faut trouver une solution vis à vis du parking malin. L'eau de ruissellement provenant du rond-point du boulevard de Lauzelle creuse un énorme ravin. Les eaux polluées s'infiltrent dans les nappes depuis 1980</t>
  </si>
  <si>
    <t>HE 90%</t>
  </si>
  <si>
    <t>EP : B
HE : C</t>
  </si>
  <si>
    <t>Ancienne pessière servant de dispositif expérimental d'éclaicie (pour les pessières hors stations). Qualité des hêtres médiocre : à remplacer par des résineux</t>
  </si>
  <si>
    <t>MJ 70%</t>
  </si>
  <si>
    <t xml:space="preserve">CR 30% </t>
  </si>
  <si>
    <t>Ancienne pessière servant de dispositif expérimental d'éclaicie (pour les pessières hors stations). Peuplement de mélèzes essoufflé, à convertir.</t>
  </si>
  <si>
    <t>CR 95%</t>
  </si>
  <si>
    <t>CT 5%</t>
  </si>
  <si>
    <t>Ancienne pessière servant de dispositif expérimental d'éclaicie (pour les pessières hors stations). Peuplement en devenir mais éclaircie urgente</t>
  </si>
  <si>
    <t>PS 60%</t>
  </si>
  <si>
    <t>Accroissement en volume est de 5m³/ha/an. Présence de zones vides. Tous les prunus serotina ont été arraché par J.C</t>
  </si>
  <si>
    <t xml:space="preserve">Hdom : 6m. Circonférence entre 5 et 18 cm . Dépressage urgent ! </t>
  </si>
  <si>
    <t>Peuplement issu d'embryogénèse somatique</t>
  </si>
  <si>
    <t>Le peuplement a brulé en partie. Présence de nombreux vides devant être plantés en résineux. Dépressage et élagage des épicés nécessaire. Hdom 10m</t>
  </si>
  <si>
    <t>PP</t>
  </si>
  <si>
    <t>Prunus padus</t>
  </si>
  <si>
    <t>SOA</t>
  </si>
  <si>
    <t>Sorbus aria</t>
  </si>
  <si>
    <t>FR  20%</t>
  </si>
  <si>
    <t>ES 50%</t>
  </si>
  <si>
    <t>CT 10%</t>
  </si>
  <si>
    <t xml:space="preserve">Peuplement bien conforme. </t>
  </si>
  <si>
    <t>MR 35%</t>
  </si>
  <si>
    <t>DO 35%</t>
  </si>
  <si>
    <t>DO + BV 30%</t>
  </si>
  <si>
    <t>RO 5% (1965)</t>
  </si>
  <si>
    <t>PC provient de Groenendaele</t>
  </si>
  <si>
    <t>PK 30%</t>
  </si>
  <si>
    <t>Peuplement à irrégulariser.</t>
  </si>
  <si>
    <t>PM 15%</t>
  </si>
  <si>
    <t>ES 100%</t>
  </si>
  <si>
    <t>Bois de Lauzelle, lesp lants proviennent du compartiment 7 à proximité.</t>
  </si>
  <si>
    <t xml:space="preserve">Plants de 80 cm, retiré en motte. Plantation in situ. </t>
  </si>
  <si>
    <t>PP 7,5%, ST 7,5%, SOA 7,5%, SO 7,5%</t>
  </si>
  <si>
    <t>De toute urgence, enlever bouleau noisettier et hêtre envahissant. Plantation de l'éméritat de Mr André. Nombres de pieds : 
MR 5, PO 3, PM 2, SO, 1 PP 1, ST 1, SOA 1</t>
  </si>
  <si>
    <t xml:space="preserve">Circonférence de 198 et 185 cm. Attention à phomes anosus (pourriture rouge) </t>
  </si>
  <si>
    <t>PS 50%</t>
  </si>
  <si>
    <t xml:space="preserve">TY 15% </t>
  </si>
  <si>
    <t>CT 15 %</t>
  </si>
  <si>
    <t>PS:B
TY:S
CT:M
BV:M</t>
  </si>
  <si>
    <t>Plantation de fin d'année. Intervention urgente, nécessaire de qualifier tout le peuplement. Tsuga particulièrement beau pour ces sols.</t>
  </si>
  <si>
    <t>MJ 90%</t>
  </si>
  <si>
    <t>MH 5%</t>
  </si>
  <si>
    <t xml:space="preserve">TH 5% </t>
  </si>
  <si>
    <t>MH:Graine de Groenendaele
TH:Graine de Groenendaele
Avec éducation en serre</t>
  </si>
  <si>
    <t xml:space="preserve">Futaie en voie de régénération mais celle-ci est compromise par la fougère, les plantations de hêtres sont également très gênantes. </t>
  </si>
  <si>
    <t>ER</t>
  </si>
  <si>
    <t>Erable rouge</t>
  </si>
  <si>
    <t>PG 10%</t>
  </si>
  <si>
    <t>ST 5%, CP 5%, ER 5%</t>
  </si>
  <si>
    <t>Ancienne peupleraie. Plantation de 1985 enrichie en frêne. Tous les frênes sont callarosés.  Peuplier grisard de bonne qualité. Chênes manquent de lumière. Toutes les autres essences sont fourchues. Regarnir les bouquets et les vides. Enrichissement nécessaire</t>
  </si>
  <si>
    <t>Eclaircir d'urgence. Taille de formation.</t>
  </si>
  <si>
    <t>PG 25%</t>
  </si>
  <si>
    <t>TC 10%</t>
  </si>
  <si>
    <t>ES  5%  (1988)</t>
  </si>
  <si>
    <t>JR</t>
  </si>
  <si>
    <t>Liquidembar styraciflua</t>
  </si>
  <si>
    <t>LS</t>
  </si>
  <si>
    <t>LS 60%</t>
  </si>
  <si>
    <t>Quelques très beaux arbres. Eclaircie urgente. Plantation de fin d'année.</t>
  </si>
  <si>
    <t>Liquidembar originaire de Versepuy
 Peuplier Grisard porvient du bois de Lauzelle. 
Le reste provient de pépinière</t>
  </si>
  <si>
    <t>PW</t>
  </si>
  <si>
    <t>Paulownia tomentosa</t>
  </si>
  <si>
    <t>PS 75%</t>
  </si>
  <si>
    <t>EP 15%</t>
  </si>
  <si>
    <t>BV 15%, CR 5% (1980)</t>
  </si>
  <si>
    <t>PW 5% (1981)</t>
  </si>
  <si>
    <t xml:space="preserve">PW provient de serre. </t>
  </si>
  <si>
    <t xml:space="preserve">Circonférence PW : 160, 156, 145, 141, 125, 118. 18m de haut. Fût de 5m
Vérifier le caractère invasif. </t>
  </si>
  <si>
    <t>Culltivars. Pépinière de Lesdain</t>
  </si>
  <si>
    <t>Allée de tilleul sur la pendée aux bécasses.
 60 individus. 10m de haut. Planté par Alain Muset, l'architecte paysagiste de LLN</t>
  </si>
  <si>
    <t>HE 50%</t>
  </si>
  <si>
    <t>PST 70%</t>
  </si>
  <si>
    <t>MH 100%</t>
  </si>
  <si>
    <t>HE100%</t>
  </si>
  <si>
    <t>Bois moyen [%] - E2</t>
  </si>
  <si>
    <t>Gros bois [%] - E2</t>
  </si>
  <si>
    <t>Gros bois [%] - E1</t>
  </si>
  <si>
    <t>Gros bois [%] - E3</t>
  </si>
  <si>
    <t>Bois moyen [%] - E3</t>
  </si>
  <si>
    <t>Petits bois [%] - E3</t>
  </si>
  <si>
    <t xml:space="preserve">Circonférence  moyenne [cm] : 
TH 138
TY 134
CY 95
Chamaecyparis pissifera 58 </t>
  </si>
  <si>
    <t>Surface terrière [m²/ha] - E3</t>
  </si>
  <si>
    <t>Surface terrière [m²/ha] - E2</t>
  </si>
  <si>
    <t>Surface terrière [m²/ha] - E1</t>
  </si>
  <si>
    <t>Surface terrière totale [m²/ha]</t>
  </si>
  <si>
    <t>Petit Bois [%] - E1</t>
  </si>
  <si>
    <t>Bois moyen [%] - 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</si>
</sst>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s>
  <fills count="17">
    <fill>
      <patternFill patternType="none"/>
    </fill>
    <fill>
      <patternFill patternType="gray125"/>
    </fill>
    <fill>
      <patternFill patternType="solid">
        <fgColor rgb="FFFF99FF"/>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70C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5"/>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88">
    <xf numFmtId="0" fontId="0" fillId="0" borderId="0" xfId="0"/>
    <xf numFmtId="0" fontId="0" fillId="0" borderId="0" xfId="0" applyFill="1"/>
    <xf numFmtId="0" fontId="1" fillId="0" borderId="0" xfId="0" applyFont="1" applyFill="1" applyBorder="1"/>
    <xf numFmtId="0" fontId="0" fillId="0" borderId="0" xfId="0" applyBorder="1"/>
    <xf numFmtId="0" fontId="0" fillId="0" borderId="0" xfId="0" applyFill="1" applyBorder="1"/>
    <xf numFmtId="2" fontId="0" fillId="0" borderId="0" xfId="0" applyNumberFormat="1"/>
    <xf numFmtId="49" fontId="0" fillId="0" borderId="0" xfId="0" applyNumberFormat="1" applyFill="1" applyBorder="1"/>
    <xf numFmtId="0" fontId="0" fillId="14" borderId="20" xfId="0" applyFont="1" applyFill="1" applyBorder="1"/>
    <xf numFmtId="49" fontId="0" fillId="14" borderId="20" xfId="0" applyNumberFormat="1" applyFont="1" applyFill="1" applyBorder="1"/>
    <xf numFmtId="49" fontId="0" fillId="14" borderId="21" xfId="0" applyNumberFormat="1" applyFont="1" applyFill="1" applyBorder="1"/>
    <xf numFmtId="0" fontId="0" fillId="14" borderId="22" xfId="0" applyFont="1" applyFill="1" applyBorder="1"/>
    <xf numFmtId="0" fontId="0" fillId="14" borderId="23" xfId="0" applyFont="1" applyFill="1" applyBorder="1"/>
    <xf numFmtId="49" fontId="0" fillId="14" borderId="23" xfId="0" applyNumberFormat="1" applyFont="1" applyFill="1" applyBorder="1"/>
    <xf numFmtId="49" fontId="0" fillId="14" borderId="24" xfId="0" applyNumberFormat="1" applyFont="1" applyFill="1" applyBorder="1"/>
    <xf numFmtId="0" fontId="0" fillId="14" borderId="19" xfId="0" applyFill="1" applyBorder="1"/>
    <xf numFmtId="0" fontId="0" fillId="14" borderId="20" xfId="0" applyFill="1" applyBorder="1"/>
    <xf numFmtId="0" fontId="0" fillId="14" borderId="21" xfId="0" applyFill="1" applyBorder="1"/>
    <xf numFmtId="0" fontId="0" fillId="14" borderId="22" xfId="0" applyFill="1" applyBorder="1"/>
    <xf numFmtId="0" fontId="0" fillId="14" borderId="23" xfId="0" applyFill="1" applyBorder="1"/>
    <xf numFmtId="0" fontId="0" fillId="14" borderId="24" xfId="0" applyFill="1" applyBorder="1"/>
    <xf numFmtId="49" fontId="0" fillId="14" borderId="22" xfId="0" applyNumberFormat="1" applyFill="1" applyBorder="1"/>
    <xf numFmtId="0" fontId="0" fillId="0" borderId="0" xfId="0" applyBorder="1" applyAlignment="1">
      <alignment wrapText="1"/>
    </xf>
    <xf numFmtId="0" fontId="0" fillId="14" borderId="0" xfId="0" applyFill="1" applyBorder="1"/>
    <xf numFmtId="0" fontId="0" fillId="14" borderId="28" xfId="0" applyFill="1" applyBorder="1"/>
    <xf numFmtId="0" fontId="0" fillId="14" borderId="0" xfId="0" applyFont="1" applyFill="1" applyBorder="1"/>
    <xf numFmtId="0" fontId="0" fillId="14" borderId="29" xfId="0" applyFont="1" applyFill="1" applyBorder="1"/>
    <xf numFmtId="0" fontId="0" fillId="14" borderId="30" xfId="0" applyFill="1" applyBorder="1"/>
    <xf numFmtId="0" fontId="0" fillId="14" borderId="31" xfId="0" applyFill="1" applyBorder="1"/>
    <xf numFmtId="0" fontId="0" fillId="14" borderId="32" xfId="0" applyFill="1" applyBorder="1"/>
    <xf numFmtId="0" fontId="0" fillId="9" borderId="31" xfId="0" applyFill="1" applyBorder="1"/>
    <xf numFmtId="0" fontId="0" fillId="9" borderId="20" xfId="0" applyFill="1" applyBorder="1"/>
    <xf numFmtId="0" fontId="0" fillId="9" borderId="23" xfId="0" applyFont="1" applyFill="1" applyBorder="1"/>
    <xf numFmtId="0" fontId="0" fillId="9" borderId="0" xfId="0" applyFont="1" applyFill="1" applyBorder="1"/>
    <xf numFmtId="0" fontId="0" fillId="14" borderId="24" xfId="0" applyFont="1" applyFill="1" applyBorder="1"/>
    <xf numFmtId="0" fontId="0" fillId="0" borderId="19" xfId="0" applyFont="1" applyBorder="1"/>
    <xf numFmtId="0" fontId="0" fillId="0" borderId="21" xfId="0" applyFont="1" applyBorder="1"/>
    <xf numFmtId="0" fontId="4" fillId="9" borderId="22" xfId="0" applyFont="1" applyFill="1" applyBorder="1"/>
    <xf numFmtId="0" fontId="0" fillId="9" borderId="0" xfId="0" applyFill="1"/>
    <xf numFmtId="0" fontId="3" fillId="0" borderId="0" xfId="0" applyFont="1" applyBorder="1"/>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Fill="1" applyBorder="1" applyAlignment="1">
      <alignment horizontal="center" vertical="center"/>
    </xf>
    <xf numFmtId="2" fontId="1" fillId="0" borderId="16" xfId="0" applyNumberFormat="1" applyFont="1" applyFill="1" applyBorder="1" applyAlignment="1">
      <alignment horizontal="center" vertical="center"/>
    </xf>
    <xf numFmtId="0" fontId="1" fillId="0" borderId="10"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13" borderId="9" xfId="0" applyFont="1" applyFill="1" applyBorder="1" applyAlignment="1">
      <alignment horizontal="center" vertical="center"/>
    </xf>
    <xf numFmtId="0" fontId="1" fillId="10" borderId="9" xfId="0" applyFont="1" applyFill="1" applyBorder="1" applyAlignment="1">
      <alignment horizontal="center" vertical="center"/>
    </xf>
    <xf numFmtId="0" fontId="1" fillId="12" borderId="9" xfId="0" applyFont="1" applyFill="1" applyBorder="1" applyAlignment="1">
      <alignment horizontal="center" vertical="center"/>
    </xf>
    <xf numFmtId="0" fontId="1" fillId="9" borderId="9" xfId="0" applyFont="1" applyFill="1" applyBorder="1" applyAlignment="1">
      <alignment horizontal="center" vertical="center"/>
    </xf>
    <xf numFmtId="0" fontId="1" fillId="13" borderId="8" xfId="0" applyFont="1" applyFill="1" applyBorder="1" applyAlignment="1">
      <alignment horizontal="center" vertical="center"/>
    </xf>
    <xf numFmtId="0" fontId="1" fillId="10" borderId="8" xfId="0" applyFont="1" applyFill="1" applyBorder="1" applyAlignment="1">
      <alignment horizontal="center" vertical="center"/>
    </xf>
    <xf numFmtId="0" fontId="1" fillId="10" borderId="16" xfId="0" applyFont="1" applyFill="1" applyBorder="1" applyAlignment="1">
      <alignment horizontal="center" vertical="center"/>
    </xf>
    <xf numFmtId="0" fontId="1" fillId="12" borderId="8" xfId="0" applyFont="1" applyFill="1" applyBorder="1" applyAlignment="1">
      <alignment horizontal="center" vertical="center"/>
    </xf>
    <xf numFmtId="0" fontId="1" fillId="12" borderId="16" xfId="0" applyFont="1" applyFill="1" applyBorder="1" applyAlignment="1">
      <alignment horizontal="center" vertical="center"/>
    </xf>
    <xf numFmtId="0" fontId="0" fillId="2" borderId="6" xfId="0" applyFill="1" applyBorder="1" applyAlignment="1">
      <alignment horizontal="center" vertical="center"/>
    </xf>
    <xf numFmtId="0" fontId="0" fillId="0" borderId="26" xfId="0" applyBorder="1" applyAlignment="1">
      <alignment horizontal="center" vertical="center"/>
    </xf>
    <xf numFmtId="0" fontId="0" fillId="0" borderId="0" xfId="0" applyBorder="1" applyAlignment="1">
      <alignment horizontal="center" vertical="center"/>
    </xf>
    <xf numFmtId="0" fontId="0" fillId="0" borderId="34" xfId="0" applyBorder="1" applyAlignment="1">
      <alignment horizontal="center" vertical="center"/>
    </xf>
    <xf numFmtId="0" fontId="0" fillId="0" borderId="20" xfId="0" applyBorder="1" applyAlignment="1">
      <alignment horizontal="center" vertical="center"/>
    </xf>
    <xf numFmtId="0" fontId="0" fillId="0" borderId="15" xfId="0" applyFill="1" applyBorder="1" applyAlignment="1">
      <alignment horizontal="center" vertical="center"/>
    </xf>
    <xf numFmtId="0" fontId="0" fillId="0" borderId="15" xfId="0" applyBorder="1" applyAlignment="1">
      <alignment horizontal="center" vertical="center"/>
    </xf>
    <xf numFmtId="0" fontId="0" fillId="2" borderId="2" xfId="0" applyFill="1" applyBorder="1" applyAlignment="1">
      <alignment horizontal="center" vertical="center"/>
    </xf>
    <xf numFmtId="0" fontId="0" fillId="0" borderId="0" xfId="0"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6" xfId="0" applyFont="1" applyBorder="1" applyAlignment="1">
      <alignment horizontal="center" vertical="center"/>
    </xf>
    <xf numFmtId="0" fontId="3" fillId="0" borderId="0" xfId="0" applyFont="1" applyBorder="1" applyAlignment="1">
      <alignment horizontal="center" vertical="center"/>
    </xf>
    <xf numFmtId="0" fontId="3" fillId="0" borderId="15" xfId="0" applyFont="1" applyBorder="1" applyAlignment="1">
      <alignment horizontal="center" vertical="center"/>
    </xf>
    <xf numFmtId="0" fontId="0" fillId="0" borderId="14" xfId="0" applyBorder="1" applyAlignment="1">
      <alignment horizontal="center" vertical="center"/>
    </xf>
    <xf numFmtId="0" fontId="0" fillId="0" borderId="14" xfId="0" applyFill="1" applyBorder="1" applyAlignment="1">
      <alignment horizontal="center" vertical="center"/>
    </xf>
    <xf numFmtId="17" fontId="0" fillId="0" borderId="14" xfId="0" applyNumberFormat="1" applyBorder="1" applyAlignment="1">
      <alignment horizontal="center" vertical="center"/>
    </xf>
    <xf numFmtId="2" fontId="0" fillId="0" borderId="14" xfId="0" applyNumberFormat="1" applyFill="1" applyBorder="1" applyAlignment="1">
      <alignment horizontal="center" vertical="center"/>
    </xf>
    <xf numFmtId="0" fontId="0" fillId="0" borderId="37" xfId="0" applyBorder="1" applyAlignment="1">
      <alignment horizontal="center" vertical="center"/>
    </xf>
    <xf numFmtId="0" fontId="0" fillId="0" borderId="36" xfId="0" applyBorder="1" applyAlignment="1">
      <alignment horizontal="center" vertical="center"/>
    </xf>
    <xf numFmtId="2" fontId="0" fillId="0" borderId="14" xfId="0" applyNumberFormat="1" applyBorder="1" applyAlignment="1">
      <alignment horizontal="center" vertical="center"/>
    </xf>
    <xf numFmtId="9" fontId="0" fillId="0" borderId="14" xfId="0" applyNumberFormat="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9" fontId="0" fillId="0" borderId="0" xfId="0" applyNumberFormat="1" applyFill="1" applyBorder="1" applyAlignment="1">
      <alignment horizontal="center" vertical="center"/>
    </xf>
    <xf numFmtId="0" fontId="0" fillId="4" borderId="4" xfId="0" applyFill="1" applyBorder="1" applyAlignment="1">
      <alignment horizontal="center" vertical="center"/>
    </xf>
    <xf numFmtId="17" fontId="0" fillId="0" borderId="0" xfId="0" applyNumberFormat="1" applyBorder="1" applyAlignment="1">
      <alignment horizontal="center" vertical="center"/>
    </xf>
    <xf numFmtId="2" fontId="0" fillId="0" borderId="0" xfId="0" applyNumberFormat="1" applyBorder="1" applyAlignment="1">
      <alignment horizontal="center" vertical="center"/>
    </xf>
    <xf numFmtId="9" fontId="0" fillId="0" borderId="0" xfId="0" applyNumberFormat="1" applyBorder="1" applyAlignment="1">
      <alignment horizontal="center" vertical="center"/>
    </xf>
    <xf numFmtId="0" fontId="0" fillId="0" borderId="0" xfId="0" applyBorder="1" applyAlignment="1">
      <alignment horizontal="center" vertical="center" wrapText="1"/>
    </xf>
    <xf numFmtId="17" fontId="0" fillId="0" borderId="14" xfId="0" applyNumberFormat="1" applyFill="1"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0" fillId="0" borderId="21" xfId="0" applyBorder="1" applyAlignment="1">
      <alignment horizontal="center" vertical="center"/>
    </xf>
    <xf numFmtId="0" fontId="0" fillId="0" borderId="35" xfId="0" applyFill="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Alignment="1">
      <alignment horizontal="left"/>
    </xf>
    <xf numFmtId="0" fontId="1" fillId="16" borderId="10" xfId="0" applyFont="1" applyFill="1" applyBorder="1" applyAlignment="1">
      <alignment horizontal="center" vertical="center"/>
    </xf>
    <xf numFmtId="0" fontId="0" fillId="0" borderId="38" xfId="0" applyBorder="1" applyAlignment="1">
      <alignment horizontal="center" vertical="center"/>
    </xf>
    <xf numFmtId="0" fontId="0" fillId="0" borderId="36" xfId="0" applyFill="1" applyBorder="1" applyAlignment="1">
      <alignment horizontal="center" vertical="center"/>
    </xf>
    <xf numFmtId="0" fontId="1" fillId="0" borderId="0" xfId="0" applyFont="1" applyBorder="1"/>
    <xf numFmtId="0" fontId="1" fillId="6" borderId="19" xfId="0" applyFont="1" applyFill="1" applyBorder="1" applyAlignment="1">
      <alignment horizontal="left" vertical="center"/>
    </xf>
    <xf numFmtId="0" fontId="0" fillId="0" borderId="20" xfId="0" applyBorder="1" applyAlignment="1">
      <alignment horizontal="left" vertical="center"/>
    </xf>
    <xf numFmtId="2" fontId="0" fillId="0" borderId="0" xfId="0" applyNumberFormat="1" applyFill="1" applyBorder="1" applyAlignment="1">
      <alignment horizontal="center" vertical="center"/>
    </xf>
    <xf numFmtId="0" fontId="0" fillId="0" borderId="20" xfId="0" applyBorder="1" applyAlignment="1">
      <alignment horizontal="left" vertical="center" wrapText="1"/>
    </xf>
    <xf numFmtId="17" fontId="3" fillId="0" borderId="0" xfId="0" applyNumberFormat="1" applyFont="1" applyBorder="1" applyAlignment="1">
      <alignment horizontal="center" vertical="center"/>
    </xf>
    <xf numFmtId="0" fontId="3" fillId="0" borderId="0" xfId="0" applyFont="1" applyBorder="1" applyAlignment="1">
      <alignment horizontal="left" vertical="center" wrapText="1"/>
    </xf>
    <xf numFmtId="0" fontId="3" fillId="0" borderId="20" xfId="0" applyFont="1" applyBorder="1" applyAlignment="1">
      <alignment horizontal="left" vertical="center"/>
    </xf>
    <xf numFmtId="0" fontId="0" fillId="0" borderId="38" xfId="0" applyBorder="1" applyAlignment="1">
      <alignment horizontal="left" vertical="center"/>
    </xf>
    <xf numFmtId="0" fontId="0" fillId="3" borderId="6" xfId="0" applyFill="1" applyBorder="1" applyAlignment="1">
      <alignment horizontal="center" vertical="center"/>
    </xf>
    <xf numFmtId="0" fontId="0" fillId="3" borderId="2" xfId="0" applyFill="1" applyBorder="1" applyAlignment="1">
      <alignment horizontal="center" vertical="center"/>
    </xf>
    <xf numFmtId="49" fontId="0" fillId="3" borderId="2" xfId="0" applyNumberFormat="1" applyFill="1" applyBorder="1" applyAlignment="1">
      <alignment horizontal="center" vertical="center"/>
    </xf>
    <xf numFmtId="0" fontId="0" fillId="5" borderId="6" xfId="0" applyFill="1" applyBorder="1" applyAlignment="1">
      <alignment horizontal="center" vertical="center"/>
    </xf>
    <xf numFmtId="0" fontId="0" fillId="5" borderId="2" xfId="0" applyFill="1" applyBorder="1" applyAlignment="1">
      <alignment horizontal="center" vertical="center"/>
    </xf>
    <xf numFmtId="0" fontId="0" fillId="11" borderId="6" xfId="0" applyFill="1" applyBorder="1" applyAlignment="1">
      <alignment horizontal="center" vertical="center"/>
    </xf>
    <xf numFmtId="0" fontId="0" fillId="7" borderId="2" xfId="0" applyFill="1" applyBorder="1" applyAlignment="1">
      <alignment horizontal="center" vertical="center"/>
    </xf>
    <xf numFmtId="0" fontId="1" fillId="0" borderId="0" xfId="0" applyFont="1" applyBorder="1" applyAlignment="1">
      <alignment horizontal="left" vertical="center" wrapText="1"/>
    </xf>
    <xf numFmtId="0" fontId="0" fillId="8" borderId="6" xfId="0" applyFill="1" applyBorder="1" applyAlignment="1">
      <alignment horizontal="center" vertical="center"/>
    </xf>
    <xf numFmtId="0" fontId="0" fillId="8" borderId="2" xfId="0" applyFill="1" applyBorder="1" applyAlignment="1">
      <alignment horizontal="center" vertical="center"/>
    </xf>
    <xf numFmtId="0" fontId="0" fillId="13" borderId="23" xfId="0" applyFill="1" applyBorder="1" applyAlignment="1">
      <alignment horizontal="center" vertical="center"/>
    </xf>
    <xf numFmtId="0" fontId="0" fillId="13" borderId="2" xfId="0" applyFill="1" applyBorder="1" applyAlignment="1">
      <alignment horizontal="center" vertical="center"/>
    </xf>
    <xf numFmtId="0" fontId="0" fillId="13" borderId="6" xfId="0" applyFill="1" applyBorder="1" applyAlignment="1">
      <alignment horizontal="center" vertical="center"/>
    </xf>
    <xf numFmtId="0" fontId="0" fillId="15" borderId="2" xfId="0" applyFill="1" applyBorder="1" applyAlignment="1">
      <alignment horizontal="center" vertical="center"/>
    </xf>
    <xf numFmtId="0" fontId="0" fillId="15" borderId="39" xfId="0" applyFill="1" applyBorder="1" applyAlignment="1">
      <alignment horizontal="center" vertical="center"/>
    </xf>
    <xf numFmtId="17" fontId="0" fillId="0" borderId="29" xfId="0" applyNumberFormat="1" applyBorder="1" applyAlignment="1">
      <alignment horizontal="center" vertical="center"/>
    </xf>
    <xf numFmtId="2" fontId="0" fillId="0" borderId="29" xfId="0" applyNumberFormat="1" applyBorder="1" applyAlignment="1">
      <alignment horizontal="center" vertical="center"/>
    </xf>
    <xf numFmtId="9" fontId="0" fillId="0" borderId="29" xfId="0" applyNumberFormat="1" applyBorder="1" applyAlignment="1">
      <alignment horizontal="center" vertical="center"/>
    </xf>
    <xf numFmtId="0" fontId="0" fillId="0" borderId="29" xfId="0" applyBorder="1" applyAlignment="1">
      <alignment horizontal="left" vertical="center" wrapText="1"/>
    </xf>
    <xf numFmtId="0" fontId="0" fillId="0" borderId="21" xfId="0" applyBorder="1" applyAlignment="1">
      <alignment horizontal="left" vertical="center"/>
    </xf>
    <xf numFmtId="0" fontId="1" fillId="16" borderId="9" xfId="0" applyFont="1" applyFill="1" applyBorder="1" applyAlignment="1">
      <alignment horizontal="center" vertical="center"/>
    </xf>
    <xf numFmtId="0" fontId="1" fillId="6" borderId="10" xfId="0" applyFont="1" applyFill="1" applyBorder="1" applyAlignment="1">
      <alignment horizontal="left" vertical="center"/>
    </xf>
    <xf numFmtId="0" fontId="1" fillId="9" borderId="33" xfId="0" applyFont="1" applyFill="1" applyBorder="1" applyAlignment="1">
      <alignment horizontal="center" vertical="center"/>
    </xf>
    <xf numFmtId="0" fontId="0" fillId="0" borderId="41" xfId="0" applyBorder="1" applyAlignment="1">
      <alignment horizontal="center" vertical="center"/>
    </xf>
    <xf numFmtId="0" fontId="0" fillId="0" borderId="41" xfId="0" applyBorder="1" applyAlignment="1">
      <alignment horizontal="center" vertical="center" wrapText="1"/>
    </xf>
    <xf numFmtId="0" fontId="3" fillId="0" borderId="41" xfId="0" applyFont="1" applyBorder="1" applyAlignment="1">
      <alignment horizontal="center" vertical="center"/>
    </xf>
    <xf numFmtId="0" fontId="0" fillId="0" borderId="42" xfId="0" applyBorder="1" applyAlignment="1">
      <alignment horizontal="center" vertical="center"/>
    </xf>
    <xf numFmtId="0" fontId="0" fillId="0" borderId="41" xfId="0" applyFill="1" applyBorder="1" applyAlignment="1">
      <alignment horizontal="center" vertical="center"/>
    </xf>
    <xf numFmtId="0" fontId="0" fillId="0" borderId="41" xfId="0" applyFill="1" applyBorder="1" applyAlignment="1">
      <alignment horizontal="center" vertical="center" wrapText="1"/>
    </xf>
    <xf numFmtId="0" fontId="0" fillId="0" borderId="43" xfId="0" applyBorder="1" applyAlignment="1">
      <alignment horizontal="center" vertical="center"/>
    </xf>
    <xf numFmtId="0" fontId="1" fillId="8" borderId="33" xfId="0" applyFont="1" applyFill="1" applyBorder="1" applyAlignment="1">
      <alignment horizontal="center" vertical="center"/>
    </xf>
    <xf numFmtId="0" fontId="0" fillId="0" borderId="41" xfId="0" applyNumberFormat="1" applyFill="1" applyBorder="1" applyAlignment="1">
      <alignment horizontal="center" vertical="center"/>
    </xf>
    <xf numFmtId="0" fontId="0" fillId="0" borderId="42" xfId="0" applyFill="1" applyBorder="1" applyAlignment="1">
      <alignment horizontal="center" vertical="center"/>
    </xf>
    <xf numFmtId="0" fontId="0" fillId="0" borderId="43" xfId="0" applyFill="1" applyBorder="1" applyAlignment="1">
      <alignment horizontal="center" vertical="center"/>
    </xf>
    <xf numFmtId="0" fontId="1" fillId="0" borderId="12" xfId="0" applyFont="1" applyFill="1" applyBorder="1" applyAlignment="1">
      <alignment horizontal="center" vertical="center"/>
    </xf>
    <xf numFmtId="0" fontId="0" fillId="0" borderId="7" xfId="0" applyFill="1" applyBorder="1" applyAlignment="1">
      <alignment horizontal="center" vertical="center"/>
    </xf>
    <xf numFmtId="0" fontId="0" fillId="0" borderId="3" xfId="0" applyFill="1" applyBorder="1" applyAlignment="1">
      <alignment horizontal="center" vertical="center"/>
    </xf>
    <xf numFmtId="0" fontId="2" fillId="0" borderId="14" xfId="0" applyFont="1" applyFill="1" applyBorder="1" applyAlignment="1">
      <alignment horizontal="center" vertical="center"/>
    </xf>
    <xf numFmtId="0" fontId="2" fillId="0" borderId="3" xfId="0" applyFont="1" applyFill="1" applyBorder="1" applyAlignment="1">
      <alignment horizontal="center" vertical="center"/>
    </xf>
    <xf numFmtId="0" fontId="0" fillId="0" borderId="13" xfId="0" applyFill="1" applyBorder="1" applyAlignment="1">
      <alignment horizontal="center" vertical="center"/>
    </xf>
    <xf numFmtId="0" fontId="0" fillId="0" borderId="1" xfId="0" applyFill="1" applyBorder="1" applyAlignment="1">
      <alignment horizontal="center" vertical="center"/>
    </xf>
    <xf numFmtId="49" fontId="0" fillId="0" borderId="1" xfId="0" applyNumberFormat="1" applyFill="1"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5" xfId="0" applyFill="1" applyBorder="1" applyAlignment="1">
      <alignment horizontal="center" vertical="center"/>
    </xf>
    <xf numFmtId="0" fontId="0" fillId="0" borderId="31" xfId="0" applyFill="1" applyBorder="1" applyAlignment="1">
      <alignment horizontal="center" vertical="center"/>
    </xf>
    <xf numFmtId="0" fontId="0" fillId="0" borderId="40" xfId="0" applyFill="1" applyBorder="1" applyAlignment="1">
      <alignment horizontal="center" vertical="center"/>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17" fontId="0" fillId="0" borderId="0" xfId="0" applyNumberFormat="1" applyFont="1" applyBorder="1" applyAlignment="1">
      <alignment horizontal="center" vertical="center"/>
    </xf>
    <xf numFmtId="2" fontId="0" fillId="0" borderId="0" xfId="0" applyNumberFormat="1" applyFont="1" applyFill="1" applyBorder="1" applyAlignment="1">
      <alignment horizontal="center" vertical="center"/>
    </xf>
    <xf numFmtId="0" fontId="0" fillId="0" borderId="26" xfId="0" applyFont="1" applyBorder="1" applyAlignment="1">
      <alignment horizontal="center" vertical="center"/>
    </xf>
    <xf numFmtId="0" fontId="0" fillId="0" borderId="15" xfId="0" applyFont="1" applyBorder="1" applyAlignment="1">
      <alignment horizontal="center" vertical="center"/>
    </xf>
    <xf numFmtId="0" fontId="0" fillId="0" borderId="20" xfId="0" applyFont="1" applyBorder="1" applyAlignment="1">
      <alignment horizontal="center" vertical="center"/>
    </xf>
    <xf numFmtId="0" fontId="0" fillId="0" borderId="15" xfId="0" applyFont="1" applyFill="1" applyBorder="1" applyAlignment="1">
      <alignment horizontal="center" vertical="center"/>
    </xf>
    <xf numFmtId="0" fontId="0" fillId="0" borderId="41" xfId="0" applyFont="1" applyFill="1" applyBorder="1" applyAlignment="1">
      <alignment horizontal="center" vertical="center"/>
    </xf>
    <xf numFmtId="0" fontId="0" fillId="0" borderId="41" xfId="0" applyFont="1" applyBorder="1" applyAlignment="1">
      <alignment horizontal="center" vertical="center"/>
    </xf>
    <xf numFmtId="0" fontId="0" fillId="0" borderId="0" xfId="0" applyFont="1" applyBorder="1" applyAlignment="1">
      <alignment horizontal="left" vertical="center" wrapText="1"/>
    </xf>
    <xf numFmtId="0" fontId="0" fillId="0" borderId="20" xfId="0" applyFont="1" applyBorder="1" applyAlignment="1">
      <alignment horizontal="left" vertical="center" wrapText="1"/>
    </xf>
    <xf numFmtId="0" fontId="0" fillId="0" borderId="0" xfId="0" applyFont="1" applyBorder="1"/>
    <xf numFmtId="0" fontId="0" fillId="2" borderId="2" xfId="0" applyFont="1" applyFill="1" applyBorder="1" applyAlignment="1">
      <alignment horizontal="center" vertical="center"/>
    </xf>
    <xf numFmtId="0" fontId="0" fillId="0" borderId="14" xfId="0" applyFont="1" applyFill="1" applyBorder="1" applyAlignment="1">
      <alignment horizontal="center" vertical="center"/>
    </xf>
    <xf numFmtId="0" fontId="0" fillId="0" borderId="3" xfId="0" applyFont="1" applyFill="1" applyBorder="1" applyAlignment="1">
      <alignment horizontal="center" vertical="center"/>
    </xf>
    <xf numFmtId="0" fontId="0" fillId="14" borderId="8" xfId="0" applyFill="1" applyBorder="1" applyAlignment="1">
      <alignment horizontal="center"/>
    </xf>
    <xf numFmtId="0" fontId="0" fillId="14" borderId="10" xfId="0" applyFill="1" applyBorder="1" applyAlignment="1">
      <alignment horizontal="center"/>
    </xf>
    <xf numFmtId="0" fontId="1" fillId="14" borderId="8" xfId="0" applyFont="1" applyFill="1" applyBorder="1" applyAlignment="1">
      <alignment horizontal="center"/>
    </xf>
    <xf numFmtId="0" fontId="1" fillId="14" borderId="10" xfId="0" applyFont="1" applyFill="1" applyBorder="1" applyAlignment="1">
      <alignment horizontal="center"/>
    </xf>
    <xf numFmtId="0" fontId="1" fillId="14" borderId="25" xfId="0" applyFont="1" applyFill="1" applyBorder="1" applyAlignment="1">
      <alignment horizontal="center" vertical="center"/>
    </xf>
    <xf numFmtId="0" fontId="1" fillId="14" borderId="28" xfId="0" applyFont="1" applyFill="1" applyBorder="1" applyAlignment="1">
      <alignment horizontal="center" vertical="center"/>
    </xf>
    <xf numFmtId="0" fontId="1" fillId="14" borderId="19"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0" xfId="0" applyFont="1" applyFill="1" applyBorder="1" applyAlignment="1">
      <alignment horizontal="center" vertical="center"/>
    </xf>
    <xf numFmtId="0" fontId="1" fillId="14" borderId="20" xfId="0" applyFont="1" applyFill="1" applyBorder="1" applyAlignment="1">
      <alignment horizontal="center" vertical="center"/>
    </xf>
    <xf numFmtId="0" fontId="1" fillId="14" borderId="27" xfId="0" applyFont="1" applyFill="1" applyBorder="1" applyAlignment="1">
      <alignment horizontal="center" vertical="center"/>
    </xf>
    <xf numFmtId="0" fontId="1" fillId="14" borderId="29" xfId="0" applyFont="1" applyFill="1" applyBorder="1" applyAlignment="1">
      <alignment horizontal="center" vertical="center"/>
    </xf>
    <xf numFmtId="0" fontId="1" fillId="14" borderId="21" xfId="0" applyFont="1" applyFill="1" applyBorder="1" applyAlignment="1">
      <alignment horizontal="center" vertical="center"/>
    </xf>
    <xf numFmtId="0" fontId="1" fillId="0" borderId="8" xfId="0" applyFont="1" applyBorder="1" applyAlignment="1">
      <alignment horizontal="center"/>
    </xf>
    <xf numFmtId="0" fontId="1" fillId="0" borderId="10"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7560-149C-48B8-B5AF-C3F1AD21F2C0}">
  <dimension ref="A1:AO160"/>
  <sheetViews>
    <sheetView tabSelected="1" zoomScale="79" zoomScaleNormal="79" workbookViewId="0">
      <pane xSplit="1" ySplit="1" topLeftCell="AF52" activePane="bottomRight" state="frozen"/>
      <selection pane="topRight" activeCell="B1" sqref="B1"/>
      <selection pane="bottomLeft" activeCell="A2" sqref="A2"/>
      <selection pane="bottomRight" activeCell="AI70" sqref="AI70"/>
    </sheetView>
  </sheetViews>
  <sheetFormatPr baseColWidth="10" defaultRowHeight="14.4" x14ac:dyDescent="0.3"/>
  <cols>
    <col min="1" max="1" width="13.21875" bestFit="1" customWidth="1"/>
    <col min="2" max="2" width="15.6640625" style="1" bestFit="1" customWidth="1"/>
    <col min="3" max="3" width="17.33203125" style="1" bestFit="1" customWidth="1"/>
    <col min="4" max="4" width="11.5546875" bestFit="1" customWidth="1"/>
    <col min="5" max="5" width="5.109375" bestFit="1" customWidth="1"/>
    <col min="6" max="6" width="22.88671875" bestFit="1" customWidth="1"/>
    <col min="7" max="8" width="16" style="5" bestFit="1" customWidth="1"/>
    <col min="9" max="9" width="36.5546875" bestFit="1" customWidth="1"/>
    <col min="10" max="10" width="41.21875" bestFit="1" customWidth="1"/>
    <col min="11" max="11" width="30.6640625" bestFit="1" customWidth="1"/>
    <col min="12" max="12" width="26.21875" bestFit="1" customWidth="1"/>
    <col min="13" max="13" width="28.77734375" bestFit="1" customWidth="1"/>
    <col min="14" max="14" width="39.5546875" bestFit="1" customWidth="1"/>
    <col min="15" max="15" width="29.88671875" bestFit="1" customWidth="1"/>
    <col min="16" max="16" width="16.44140625" bestFit="1" customWidth="1"/>
    <col min="17" max="17" width="30.33203125" bestFit="1" customWidth="1"/>
    <col min="18" max="18" width="26.21875" bestFit="1" customWidth="1"/>
    <col min="19" max="19" width="30.33203125" bestFit="1" customWidth="1"/>
    <col min="20" max="20" width="39.77734375" bestFit="1" customWidth="1"/>
    <col min="21" max="21" width="23.21875" customWidth="1"/>
    <col min="22" max="22" width="25.6640625" bestFit="1" customWidth="1"/>
    <col min="23" max="23" width="22" bestFit="1" customWidth="1"/>
    <col min="24" max="24" width="25.21875" bestFit="1" customWidth="1"/>
    <col min="25" max="25" width="32.5546875" bestFit="1" customWidth="1"/>
    <col min="26" max="26" width="24.77734375" bestFit="1" customWidth="1"/>
    <col min="27" max="27" width="22.33203125" style="1" bestFit="1" customWidth="1"/>
    <col min="28" max="28" width="25.21875" bestFit="1" customWidth="1"/>
    <col min="29" max="29" width="23.44140625" bestFit="1" customWidth="1"/>
    <col min="30" max="30" width="24.77734375" bestFit="1" customWidth="1"/>
    <col min="31" max="31" width="22.33203125" bestFit="1" customWidth="1"/>
    <col min="32" max="32" width="25.21875" bestFit="1" customWidth="1"/>
    <col min="33" max="33" width="28.109375" style="4" bestFit="1" customWidth="1"/>
    <col min="34" max="34" width="15.44140625" style="3" bestFit="1" customWidth="1"/>
    <col min="35" max="35" width="152.6640625" style="97" bestFit="1" customWidth="1"/>
    <col min="36" max="36" width="71.5546875" style="97" bestFit="1" customWidth="1"/>
    <col min="37" max="37" width="26.44140625" customWidth="1"/>
    <col min="38" max="38" width="47.5546875" bestFit="1" customWidth="1"/>
  </cols>
  <sheetData>
    <row r="1" spans="1:41" s="3" customFormat="1" ht="15" thickBot="1" x14ac:dyDescent="0.35">
      <c r="A1" s="39" t="s">
        <v>31</v>
      </c>
      <c r="B1" s="144" t="s">
        <v>32</v>
      </c>
      <c r="C1" s="144" t="s">
        <v>0</v>
      </c>
      <c r="D1" s="40" t="s">
        <v>1</v>
      </c>
      <c r="E1" s="41" t="s">
        <v>33</v>
      </c>
      <c r="F1" s="41" t="s">
        <v>34</v>
      </c>
      <c r="G1" s="42" t="s">
        <v>37</v>
      </c>
      <c r="H1" s="42" t="s">
        <v>46</v>
      </c>
      <c r="I1" s="41" t="s">
        <v>35</v>
      </c>
      <c r="J1" s="41" t="s">
        <v>36</v>
      </c>
      <c r="K1" s="43" t="s">
        <v>30</v>
      </c>
      <c r="L1" s="44" t="s">
        <v>29</v>
      </c>
      <c r="M1" s="45" t="s">
        <v>38</v>
      </c>
      <c r="N1" s="46" t="s">
        <v>28</v>
      </c>
      <c r="O1" s="46" t="s">
        <v>42</v>
      </c>
      <c r="P1" s="47" t="s">
        <v>40</v>
      </c>
      <c r="Q1" s="47" t="s">
        <v>44</v>
      </c>
      <c r="R1" s="48" t="s">
        <v>41</v>
      </c>
      <c r="S1" s="48" t="s">
        <v>43</v>
      </c>
      <c r="T1" s="49" t="s">
        <v>628</v>
      </c>
      <c r="U1" s="50" t="s">
        <v>728</v>
      </c>
      <c r="V1" s="46" t="s">
        <v>729</v>
      </c>
      <c r="W1" s="46" t="s">
        <v>719</v>
      </c>
      <c r="X1" s="98" t="s">
        <v>726</v>
      </c>
      <c r="Y1" s="51" t="s">
        <v>39</v>
      </c>
      <c r="Z1" s="47" t="s">
        <v>717</v>
      </c>
      <c r="AA1" s="52" t="s">
        <v>718</v>
      </c>
      <c r="AB1" s="130" t="s">
        <v>725</v>
      </c>
      <c r="AC1" s="53" t="s">
        <v>722</v>
      </c>
      <c r="AD1" s="48" t="s">
        <v>721</v>
      </c>
      <c r="AE1" s="54" t="s">
        <v>720</v>
      </c>
      <c r="AF1" s="130" t="s">
        <v>724</v>
      </c>
      <c r="AG1" s="140" t="s">
        <v>727</v>
      </c>
      <c r="AH1" s="132" t="s">
        <v>183</v>
      </c>
      <c r="AI1" s="131" t="s">
        <v>45</v>
      </c>
      <c r="AJ1" s="102" t="s">
        <v>192</v>
      </c>
      <c r="AK1" s="2"/>
      <c r="AL1" s="101"/>
      <c r="AO1" s="2"/>
    </row>
    <row r="2" spans="1:41" s="3" customFormat="1" x14ac:dyDescent="0.3">
      <c r="A2" s="55">
        <v>1111</v>
      </c>
      <c r="B2" s="70">
        <v>1000</v>
      </c>
      <c r="C2" s="145">
        <v>1</v>
      </c>
      <c r="D2" s="57"/>
      <c r="E2" s="63"/>
      <c r="F2" s="81">
        <v>43282</v>
      </c>
      <c r="G2" s="82">
        <f>H2/10000</f>
        <v>16.016458</v>
      </c>
      <c r="H2" s="82">
        <v>160164.57999999999</v>
      </c>
      <c r="I2" s="57"/>
      <c r="J2" s="57"/>
      <c r="K2" s="57"/>
      <c r="L2" s="57"/>
      <c r="M2" s="57"/>
      <c r="N2" s="57"/>
      <c r="O2" s="57"/>
      <c r="P2" s="57"/>
      <c r="Q2" s="57"/>
      <c r="R2" s="57"/>
      <c r="S2" s="57"/>
      <c r="T2" s="57"/>
      <c r="U2" s="56"/>
      <c r="V2" s="57"/>
      <c r="W2" s="58"/>
      <c r="X2" s="59"/>
      <c r="Y2" s="56"/>
      <c r="Z2" s="57"/>
      <c r="AA2" s="60"/>
      <c r="AB2" s="59"/>
      <c r="AC2" s="56"/>
      <c r="AD2" s="57"/>
      <c r="AE2" s="61"/>
      <c r="AF2" s="57"/>
      <c r="AG2" s="137"/>
      <c r="AH2" s="133"/>
      <c r="AI2" s="94"/>
      <c r="AJ2" s="103"/>
    </row>
    <row r="3" spans="1:41" s="3" customFormat="1" ht="72" x14ac:dyDescent="0.3">
      <c r="A3" s="62">
        <v>1</v>
      </c>
      <c r="B3" s="70">
        <v>1001</v>
      </c>
      <c r="C3" s="146">
        <v>1</v>
      </c>
      <c r="D3" s="57"/>
      <c r="E3" s="63"/>
      <c r="F3" s="81">
        <v>43282</v>
      </c>
      <c r="G3" s="104">
        <f>H3/10000</f>
        <v>0.43583100000000002</v>
      </c>
      <c r="H3" s="57">
        <v>4358.3100000000004</v>
      </c>
      <c r="I3" s="57" t="s">
        <v>177</v>
      </c>
      <c r="J3" s="57">
        <v>80</v>
      </c>
      <c r="K3" s="57" t="s">
        <v>143</v>
      </c>
      <c r="L3" s="57" t="s">
        <v>159</v>
      </c>
      <c r="M3" s="57">
        <v>1</v>
      </c>
      <c r="N3" s="57" t="s">
        <v>716</v>
      </c>
      <c r="O3" s="57">
        <v>1885</v>
      </c>
      <c r="P3" s="57"/>
      <c r="Q3" s="57"/>
      <c r="R3" s="57"/>
      <c r="S3" s="57"/>
      <c r="T3" s="84" t="s">
        <v>579</v>
      </c>
      <c r="U3" s="56">
        <v>10</v>
      </c>
      <c r="V3" s="57">
        <v>0</v>
      </c>
      <c r="W3" s="61">
        <v>90</v>
      </c>
      <c r="X3" s="59">
        <v>39</v>
      </c>
      <c r="Y3" s="56"/>
      <c r="Z3" s="57"/>
      <c r="AA3" s="60"/>
      <c r="AB3" s="59">
        <v>0</v>
      </c>
      <c r="AC3" s="56"/>
      <c r="AD3" s="57"/>
      <c r="AE3" s="61"/>
      <c r="AF3" s="57">
        <v>0</v>
      </c>
      <c r="AG3" s="141">
        <v>39</v>
      </c>
      <c r="AH3" s="133" t="s">
        <v>137</v>
      </c>
      <c r="AI3" s="94" t="s">
        <v>179</v>
      </c>
      <c r="AJ3" s="103"/>
    </row>
    <row r="4" spans="1:41" s="3" customFormat="1" ht="72" x14ac:dyDescent="0.3">
      <c r="A4" s="62">
        <v>1</v>
      </c>
      <c r="B4" s="70">
        <v>1002</v>
      </c>
      <c r="C4" s="146">
        <v>1</v>
      </c>
      <c r="D4" s="57"/>
      <c r="E4" s="63"/>
      <c r="F4" s="81">
        <v>43282</v>
      </c>
      <c r="G4" s="104">
        <f t="shared" ref="G4:G68" si="0">H4/10000</f>
        <v>0.30074499999999998</v>
      </c>
      <c r="H4" s="57">
        <v>3007.45</v>
      </c>
      <c r="I4" s="57" t="s">
        <v>177</v>
      </c>
      <c r="J4" s="57">
        <v>80</v>
      </c>
      <c r="K4" s="57" t="s">
        <v>143</v>
      </c>
      <c r="L4" s="57" t="s">
        <v>159</v>
      </c>
      <c r="M4" s="57">
        <v>1</v>
      </c>
      <c r="N4" s="57" t="s">
        <v>716</v>
      </c>
      <c r="O4" s="57">
        <v>1885</v>
      </c>
      <c r="P4" s="57"/>
      <c r="Q4" s="57"/>
      <c r="R4" s="57"/>
      <c r="S4" s="57"/>
      <c r="T4" s="84" t="s">
        <v>580</v>
      </c>
      <c r="U4" s="56">
        <v>10</v>
      </c>
      <c r="V4" s="57">
        <v>0</v>
      </c>
      <c r="W4" s="61">
        <v>90</v>
      </c>
      <c r="X4" s="59">
        <v>39</v>
      </c>
      <c r="Y4" s="56"/>
      <c r="Z4" s="57"/>
      <c r="AA4" s="60"/>
      <c r="AB4" s="59">
        <v>0</v>
      </c>
      <c r="AC4" s="56"/>
      <c r="AD4" s="57"/>
      <c r="AE4" s="61"/>
      <c r="AF4" s="57">
        <v>0</v>
      </c>
      <c r="AG4" s="137">
        <v>39</v>
      </c>
      <c r="AH4" s="133" t="s">
        <v>137</v>
      </c>
      <c r="AI4" s="94" t="s">
        <v>179</v>
      </c>
      <c r="AJ4" s="103"/>
    </row>
    <row r="5" spans="1:41" s="3" customFormat="1" ht="43.2" x14ac:dyDescent="0.3">
      <c r="A5" s="62">
        <v>2</v>
      </c>
      <c r="B5" s="70">
        <v>1003</v>
      </c>
      <c r="C5" s="146">
        <v>1</v>
      </c>
      <c r="D5" s="57"/>
      <c r="E5" s="63"/>
      <c r="F5" s="81">
        <v>43282</v>
      </c>
      <c r="G5" s="104">
        <f t="shared" si="0"/>
        <v>0.17547299999999999</v>
      </c>
      <c r="H5" s="57">
        <v>1754.73</v>
      </c>
      <c r="I5" s="57" t="s">
        <v>177</v>
      </c>
      <c r="J5" s="57">
        <v>80</v>
      </c>
      <c r="K5" s="57" t="s">
        <v>140</v>
      </c>
      <c r="L5" s="57" t="s">
        <v>161</v>
      </c>
      <c r="M5" s="57">
        <v>3</v>
      </c>
      <c r="N5" s="57" t="s">
        <v>419</v>
      </c>
      <c r="O5" s="57">
        <v>1985</v>
      </c>
      <c r="P5" s="57" t="s">
        <v>581</v>
      </c>
      <c r="Q5" s="57">
        <v>1985</v>
      </c>
      <c r="R5" s="57"/>
      <c r="S5" s="57"/>
      <c r="T5" s="57"/>
      <c r="U5" s="56">
        <v>97</v>
      </c>
      <c r="V5" s="57">
        <v>3</v>
      </c>
      <c r="W5" s="61">
        <v>0</v>
      </c>
      <c r="X5" s="59">
        <v>15</v>
      </c>
      <c r="Y5" s="56"/>
      <c r="Z5" s="57"/>
      <c r="AA5" s="60"/>
      <c r="AB5" s="59">
        <v>0</v>
      </c>
      <c r="AC5" s="56"/>
      <c r="AD5" s="57"/>
      <c r="AE5" s="61"/>
      <c r="AF5" s="57">
        <v>0</v>
      </c>
      <c r="AG5" s="137">
        <v>15</v>
      </c>
      <c r="AH5" s="133" t="s">
        <v>184</v>
      </c>
      <c r="AI5" s="93" t="s">
        <v>182</v>
      </c>
      <c r="AJ5" s="105"/>
    </row>
    <row r="6" spans="1:41" s="3" customFormat="1" ht="72" x14ac:dyDescent="0.3">
      <c r="A6" s="62">
        <v>3</v>
      </c>
      <c r="B6" s="70">
        <v>1004</v>
      </c>
      <c r="C6" s="146">
        <v>1</v>
      </c>
      <c r="D6" s="57"/>
      <c r="E6" s="63"/>
      <c r="F6" s="81">
        <v>43282</v>
      </c>
      <c r="G6" s="104">
        <f t="shared" si="0"/>
        <v>1.962906</v>
      </c>
      <c r="H6" s="57">
        <v>19629.060000000001</v>
      </c>
      <c r="I6" s="57" t="s">
        <v>177</v>
      </c>
      <c r="J6" s="57">
        <v>40</v>
      </c>
      <c r="K6" s="57" t="s">
        <v>144</v>
      </c>
      <c r="L6" s="57" t="s">
        <v>161</v>
      </c>
      <c r="M6" s="57">
        <v>3</v>
      </c>
      <c r="N6" s="57" t="s">
        <v>582</v>
      </c>
      <c r="O6" s="57"/>
      <c r="P6" s="57" t="s">
        <v>284</v>
      </c>
      <c r="Q6" s="57"/>
      <c r="R6" s="84" t="s">
        <v>583</v>
      </c>
      <c r="S6" s="57"/>
      <c r="T6" s="84" t="s">
        <v>584</v>
      </c>
      <c r="U6" s="56">
        <v>9</v>
      </c>
      <c r="V6" s="57">
        <v>41</v>
      </c>
      <c r="W6" s="61">
        <v>50</v>
      </c>
      <c r="X6" s="59">
        <v>32</v>
      </c>
      <c r="Y6" s="56"/>
      <c r="Z6" s="57"/>
      <c r="AA6" s="60"/>
      <c r="AB6" s="59">
        <v>0</v>
      </c>
      <c r="AC6" s="56"/>
      <c r="AD6" s="57"/>
      <c r="AE6" s="61"/>
      <c r="AF6" s="57">
        <v>0</v>
      </c>
      <c r="AG6" s="137">
        <v>32</v>
      </c>
      <c r="AH6" s="134" t="s">
        <v>189</v>
      </c>
      <c r="AI6" s="93" t="s">
        <v>190</v>
      </c>
      <c r="AJ6" s="105"/>
      <c r="AK6" s="21"/>
    </row>
    <row r="7" spans="1:41" s="3" customFormat="1" ht="57.6" x14ac:dyDescent="0.3">
      <c r="A7" s="62">
        <v>4</v>
      </c>
      <c r="B7" s="70">
        <v>1005</v>
      </c>
      <c r="C7" s="146">
        <v>1</v>
      </c>
      <c r="D7" s="57"/>
      <c r="E7" s="63"/>
      <c r="F7" s="81">
        <v>43282</v>
      </c>
      <c r="G7" s="104">
        <f t="shared" si="0"/>
        <v>1.554238</v>
      </c>
      <c r="H7" s="57">
        <v>15542.38</v>
      </c>
      <c r="I7" s="57" t="s">
        <v>54</v>
      </c>
      <c r="J7" s="57">
        <v>0</v>
      </c>
      <c r="K7" s="57" t="s">
        <v>141</v>
      </c>
      <c r="L7" s="57" t="s">
        <v>159</v>
      </c>
      <c r="M7" s="57">
        <v>1</v>
      </c>
      <c r="N7" s="57" t="s">
        <v>591</v>
      </c>
      <c r="O7" s="57">
        <v>1981</v>
      </c>
      <c r="P7" s="57"/>
      <c r="Q7" s="57"/>
      <c r="R7" s="57"/>
      <c r="S7" s="57"/>
      <c r="T7" s="57"/>
      <c r="U7" s="56">
        <v>10</v>
      </c>
      <c r="V7" s="57">
        <v>90</v>
      </c>
      <c r="W7" s="61">
        <v>0</v>
      </c>
      <c r="X7" s="59">
        <v>27.5</v>
      </c>
      <c r="Y7" s="56"/>
      <c r="Z7" s="57"/>
      <c r="AA7" s="60"/>
      <c r="AB7" s="59">
        <v>0</v>
      </c>
      <c r="AC7" s="56"/>
      <c r="AD7" s="57"/>
      <c r="AE7" s="61"/>
      <c r="AF7" s="57">
        <v>0</v>
      </c>
      <c r="AG7" s="137">
        <v>27.5</v>
      </c>
      <c r="AH7" s="133" t="s">
        <v>191</v>
      </c>
      <c r="AI7" s="93" t="s">
        <v>245</v>
      </c>
      <c r="AJ7" s="105" t="s">
        <v>193</v>
      </c>
    </row>
    <row r="8" spans="1:41" s="3" customFormat="1" ht="28.8" x14ac:dyDescent="0.3">
      <c r="A8" s="62">
        <v>5</v>
      </c>
      <c r="B8" s="70">
        <v>1006</v>
      </c>
      <c r="C8" s="146">
        <v>1</v>
      </c>
      <c r="D8" s="57"/>
      <c r="E8" s="63"/>
      <c r="F8" s="81">
        <v>43282</v>
      </c>
      <c r="G8" s="104">
        <f t="shared" si="0"/>
        <v>0.82288400000000006</v>
      </c>
      <c r="H8" s="57">
        <v>8228.84</v>
      </c>
      <c r="I8" s="57" t="s">
        <v>54</v>
      </c>
      <c r="J8" s="57">
        <v>100</v>
      </c>
      <c r="K8" s="57" t="s">
        <v>138</v>
      </c>
      <c r="L8" s="57" t="s">
        <v>159</v>
      </c>
      <c r="M8" s="57">
        <v>1</v>
      </c>
      <c r="N8" s="57" t="s">
        <v>715</v>
      </c>
      <c r="O8" s="57">
        <v>2004</v>
      </c>
      <c r="P8" s="57"/>
      <c r="Q8" s="57"/>
      <c r="R8" s="57"/>
      <c r="S8" s="57"/>
      <c r="T8" s="84" t="s">
        <v>585</v>
      </c>
      <c r="U8" s="56"/>
      <c r="V8" s="57"/>
      <c r="W8" s="61"/>
      <c r="X8" s="59">
        <v>0</v>
      </c>
      <c r="Y8" s="56"/>
      <c r="Z8" s="57"/>
      <c r="AA8" s="60"/>
      <c r="AB8" s="59">
        <v>0</v>
      </c>
      <c r="AC8" s="56"/>
      <c r="AD8" s="57"/>
      <c r="AE8" s="61"/>
      <c r="AF8" s="57">
        <v>0</v>
      </c>
      <c r="AG8" s="137"/>
      <c r="AH8" s="133" t="s">
        <v>185</v>
      </c>
      <c r="AI8" s="93" t="s">
        <v>195</v>
      </c>
      <c r="AJ8" s="103" t="s">
        <v>196</v>
      </c>
    </row>
    <row r="9" spans="1:41" s="3" customFormat="1" ht="43.2" x14ac:dyDescent="0.3">
      <c r="A9" s="62">
        <v>6</v>
      </c>
      <c r="B9" s="70">
        <v>1007</v>
      </c>
      <c r="C9" s="146">
        <v>1</v>
      </c>
      <c r="D9" s="57"/>
      <c r="E9" s="63"/>
      <c r="F9" s="81">
        <v>43282</v>
      </c>
      <c r="G9" s="104">
        <f>H9/10000</f>
        <v>0.9745950000000001</v>
      </c>
      <c r="H9" s="57">
        <v>9745.9500000000007</v>
      </c>
      <c r="I9" s="57" t="s">
        <v>68</v>
      </c>
      <c r="J9" s="57">
        <v>100</v>
      </c>
      <c r="K9" s="57">
        <v>0</v>
      </c>
      <c r="L9" s="57" t="s">
        <v>163</v>
      </c>
      <c r="M9" s="57">
        <v>0</v>
      </c>
      <c r="N9" s="57" t="s">
        <v>360</v>
      </c>
      <c r="O9" s="57">
        <v>2011</v>
      </c>
      <c r="P9" s="57" t="s">
        <v>283</v>
      </c>
      <c r="Q9" s="57"/>
      <c r="R9" s="84" t="s">
        <v>370</v>
      </c>
      <c r="S9" s="57"/>
      <c r="T9" s="84" t="s">
        <v>371</v>
      </c>
      <c r="U9" s="56"/>
      <c r="V9" s="57"/>
      <c r="W9" s="61"/>
      <c r="X9" s="59">
        <v>0</v>
      </c>
      <c r="Y9" s="56"/>
      <c r="Z9" s="57"/>
      <c r="AA9" s="60"/>
      <c r="AB9" s="59">
        <v>0</v>
      </c>
      <c r="AC9" s="56"/>
      <c r="AD9" s="57"/>
      <c r="AE9" s="61"/>
      <c r="AF9" s="57">
        <v>0</v>
      </c>
      <c r="AG9" s="137"/>
      <c r="AH9" s="133" t="s">
        <v>197</v>
      </c>
      <c r="AI9" s="93" t="s">
        <v>199</v>
      </c>
      <c r="AJ9" s="103"/>
    </row>
    <row r="10" spans="1:41" s="3" customFormat="1" ht="72" x14ac:dyDescent="0.3">
      <c r="A10" s="62">
        <v>7</v>
      </c>
      <c r="B10" s="70"/>
      <c r="C10" s="146"/>
      <c r="D10" s="57"/>
      <c r="E10" s="63"/>
      <c r="F10" s="81">
        <v>43282</v>
      </c>
      <c r="G10" s="104">
        <f t="shared" ref="G10:G25" si="1">H10/10000</f>
        <v>0</v>
      </c>
      <c r="H10" s="57"/>
      <c r="I10" s="57" t="s">
        <v>177</v>
      </c>
      <c r="J10" s="57">
        <v>20</v>
      </c>
      <c r="K10" s="57" t="s">
        <v>140</v>
      </c>
      <c r="L10" s="57" t="s">
        <v>159</v>
      </c>
      <c r="M10" s="57">
        <v>1</v>
      </c>
      <c r="N10" s="57" t="s">
        <v>212</v>
      </c>
      <c r="O10" s="57">
        <v>1978</v>
      </c>
      <c r="P10" s="57"/>
      <c r="Q10" s="57"/>
      <c r="R10" s="57"/>
      <c r="S10" s="57"/>
      <c r="T10" s="57"/>
      <c r="U10" s="56">
        <v>79</v>
      </c>
      <c r="V10" s="57">
        <v>21</v>
      </c>
      <c r="W10" s="61">
        <v>0</v>
      </c>
      <c r="X10" s="59">
        <v>8.5</v>
      </c>
      <c r="Y10" s="56"/>
      <c r="Z10" s="57"/>
      <c r="AA10" s="60"/>
      <c r="AB10" s="59">
        <v>0</v>
      </c>
      <c r="AC10" s="56"/>
      <c r="AD10" s="57"/>
      <c r="AE10" s="61"/>
      <c r="AF10" s="57">
        <v>0</v>
      </c>
      <c r="AG10" s="137">
        <v>8.5</v>
      </c>
      <c r="AH10" s="133" t="s">
        <v>185</v>
      </c>
      <c r="AI10" s="93" t="s">
        <v>198</v>
      </c>
      <c r="AJ10" s="103"/>
    </row>
    <row r="11" spans="1:41" s="3" customFormat="1" ht="43.2" x14ac:dyDescent="0.3">
      <c r="A11" s="62">
        <v>8</v>
      </c>
      <c r="B11" s="70">
        <v>1008</v>
      </c>
      <c r="C11" s="146">
        <v>1</v>
      </c>
      <c r="D11" s="57"/>
      <c r="E11" s="63"/>
      <c r="F11" s="81">
        <v>43282</v>
      </c>
      <c r="G11" s="104">
        <f t="shared" si="1"/>
        <v>3.7683879999999998</v>
      </c>
      <c r="H11" s="57">
        <v>37683.879999999997</v>
      </c>
      <c r="I11" s="57" t="s">
        <v>177</v>
      </c>
      <c r="J11" s="57">
        <v>20</v>
      </c>
      <c r="K11" s="57" t="s">
        <v>146</v>
      </c>
      <c r="L11" s="57" t="s">
        <v>160</v>
      </c>
      <c r="M11" s="57">
        <v>5</v>
      </c>
      <c r="N11" s="84" t="s">
        <v>359</v>
      </c>
      <c r="O11" s="57">
        <v>1864</v>
      </c>
      <c r="P11" s="57" t="s">
        <v>357</v>
      </c>
      <c r="Q11" s="57">
        <v>1864</v>
      </c>
      <c r="R11" s="57" t="s">
        <v>358</v>
      </c>
      <c r="S11" s="57">
        <v>1864</v>
      </c>
      <c r="T11" s="84" t="s">
        <v>593</v>
      </c>
      <c r="U11" s="56">
        <v>0</v>
      </c>
      <c r="V11" s="57">
        <v>24</v>
      </c>
      <c r="W11" s="61">
        <v>76</v>
      </c>
      <c r="X11" s="59">
        <v>37</v>
      </c>
      <c r="Y11" s="56"/>
      <c r="Z11" s="57"/>
      <c r="AA11" s="60"/>
      <c r="AB11" s="59">
        <v>0</v>
      </c>
      <c r="AC11" s="56"/>
      <c r="AD11" s="57"/>
      <c r="AE11" s="61"/>
      <c r="AF11" s="57">
        <v>0</v>
      </c>
      <c r="AG11" s="137">
        <v>37</v>
      </c>
      <c r="AH11" s="133" t="s">
        <v>137</v>
      </c>
      <c r="AI11" s="93" t="s">
        <v>200</v>
      </c>
      <c r="AJ11" s="103"/>
    </row>
    <row r="12" spans="1:41" s="169" customFormat="1" ht="28.8" x14ac:dyDescent="0.3">
      <c r="A12" s="170">
        <v>9</v>
      </c>
      <c r="B12" s="171">
        <v>1009</v>
      </c>
      <c r="C12" s="172">
        <v>1</v>
      </c>
      <c r="D12" s="157"/>
      <c r="E12" s="158"/>
      <c r="F12" s="159">
        <v>43282</v>
      </c>
      <c r="G12" s="160">
        <f t="shared" si="1"/>
        <v>0.721696</v>
      </c>
      <c r="H12" s="157">
        <v>7216.96</v>
      </c>
      <c r="I12" s="157" t="s">
        <v>56</v>
      </c>
      <c r="J12" s="157">
        <v>0</v>
      </c>
      <c r="K12" s="157"/>
      <c r="L12" s="157" t="s">
        <v>201</v>
      </c>
      <c r="M12" s="157"/>
      <c r="N12" s="157" t="s">
        <v>202</v>
      </c>
      <c r="O12" s="157">
        <v>2008</v>
      </c>
      <c r="P12" s="157"/>
      <c r="Q12" s="157"/>
      <c r="R12" s="157"/>
      <c r="S12" s="157"/>
      <c r="T12" s="157"/>
      <c r="U12" s="161"/>
      <c r="V12" s="157"/>
      <c r="W12" s="162"/>
      <c r="X12" s="163">
        <v>0</v>
      </c>
      <c r="Y12" s="161"/>
      <c r="Z12" s="157"/>
      <c r="AA12" s="164"/>
      <c r="AB12" s="163">
        <v>0</v>
      </c>
      <c r="AC12" s="161"/>
      <c r="AD12" s="157"/>
      <c r="AE12" s="162"/>
      <c r="AF12" s="157">
        <v>0</v>
      </c>
      <c r="AG12" s="165"/>
      <c r="AH12" s="166"/>
      <c r="AI12" s="167" t="s">
        <v>204</v>
      </c>
      <c r="AJ12" s="168" t="s">
        <v>203</v>
      </c>
    </row>
    <row r="13" spans="1:41" s="38" customFormat="1" ht="43.2" x14ac:dyDescent="0.3">
      <c r="A13" s="64">
        <v>10</v>
      </c>
      <c r="B13" s="147">
        <v>1010</v>
      </c>
      <c r="C13" s="148">
        <v>1</v>
      </c>
      <c r="D13" s="67"/>
      <c r="E13" s="65"/>
      <c r="F13" s="106">
        <v>43282</v>
      </c>
      <c r="G13" s="104">
        <f t="shared" si="1"/>
        <v>0</v>
      </c>
      <c r="H13" s="67"/>
      <c r="I13" s="67"/>
      <c r="J13" s="67"/>
      <c r="K13" s="67"/>
      <c r="L13" s="67"/>
      <c r="M13" s="67"/>
      <c r="N13" s="67" t="s">
        <v>205</v>
      </c>
      <c r="O13" s="67"/>
      <c r="P13" s="67"/>
      <c r="Q13" s="67"/>
      <c r="R13" s="67"/>
      <c r="S13" s="67"/>
      <c r="T13" s="67"/>
      <c r="U13" s="56"/>
      <c r="V13" s="57"/>
      <c r="W13" s="61"/>
      <c r="X13" s="59">
        <v>0</v>
      </c>
      <c r="Y13" s="56"/>
      <c r="Z13" s="57"/>
      <c r="AA13" s="60"/>
      <c r="AB13" s="59">
        <v>0</v>
      </c>
      <c r="AC13" s="66"/>
      <c r="AD13" s="67"/>
      <c r="AE13" s="68"/>
      <c r="AF13" s="57">
        <v>0</v>
      </c>
      <c r="AG13" s="137"/>
      <c r="AH13" s="135"/>
      <c r="AI13" s="107" t="s">
        <v>206</v>
      </c>
      <c r="AJ13" s="108"/>
    </row>
    <row r="14" spans="1:41" s="3" customFormat="1" x14ac:dyDescent="0.3">
      <c r="A14" s="62">
        <v>11</v>
      </c>
      <c r="B14" s="70">
        <v>1011</v>
      </c>
      <c r="C14" s="146">
        <v>1</v>
      </c>
      <c r="D14" s="57"/>
      <c r="E14" s="63"/>
      <c r="F14" s="81">
        <v>43282</v>
      </c>
      <c r="G14" s="104">
        <f t="shared" si="1"/>
        <v>0.56352599999999997</v>
      </c>
      <c r="H14" s="57">
        <v>5635.26</v>
      </c>
      <c r="I14" s="57" t="s">
        <v>177</v>
      </c>
      <c r="J14" s="57">
        <v>70</v>
      </c>
      <c r="K14" s="57" t="s">
        <v>140</v>
      </c>
      <c r="L14" s="57" t="s">
        <v>159</v>
      </c>
      <c r="M14" s="57">
        <v>2</v>
      </c>
      <c r="N14" s="57" t="s">
        <v>207</v>
      </c>
      <c r="O14" s="57">
        <v>1976</v>
      </c>
      <c r="P14" s="57" t="s">
        <v>208</v>
      </c>
      <c r="Q14" s="57">
        <v>1982</v>
      </c>
      <c r="R14" s="57" t="s">
        <v>209</v>
      </c>
      <c r="S14" s="57">
        <v>1985</v>
      </c>
      <c r="T14" s="57"/>
      <c r="U14" s="56">
        <v>86</v>
      </c>
      <c r="V14" s="57">
        <v>14</v>
      </c>
      <c r="W14" s="61">
        <v>0</v>
      </c>
      <c r="X14" s="59">
        <v>16</v>
      </c>
      <c r="Y14" s="56"/>
      <c r="Z14" s="57"/>
      <c r="AA14" s="60"/>
      <c r="AB14" s="59">
        <v>0</v>
      </c>
      <c r="AC14" s="56"/>
      <c r="AD14" s="57"/>
      <c r="AE14" s="61"/>
      <c r="AF14" s="57">
        <v>0</v>
      </c>
      <c r="AG14" s="137">
        <v>16</v>
      </c>
      <c r="AH14" s="133" t="s">
        <v>137</v>
      </c>
      <c r="AI14" s="93" t="s">
        <v>210</v>
      </c>
      <c r="AJ14" s="105" t="s">
        <v>594</v>
      </c>
    </row>
    <row r="15" spans="1:41" s="3" customFormat="1" x14ac:dyDescent="0.3">
      <c r="A15" s="62">
        <v>12</v>
      </c>
      <c r="B15" s="70">
        <v>1012</v>
      </c>
      <c r="C15" s="146">
        <v>1</v>
      </c>
      <c r="D15" s="57"/>
      <c r="E15" s="63"/>
      <c r="F15" s="81">
        <v>43282</v>
      </c>
      <c r="G15" s="104">
        <f t="shared" si="1"/>
        <v>0.27104099999999998</v>
      </c>
      <c r="H15" s="57">
        <v>2710.41</v>
      </c>
      <c r="I15" s="57" t="s">
        <v>177</v>
      </c>
      <c r="J15" s="57">
        <v>20</v>
      </c>
      <c r="K15" s="57" t="s">
        <v>140</v>
      </c>
      <c r="L15" s="57" t="s">
        <v>159</v>
      </c>
      <c r="M15" s="57">
        <v>1</v>
      </c>
      <c r="N15" s="57" t="s">
        <v>211</v>
      </c>
      <c r="O15" s="57">
        <v>1996</v>
      </c>
      <c r="P15" s="57"/>
      <c r="Q15" s="57"/>
      <c r="R15" s="57"/>
      <c r="S15" s="57"/>
      <c r="T15" s="57"/>
      <c r="U15" s="56">
        <v>100</v>
      </c>
      <c r="V15" s="57">
        <v>0</v>
      </c>
      <c r="W15" s="61">
        <v>0</v>
      </c>
      <c r="X15" s="59">
        <v>10.5</v>
      </c>
      <c r="Y15" s="56"/>
      <c r="Z15" s="57"/>
      <c r="AA15" s="60"/>
      <c r="AB15" s="59">
        <v>0</v>
      </c>
      <c r="AC15" s="56"/>
      <c r="AD15" s="57"/>
      <c r="AE15" s="61"/>
      <c r="AF15" s="57">
        <v>0</v>
      </c>
      <c r="AG15" s="137">
        <v>4.8</v>
      </c>
      <c r="AH15" s="133" t="s">
        <v>185</v>
      </c>
      <c r="AI15" s="94"/>
      <c r="AJ15" s="103" t="s">
        <v>595</v>
      </c>
    </row>
    <row r="16" spans="1:41" s="3" customFormat="1" x14ac:dyDescent="0.3">
      <c r="A16" s="62">
        <v>13</v>
      </c>
      <c r="B16" s="70">
        <v>1013</v>
      </c>
      <c r="C16" s="146">
        <v>1</v>
      </c>
      <c r="D16" s="57"/>
      <c r="E16" s="63"/>
      <c r="F16" s="81">
        <v>43282</v>
      </c>
      <c r="G16" s="104">
        <f t="shared" si="1"/>
        <v>0.100204</v>
      </c>
      <c r="H16" s="57">
        <v>1002.04</v>
      </c>
      <c r="I16" s="57" t="s">
        <v>177</v>
      </c>
      <c r="J16" s="57">
        <v>50</v>
      </c>
      <c r="K16" s="57" t="s">
        <v>140</v>
      </c>
      <c r="L16" s="57" t="s">
        <v>159</v>
      </c>
      <c r="M16" s="57">
        <v>1</v>
      </c>
      <c r="N16" s="57" t="s">
        <v>212</v>
      </c>
      <c r="O16" s="57" t="s">
        <v>213</v>
      </c>
      <c r="P16" s="57"/>
      <c r="Q16" s="57"/>
      <c r="R16" s="57"/>
      <c r="S16" s="57"/>
      <c r="T16" s="57"/>
      <c r="U16" s="56">
        <v>67</v>
      </c>
      <c r="V16" s="57">
        <v>33</v>
      </c>
      <c r="W16" s="61">
        <v>0</v>
      </c>
      <c r="X16" s="59">
        <v>10</v>
      </c>
      <c r="Y16" s="56"/>
      <c r="Z16" s="57"/>
      <c r="AA16" s="60"/>
      <c r="AB16" s="59">
        <v>0</v>
      </c>
      <c r="AC16" s="56"/>
      <c r="AD16" s="57"/>
      <c r="AE16" s="61"/>
      <c r="AF16" s="57">
        <v>0</v>
      </c>
      <c r="AG16" s="137">
        <v>1</v>
      </c>
      <c r="AH16" s="133" t="s">
        <v>137</v>
      </c>
      <c r="AI16" s="94"/>
      <c r="AJ16" s="103" t="s">
        <v>148</v>
      </c>
    </row>
    <row r="17" spans="1:36" s="3" customFormat="1" ht="43.2" x14ac:dyDescent="0.3">
      <c r="A17" s="62">
        <v>14</v>
      </c>
      <c r="B17" s="70">
        <v>1014</v>
      </c>
      <c r="C17" s="146">
        <v>1</v>
      </c>
      <c r="D17" s="57"/>
      <c r="E17" s="63"/>
      <c r="F17" s="81">
        <v>43282</v>
      </c>
      <c r="G17" s="104">
        <f t="shared" si="1"/>
        <v>0.31028699999999998</v>
      </c>
      <c r="H17" s="57">
        <v>3102.87</v>
      </c>
      <c r="I17" s="57" t="s">
        <v>55</v>
      </c>
      <c r="J17" s="57">
        <v>30</v>
      </c>
      <c r="K17" s="57" t="s">
        <v>141</v>
      </c>
      <c r="L17" s="57" t="s">
        <v>159</v>
      </c>
      <c r="M17" s="57">
        <v>4</v>
      </c>
      <c r="N17" s="57" t="s">
        <v>214</v>
      </c>
      <c r="O17" s="57">
        <v>1980</v>
      </c>
      <c r="P17" s="57" t="s">
        <v>216</v>
      </c>
      <c r="Q17" s="57">
        <v>1980</v>
      </c>
      <c r="R17" s="57" t="s">
        <v>215</v>
      </c>
      <c r="S17" s="57">
        <v>1954</v>
      </c>
      <c r="T17" s="84" t="s">
        <v>592</v>
      </c>
      <c r="U17" s="56">
        <v>27</v>
      </c>
      <c r="V17" s="57">
        <v>55</v>
      </c>
      <c r="W17" s="61">
        <v>18</v>
      </c>
      <c r="X17" s="59">
        <v>23</v>
      </c>
      <c r="Y17" s="56"/>
      <c r="Z17" s="57"/>
      <c r="AA17" s="60"/>
      <c r="AB17" s="59">
        <v>0</v>
      </c>
      <c r="AC17" s="56"/>
      <c r="AD17" s="57"/>
      <c r="AE17" s="61"/>
      <c r="AF17" s="57">
        <v>0</v>
      </c>
      <c r="AG17" s="137">
        <v>23</v>
      </c>
      <c r="AH17" s="134" t="s">
        <v>223</v>
      </c>
      <c r="AI17" s="93" t="s">
        <v>217</v>
      </c>
      <c r="AJ17" s="103"/>
    </row>
    <row r="18" spans="1:36" s="3" customFormat="1" ht="57.6" x14ac:dyDescent="0.3">
      <c r="A18" s="62">
        <v>15</v>
      </c>
      <c r="B18" s="70">
        <v>1015</v>
      </c>
      <c r="C18" s="146">
        <v>1</v>
      </c>
      <c r="D18" s="57"/>
      <c r="E18" s="63"/>
      <c r="F18" s="81">
        <v>43282</v>
      </c>
      <c r="G18" s="104">
        <f t="shared" si="1"/>
        <v>1.611226</v>
      </c>
      <c r="H18" s="57">
        <v>16112.26</v>
      </c>
      <c r="I18" s="57" t="s">
        <v>55</v>
      </c>
      <c r="J18" s="57">
        <v>30</v>
      </c>
      <c r="K18" s="57" t="s">
        <v>144</v>
      </c>
      <c r="L18" s="57" t="s">
        <v>161</v>
      </c>
      <c r="M18" s="57">
        <v>4</v>
      </c>
      <c r="N18" s="57" t="s">
        <v>218</v>
      </c>
      <c r="O18" s="57">
        <v>1954</v>
      </c>
      <c r="P18" s="57" t="s">
        <v>219</v>
      </c>
      <c r="Q18" s="57">
        <v>1884</v>
      </c>
      <c r="R18" s="57" t="s">
        <v>713</v>
      </c>
      <c r="S18" s="57" t="s">
        <v>220</v>
      </c>
      <c r="T18" s="57" t="s">
        <v>222</v>
      </c>
      <c r="U18" s="56">
        <v>0</v>
      </c>
      <c r="V18" s="57">
        <v>0</v>
      </c>
      <c r="W18" s="61">
        <v>100</v>
      </c>
      <c r="X18" s="59">
        <v>4</v>
      </c>
      <c r="Y18" s="56">
        <v>0</v>
      </c>
      <c r="Z18" s="57">
        <v>100</v>
      </c>
      <c r="AA18" s="60">
        <v>0</v>
      </c>
      <c r="AB18" s="59">
        <v>2</v>
      </c>
      <c r="AC18" s="56">
        <v>100</v>
      </c>
      <c r="AD18" s="57"/>
      <c r="AE18" s="61"/>
      <c r="AF18" s="57">
        <v>7</v>
      </c>
      <c r="AG18" s="137">
        <v>13</v>
      </c>
      <c r="AH18" s="134" t="s">
        <v>224</v>
      </c>
      <c r="AI18" s="94" t="s">
        <v>225</v>
      </c>
      <c r="AJ18" s="103"/>
    </row>
    <row r="19" spans="1:36" s="3" customFormat="1" ht="28.8" x14ac:dyDescent="0.3">
      <c r="A19" s="62">
        <v>16</v>
      </c>
      <c r="B19" s="70">
        <v>1016</v>
      </c>
      <c r="C19" s="146">
        <v>1</v>
      </c>
      <c r="D19" s="57"/>
      <c r="E19" s="63"/>
      <c r="F19" s="81">
        <v>43282</v>
      </c>
      <c r="G19" s="104">
        <f t="shared" si="1"/>
        <v>0.55059799999999992</v>
      </c>
      <c r="H19" s="57">
        <v>5505.98</v>
      </c>
      <c r="I19" s="57" t="s">
        <v>177</v>
      </c>
      <c r="J19" s="57">
        <v>30</v>
      </c>
      <c r="K19" s="57" t="s">
        <v>140</v>
      </c>
      <c r="L19" s="57" t="s">
        <v>159</v>
      </c>
      <c r="M19" s="57">
        <v>1</v>
      </c>
      <c r="N19" s="57" t="s">
        <v>226</v>
      </c>
      <c r="O19" s="57" t="s">
        <v>227</v>
      </c>
      <c r="P19" s="57" t="s">
        <v>228</v>
      </c>
      <c r="Q19" s="57" t="s">
        <v>229</v>
      </c>
      <c r="R19" s="57" t="s">
        <v>230</v>
      </c>
      <c r="S19" s="57">
        <v>1977</v>
      </c>
      <c r="T19" s="57" t="s">
        <v>231</v>
      </c>
      <c r="U19" s="56"/>
      <c r="V19" s="57"/>
      <c r="W19" s="61"/>
      <c r="X19" s="59">
        <v>0</v>
      </c>
      <c r="Y19" s="56"/>
      <c r="Z19" s="57"/>
      <c r="AA19" s="60"/>
      <c r="AB19" s="59">
        <v>0</v>
      </c>
      <c r="AC19" s="56"/>
      <c r="AD19" s="57"/>
      <c r="AE19" s="61"/>
      <c r="AF19" s="57">
        <v>0</v>
      </c>
      <c r="AG19" s="137"/>
      <c r="AH19" s="133" t="s">
        <v>185</v>
      </c>
      <c r="AI19" s="93" t="s">
        <v>232</v>
      </c>
      <c r="AJ19" s="103"/>
    </row>
    <row r="20" spans="1:36" s="3" customFormat="1" x14ac:dyDescent="0.3">
      <c r="A20" s="62">
        <v>17</v>
      </c>
      <c r="B20" s="70">
        <v>1017</v>
      </c>
      <c r="C20" s="146">
        <v>1</v>
      </c>
      <c r="D20" s="57"/>
      <c r="E20" s="63"/>
      <c r="F20" s="81">
        <v>43282</v>
      </c>
      <c r="G20" s="104">
        <f t="shared" si="1"/>
        <v>0.26985100000000001</v>
      </c>
      <c r="H20" s="57">
        <v>2698.51</v>
      </c>
      <c r="I20" s="57" t="s">
        <v>177</v>
      </c>
      <c r="J20" s="57">
        <v>10</v>
      </c>
      <c r="K20" s="57" t="s">
        <v>140</v>
      </c>
      <c r="L20" s="57" t="s">
        <v>159</v>
      </c>
      <c r="M20" s="57">
        <v>1</v>
      </c>
      <c r="N20" s="57" t="s">
        <v>211</v>
      </c>
      <c r="O20" s="57">
        <v>1977</v>
      </c>
      <c r="P20" s="57"/>
      <c r="Q20" s="57"/>
      <c r="R20" s="57"/>
      <c r="S20" s="57"/>
      <c r="T20" s="57"/>
      <c r="U20" s="56">
        <v>100</v>
      </c>
      <c r="V20" s="57">
        <v>0</v>
      </c>
      <c r="W20" s="61">
        <v>0</v>
      </c>
      <c r="X20" s="59">
        <v>10.5</v>
      </c>
      <c r="Y20" s="56"/>
      <c r="Z20" s="57"/>
      <c r="AA20" s="60"/>
      <c r="AB20" s="59">
        <v>0</v>
      </c>
      <c r="AC20" s="56"/>
      <c r="AD20" s="57"/>
      <c r="AE20" s="61"/>
      <c r="AF20" s="57">
        <v>0</v>
      </c>
      <c r="AG20" s="137">
        <v>1.5</v>
      </c>
      <c r="AH20" s="133" t="s">
        <v>185</v>
      </c>
      <c r="AI20" s="94"/>
      <c r="AJ20" s="103"/>
    </row>
    <row r="21" spans="1:36" s="3" customFormat="1" ht="28.8" x14ac:dyDescent="0.3">
      <c r="A21" s="62">
        <v>18</v>
      </c>
      <c r="B21" s="70">
        <v>1018</v>
      </c>
      <c r="C21" s="146">
        <v>1</v>
      </c>
      <c r="D21" s="57"/>
      <c r="E21" s="63"/>
      <c r="F21" s="81">
        <v>43282</v>
      </c>
      <c r="G21" s="104">
        <f t="shared" si="1"/>
        <v>1.0452090000000001</v>
      </c>
      <c r="H21" s="57">
        <v>10452.09</v>
      </c>
      <c r="I21" s="57" t="s">
        <v>177</v>
      </c>
      <c r="J21" s="57">
        <v>30</v>
      </c>
      <c r="K21" s="57" t="s">
        <v>71</v>
      </c>
      <c r="L21" s="57" t="s">
        <v>159</v>
      </c>
      <c r="M21" s="57">
        <v>3</v>
      </c>
      <c r="N21" s="57" t="s">
        <v>207</v>
      </c>
      <c r="O21" s="57">
        <v>1875</v>
      </c>
      <c r="P21" s="84" t="s">
        <v>233</v>
      </c>
      <c r="Q21" s="57">
        <v>1900</v>
      </c>
      <c r="R21" s="84" t="s">
        <v>234</v>
      </c>
      <c r="S21" s="57"/>
      <c r="T21" s="57"/>
      <c r="U21" s="56"/>
      <c r="V21" s="57"/>
      <c r="W21" s="61"/>
      <c r="X21" s="59">
        <v>0</v>
      </c>
      <c r="Y21" s="56"/>
      <c r="Z21" s="57"/>
      <c r="AA21" s="60"/>
      <c r="AB21" s="59">
        <v>0</v>
      </c>
      <c r="AC21" s="56"/>
      <c r="AD21" s="57"/>
      <c r="AE21" s="61"/>
      <c r="AF21" s="57">
        <v>0</v>
      </c>
      <c r="AG21" s="137"/>
      <c r="AH21" s="133" t="s">
        <v>185</v>
      </c>
      <c r="AI21" s="93" t="s">
        <v>235</v>
      </c>
      <c r="AJ21" s="103"/>
    </row>
    <row r="22" spans="1:36" s="3" customFormat="1" x14ac:dyDescent="0.3">
      <c r="A22" s="62">
        <v>19</v>
      </c>
      <c r="B22" s="70">
        <v>1019</v>
      </c>
      <c r="C22" s="146">
        <v>1</v>
      </c>
      <c r="D22" s="57"/>
      <c r="E22" s="63"/>
      <c r="F22" s="81">
        <v>43282</v>
      </c>
      <c r="G22" s="104">
        <f t="shared" si="1"/>
        <v>1.6263399999999999</v>
      </c>
      <c r="H22" s="57">
        <v>16263.4</v>
      </c>
      <c r="I22" s="57" t="s">
        <v>54</v>
      </c>
      <c r="J22" s="57">
        <v>0</v>
      </c>
      <c r="K22" s="57" t="s">
        <v>236</v>
      </c>
      <c r="L22" s="57" t="s">
        <v>160</v>
      </c>
      <c r="M22" s="57">
        <v>3</v>
      </c>
      <c r="N22" s="57" t="s">
        <v>237</v>
      </c>
      <c r="O22" s="57">
        <v>1938</v>
      </c>
      <c r="P22" s="57" t="s">
        <v>238</v>
      </c>
      <c r="Q22" s="57">
        <v>1991</v>
      </c>
      <c r="R22" s="57"/>
      <c r="S22" s="57"/>
      <c r="T22" s="57"/>
      <c r="U22" s="56">
        <v>74</v>
      </c>
      <c r="V22" s="57">
        <v>21</v>
      </c>
      <c r="W22" s="61">
        <v>5</v>
      </c>
      <c r="X22" s="59">
        <v>26</v>
      </c>
      <c r="Y22" s="56"/>
      <c r="Z22" s="57"/>
      <c r="AA22" s="60"/>
      <c r="AB22" s="59">
        <v>0</v>
      </c>
      <c r="AC22" s="56"/>
      <c r="AD22" s="57"/>
      <c r="AE22" s="61"/>
      <c r="AF22" s="57">
        <v>0</v>
      </c>
      <c r="AG22" s="137">
        <v>26</v>
      </c>
      <c r="AH22" s="133" t="s">
        <v>185</v>
      </c>
      <c r="AI22" s="94"/>
      <c r="AJ22" s="103" t="s">
        <v>239</v>
      </c>
    </row>
    <row r="23" spans="1:36" s="3" customFormat="1" x14ac:dyDescent="0.3">
      <c r="A23" s="62">
        <v>20</v>
      </c>
      <c r="B23" s="70">
        <v>1020</v>
      </c>
      <c r="C23" s="146">
        <v>1</v>
      </c>
      <c r="D23" s="57"/>
      <c r="E23" s="63"/>
      <c r="F23" s="81">
        <v>43282</v>
      </c>
      <c r="G23" s="104">
        <f t="shared" si="1"/>
        <v>0.94114400000000009</v>
      </c>
      <c r="H23" s="57">
        <v>9411.44</v>
      </c>
      <c r="I23" s="57" t="s">
        <v>55</v>
      </c>
      <c r="J23" s="57">
        <v>90</v>
      </c>
      <c r="K23" s="57" t="s">
        <v>240</v>
      </c>
      <c r="L23" s="57" t="s">
        <v>160</v>
      </c>
      <c r="M23" s="57">
        <v>2</v>
      </c>
      <c r="N23" s="57" t="s">
        <v>243</v>
      </c>
      <c r="O23" s="57">
        <v>1938</v>
      </c>
      <c r="P23" s="57" t="s">
        <v>241</v>
      </c>
      <c r="Q23" s="57">
        <v>1991</v>
      </c>
      <c r="R23" s="57" t="s">
        <v>242</v>
      </c>
      <c r="S23" s="57">
        <v>1991</v>
      </c>
      <c r="T23" s="57"/>
      <c r="U23" s="56">
        <v>59</v>
      </c>
      <c r="V23" s="57">
        <v>0</v>
      </c>
      <c r="W23" s="61">
        <v>41</v>
      </c>
      <c r="X23" s="59">
        <v>30</v>
      </c>
      <c r="Y23" s="56"/>
      <c r="Z23" s="57"/>
      <c r="AA23" s="60"/>
      <c r="AB23" s="59">
        <v>0</v>
      </c>
      <c r="AC23" s="56"/>
      <c r="AD23" s="57"/>
      <c r="AE23" s="61"/>
      <c r="AF23" s="57">
        <v>0</v>
      </c>
      <c r="AG23" s="137">
        <v>3</v>
      </c>
      <c r="AH23" s="133" t="s">
        <v>185</v>
      </c>
      <c r="AI23" s="93" t="s">
        <v>244</v>
      </c>
      <c r="AJ23" s="103"/>
    </row>
    <row r="24" spans="1:36" s="3" customFormat="1" x14ac:dyDescent="0.3">
      <c r="A24" s="62">
        <v>20</v>
      </c>
      <c r="B24" s="70">
        <v>1020</v>
      </c>
      <c r="C24" s="146">
        <v>1</v>
      </c>
      <c r="D24" s="57"/>
      <c r="E24" s="63"/>
      <c r="F24" s="81">
        <v>43282</v>
      </c>
      <c r="G24" s="104">
        <f t="shared" si="1"/>
        <v>2.8842380000000003</v>
      </c>
      <c r="H24" s="57">
        <v>28842.38</v>
      </c>
      <c r="I24" s="57" t="s">
        <v>55</v>
      </c>
      <c r="J24" s="57">
        <v>90</v>
      </c>
      <c r="K24" s="57" t="s">
        <v>240</v>
      </c>
      <c r="L24" s="57" t="s">
        <v>160</v>
      </c>
      <c r="M24" s="57">
        <v>2</v>
      </c>
      <c r="N24" s="57" t="s">
        <v>243</v>
      </c>
      <c r="O24" s="57">
        <v>1938</v>
      </c>
      <c r="P24" s="57" t="s">
        <v>241</v>
      </c>
      <c r="Q24" s="57">
        <v>1991</v>
      </c>
      <c r="R24" s="57" t="s">
        <v>242</v>
      </c>
      <c r="S24" s="57">
        <v>1991</v>
      </c>
      <c r="T24" s="57"/>
      <c r="U24" s="56">
        <v>59</v>
      </c>
      <c r="V24" s="57">
        <v>0</v>
      </c>
      <c r="W24" s="61">
        <v>41</v>
      </c>
      <c r="X24" s="59">
        <v>30</v>
      </c>
      <c r="Y24" s="56"/>
      <c r="Z24" s="57"/>
      <c r="AA24" s="60"/>
      <c r="AB24" s="59">
        <v>0</v>
      </c>
      <c r="AC24" s="56"/>
      <c r="AD24" s="57"/>
      <c r="AE24" s="61"/>
      <c r="AF24" s="57">
        <v>0</v>
      </c>
      <c r="AG24" s="137">
        <v>3</v>
      </c>
      <c r="AH24" s="133" t="s">
        <v>185</v>
      </c>
      <c r="AI24" s="93" t="s">
        <v>244</v>
      </c>
      <c r="AJ24" s="103"/>
    </row>
    <row r="25" spans="1:36" s="3" customFormat="1" ht="28.8" x14ac:dyDescent="0.3">
      <c r="A25" s="62">
        <v>21</v>
      </c>
      <c r="B25" s="70">
        <v>1021</v>
      </c>
      <c r="C25" s="146">
        <v>1</v>
      </c>
      <c r="D25" s="69"/>
      <c r="E25" s="70"/>
      <c r="F25" s="71">
        <v>43282</v>
      </c>
      <c r="G25" s="72">
        <f t="shared" si="1"/>
        <v>1.098392</v>
      </c>
      <c r="H25" s="69">
        <v>10983.92</v>
      </c>
      <c r="I25" s="69" t="s">
        <v>54</v>
      </c>
      <c r="J25" s="69">
        <v>100</v>
      </c>
      <c r="K25" s="69" t="s">
        <v>141</v>
      </c>
      <c r="L25" s="69" t="s">
        <v>159</v>
      </c>
      <c r="M25" s="69">
        <v>1</v>
      </c>
      <c r="N25" s="69" t="s">
        <v>246</v>
      </c>
      <c r="O25" s="69">
        <v>1978</v>
      </c>
      <c r="P25" s="69"/>
      <c r="Q25" s="69"/>
      <c r="R25" s="69"/>
      <c r="S25" s="69"/>
      <c r="T25" s="69"/>
      <c r="U25" s="73">
        <v>38</v>
      </c>
      <c r="V25" s="69">
        <v>62</v>
      </c>
      <c r="W25" s="74">
        <v>0</v>
      </c>
      <c r="X25" s="99">
        <v>21</v>
      </c>
      <c r="Y25" s="73"/>
      <c r="Z25" s="69"/>
      <c r="AA25" s="100"/>
      <c r="AB25" s="99">
        <v>0</v>
      </c>
      <c r="AC25" s="73"/>
      <c r="AD25" s="69"/>
      <c r="AE25" s="74"/>
      <c r="AF25" s="69">
        <v>0</v>
      </c>
      <c r="AG25" s="142">
        <v>21</v>
      </c>
      <c r="AH25" s="136" t="s">
        <v>137</v>
      </c>
      <c r="AI25" s="91" t="s">
        <v>596</v>
      </c>
      <c r="AJ25" s="109" t="s">
        <v>247</v>
      </c>
    </row>
    <row r="26" spans="1:36" s="3" customFormat="1" x14ac:dyDescent="0.3">
      <c r="A26" s="110" t="s">
        <v>2</v>
      </c>
      <c r="B26" s="149"/>
      <c r="C26" s="149">
        <v>2</v>
      </c>
      <c r="D26" s="57"/>
      <c r="E26" s="57"/>
      <c r="F26" s="81">
        <v>43282</v>
      </c>
      <c r="G26" s="82">
        <f t="shared" si="0"/>
        <v>1.743239</v>
      </c>
      <c r="H26" s="82">
        <v>17432.39</v>
      </c>
      <c r="I26" s="57"/>
      <c r="J26" s="57"/>
      <c r="K26" s="57"/>
      <c r="L26" s="57"/>
      <c r="M26" s="57"/>
      <c r="N26" s="57"/>
      <c r="O26" s="57"/>
      <c r="P26" s="57"/>
      <c r="Q26" s="57"/>
      <c r="R26" s="57"/>
      <c r="S26" s="57"/>
      <c r="T26" s="57"/>
      <c r="U26" s="56"/>
      <c r="V26" s="57"/>
      <c r="W26" s="61"/>
      <c r="X26" s="59">
        <v>0</v>
      </c>
      <c r="Y26" s="56"/>
      <c r="Z26" s="57"/>
      <c r="AA26" s="60"/>
      <c r="AB26" s="59">
        <v>0</v>
      </c>
      <c r="AC26" s="56"/>
      <c r="AD26" s="57"/>
      <c r="AE26" s="61"/>
      <c r="AF26" s="57">
        <v>0</v>
      </c>
      <c r="AG26" s="137"/>
      <c r="AH26" s="133"/>
      <c r="AI26" s="94"/>
      <c r="AJ26" s="103"/>
    </row>
    <row r="27" spans="1:36" s="3" customFormat="1" x14ac:dyDescent="0.3">
      <c r="A27" s="111" t="s">
        <v>3</v>
      </c>
      <c r="B27" s="150"/>
      <c r="C27" s="150">
        <v>2</v>
      </c>
      <c r="D27" s="57"/>
      <c r="E27" s="57"/>
      <c r="F27" s="81">
        <v>43282</v>
      </c>
      <c r="G27" s="82">
        <f t="shared" si="0"/>
        <v>2.1102660000000002</v>
      </c>
      <c r="H27" s="82">
        <v>21102.66</v>
      </c>
      <c r="I27" s="57"/>
      <c r="J27" s="57"/>
      <c r="K27" s="57"/>
      <c r="L27" s="57"/>
      <c r="M27" s="57"/>
      <c r="N27" s="57"/>
      <c r="O27" s="57"/>
      <c r="P27" s="57"/>
      <c r="Q27" s="57"/>
      <c r="R27" s="57"/>
      <c r="S27" s="57"/>
      <c r="T27" s="57"/>
      <c r="U27" s="56"/>
      <c r="V27" s="57"/>
      <c r="W27" s="61"/>
      <c r="X27" s="59">
        <v>0</v>
      </c>
      <c r="Y27" s="56"/>
      <c r="Z27" s="57"/>
      <c r="AA27" s="60"/>
      <c r="AB27" s="59">
        <v>0</v>
      </c>
      <c r="AC27" s="56"/>
      <c r="AD27" s="57"/>
      <c r="AE27" s="61"/>
      <c r="AF27" s="57">
        <v>0</v>
      </c>
      <c r="AG27" s="137"/>
      <c r="AH27" s="133"/>
      <c r="AI27" s="94"/>
      <c r="AJ27" s="103"/>
    </row>
    <row r="28" spans="1:36" s="3" customFormat="1" x14ac:dyDescent="0.3">
      <c r="A28" s="111" t="s">
        <v>4</v>
      </c>
      <c r="B28" s="150"/>
      <c r="C28" s="150">
        <v>2</v>
      </c>
      <c r="D28" s="57"/>
      <c r="E28" s="57"/>
      <c r="F28" s="81">
        <v>43282</v>
      </c>
      <c r="G28" s="82">
        <f t="shared" si="0"/>
        <v>6.0490680000000001</v>
      </c>
      <c r="H28" s="82">
        <v>60490.68</v>
      </c>
      <c r="I28" s="57"/>
      <c r="J28" s="57"/>
      <c r="K28" s="57"/>
      <c r="L28" s="57"/>
      <c r="M28" s="57"/>
      <c r="N28" s="57"/>
      <c r="O28" s="57"/>
      <c r="P28" s="57"/>
      <c r="Q28" s="57"/>
      <c r="R28" s="57"/>
      <c r="S28" s="57"/>
      <c r="T28" s="57"/>
      <c r="U28" s="56"/>
      <c r="V28" s="57"/>
      <c r="W28" s="61"/>
      <c r="X28" s="59">
        <v>0</v>
      </c>
      <c r="Y28" s="56"/>
      <c r="Z28" s="57"/>
      <c r="AA28" s="60"/>
      <c r="AB28" s="59">
        <v>0</v>
      </c>
      <c r="AC28" s="56"/>
      <c r="AD28" s="57"/>
      <c r="AE28" s="61"/>
      <c r="AF28" s="57">
        <v>0</v>
      </c>
      <c r="AG28" s="137"/>
      <c r="AH28" s="133"/>
      <c r="AI28" s="94"/>
      <c r="AJ28" s="103"/>
    </row>
    <row r="29" spans="1:36" s="3" customFormat="1" x14ac:dyDescent="0.3">
      <c r="A29" s="111">
        <v>22</v>
      </c>
      <c r="B29" s="150"/>
      <c r="C29" s="150">
        <v>2</v>
      </c>
      <c r="D29" s="57"/>
      <c r="E29" s="57"/>
      <c r="F29" s="81">
        <v>43282</v>
      </c>
      <c r="G29" s="82">
        <f t="shared" si="0"/>
        <v>1.0754299999999999</v>
      </c>
      <c r="H29" s="82">
        <v>10754.3</v>
      </c>
      <c r="I29" s="57" t="s">
        <v>54</v>
      </c>
      <c r="J29" s="83">
        <v>0.7</v>
      </c>
      <c r="K29" s="57" t="s">
        <v>143</v>
      </c>
      <c r="L29" s="57" t="s">
        <v>159</v>
      </c>
      <c r="M29" s="57">
        <v>1</v>
      </c>
      <c r="N29" s="57" t="s">
        <v>248</v>
      </c>
      <c r="O29" s="57">
        <v>1941</v>
      </c>
      <c r="P29" s="57" t="s">
        <v>249</v>
      </c>
      <c r="Q29" s="57">
        <v>1941</v>
      </c>
      <c r="R29" s="57"/>
      <c r="S29" s="57"/>
      <c r="T29" s="57" t="s">
        <v>250</v>
      </c>
      <c r="U29" s="56">
        <v>0</v>
      </c>
      <c r="V29" s="57">
        <v>100</v>
      </c>
      <c r="W29" s="61">
        <v>0</v>
      </c>
      <c r="X29" s="59">
        <v>21</v>
      </c>
      <c r="Y29" s="56">
        <v>0</v>
      </c>
      <c r="Z29" s="57">
        <v>100</v>
      </c>
      <c r="AA29" s="60">
        <v>0</v>
      </c>
      <c r="AB29" s="59">
        <v>3</v>
      </c>
      <c r="AC29" s="56"/>
      <c r="AD29" s="57"/>
      <c r="AE29" s="61"/>
      <c r="AF29" s="57">
        <v>0</v>
      </c>
      <c r="AG29" s="137">
        <v>19.2</v>
      </c>
      <c r="AH29" s="133" t="s">
        <v>185</v>
      </c>
      <c r="AI29" s="94" t="s">
        <v>251</v>
      </c>
      <c r="AJ29" s="103"/>
    </row>
    <row r="30" spans="1:36" s="3" customFormat="1" x14ac:dyDescent="0.3">
      <c r="A30" s="112" t="s">
        <v>5</v>
      </c>
      <c r="B30" s="151"/>
      <c r="C30" s="150">
        <v>2</v>
      </c>
      <c r="D30" s="57"/>
      <c r="E30" s="57"/>
      <c r="F30" s="81">
        <v>43282</v>
      </c>
      <c r="G30" s="82">
        <f t="shared" si="0"/>
        <v>0.65091299999999996</v>
      </c>
      <c r="H30" s="82">
        <v>6509.13</v>
      </c>
      <c r="I30" s="57" t="s">
        <v>54</v>
      </c>
      <c r="J30" s="83">
        <v>1</v>
      </c>
      <c r="K30" s="57" t="s">
        <v>71</v>
      </c>
      <c r="L30" s="57" t="s">
        <v>159</v>
      </c>
      <c r="M30" s="57">
        <v>1</v>
      </c>
      <c r="N30" s="57" t="s">
        <v>252</v>
      </c>
      <c r="O30" s="57">
        <v>1960</v>
      </c>
      <c r="P30" s="57"/>
      <c r="Q30" s="57"/>
      <c r="R30" s="57"/>
      <c r="S30" s="57"/>
      <c r="T30" s="57" t="s">
        <v>253</v>
      </c>
      <c r="U30" s="56">
        <v>0</v>
      </c>
      <c r="V30" s="57">
        <v>35</v>
      </c>
      <c r="W30" s="61">
        <v>65</v>
      </c>
      <c r="X30" s="59">
        <v>43</v>
      </c>
      <c r="Y30" s="56"/>
      <c r="Z30" s="57"/>
      <c r="AA30" s="60"/>
      <c r="AB30" s="59">
        <v>0</v>
      </c>
      <c r="AC30" s="56"/>
      <c r="AD30" s="57"/>
      <c r="AE30" s="61"/>
      <c r="AF30" s="57">
        <v>0</v>
      </c>
      <c r="AG30" s="137">
        <v>43</v>
      </c>
      <c r="AH30" s="133" t="s">
        <v>137</v>
      </c>
      <c r="AI30" s="94"/>
      <c r="AJ30" s="103"/>
    </row>
    <row r="31" spans="1:36" s="3" customFormat="1" x14ac:dyDescent="0.3">
      <c r="A31" s="112" t="s">
        <v>6</v>
      </c>
      <c r="B31" s="151"/>
      <c r="C31" s="150">
        <v>2</v>
      </c>
      <c r="D31" s="57"/>
      <c r="E31" s="57"/>
      <c r="F31" s="81">
        <v>43282</v>
      </c>
      <c r="G31" s="82">
        <f t="shared" si="0"/>
        <v>0.48577500000000001</v>
      </c>
      <c r="H31" s="82">
        <v>4857.75</v>
      </c>
      <c r="I31" s="57" t="s">
        <v>54</v>
      </c>
      <c r="J31" s="83">
        <v>1</v>
      </c>
      <c r="K31" s="57" t="s">
        <v>71</v>
      </c>
      <c r="L31" s="57" t="s">
        <v>159</v>
      </c>
      <c r="M31" s="57">
        <v>1</v>
      </c>
      <c r="N31" s="57" t="s">
        <v>252</v>
      </c>
      <c r="O31" s="57">
        <v>1960</v>
      </c>
      <c r="P31" s="57"/>
      <c r="Q31" s="57"/>
      <c r="R31" s="57"/>
      <c r="S31" s="57"/>
      <c r="T31" s="57" t="s">
        <v>253</v>
      </c>
      <c r="U31" s="56">
        <v>0</v>
      </c>
      <c r="V31" s="57">
        <v>35</v>
      </c>
      <c r="W31" s="61">
        <v>65</v>
      </c>
      <c r="X31" s="59">
        <v>43</v>
      </c>
      <c r="Y31" s="56"/>
      <c r="Z31" s="57"/>
      <c r="AA31" s="60"/>
      <c r="AB31" s="59">
        <v>0</v>
      </c>
      <c r="AC31" s="56"/>
      <c r="AD31" s="57"/>
      <c r="AE31" s="61"/>
      <c r="AF31" s="57">
        <v>0</v>
      </c>
      <c r="AG31" s="137">
        <v>43</v>
      </c>
      <c r="AH31" s="133" t="s">
        <v>137</v>
      </c>
      <c r="AI31" s="94"/>
      <c r="AJ31" s="103"/>
    </row>
    <row r="32" spans="1:36" s="3" customFormat="1" x14ac:dyDescent="0.3">
      <c r="A32" s="112" t="s">
        <v>7</v>
      </c>
      <c r="B32" s="151"/>
      <c r="C32" s="150">
        <v>2</v>
      </c>
      <c r="D32" s="57"/>
      <c r="E32" s="57"/>
      <c r="F32" s="81">
        <v>43282</v>
      </c>
      <c r="G32" s="82">
        <f t="shared" si="0"/>
        <v>0.19142799999999999</v>
      </c>
      <c r="H32" s="82">
        <v>1914.28</v>
      </c>
      <c r="I32" s="57" t="s">
        <v>54</v>
      </c>
      <c r="J32" s="83">
        <v>1</v>
      </c>
      <c r="K32" s="57" t="s">
        <v>71</v>
      </c>
      <c r="L32" s="57" t="s">
        <v>159</v>
      </c>
      <c r="M32" s="57">
        <v>1</v>
      </c>
      <c r="N32" s="57" t="s">
        <v>252</v>
      </c>
      <c r="O32" s="57">
        <v>1960</v>
      </c>
      <c r="P32" s="57"/>
      <c r="Q32" s="57"/>
      <c r="R32" s="57"/>
      <c r="S32" s="57"/>
      <c r="T32" s="57" t="s">
        <v>253</v>
      </c>
      <c r="U32" s="56">
        <v>0</v>
      </c>
      <c r="V32" s="57">
        <v>35</v>
      </c>
      <c r="W32" s="61">
        <v>65</v>
      </c>
      <c r="X32" s="59">
        <v>43</v>
      </c>
      <c r="Y32" s="56"/>
      <c r="Z32" s="57"/>
      <c r="AA32" s="60"/>
      <c r="AB32" s="59">
        <v>0</v>
      </c>
      <c r="AC32" s="56"/>
      <c r="AD32" s="57"/>
      <c r="AE32" s="61"/>
      <c r="AF32" s="57">
        <v>0</v>
      </c>
      <c r="AG32" s="137">
        <v>43</v>
      </c>
      <c r="AH32" s="133" t="s">
        <v>137</v>
      </c>
      <c r="AI32" s="94"/>
      <c r="AJ32" s="103"/>
    </row>
    <row r="33" spans="1:36" s="3" customFormat="1" x14ac:dyDescent="0.3">
      <c r="A33" s="112" t="s">
        <v>8</v>
      </c>
      <c r="B33" s="151"/>
      <c r="C33" s="150">
        <v>2</v>
      </c>
      <c r="D33" s="57"/>
      <c r="E33" s="57"/>
      <c r="F33" s="81">
        <v>43282</v>
      </c>
      <c r="G33" s="82">
        <f t="shared" si="0"/>
        <v>0.26481100000000002</v>
      </c>
      <c r="H33" s="82">
        <v>2648.11</v>
      </c>
      <c r="I33" s="57" t="s">
        <v>54</v>
      </c>
      <c r="J33" s="83">
        <v>1</v>
      </c>
      <c r="K33" s="57" t="s">
        <v>71</v>
      </c>
      <c r="L33" s="57" t="s">
        <v>159</v>
      </c>
      <c r="M33" s="57">
        <v>1</v>
      </c>
      <c r="N33" s="57" t="s">
        <v>252</v>
      </c>
      <c r="O33" s="57">
        <v>1960</v>
      </c>
      <c r="P33" s="57"/>
      <c r="Q33" s="57"/>
      <c r="R33" s="57"/>
      <c r="S33" s="57"/>
      <c r="T33" s="57" t="s">
        <v>253</v>
      </c>
      <c r="U33" s="56">
        <v>0</v>
      </c>
      <c r="V33" s="57">
        <v>35</v>
      </c>
      <c r="W33" s="61">
        <v>65</v>
      </c>
      <c r="X33" s="59">
        <v>43</v>
      </c>
      <c r="Y33" s="56"/>
      <c r="Z33" s="57"/>
      <c r="AA33" s="60"/>
      <c r="AB33" s="59">
        <v>0</v>
      </c>
      <c r="AC33" s="56"/>
      <c r="AD33" s="57"/>
      <c r="AE33" s="61"/>
      <c r="AF33" s="57">
        <v>0</v>
      </c>
      <c r="AG33" s="137">
        <v>43</v>
      </c>
      <c r="AH33" s="133" t="s">
        <v>137</v>
      </c>
      <c r="AI33" s="94"/>
      <c r="AJ33" s="103"/>
    </row>
    <row r="34" spans="1:36" s="3" customFormat="1" x14ac:dyDescent="0.3">
      <c r="A34" s="112" t="s">
        <v>9</v>
      </c>
      <c r="B34" s="151"/>
      <c r="C34" s="150">
        <v>2</v>
      </c>
      <c r="D34" s="57"/>
      <c r="E34" s="57"/>
      <c r="F34" s="81">
        <v>43282</v>
      </c>
      <c r="G34" s="82">
        <f t="shared" si="0"/>
        <v>0.33668200000000004</v>
      </c>
      <c r="H34" s="82">
        <v>3366.82</v>
      </c>
      <c r="I34" s="57" t="s">
        <v>54</v>
      </c>
      <c r="J34" s="83">
        <v>1</v>
      </c>
      <c r="K34" s="57" t="s">
        <v>71</v>
      </c>
      <c r="L34" s="57" t="s">
        <v>159</v>
      </c>
      <c r="M34" s="57">
        <v>1</v>
      </c>
      <c r="N34" s="57" t="s">
        <v>252</v>
      </c>
      <c r="O34" s="57">
        <v>1960</v>
      </c>
      <c r="P34" s="57"/>
      <c r="Q34" s="57"/>
      <c r="R34" s="57"/>
      <c r="S34" s="57"/>
      <c r="T34" s="57" t="s">
        <v>253</v>
      </c>
      <c r="U34" s="56">
        <v>0</v>
      </c>
      <c r="V34" s="57">
        <v>35</v>
      </c>
      <c r="W34" s="61">
        <v>65</v>
      </c>
      <c r="X34" s="59">
        <v>43</v>
      </c>
      <c r="Y34" s="56"/>
      <c r="Z34" s="57"/>
      <c r="AA34" s="60"/>
      <c r="AB34" s="59">
        <v>0</v>
      </c>
      <c r="AC34" s="56"/>
      <c r="AD34" s="57"/>
      <c r="AE34" s="61"/>
      <c r="AF34" s="57">
        <v>0</v>
      </c>
      <c r="AG34" s="137">
        <v>43</v>
      </c>
      <c r="AH34" s="133" t="s">
        <v>137</v>
      </c>
      <c r="AI34" s="94"/>
      <c r="AJ34" s="103"/>
    </row>
    <row r="35" spans="1:36" s="3" customFormat="1" ht="28.8" x14ac:dyDescent="0.3">
      <c r="A35" s="111">
        <v>24</v>
      </c>
      <c r="B35" s="150"/>
      <c r="C35" s="150">
        <v>2</v>
      </c>
      <c r="D35" s="57"/>
      <c r="E35" s="57"/>
      <c r="F35" s="81">
        <v>43282</v>
      </c>
      <c r="G35" s="82">
        <f t="shared" si="0"/>
        <v>0.68617899999999998</v>
      </c>
      <c r="H35" s="82">
        <v>6861.79</v>
      </c>
      <c r="I35" s="57" t="s">
        <v>54</v>
      </c>
      <c r="J35" s="83">
        <v>0.8</v>
      </c>
      <c r="K35" s="57" t="s">
        <v>141</v>
      </c>
      <c r="L35" s="57" t="s">
        <v>159</v>
      </c>
      <c r="M35" s="57">
        <v>1</v>
      </c>
      <c r="N35" s="57" t="s">
        <v>246</v>
      </c>
      <c r="O35" s="57">
        <v>1978</v>
      </c>
      <c r="P35" s="57"/>
      <c r="Q35" s="57"/>
      <c r="R35" s="57"/>
      <c r="S35" s="57"/>
      <c r="T35" s="57" t="s">
        <v>254</v>
      </c>
      <c r="U35" s="56">
        <v>11</v>
      </c>
      <c r="V35" s="57">
        <v>89</v>
      </c>
      <c r="W35" s="61">
        <v>0</v>
      </c>
      <c r="X35" s="59">
        <v>17</v>
      </c>
      <c r="Y35" s="56"/>
      <c r="Z35" s="57"/>
      <c r="AA35" s="60"/>
      <c r="AB35" s="59">
        <v>0</v>
      </c>
      <c r="AC35" s="56"/>
      <c r="AD35" s="57"/>
      <c r="AE35" s="61"/>
      <c r="AF35" s="57">
        <v>0</v>
      </c>
      <c r="AG35" s="137">
        <v>17</v>
      </c>
      <c r="AH35" s="133" t="s">
        <v>185</v>
      </c>
      <c r="AI35" s="91" t="s">
        <v>255</v>
      </c>
      <c r="AJ35" s="109" t="s">
        <v>247</v>
      </c>
    </row>
    <row r="36" spans="1:36" s="3" customFormat="1" x14ac:dyDescent="0.3">
      <c r="A36" s="111">
        <v>25</v>
      </c>
      <c r="B36" s="150"/>
      <c r="C36" s="150">
        <v>2</v>
      </c>
      <c r="D36" s="57"/>
      <c r="E36" s="57"/>
      <c r="F36" s="81">
        <v>43282</v>
      </c>
      <c r="G36" s="82">
        <f t="shared" si="0"/>
        <v>0.59919299999999998</v>
      </c>
      <c r="H36" s="82">
        <v>5991.93</v>
      </c>
      <c r="I36" s="57" t="s">
        <v>54</v>
      </c>
      <c r="J36" s="83">
        <v>1</v>
      </c>
      <c r="K36" s="57" t="s">
        <v>71</v>
      </c>
      <c r="L36" s="57" t="s">
        <v>159</v>
      </c>
      <c r="M36" s="57">
        <v>1</v>
      </c>
      <c r="N36" s="57" t="s">
        <v>256</v>
      </c>
      <c r="O36" s="57">
        <v>1956</v>
      </c>
      <c r="P36" s="57"/>
      <c r="Q36" s="57"/>
      <c r="R36" s="57"/>
      <c r="S36" s="57"/>
      <c r="T36" s="57"/>
      <c r="U36" s="56">
        <v>0</v>
      </c>
      <c r="V36" s="57">
        <v>92</v>
      </c>
      <c r="W36" s="61">
        <v>8</v>
      </c>
      <c r="X36" s="59">
        <v>26</v>
      </c>
      <c r="Y36" s="56"/>
      <c r="Z36" s="57"/>
      <c r="AA36" s="60"/>
      <c r="AB36" s="59">
        <v>0</v>
      </c>
      <c r="AC36" s="56"/>
      <c r="AD36" s="57"/>
      <c r="AE36" s="61"/>
      <c r="AF36" s="57">
        <v>0</v>
      </c>
      <c r="AG36" s="137">
        <v>26</v>
      </c>
      <c r="AH36" s="133" t="s">
        <v>185</v>
      </c>
      <c r="AI36" s="94" t="s">
        <v>257</v>
      </c>
      <c r="AJ36" s="103"/>
    </row>
    <row r="37" spans="1:36" s="3" customFormat="1" x14ac:dyDescent="0.3">
      <c r="A37" s="111">
        <v>26</v>
      </c>
      <c r="B37" s="150"/>
      <c r="C37" s="150">
        <v>2</v>
      </c>
      <c r="D37" s="57"/>
      <c r="E37" s="57"/>
      <c r="F37" s="81">
        <v>43282</v>
      </c>
      <c r="G37" s="82">
        <f t="shared" si="0"/>
        <v>0.25421199999999999</v>
      </c>
      <c r="H37" s="82">
        <v>2542.12</v>
      </c>
      <c r="I37" s="57" t="s">
        <v>54</v>
      </c>
      <c r="J37" s="83">
        <v>0.7</v>
      </c>
      <c r="K37" s="57" t="s">
        <v>141</v>
      </c>
      <c r="L37" s="57" t="s">
        <v>159</v>
      </c>
      <c r="M37" s="57">
        <v>3</v>
      </c>
      <c r="N37" s="57" t="s">
        <v>258</v>
      </c>
      <c r="O37" s="57">
        <v>1957</v>
      </c>
      <c r="P37" s="57" t="s">
        <v>259</v>
      </c>
      <c r="Q37" s="57">
        <v>1957</v>
      </c>
      <c r="R37" s="57"/>
      <c r="S37" s="57"/>
      <c r="T37" s="57"/>
      <c r="U37" s="56">
        <v>68</v>
      </c>
      <c r="V37" s="57">
        <v>5</v>
      </c>
      <c r="W37" s="61">
        <v>26</v>
      </c>
      <c r="X37" s="59">
        <v>17.5</v>
      </c>
      <c r="Y37" s="56"/>
      <c r="Z37" s="57"/>
      <c r="AA37" s="60"/>
      <c r="AB37" s="59">
        <v>0</v>
      </c>
      <c r="AC37" s="56"/>
      <c r="AD37" s="57"/>
      <c r="AE37" s="61"/>
      <c r="AF37" s="57">
        <v>0</v>
      </c>
      <c r="AG37" s="137">
        <v>17.5</v>
      </c>
      <c r="AH37" s="133" t="s">
        <v>185</v>
      </c>
      <c r="AI37" s="94"/>
      <c r="AJ37" s="103"/>
    </row>
    <row r="38" spans="1:36" s="3" customFormat="1" ht="57.6" x14ac:dyDescent="0.3">
      <c r="A38" s="112" t="s">
        <v>10</v>
      </c>
      <c r="B38" s="151"/>
      <c r="C38" s="150">
        <v>2</v>
      </c>
      <c r="D38" s="57"/>
      <c r="E38" s="57"/>
      <c r="F38" s="81">
        <v>43282</v>
      </c>
      <c r="G38" s="82">
        <f t="shared" si="0"/>
        <v>4.6862000000000001E-2</v>
      </c>
      <c r="H38" s="82">
        <v>468.62</v>
      </c>
      <c r="I38" s="57" t="s">
        <v>177</v>
      </c>
      <c r="J38" s="83">
        <v>0.7</v>
      </c>
      <c r="K38" s="57" t="s">
        <v>260</v>
      </c>
      <c r="L38" s="57" t="s">
        <v>161</v>
      </c>
      <c r="M38" s="57">
        <v>4</v>
      </c>
      <c r="N38" s="57" t="s">
        <v>261</v>
      </c>
      <c r="O38" s="57">
        <v>1980</v>
      </c>
      <c r="P38" s="57"/>
      <c r="Q38" s="57"/>
      <c r="R38" s="57"/>
      <c r="S38" s="57"/>
      <c r="T38" s="57"/>
      <c r="U38" s="56">
        <v>29</v>
      </c>
      <c r="V38" s="57">
        <v>65</v>
      </c>
      <c r="W38" s="61">
        <v>6</v>
      </c>
      <c r="X38" s="59">
        <v>28.5</v>
      </c>
      <c r="Y38" s="56"/>
      <c r="Z38" s="57"/>
      <c r="AA38" s="60"/>
      <c r="AB38" s="59">
        <v>0</v>
      </c>
      <c r="AC38" s="56"/>
      <c r="AD38" s="57"/>
      <c r="AE38" s="61"/>
      <c r="AF38" s="57">
        <v>0</v>
      </c>
      <c r="AG38" s="137">
        <v>28.5</v>
      </c>
      <c r="AH38" s="133" t="s">
        <v>262</v>
      </c>
      <c r="AI38" s="93" t="s">
        <v>263</v>
      </c>
      <c r="AJ38" s="103"/>
    </row>
    <row r="39" spans="1:36" s="3" customFormat="1" ht="57.6" x14ac:dyDescent="0.3">
      <c r="A39" s="112" t="s">
        <v>11</v>
      </c>
      <c r="B39" s="151"/>
      <c r="C39" s="150">
        <v>2</v>
      </c>
      <c r="D39" s="57"/>
      <c r="E39" s="57"/>
      <c r="F39" s="81">
        <v>43282</v>
      </c>
      <c r="G39" s="82">
        <f t="shared" si="0"/>
        <v>9.2712000000000003E-2</v>
      </c>
      <c r="H39" s="82">
        <v>927.12</v>
      </c>
      <c r="I39" s="57" t="s">
        <v>177</v>
      </c>
      <c r="J39" s="83">
        <v>0.7</v>
      </c>
      <c r="K39" s="57" t="s">
        <v>260</v>
      </c>
      <c r="L39" s="57" t="s">
        <v>161</v>
      </c>
      <c r="M39" s="57">
        <v>4</v>
      </c>
      <c r="N39" s="57" t="s">
        <v>261</v>
      </c>
      <c r="O39" s="57">
        <v>1980</v>
      </c>
      <c r="P39" s="57"/>
      <c r="Q39" s="57"/>
      <c r="R39" s="57"/>
      <c r="S39" s="57"/>
      <c r="T39" s="57"/>
      <c r="U39" s="56">
        <v>29</v>
      </c>
      <c r="V39" s="57">
        <v>65</v>
      </c>
      <c r="W39" s="61">
        <v>6</v>
      </c>
      <c r="X39" s="59">
        <v>28.5</v>
      </c>
      <c r="Y39" s="56"/>
      <c r="Z39" s="57"/>
      <c r="AA39" s="60"/>
      <c r="AB39" s="59">
        <v>0</v>
      </c>
      <c r="AC39" s="56"/>
      <c r="AD39" s="57"/>
      <c r="AE39" s="61"/>
      <c r="AF39" s="57">
        <v>0</v>
      </c>
      <c r="AG39" s="137">
        <v>28.5</v>
      </c>
      <c r="AH39" s="133" t="s">
        <v>262</v>
      </c>
      <c r="AI39" s="93" t="s">
        <v>263</v>
      </c>
      <c r="AJ39" s="103"/>
    </row>
    <row r="40" spans="1:36" s="3" customFormat="1" ht="57.6" x14ac:dyDescent="0.3">
      <c r="A40" s="112" t="s">
        <v>12</v>
      </c>
      <c r="B40" s="151"/>
      <c r="C40" s="150">
        <v>2</v>
      </c>
      <c r="D40" s="57"/>
      <c r="E40" s="57"/>
      <c r="F40" s="81">
        <v>43282</v>
      </c>
      <c r="G40" s="82">
        <f t="shared" si="0"/>
        <v>0.36727500000000002</v>
      </c>
      <c r="H40" s="82">
        <v>3672.75</v>
      </c>
      <c r="I40" s="57" t="s">
        <v>177</v>
      </c>
      <c r="J40" s="83">
        <v>0.7</v>
      </c>
      <c r="K40" s="57" t="s">
        <v>260</v>
      </c>
      <c r="L40" s="57" t="s">
        <v>161</v>
      </c>
      <c r="M40" s="57">
        <v>4</v>
      </c>
      <c r="N40" s="57" t="s">
        <v>261</v>
      </c>
      <c r="O40" s="57">
        <v>1980</v>
      </c>
      <c r="P40" s="57"/>
      <c r="Q40" s="57"/>
      <c r="R40" s="57"/>
      <c r="S40" s="57"/>
      <c r="T40" s="57"/>
      <c r="U40" s="56">
        <v>29</v>
      </c>
      <c r="V40" s="57">
        <v>65</v>
      </c>
      <c r="W40" s="61">
        <v>6</v>
      </c>
      <c r="X40" s="59">
        <v>28.5</v>
      </c>
      <c r="Y40" s="56"/>
      <c r="Z40" s="57"/>
      <c r="AA40" s="60"/>
      <c r="AB40" s="59">
        <v>0</v>
      </c>
      <c r="AC40" s="56"/>
      <c r="AD40" s="57"/>
      <c r="AE40" s="61"/>
      <c r="AF40" s="57">
        <v>0</v>
      </c>
      <c r="AG40" s="137">
        <v>28.5</v>
      </c>
      <c r="AH40" s="133" t="s">
        <v>262</v>
      </c>
      <c r="AI40" s="93" t="s">
        <v>263</v>
      </c>
      <c r="AJ40" s="103"/>
    </row>
    <row r="41" spans="1:36" s="3" customFormat="1" ht="57.6" x14ac:dyDescent="0.3">
      <c r="A41" s="112" t="s">
        <v>13</v>
      </c>
      <c r="B41" s="151"/>
      <c r="C41" s="150">
        <v>2</v>
      </c>
      <c r="D41" s="57"/>
      <c r="E41" s="57"/>
      <c r="F41" s="81">
        <v>43282</v>
      </c>
      <c r="G41" s="82">
        <f t="shared" si="0"/>
        <v>0.27766599999999997</v>
      </c>
      <c r="H41" s="82">
        <v>2776.66</v>
      </c>
      <c r="I41" s="57" t="s">
        <v>177</v>
      </c>
      <c r="J41" s="83">
        <v>0.7</v>
      </c>
      <c r="K41" s="57" t="s">
        <v>260</v>
      </c>
      <c r="L41" s="57" t="s">
        <v>161</v>
      </c>
      <c r="M41" s="57">
        <v>4</v>
      </c>
      <c r="N41" s="57" t="s">
        <v>261</v>
      </c>
      <c r="O41" s="57">
        <v>1980</v>
      </c>
      <c r="P41" s="57"/>
      <c r="Q41" s="57"/>
      <c r="R41" s="57"/>
      <c r="S41" s="57"/>
      <c r="T41" s="57"/>
      <c r="U41" s="56">
        <v>29</v>
      </c>
      <c r="V41" s="57">
        <v>65</v>
      </c>
      <c r="W41" s="61">
        <v>6</v>
      </c>
      <c r="X41" s="59">
        <v>28.5</v>
      </c>
      <c r="Y41" s="56"/>
      <c r="Z41" s="57"/>
      <c r="AA41" s="60"/>
      <c r="AB41" s="59">
        <v>0</v>
      </c>
      <c r="AC41" s="56"/>
      <c r="AD41" s="57"/>
      <c r="AE41" s="61"/>
      <c r="AF41" s="57">
        <v>0</v>
      </c>
      <c r="AG41" s="137">
        <v>28.5</v>
      </c>
      <c r="AH41" s="133" t="s">
        <v>262</v>
      </c>
      <c r="AI41" s="93" t="s">
        <v>263</v>
      </c>
      <c r="AJ41" s="103"/>
    </row>
    <row r="42" spans="1:36" s="3" customFormat="1" x14ac:dyDescent="0.3">
      <c r="A42" s="111">
        <v>28</v>
      </c>
      <c r="B42" s="150"/>
      <c r="C42" s="150">
        <v>2</v>
      </c>
      <c r="D42" s="57"/>
      <c r="E42" s="57"/>
      <c r="F42" s="81">
        <v>43282</v>
      </c>
      <c r="G42" s="82">
        <f t="shared" si="0"/>
        <v>0.47791400000000001</v>
      </c>
      <c r="H42" s="82">
        <v>4779.1400000000003</v>
      </c>
      <c r="I42" s="57" t="s">
        <v>55</v>
      </c>
      <c r="J42" s="83">
        <v>0.7</v>
      </c>
      <c r="K42" s="57" t="s">
        <v>141</v>
      </c>
      <c r="L42" s="57" t="s">
        <v>159</v>
      </c>
      <c r="M42" s="57">
        <v>3</v>
      </c>
      <c r="N42" s="57" t="s">
        <v>264</v>
      </c>
      <c r="O42" s="57">
        <v>1987</v>
      </c>
      <c r="P42" s="57" t="s">
        <v>265</v>
      </c>
      <c r="Q42" s="57">
        <v>1987</v>
      </c>
      <c r="R42" s="57"/>
      <c r="S42" s="57"/>
      <c r="T42" s="57"/>
      <c r="U42" s="56">
        <v>13</v>
      </c>
      <c r="V42" s="57">
        <v>60</v>
      </c>
      <c r="W42" s="61">
        <v>27</v>
      </c>
      <c r="X42" s="59">
        <v>18</v>
      </c>
      <c r="Y42" s="56"/>
      <c r="Z42" s="57"/>
      <c r="AA42" s="60"/>
      <c r="AB42" s="59">
        <v>0</v>
      </c>
      <c r="AC42" s="56"/>
      <c r="AD42" s="57"/>
      <c r="AE42" s="61"/>
      <c r="AF42" s="57">
        <v>0</v>
      </c>
      <c r="AG42" s="137">
        <v>18</v>
      </c>
      <c r="AH42" s="133" t="s">
        <v>137</v>
      </c>
      <c r="AI42" s="94"/>
      <c r="AJ42" s="103"/>
    </row>
    <row r="43" spans="1:36" s="3" customFormat="1" x14ac:dyDescent="0.3">
      <c r="A43" s="112" t="s">
        <v>14</v>
      </c>
      <c r="B43" s="151"/>
      <c r="C43" s="150">
        <v>2</v>
      </c>
      <c r="D43" s="57"/>
      <c r="E43" s="57"/>
      <c r="F43" s="81">
        <v>43282</v>
      </c>
      <c r="G43" s="82">
        <f t="shared" si="0"/>
        <v>0.20124500000000001</v>
      </c>
      <c r="H43" s="82">
        <v>2012.45</v>
      </c>
      <c r="I43" s="57" t="s">
        <v>177</v>
      </c>
      <c r="J43" s="83">
        <v>0</v>
      </c>
      <c r="K43" s="57" t="s">
        <v>141</v>
      </c>
      <c r="L43" s="57" t="s">
        <v>159</v>
      </c>
      <c r="M43" s="57">
        <v>1</v>
      </c>
      <c r="N43" s="57" t="s">
        <v>266</v>
      </c>
      <c r="O43" s="57" t="s">
        <v>267</v>
      </c>
      <c r="P43" s="57"/>
      <c r="Q43" s="57"/>
      <c r="R43" s="57"/>
      <c r="S43" s="57"/>
      <c r="T43" s="57"/>
      <c r="U43" s="56"/>
      <c r="V43" s="57"/>
      <c r="W43" s="61"/>
      <c r="X43" s="59">
        <v>0</v>
      </c>
      <c r="Y43" s="56"/>
      <c r="Z43" s="57"/>
      <c r="AA43" s="60"/>
      <c r="AB43" s="59">
        <v>0</v>
      </c>
      <c r="AC43" s="56"/>
      <c r="AD43" s="57"/>
      <c r="AE43" s="61"/>
      <c r="AF43" s="57">
        <v>0</v>
      </c>
      <c r="AG43" s="137"/>
      <c r="AH43" s="133" t="s">
        <v>185</v>
      </c>
      <c r="AI43" s="93" t="s">
        <v>268</v>
      </c>
      <c r="AJ43" s="103" t="s">
        <v>269</v>
      </c>
    </row>
    <row r="44" spans="1:36" s="3" customFormat="1" x14ac:dyDescent="0.3">
      <c r="A44" s="112" t="s">
        <v>15</v>
      </c>
      <c r="B44" s="151"/>
      <c r="C44" s="150">
        <v>2</v>
      </c>
      <c r="D44" s="57"/>
      <c r="E44" s="57"/>
      <c r="F44" s="81">
        <v>43282</v>
      </c>
      <c r="G44" s="82">
        <f t="shared" si="0"/>
        <v>0.33233499999999999</v>
      </c>
      <c r="H44" s="82">
        <v>3323.35</v>
      </c>
      <c r="I44" s="57" t="s">
        <v>177</v>
      </c>
      <c r="J44" s="83">
        <v>0</v>
      </c>
      <c r="K44" s="57" t="s">
        <v>141</v>
      </c>
      <c r="L44" s="57" t="s">
        <v>159</v>
      </c>
      <c r="M44" s="57">
        <v>1</v>
      </c>
      <c r="N44" s="57" t="s">
        <v>266</v>
      </c>
      <c r="O44" s="57" t="s">
        <v>267</v>
      </c>
      <c r="P44" s="57"/>
      <c r="Q44" s="57"/>
      <c r="R44" s="57"/>
      <c r="S44" s="57"/>
      <c r="T44" s="57"/>
      <c r="U44" s="56"/>
      <c r="V44" s="57"/>
      <c r="W44" s="61"/>
      <c r="X44" s="59">
        <v>0</v>
      </c>
      <c r="Y44" s="56"/>
      <c r="Z44" s="57"/>
      <c r="AA44" s="60"/>
      <c r="AB44" s="59">
        <v>0</v>
      </c>
      <c r="AC44" s="56"/>
      <c r="AD44" s="57"/>
      <c r="AE44" s="61"/>
      <c r="AF44" s="57">
        <v>0</v>
      </c>
      <c r="AG44" s="137"/>
      <c r="AH44" s="133" t="s">
        <v>185</v>
      </c>
      <c r="AI44" s="93" t="s">
        <v>268</v>
      </c>
      <c r="AJ44" s="103" t="s">
        <v>269</v>
      </c>
    </row>
    <row r="45" spans="1:36" s="3" customFormat="1" x14ac:dyDescent="0.3">
      <c r="A45" s="111">
        <v>30</v>
      </c>
      <c r="B45" s="150"/>
      <c r="C45" s="150">
        <v>2</v>
      </c>
      <c r="D45" s="57"/>
      <c r="E45" s="57"/>
      <c r="F45" s="81">
        <v>43282</v>
      </c>
      <c r="G45" s="82">
        <f t="shared" si="0"/>
        <v>0.65355200000000002</v>
      </c>
      <c r="H45" s="82">
        <v>6535.52</v>
      </c>
      <c r="I45" s="57" t="s">
        <v>54</v>
      </c>
      <c r="J45" s="83">
        <v>0</v>
      </c>
      <c r="K45" s="57" t="s">
        <v>141</v>
      </c>
      <c r="L45" s="57" t="s">
        <v>159</v>
      </c>
      <c r="M45" s="57">
        <v>1</v>
      </c>
      <c r="N45" s="57" t="s">
        <v>270</v>
      </c>
      <c r="O45" s="57">
        <v>1982</v>
      </c>
      <c r="P45" s="57"/>
      <c r="Q45" s="57"/>
      <c r="R45" s="57"/>
      <c r="S45" s="57"/>
      <c r="T45" s="57"/>
      <c r="U45" s="56">
        <v>0</v>
      </c>
      <c r="V45" s="57">
        <v>17</v>
      </c>
      <c r="W45" s="61">
        <v>83</v>
      </c>
      <c r="X45" s="59">
        <v>44</v>
      </c>
      <c r="Y45" s="56"/>
      <c r="Z45" s="57"/>
      <c r="AA45" s="60"/>
      <c r="AB45" s="59">
        <v>0</v>
      </c>
      <c r="AC45" s="56"/>
      <c r="AD45" s="57"/>
      <c r="AE45" s="61"/>
      <c r="AF45" s="57">
        <v>0</v>
      </c>
      <c r="AG45" s="137">
        <v>44</v>
      </c>
      <c r="AH45" s="133" t="s">
        <v>137</v>
      </c>
      <c r="AI45" s="93" t="s">
        <v>272</v>
      </c>
      <c r="AJ45" s="103" t="s">
        <v>597</v>
      </c>
    </row>
    <row r="46" spans="1:36" s="3" customFormat="1" ht="72" x14ac:dyDescent="0.3">
      <c r="A46" s="111">
        <v>31</v>
      </c>
      <c r="B46" s="150"/>
      <c r="C46" s="150">
        <v>2</v>
      </c>
      <c r="D46" s="57"/>
      <c r="E46" s="57"/>
      <c r="F46" s="81">
        <v>43282</v>
      </c>
      <c r="G46" s="82">
        <f t="shared" si="0"/>
        <v>4.7348000000000001E-2</v>
      </c>
      <c r="H46" s="82">
        <v>473.48</v>
      </c>
      <c r="I46" s="57" t="s">
        <v>54</v>
      </c>
      <c r="J46" s="83">
        <v>0</v>
      </c>
      <c r="K46" s="57" t="s">
        <v>141</v>
      </c>
      <c r="L46" s="57" t="s">
        <v>160</v>
      </c>
      <c r="M46" s="57">
        <v>2</v>
      </c>
      <c r="N46" s="57" t="s">
        <v>275</v>
      </c>
      <c r="O46" s="57"/>
      <c r="P46" s="57" t="s">
        <v>273</v>
      </c>
      <c r="Q46" s="57"/>
      <c r="R46" s="57" t="s">
        <v>274</v>
      </c>
      <c r="S46" s="57"/>
      <c r="T46" s="57" t="s">
        <v>271</v>
      </c>
      <c r="U46" s="56"/>
      <c r="V46" s="57"/>
      <c r="W46" s="61"/>
      <c r="X46" s="59">
        <v>0</v>
      </c>
      <c r="Y46" s="56"/>
      <c r="Z46" s="57"/>
      <c r="AA46" s="60"/>
      <c r="AB46" s="59">
        <v>0</v>
      </c>
      <c r="AC46" s="56"/>
      <c r="AD46" s="57"/>
      <c r="AE46" s="61"/>
      <c r="AF46" s="57">
        <v>0</v>
      </c>
      <c r="AG46" s="137"/>
      <c r="AH46" s="133" t="s">
        <v>185</v>
      </c>
      <c r="AI46" s="93" t="s">
        <v>723</v>
      </c>
      <c r="AJ46" s="103" t="s">
        <v>276</v>
      </c>
    </row>
    <row r="47" spans="1:36" s="3" customFormat="1" x14ac:dyDescent="0.3">
      <c r="A47" s="111" t="s">
        <v>47</v>
      </c>
      <c r="B47" s="150"/>
      <c r="C47" s="150"/>
      <c r="D47" s="57"/>
      <c r="E47" s="57"/>
      <c r="F47" s="81">
        <v>43282</v>
      </c>
      <c r="G47" s="82">
        <f t="shared" si="0"/>
        <v>0.77049000000000001</v>
      </c>
      <c r="H47" s="82">
        <v>7704.9</v>
      </c>
      <c r="I47" s="57" t="s">
        <v>54</v>
      </c>
      <c r="J47" s="83">
        <v>0</v>
      </c>
      <c r="K47" s="57" t="s">
        <v>71</v>
      </c>
      <c r="L47" s="57" t="s">
        <v>277</v>
      </c>
      <c r="M47" s="57">
        <v>1</v>
      </c>
      <c r="N47" s="57" t="s">
        <v>237</v>
      </c>
      <c r="O47" s="57">
        <v>1938</v>
      </c>
      <c r="P47" s="57" t="s">
        <v>278</v>
      </c>
      <c r="Q47" s="57">
        <v>1980</v>
      </c>
      <c r="R47" s="57"/>
      <c r="S47" s="57"/>
      <c r="T47" s="57"/>
      <c r="U47" s="56">
        <v>0</v>
      </c>
      <c r="V47" s="57">
        <v>89</v>
      </c>
      <c r="W47" s="61">
        <v>11</v>
      </c>
      <c r="X47" s="59">
        <v>10</v>
      </c>
      <c r="Y47" s="56">
        <v>100</v>
      </c>
      <c r="Z47" s="57">
        <v>0</v>
      </c>
      <c r="AA47" s="60">
        <v>0</v>
      </c>
      <c r="AB47" s="59">
        <v>9.5</v>
      </c>
      <c r="AC47" s="56"/>
      <c r="AD47" s="57"/>
      <c r="AE47" s="61"/>
      <c r="AF47" s="57">
        <v>0</v>
      </c>
      <c r="AG47" s="137">
        <v>9.6999999999999993</v>
      </c>
      <c r="AH47" s="133" t="s">
        <v>185</v>
      </c>
      <c r="AI47" s="94"/>
      <c r="AJ47" s="103" t="s">
        <v>279</v>
      </c>
    </row>
    <row r="48" spans="1:36" s="3" customFormat="1" x14ac:dyDescent="0.3">
      <c r="A48" s="111" t="s">
        <v>48</v>
      </c>
      <c r="B48" s="150"/>
      <c r="C48" s="150">
        <v>2</v>
      </c>
      <c r="D48" s="57"/>
      <c r="E48" s="57"/>
      <c r="F48" s="81">
        <v>43282</v>
      </c>
      <c r="G48" s="82">
        <f t="shared" si="0"/>
        <v>1.353588</v>
      </c>
      <c r="H48" s="82">
        <v>13535.88</v>
      </c>
      <c r="I48" s="57" t="s">
        <v>54</v>
      </c>
      <c r="J48" s="83">
        <v>0</v>
      </c>
      <c r="K48" s="57" t="s">
        <v>71</v>
      </c>
      <c r="L48" s="57" t="s">
        <v>277</v>
      </c>
      <c r="M48" s="57">
        <v>1</v>
      </c>
      <c r="N48" s="57" t="s">
        <v>237</v>
      </c>
      <c r="O48" s="57">
        <v>1938</v>
      </c>
      <c r="P48" s="57" t="s">
        <v>278</v>
      </c>
      <c r="Q48" s="57">
        <v>1980</v>
      </c>
      <c r="R48" s="57"/>
      <c r="S48" s="57"/>
      <c r="T48" s="57"/>
      <c r="U48" s="56">
        <v>0</v>
      </c>
      <c r="V48" s="57">
        <v>89</v>
      </c>
      <c r="W48" s="61">
        <v>11</v>
      </c>
      <c r="X48" s="59">
        <v>10</v>
      </c>
      <c r="Y48" s="56">
        <v>100</v>
      </c>
      <c r="Z48" s="57">
        <v>0</v>
      </c>
      <c r="AA48" s="60">
        <v>0</v>
      </c>
      <c r="AB48" s="59">
        <v>9.5</v>
      </c>
      <c r="AC48" s="56"/>
      <c r="AD48" s="57"/>
      <c r="AE48" s="61"/>
      <c r="AF48" s="57">
        <v>0</v>
      </c>
      <c r="AG48" s="137">
        <v>9.6999999999999993</v>
      </c>
      <c r="AH48" s="133" t="s">
        <v>185</v>
      </c>
      <c r="AI48" s="94"/>
      <c r="AJ48" s="103" t="s">
        <v>279</v>
      </c>
    </row>
    <row r="49" spans="1:36" s="3" customFormat="1" x14ac:dyDescent="0.3">
      <c r="A49" s="111" t="s">
        <v>49</v>
      </c>
      <c r="B49" s="150"/>
      <c r="C49" s="150"/>
      <c r="D49" s="57"/>
      <c r="E49" s="57"/>
      <c r="F49" s="81">
        <v>43282</v>
      </c>
      <c r="G49" s="82">
        <f t="shared" si="0"/>
        <v>7.2489999999999999E-2</v>
      </c>
      <c r="H49" s="82">
        <v>724.9</v>
      </c>
      <c r="I49" s="57" t="s">
        <v>54</v>
      </c>
      <c r="J49" s="83">
        <v>0</v>
      </c>
      <c r="K49" s="57" t="s">
        <v>141</v>
      </c>
      <c r="L49" s="57" t="s">
        <v>159</v>
      </c>
      <c r="M49" s="57">
        <v>1</v>
      </c>
      <c r="N49" s="57" t="s">
        <v>281</v>
      </c>
      <c r="O49" s="57">
        <v>1988</v>
      </c>
      <c r="P49" s="57"/>
      <c r="Q49" s="57"/>
      <c r="R49" s="57"/>
      <c r="S49" s="57"/>
      <c r="T49" s="57"/>
      <c r="U49" s="56">
        <v>88</v>
      </c>
      <c r="V49" s="57">
        <v>8</v>
      </c>
      <c r="W49" s="61">
        <v>4</v>
      </c>
      <c r="X49" s="59">
        <v>15</v>
      </c>
      <c r="Y49" s="56"/>
      <c r="Z49" s="57"/>
      <c r="AA49" s="60"/>
      <c r="AB49" s="59">
        <v>0</v>
      </c>
      <c r="AC49" s="56"/>
      <c r="AD49" s="57"/>
      <c r="AE49" s="61"/>
      <c r="AF49" s="57">
        <v>0</v>
      </c>
      <c r="AG49" s="137">
        <v>15</v>
      </c>
      <c r="AH49" s="133" t="s">
        <v>137</v>
      </c>
      <c r="AI49" s="93" t="s">
        <v>280</v>
      </c>
      <c r="AJ49" s="103"/>
    </row>
    <row r="50" spans="1:36" s="3" customFormat="1" x14ac:dyDescent="0.3">
      <c r="A50" s="111" t="s">
        <v>50</v>
      </c>
      <c r="B50" s="150"/>
      <c r="C50" s="150">
        <v>2</v>
      </c>
      <c r="D50" s="57"/>
      <c r="E50" s="57"/>
      <c r="F50" s="81">
        <v>43282</v>
      </c>
      <c r="G50" s="82">
        <f t="shared" si="0"/>
        <v>3.483E-2</v>
      </c>
      <c r="H50" s="82">
        <v>348.3</v>
      </c>
      <c r="I50" s="57" t="s">
        <v>54</v>
      </c>
      <c r="J50" s="83">
        <v>0</v>
      </c>
      <c r="K50" s="57" t="s">
        <v>141</v>
      </c>
      <c r="L50" s="57" t="s">
        <v>159</v>
      </c>
      <c r="M50" s="57">
        <v>1</v>
      </c>
      <c r="N50" s="57" t="s">
        <v>281</v>
      </c>
      <c r="O50" s="57">
        <v>1988</v>
      </c>
      <c r="P50" s="57"/>
      <c r="Q50" s="57"/>
      <c r="R50" s="57"/>
      <c r="S50" s="57"/>
      <c r="T50" s="57"/>
      <c r="U50" s="56">
        <v>88</v>
      </c>
      <c r="V50" s="57">
        <v>8</v>
      </c>
      <c r="W50" s="61">
        <v>4</v>
      </c>
      <c r="X50" s="59">
        <v>15</v>
      </c>
      <c r="Y50" s="56"/>
      <c r="Z50" s="57"/>
      <c r="AA50" s="60"/>
      <c r="AB50" s="59">
        <v>0</v>
      </c>
      <c r="AC50" s="56"/>
      <c r="AD50" s="57"/>
      <c r="AE50" s="61"/>
      <c r="AF50" s="57">
        <v>0</v>
      </c>
      <c r="AG50" s="137">
        <v>15</v>
      </c>
      <c r="AH50" s="133" t="s">
        <v>137</v>
      </c>
      <c r="AI50" s="93" t="s">
        <v>280</v>
      </c>
      <c r="AJ50" s="103"/>
    </row>
    <row r="51" spans="1:36" s="3" customFormat="1" ht="43.2" x14ac:dyDescent="0.3">
      <c r="A51" s="111" t="s">
        <v>282</v>
      </c>
      <c r="B51" s="150"/>
      <c r="C51" s="150">
        <v>2</v>
      </c>
      <c r="D51" s="57"/>
      <c r="E51" s="57"/>
      <c r="F51" s="81">
        <v>43282</v>
      </c>
      <c r="G51" s="82">
        <f t="shared" si="0"/>
        <v>0.92735100000000004</v>
      </c>
      <c r="H51" s="82">
        <v>9273.51</v>
      </c>
      <c r="I51" s="57" t="s">
        <v>177</v>
      </c>
      <c r="J51" s="83">
        <v>1</v>
      </c>
      <c r="K51" s="57" t="s">
        <v>141</v>
      </c>
      <c r="L51" s="57" t="s">
        <v>159</v>
      </c>
      <c r="M51" s="57">
        <v>3</v>
      </c>
      <c r="N51" s="57" t="s">
        <v>283</v>
      </c>
      <c r="O51" s="57">
        <v>1958</v>
      </c>
      <c r="P51" s="57" t="s">
        <v>284</v>
      </c>
      <c r="Q51" s="57">
        <v>1958</v>
      </c>
      <c r="R51" s="57"/>
      <c r="S51" s="57"/>
      <c r="T51" s="57"/>
      <c r="U51" s="56">
        <v>35</v>
      </c>
      <c r="V51" s="57">
        <v>52</v>
      </c>
      <c r="W51" s="61">
        <v>13</v>
      </c>
      <c r="X51" s="59">
        <v>22</v>
      </c>
      <c r="Y51" s="56"/>
      <c r="Z51" s="57"/>
      <c r="AA51" s="60"/>
      <c r="AB51" s="59">
        <v>0</v>
      </c>
      <c r="AC51" s="56"/>
      <c r="AD51" s="57"/>
      <c r="AE51" s="61"/>
      <c r="AF51" s="57">
        <v>0</v>
      </c>
      <c r="AG51" s="137">
        <v>22</v>
      </c>
      <c r="AH51" s="133" t="s">
        <v>262</v>
      </c>
      <c r="AI51" s="93" t="s">
        <v>285</v>
      </c>
      <c r="AJ51" s="103"/>
    </row>
    <row r="52" spans="1:36" s="3" customFormat="1" ht="43.2" x14ac:dyDescent="0.3">
      <c r="A52" s="111" t="s">
        <v>16</v>
      </c>
      <c r="B52" s="150"/>
      <c r="C52" s="150">
        <v>2</v>
      </c>
      <c r="D52" s="57"/>
      <c r="E52" s="57"/>
      <c r="F52" s="81">
        <v>43282</v>
      </c>
      <c r="G52" s="82">
        <f t="shared" si="0"/>
        <v>0.65126000000000006</v>
      </c>
      <c r="H52" s="82">
        <v>6512.6</v>
      </c>
      <c r="I52" s="57" t="s">
        <v>177</v>
      </c>
      <c r="J52" s="83">
        <v>1</v>
      </c>
      <c r="K52" s="57" t="s">
        <v>141</v>
      </c>
      <c r="L52" s="57" t="s">
        <v>159</v>
      </c>
      <c r="M52" s="57">
        <v>3</v>
      </c>
      <c r="N52" s="57" t="s">
        <v>283</v>
      </c>
      <c r="O52" s="57">
        <v>1958</v>
      </c>
      <c r="P52" s="57" t="s">
        <v>284</v>
      </c>
      <c r="Q52" s="57">
        <v>1958</v>
      </c>
      <c r="R52" s="57"/>
      <c r="S52" s="57"/>
      <c r="T52" s="57"/>
      <c r="U52" s="56">
        <v>35</v>
      </c>
      <c r="V52" s="57">
        <v>52</v>
      </c>
      <c r="W52" s="61">
        <v>13</v>
      </c>
      <c r="X52" s="59">
        <v>22</v>
      </c>
      <c r="Y52" s="56"/>
      <c r="Z52" s="57"/>
      <c r="AA52" s="60"/>
      <c r="AB52" s="59">
        <v>0</v>
      </c>
      <c r="AC52" s="56"/>
      <c r="AD52" s="57"/>
      <c r="AE52" s="61"/>
      <c r="AF52" s="57">
        <v>0</v>
      </c>
      <c r="AG52" s="137">
        <v>22</v>
      </c>
      <c r="AH52" s="133" t="s">
        <v>262</v>
      </c>
      <c r="AI52" s="93" t="s">
        <v>285</v>
      </c>
      <c r="AJ52" s="103"/>
    </row>
    <row r="53" spans="1:36" s="3" customFormat="1" ht="72" x14ac:dyDescent="0.3">
      <c r="A53" s="111">
        <v>35</v>
      </c>
      <c r="B53" s="150"/>
      <c r="C53" s="150">
        <v>2</v>
      </c>
      <c r="D53" s="57"/>
      <c r="E53" s="57"/>
      <c r="F53" s="81">
        <v>43282</v>
      </c>
      <c r="G53" s="82">
        <f t="shared" si="0"/>
        <v>2.4903279999999999</v>
      </c>
      <c r="H53" s="82">
        <v>24903.279999999999</v>
      </c>
      <c r="I53" s="57" t="s">
        <v>177</v>
      </c>
      <c r="J53" s="83">
        <v>0.8</v>
      </c>
      <c r="K53" s="57" t="s">
        <v>140</v>
      </c>
      <c r="L53" s="57" t="s">
        <v>159</v>
      </c>
      <c r="M53" s="57">
        <v>2</v>
      </c>
      <c r="N53" s="57" t="s">
        <v>242</v>
      </c>
      <c r="O53" s="57">
        <v>1986</v>
      </c>
      <c r="P53" s="57" t="s">
        <v>286</v>
      </c>
      <c r="Q53" s="57">
        <v>1986</v>
      </c>
      <c r="R53" s="57" t="s">
        <v>287</v>
      </c>
      <c r="S53" s="57">
        <v>1986</v>
      </c>
      <c r="T53" s="57" t="s">
        <v>314</v>
      </c>
      <c r="U53" s="56">
        <v>50</v>
      </c>
      <c r="V53" s="57">
        <v>50</v>
      </c>
      <c r="W53" s="61">
        <v>0</v>
      </c>
      <c r="X53" s="59">
        <v>7.5</v>
      </c>
      <c r="Y53" s="56">
        <v>77</v>
      </c>
      <c r="Z53" s="57">
        <v>23</v>
      </c>
      <c r="AA53" s="60">
        <v>0</v>
      </c>
      <c r="AB53" s="59">
        <v>8</v>
      </c>
      <c r="AC53" s="56"/>
      <c r="AD53" s="57">
        <v>100</v>
      </c>
      <c r="AE53" s="61"/>
      <c r="AF53" s="57">
        <v>4</v>
      </c>
      <c r="AG53" s="137">
        <v>6.5</v>
      </c>
      <c r="AH53" s="134" t="s">
        <v>288</v>
      </c>
      <c r="AI53" s="93" t="s">
        <v>289</v>
      </c>
      <c r="AJ53" s="103"/>
    </row>
    <row r="54" spans="1:36" s="3" customFormat="1" x14ac:dyDescent="0.3">
      <c r="A54" s="111">
        <v>36</v>
      </c>
      <c r="B54" s="150"/>
      <c r="C54" s="150">
        <v>2</v>
      </c>
      <c r="D54" s="57"/>
      <c r="E54" s="57"/>
      <c r="F54" s="81">
        <v>43282</v>
      </c>
      <c r="G54" s="82">
        <f t="shared" si="0"/>
        <v>0.28248000000000001</v>
      </c>
      <c r="H54" s="82">
        <v>2824.8</v>
      </c>
      <c r="I54" s="57" t="s">
        <v>54</v>
      </c>
      <c r="J54" s="83">
        <v>0</v>
      </c>
      <c r="K54" s="57" t="s">
        <v>141</v>
      </c>
      <c r="L54" s="57" t="s">
        <v>159</v>
      </c>
      <c r="M54" s="57">
        <v>1</v>
      </c>
      <c r="N54" s="57" t="s">
        <v>270</v>
      </c>
      <c r="O54" s="57">
        <v>1979</v>
      </c>
      <c r="P54" s="57"/>
      <c r="Q54" s="57"/>
      <c r="R54" s="57"/>
      <c r="S54" s="57"/>
      <c r="T54" s="57"/>
      <c r="U54" s="56">
        <v>23</v>
      </c>
      <c r="V54" s="57">
        <v>71</v>
      </c>
      <c r="W54" s="61">
        <v>6</v>
      </c>
      <c r="X54" s="59">
        <v>29.5</v>
      </c>
      <c r="Y54" s="56"/>
      <c r="Z54" s="57"/>
      <c r="AA54" s="60"/>
      <c r="AB54" s="59">
        <v>0</v>
      </c>
      <c r="AC54" s="56"/>
      <c r="AD54" s="57"/>
      <c r="AE54" s="61"/>
      <c r="AF54" s="57">
        <v>0</v>
      </c>
      <c r="AG54" s="137">
        <v>29.5</v>
      </c>
      <c r="AH54" s="133" t="s">
        <v>137</v>
      </c>
      <c r="AI54" s="93" t="s">
        <v>291</v>
      </c>
      <c r="AJ54" s="103" t="s">
        <v>290</v>
      </c>
    </row>
    <row r="55" spans="1:36" s="3" customFormat="1" ht="43.2" x14ac:dyDescent="0.3">
      <c r="A55" s="111" t="s">
        <v>293</v>
      </c>
      <c r="B55" s="150"/>
      <c r="C55" s="150">
        <v>2</v>
      </c>
      <c r="D55" s="57"/>
      <c r="E55" s="57"/>
      <c r="F55" s="81">
        <v>43282</v>
      </c>
      <c r="G55" s="82">
        <f t="shared" si="0"/>
        <v>0.33343899999999999</v>
      </c>
      <c r="H55" s="82">
        <v>3334.39</v>
      </c>
      <c r="I55" s="57" t="s">
        <v>177</v>
      </c>
      <c r="J55" s="83">
        <v>0.5</v>
      </c>
      <c r="K55" s="57" t="s">
        <v>140</v>
      </c>
      <c r="L55" s="57" t="s">
        <v>159</v>
      </c>
      <c r="M55" s="57">
        <v>1</v>
      </c>
      <c r="N55" s="57" t="s">
        <v>294</v>
      </c>
      <c r="O55" s="57">
        <v>1960</v>
      </c>
      <c r="P55" s="57" t="s">
        <v>249</v>
      </c>
      <c r="Q55" s="57">
        <v>1960</v>
      </c>
      <c r="R55" s="57"/>
      <c r="S55" s="57"/>
      <c r="T55" s="57"/>
      <c r="U55" s="56">
        <v>32</v>
      </c>
      <c r="V55" s="57">
        <v>60</v>
      </c>
      <c r="W55" s="61">
        <v>8</v>
      </c>
      <c r="X55" s="59">
        <v>23</v>
      </c>
      <c r="Y55" s="56"/>
      <c r="Z55" s="57"/>
      <c r="AA55" s="60"/>
      <c r="AB55" s="59">
        <v>0</v>
      </c>
      <c r="AC55" s="56"/>
      <c r="AD55" s="57"/>
      <c r="AE55" s="61"/>
      <c r="AF55" s="57">
        <v>0</v>
      </c>
      <c r="AG55" s="137">
        <v>23</v>
      </c>
      <c r="AH55" s="134" t="s">
        <v>295</v>
      </c>
      <c r="AI55" s="93" t="s">
        <v>296</v>
      </c>
      <c r="AJ55" s="103"/>
    </row>
    <row r="56" spans="1:36" s="3" customFormat="1" ht="43.2" x14ac:dyDescent="0.3">
      <c r="A56" s="111" t="s">
        <v>292</v>
      </c>
      <c r="B56" s="150"/>
      <c r="C56" s="150">
        <v>2</v>
      </c>
      <c r="D56" s="57"/>
      <c r="E56" s="57"/>
      <c r="F56" s="81">
        <v>43282</v>
      </c>
      <c r="G56" s="82">
        <f t="shared" si="0"/>
        <v>0.107655</v>
      </c>
      <c r="H56" s="82">
        <v>1076.55</v>
      </c>
      <c r="I56" s="57" t="s">
        <v>54</v>
      </c>
      <c r="J56" s="83">
        <v>0.5</v>
      </c>
      <c r="K56" s="57" t="s">
        <v>140</v>
      </c>
      <c r="L56" s="57" t="s">
        <v>159</v>
      </c>
      <c r="M56" s="57">
        <v>1</v>
      </c>
      <c r="N56" s="57" t="s">
        <v>294</v>
      </c>
      <c r="O56" s="57">
        <v>1960</v>
      </c>
      <c r="P56" s="57" t="s">
        <v>249</v>
      </c>
      <c r="Q56" s="57">
        <v>1960</v>
      </c>
      <c r="R56" s="57"/>
      <c r="S56" s="57"/>
      <c r="T56" s="57"/>
      <c r="U56" s="56">
        <v>32</v>
      </c>
      <c r="V56" s="57">
        <v>60</v>
      </c>
      <c r="W56" s="61">
        <v>8</v>
      </c>
      <c r="X56" s="59">
        <v>23</v>
      </c>
      <c r="Y56" s="56"/>
      <c r="Z56" s="57"/>
      <c r="AA56" s="60"/>
      <c r="AB56" s="59">
        <v>0</v>
      </c>
      <c r="AC56" s="56"/>
      <c r="AD56" s="57"/>
      <c r="AE56" s="61"/>
      <c r="AF56" s="57">
        <v>0</v>
      </c>
      <c r="AG56" s="137">
        <v>23</v>
      </c>
      <c r="AH56" s="134" t="s">
        <v>295</v>
      </c>
      <c r="AI56" s="93" t="s">
        <v>296</v>
      </c>
      <c r="AJ56" s="103"/>
    </row>
    <row r="57" spans="1:36" s="3" customFormat="1" x14ac:dyDescent="0.3">
      <c r="A57" s="111">
        <v>38</v>
      </c>
      <c r="B57" s="150"/>
      <c r="C57" s="150">
        <v>2</v>
      </c>
      <c r="D57" s="57"/>
      <c r="E57" s="57"/>
      <c r="F57" s="81">
        <v>43282</v>
      </c>
      <c r="G57" s="82">
        <f t="shared" si="0"/>
        <v>0.57055900000000004</v>
      </c>
      <c r="H57" s="82">
        <v>5705.59</v>
      </c>
      <c r="I57" s="57" t="s">
        <v>54</v>
      </c>
      <c r="J57" s="83">
        <v>0.2</v>
      </c>
      <c r="K57" s="57" t="s">
        <v>141</v>
      </c>
      <c r="L57" s="57" t="s">
        <v>159</v>
      </c>
      <c r="M57" s="57">
        <v>1</v>
      </c>
      <c r="N57" s="57" t="s">
        <v>297</v>
      </c>
      <c r="O57" s="57">
        <v>1956</v>
      </c>
      <c r="P57" s="57" t="s">
        <v>298</v>
      </c>
      <c r="Q57" s="57" t="s">
        <v>229</v>
      </c>
      <c r="R57" s="57"/>
      <c r="S57" s="57"/>
      <c r="T57" s="57" t="s">
        <v>253</v>
      </c>
      <c r="U57" s="56">
        <v>38</v>
      </c>
      <c r="V57" s="57">
        <v>47</v>
      </c>
      <c r="W57" s="61">
        <v>15</v>
      </c>
      <c r="X57" s="59">
        <v>32.5</v>
      </c>
      <c r="Y57" s="56"/>
      <c r="Z57" s="57"/>
      <c r="AA57" s="60"/>
      <c r="AB57" s="59">
        <v>0</v>
      </c>
      <c r="AC57" s="56"/>
      <c r="AD57" s="57"/>
      <c r="AE57" s="61"/>
      <c r="AF57" s="57">
        <v>0</v>
      </c>
      <c r="AG57" s="137">
        <v>32.5</v>
      </c>
      <c r="AH57" s="134" t="s">
        <v>262</v>
      </c>
      <c r="AI57" s="93" t="s">
        <v>299</v>
      </c>
      <c r="AJ57" s="103"/>
    </row>
    <row r="58" spans="1:36" s="3" customFormat="1" x14ac:dyDescent="0.3">
      <c r="A58" s="111">
        <v>39</v>
      </c>
      <c r="B58" s="150"/>
      <c r="C58" s="150">
        <v>2</v>
      </c>
      <c r="D58" s="57"/>
      <c r="E58" s="57"/>
      <c r="F58" s="81">
        <v>43282</v>
      </c>
      <c r="G58" s="82">
        <f t="shared" si="0"/>
        <v>1.1339620000000001</v>
      </c>
      <c r="H58" s="82">
        <v>11339.62</v>
      </c>
      <c r="I58" s="57" t="s">
        <v>54</v>
      </c>
      <c r="J58" s="83">
        <v>0.2</v>
      </c>
      <c r="K58" s="57" t="s">
        <v>141</v>
      </c>
      <c r="L58" s="57" t="s">
        <v>159</v>
      </c>
      <c r="M58" s="57">
        <v>1</v>
      </c>
      <c r="N58" s="57" t="s">
        <v>300</v>
      </c>
      <c r="O58" s="57">
        <v>1960</v>
      </c>
      <c r="P58" s="57" t="s">
        <v>301</v>
      </c>
      <c r="Q58" s="57">
        <v>1960</v>
      </c>
      <c r="R58" s="57"/>
      <c r="S58" s="57"/>
      <c r="T58" s="57"/>
      <c r="U58" s="56">
        <v>35</v>
      </c>
      <c r="V58" s="57">
        <v>65</v>
      </c>
      <c r="W58" s="61">
        <v>0</v>
      </c>
      <c r="X58" s="59">
        <v>14</v>
      </c>
      <c r="Y58" s="56">
        <v>88</v>
      </c>
      <c r="Z58" s="57">
        <v>12</v>
      </c>
      <c r="AA58" s="60">
        <v>0</v>
      </c>
      <c r="AB58" s="59">
        <v>9.5</v>
      </c>
      <c r="AC58" s="56"/>
      <c r="AD58" s="57"/>
      <c r="AE58" s="61"/>
      <c r="AF58" s="57">
        <v>0</v>
      </c>
      <c r="AG58" s="137">
        <v>13.55</v>
      </c>
      <c r="AH58" s="134" t="s">
        <v>262</v>
      </c>
      <c r="AI58" s="94"/>
      <c r="AJ58" s="103"/>
    </row>
    <row r="59" spans="1:36" s="3" customFormat="1" x14ac:dyDescent="0.3">
      <c r="A59" s="111">
        <v>40</v>
      </c>
      <c r="B59" s="150"/>
      <c r="C59" s="150">
        <v>2</v>
      </c>
      <c r="D59" s="57"/>
      <c r="E59" s="57"/>
      <c r="F59" s="81">
        <v>43282</v>
      </c>
      <c r="G59" s="82">
        <f>H59/10000</f>
        <v>5.7335000000000004E-2</v>
      </c>
      <c r="H59" s="82">
        <v>573.35</v>
      </c>
      <c r="I59" s="57" t="s">
        <v>177</v>
      </c>
      <c r="J59" s="83">
        <v>0.5</v>
      </c>
      <c r="K59" s="57" t="s">
        <v>141</v>
      </c>
      <c r="L59" s="57" t="s">
        <v>159</v>
      </c>
      <c r="M59" s="57">
        <v>1</v>
      </c>
      <c r="N59" s="57" t="s">
        <v>302</v>
      </c>
      <c r="O59" s="57">
        <v>1977</v>
      </c>
      <c r="P59" s="57"/>
      <c r="Q59" s="57"/>
      <c r="R59" s="57"/>
      <c r="S59" s="57"/>
      <c r="T59" s="57"/>
      <c r="U59" s="56">
        <v>70</v>
      </c>
      <c r="V59" s="57">
        <v>30</v>
      </c>
      <c r="W59" s="61">
        <v>0</v>
      </c>
      <c r="X59" s="59">
        <v>13</v>
      </c>
      <c r="Y59" s="56"/>
      <c r="Z59" s="57"/>
      <c r="AA59" s="60"/>
      <c r="AB59" s="59">
        <v>0</v>
      </c>
      <c r="AC59" s="56"/>
      <c r="AD59" s="57"/>
      <c r="AE59" s="61"/>
      <c r="AF59" s="57">
        <v>0</v>
      </c>
      <c r="AG59" s="137">
        <v>13</v>
      </c>
      <c r="AH59" s="134" t="s">
        <v>262</v>
      </c>
      <c r="AI59" s="93" t="s">
        <v>303</v>
      </c>
      <c r="AJ59" s="103" t="s">
        <v>600</v>
      </c>
    </row>
    <row r="60" spans="1:36" s="3" customFormat="1" ht="43.2" x14ac:dyDescent="0.3">
      <c r="A60" s="111">
        <v>41</v>
      </c>
      <c r="B60" s="150"/>
      <c r="C60" s="150">
        <v>2</v>
      </c>
      <c r="D60" s="57"/>
      <c r="E60" s="57"/>
      <c r="F60" s="81">
        <v>43282</v>
      </c>
      <c r="G60" s="82">
        <f t="shared" si="0"/>
        <v>0.30037600000000003</v>
      </c>
      <c r="H60" s="82">
        <v>3003.76</v>
      </c>
      <c r="I60" s="57" t="s">
        <v>54</v>
      </c>
      <c r="J60" s="83">
        <v>0</v>
      </c>
      <c r="K60" s="57" t="s">
        <v>141</v>
      </c>
      <c r="L60" s="57" t="s">
        <v>159</v>
      </c>
      <c r="M60" s="57">
        <v>3</v>
      </c>
      <c r="N60" s="57" t="s">
        <v>714</v>
      </c>
      <c r="O60" s="57">
        <v>1981</v>
      </c>
      <c r="P60" s="57" t="s">
        <v>304</v>
      </c>
      <c r="Q60" s="57">
        <v>1981</v>
      </c>
      <c r="R60" s="57" t="s">
        <v>305</v>
      </c>
      <c r="S60" s="57">
        <v>1981</v>
      </c>
      <c r="T60" s="57"/>
      <c r="U60" s="56">
        <v>0</v>
      </c>
      <c r="V60" s="57">
        <v>84</v>
      </c>
      <c r="W60" s="61">
        <v>16</v>
      </c>
      <c r="X60" s="59">
        <v>22</v>
      </c>
      <c r="Y60" s="56"/>
      <c r="Z60" s="57"/>
      <c r="AA60" s="60"/>
      <c r="AB60" s="59">
        <v>0</v>
      </c>
      <c r="AC60" s="56"/>
      <c r="AD60" s="57"/>
      <c r="AE60" s="61"/>
      <c r="AF60" s="57">
        <v>0</v>
      </c>
      <c r="AG60" s="137">
        <v>22</v>
      </c>
      <c r="AH60" s="134" t="s">
        <v>306</v>
      </c>
      <c r="AI60" s="93" t="s">
        <v>307</v>
      </c>
      <c r="AJ60" s="103"/>
    </row>
    <row r="61" spans="1:36" s="3" customFormat="1" x14ac:dyDescent="0.3">
      <c r="A61" s="111">
        <v>42</v>
      </c>
      <c r="B61" s="150"/>
      <c r="C61" s="150">
        <v>2</v>
      </c>
      <c r="D61" s="57"/>
      <c r="E61" s="57"/>
      <c r="F61" s="81">
        <v>43282</v>
      </c>
      <c r="G61" s="82">
        <f t="shared" si="0"/>
        <v>0.19137300000000002</v>
      </c>
      <c r="H61" s="82">
        <v>1913.73</v>
      </c>
      <c r="I61" s="57" t="s">
        <v>54</v>
      </c>
      <c r="J61" s="83">
        <v>0</v>
      </c>
      <c r="K61" s="57" t="s">
        <v>141</v>
      </c>
      <c r="L61" s="57" t="s">
        <v>159</v>
      </c>
      <c r="M61" s="57">
        <v>1</v>
      </c>
      <c r="N61" s="57" t="s">
        <v>308</v>
      </c>
      <c r="O61" s="57">
        <v>1985</v>
      </c>
      <c r="P61" s="57"/>
      <c r="Q61" s="57"/>
      <c r="R61" s="57"/>
      <c r="S61" s="57"/>
      <c r="T61" s="57"/>
      <c r="U61" s="56">
        <v>59</v>
      </c>
      <c r="V61" s="57">
        <v>34</v>
      </c>
      <c r="W61" s="61">
        <v>7</v>
      </c>
      <c r="X61" s="59">
        <v>22.5</v>
      </c>
      <c r="Y61" s="56"/>
      <c r="Z61" s="57"/>
      <c r="AA61" s="60"/>
      <c r="AB61" s="59">
        <v>0</v>
      </c>
      <c r="AC61" s="56"/>
      <c r="AD61" s="57"/>
      <c r="AE61" s="61"/>
      <c r="AF61" s="57">
        <v>0</v>
      </c>
      <c r="AG61" s="137">
        <v>22.5</v>
      </c>
      <c r="AH61" s="134" t="s">
        <v>185</v>
      </c>
      <c r="AI61" s="93" t="s">
        <v>310</v>
      </c>
      <c r="AJ61" s="103" t="s">
        <v>309</v>
      </c>
    </row>
    <row r="62" spans="1:36" s="3" customFormat="1" x14ac:dyDescent="0.3">
      <c r="A62" s="62">
        <v>43</v>
      </c>
      <c r="B62" s="150"/>
      <c r="C62" s="150">
        <v>1</v>
      </c>
      <c r="D62" s="57"/>
      <c r="E62" s="57"/>
      <c r="F62" s="81">
        <v>43282</v>
      </c>
      <c r="G62" s="82">
        <f t="shared" si="0"/>
        <v>0.83559799999999995</v>
      </c>
      <c r="H62" s="82">
        <v>8355.98</v>
      </c>
      <c r="I62" s="57" t="s">
        <v>177</v>
      </c>
      <c r="J62" s="83">
        <v>0.1</v>
      </c>
      <c r="K62" s="57" t="s">
        <v>144</v>
      </c>
      <c r="L62" s="57" t="s">
        <v>159</v>
      </c>
      <c r="M62" s="57">
        <v>1</v>
      </c>
      <c r="N62" s="57" t="s">
        <v>311</v>
      </c>
      <c r="O62" s="57">
        <v>1864</v>
      </c>
      <c r="P62" s="57"/>
      <c r="Q62" s="57"/>
      <c r="R62" s="57"/>
      <c r="S62" s="57"/>
      <c r="T62" s="57" t="s">
        <v>313</v>
      </c>
      <c r="U62" s="56">
        <v>0</v>
      </c>
      <c r="V62" s="57">
        <v>18</v>
      </c>
      <c r="W62" s="61">
        <v>82</v>
      </c>
      <c r="X62" s="59">
        <v>31</v>
      </c>
      <c r="Y62" s="56"/>
      <c r="Z62" s="57"/>
      <c r="AA62" s="60"/>
      <c r="AB62" s="59">
        <v>0</v>
      </c>
      <c r="AC62" s="56"/>
      <c r="AD62" s="57"/>
      <c r="AE62" s="61"/>
      <c r="AF62" s="57">
        <v>0</v>
      </c>
      <c r="AG62" s="137">
        <v>31</v>
      </c>
      <c r="AH62" s="134" t="s">
        <v>137</v>
      </c>
      <c r="AI62" s="93" t="s">
        <v>312</v>
      </c>
      <c r="AJ62" s="103"/>
    </row>
    <row r="63" spans="1:36" s="3" customFormat="1" x14ac:dyDescent="0.3">
      <c r="A63" s="62">
        <v>44</v>
      </c>
      <c r="B63" s="150"/>
      <c r="C63" s="150">
        <v>1</v>
      </c>
      <c r="D63" s="69"/>
      <c r="E63" s="69"/>
      <c r="F63" s="71">
        <v>43282</v>
      </c>
      <c r="G63" s="75">
        <f t="shared" si="0"/>
        <v>0.16896700000000001</v>
      </c>
      <c r="H63" s="75">
        <v>1689.67</v>
      </c>
      <c r="I63" s="69" t="s">
        <v>54</v>
      </c>
      <c r="J63" s="76">
        <v>0.2</v>
      </c>
      <c r="K63" s="69" t="s">
        <v>141</v>
      </c>
      <c r="L63" s="69" t="s">
        <v>159</v>
      </c>
      <c r="M63" s="69">
        <v>1</v>
      </c>
      <c r="N63" s="69" t="s">
        <v>252</v>
      </c>
      <c r="O63" s="69">
        <v>1960</v>
      </c>
      <c r="P63" s="69"/>
      <c r="Q63" s="69"/>
      <c r="R63" s="69"/>
      <c r="S63" s="69"/>
      <c r="T63" s="69"/>
      <c r="U63" s="73">
        <v>25</v>
      </c>
      <c r="V63" s="69">
        <v>35</v>
      </c>
      <c r="W63" s="74">
        <v>40</v>
      </c>
      <c r="X63" s="99">
        <v>25.5</v>
      </c>
      <c r="Y63" s="73"/>
      <c r="Z63" s="69"/>
      <c r="AA63" s="100"/>
      <c r="AB63" s="99">
        <v>0</v>
      </c>
      <c r="AC63" s="73"/>
      <c r="AD63" s="69"/>
      <c r="AE63" s="74"/>
      <c r="AF63" s="69">
        <v>0</v>
      </c>
      <c r="AG63" s="142">
        <v>25.5</v>
      </c>
      <c r="AH63" s="136" t="s">
        <v>262</v>
      </c>
      <c r="AI63" s="92" t="s">
        <v>315</v>
      </c>
      <c r="AJ63" s="109"/>
    </row>
    <row r="64" spans="1:36" s="3" customFormat="1" x14ac:dyDescent="0.3">
      <c r="A64" s="77">
        <v>3333</v>
      </c>
      <c r="B64" s="70"/>
      <c r="C64" s="145">
        <v>3</v>
      </c>
      <c r="D64" s="57"/>
      <c r="E64" s="57"/>
      <c r="F64" s="81">
        <v>43282</v>
      </c>
      <c r="G64" s="82">
        <f t="shared" si="0"/>
        <v>15.339205999999999</v>
      </c>
      <c r="H64" s="82">
        <v>153392.06</v>
      </c>
      <c r="I64" s="57"/>
      <c r="J64" s="57"/>
      <c r="K64" s="57"/>
      <c r="L64" s="57"/>
      <c r="M64" s="57"/>
      <c r="N64" s="57"/>
      <c r="O64" s="57"/>
      <c r="P64" s="57"/>
      <c r="Q64" s="57"/>
      <c r="R64" s="57"/>
      <c r="S64" s="57"/>
      <c r="T64" s="57"/>
      <c r="U64" s="56"/>
      <c r="V64" s="57"/>
      <c r="W64" s="61"/>
      <c r="X64" s="59">
        <v>0</v>
      </c>
      <c r="Y64" s="56"/>
      <c r="Z64" s="57"/>
      <c r="AA64" s="60"/>
      <c r="AB64" s="59">
        <v>0</v>
      </c>
      <c r="AC64" s="56"/>
      <c r="AD64" s="57"/>
      <c r="AE64" s="61"/>
      <c r="AF64" s="57">
        <v>0</v>
      </c>
      <c r="AG64" s="137"/>
      <c r="AH64" s="133"/>
      <c r="AI64" s="94"/>
      <c r="AJ64" s="103"/>
    </row>
    <row r="65" spans="1:36" s="3" customFormat="1" x14ac:dyDescent="0.3">
      <c r="A65" s="78" t="s">
        <v>17</v>
      </c>
      <c r="B65" s="152"/>
      <c r="C65" s="146">
        <v>3</v>
      </c>
      <c r="D65" s="57"/>
      <c r="E65" s="57"/>
      <c r="F65" s="81">
        <v>43282</v>
      </c>
      <c r="G65" s="82">
        <f t="shared" si="0"/>
        <v>1.334802</v>
      </c>
      <c r="H65" s="82">
        <v>13348.02</v>
      </c>
      <c r="I65" s="57" t="s">
        <v>316</v>
      </c>
      <c r="J65" s="79">
        <v>0.7</v>
      </c>
      <c r="K65" s="57" t="s">
        <v>140</v>
      </c>
      <c r="L65" s="57" t="s">
        <v>163</v>
      </c>
      <c r="M65" s="57">
        <v>1</v>
      </c>
      <c r="N65" s="57" t="s">
        <v>318</v>
      </c>
      <c r="O65" s="57">
        <v>1962</v>
      </c>
      <c r="P65" s="57"/>
      <c r="Q65" s="57"/>
      <c r="R65" s="57"/>
      <c r="S65" s="57"/>
      <c r="T65" s="57" t="s">
        <v>319</v>
      </c>
      <c r="U65" s="56">
        <v>100</v>
      </c>
      <c r="V65" s="57">
        <v>0</v>
      </c>
      <c r="W65" s="61">
        <v>0</v>
      </c>
      <c r="X65" s="59">
        <v>11</v>
      </c>
      <c r="Y65" s="56"/>
      <c r="Z65" s="57"/>
      <c r="AA65" s="60"/>
      <c r="AB65" s="59">
        <v>0</v>
      </c>
      <c r="AC65" s="56"/>
      <c r="AD65" s="57"/>
      <c r="AE65" s="61"/>
      <c r="AF65" s="57">
        <v>0</v>
      </c>
      <c r="AG65" s="137">
        <v>11</v>
      </c>
      <c r="AH65" s="134" t="s">
        <v>185</v>
      </c>
      <c r="AI65" s="93" t="s">
        <v>599</v>
      </c>
      <c r="AJ65" s="103"/>
    </row>
    <row r="66" spans="1:36" s="3" customFormat="1" x14ac:dyDescent="0.3">
      <c r="A66" s="78" t="s">
        <v>18</v>
      </c>
      <c r="B66" s="152"/>
      <c r="C66" s="146">
        <v>3</v>
      </c>
      <c r="D66" s="57"/>
      <c r="E66" s="57"/>
      <c r="F66" s="81">
        <v>43282</v>
      </c>
      <c r="G66" s="82">
        <f t="shared" si="0"/>
        <v>8.3446000000000006E-2</v>
      </c>
      <c r="H66" s="82">
        <v>834.46</v>
      </c>
      <c r="I66" s="57" t="s">
        <v>177</v>
      </c>
      <c r="J66" s="79">
        <v>0.7</v>
      </c>
      <c r="K66" s="57" t="s">
        <v>140</v>
      </c>
      <c r="L66" s="57" t="s">
        <v>163</v>
      </c>
      <c r="M66" s="57">
        <v>1</v>
      </c>
      <c r="N66" s="57" t="s">
        <v>318</v>
      </c>
      <c r="O66" s="57">
        <v>1962</v>
      </c>
      <c r="P66" s="57"/>
      <c r="Q66" s="57"/>
      <c r="R66" s="57"/>
      <c r="S66" s="57"/>
      <c r="T66" s="57" t="s">
        <v>319</v>
      </c>
      <c r="U66" s="56">
        <v>100</v>
      </c>
      <c r="V66" s="57">
        <v>0</v>
      </c>
      <c r="W66" s="61">
        <v>0</v>
      </c>
      <c r="X66" s="59">
        <v>11</v>
      </c>
      <c r="Y66" s="56"/>
      <c r="Z66" s="57"/>
      <c r="AA66" s="60"/>
      <c r="AB66" s="59">
        <v>0</v>
      </c>
      <c r="AC66" s="56"/>
      <c r="AD66" s="57"/>
      <c r="AE66" s="61"/>
      <c r="AF66" s="57">
        <v>0</v>
      </c>
      <c r="AG66" s="137">
        <v>11</v>
      </c>
      <c r="AH66" s="134" t="s">
        <v>185</v>
      </c>
      <c r="AI66" s="93" t="s">
        <v>599</v>
      </c>
      <c r="AJ66" s="103"/>
    </row>
    <row r="67" spans="1:36" s="3" customFormat="1" x14ac:dyDescent="0.3">
      <c r="A67" s="78" t="s">
        <v>19</v>
      </c>
      <c r="B67" s="152"/>
      <c r="C67" s="146">
        <v>3</v>
      </c>
      <c r="D67" s="57"/>
      <c r="E67" s="57"/>
      <c r="F67" s="81">
        <v>43282</v>
      </c>
      <c r="G67" s="82">
        <f t="shared" si="0"/>
        <v>0.120952</v>
      </c>
      <c r="H67" s="82">
        <v>1209.52</v>
      </c>
      <c r="I67" s="57" t="s">
        <v>64</v>
      </c>
      <c r="J67" s="79">
        <v>0.7</v>
      </c>
      <c r="K67" s="57" t="s">
        <v>140</v>
      </c>
      <c r="L67" s="57" t="s">
        <v>163</v>
      </c>
      <c r="M67" s="57">
        <v>1</v>
      </c>
      <c r="N67" s="57" t="s">
        <v>318</v>
      </c>
      <c r="O67" s="57">
        <v>1962</v>
      </c>
      <c r="P67" s="57"/>
      <c r="Q67" s="57"/>
      <c r="R67" s="57"/>
      <c r="S67" s="57"/>
      <c r="T67" s="57" t="s">
        <v>319</v>
      </c>
      <c r="U67" s="56">
        <v>100</v>
      </c>
      <c r="V67" s="57">
        <v>0</v>
      </c>
      <c r="W67" s="61">
        <v>0</v>
      </c>
      <c r="X67" s="59">
        <v>11</v>
      </c>
      <c r="Y67" s="56"/>
      <c r="Z67" s="57"/>
      <c r="AA67" s="60"/>
      <c r="AB67" s="59">
        <v>0</v>
      </c>
      <c r="AC67" s="56"/>
      <c r="AD67" s="57"/>
      <c r="AE67" s="61"/>
      <c r="AF67" s="57">
        <v>0</v>
      </c>
      <c r="AG67" s="137">
        <v>11</v>
      </c>
      <c r="AH67" s="134" t="s">
        <v>185</v>
      </c>
      <c r="AI67" s="93" t="s">
        <v>599</v>
      </c>
      <c r="AJ67" s="103"/>
    </row>
    <row r="68" spans="1:36" s="3" customFormat="1" x14ac:dyDescent="0.3">
      <c r="A68" s="78" t="s">
        <v>20</v>
      </c>
      <c r="B68" s="152"/>
      <c r="C68" s="146">
        <v>3</v>
      </c>
      <c r="D68" s="57"/>
      <c r="E68" s="57"/>
      <c r="F68" s="81">
        <v>43282</v>
      </c>
      <c r="G68" s="82">
        <f t="shared" si="0"/>
        <v>2.5732949999999999</v>
      </c>
      <c r="H68" s="82">
        <v>25732.95</v>
      </c>
      <c r="I68" s="57" t="s">
        <v>317</v>
      </c>
      <c r="J68" s="79">
        <v>0.7</v>
      </c>
      <c r="K68" s="57" t="s">
        <v>140</v>
      </c>
      <c r="L68" s="57" t="s">
        <v>163</v>
      </c>
      <c r="M68" s="57">
        <v>1</v>
      </c>
      <c r="N68" s="57" t="s">
        <v>318</v>
      </c>
      <c r="O68" s="57">
        <v>1962</v>
      </c>
      <c r="P68" s="57"/>
      <c r="Q68" s="57"/>
      <c r="R68" s="57"/>
      <c r="S68" s="57"/>
      <c r="T68" s="57" t="s">
        <v>319</v>
      </c>
      <c r="U68" s="56">
        <v>100</v>
      </c>
      <c r="V68" s="57">
        <v>0</v>
      </c>
      <c r="W68" s="61">
        <v>0</v>
      </c>
      <c r="X68" s="59">
        <v>11</v>
      </c>
      <c r="Y68" s="56"/>
      <c r="Z68" s="57"/>
      <c r="AA68" s="60"/>
      <c r="AB68" s="59">
        <v>0</v>
      </c>
      <c r="AC68" s="56"/>
      <c r="AD68" s="57"/>
      <c r="AE68" s="61"/>
      <c r="AF68" s="57">
        <v>0</v>
      </c>
      <c r="AG68" s="137">
        <v>11</v>
      </c>
      <c r="AH68" s="134" t="s">
        <v>185</v>
      </c>
      <c r="AI68" s="93" t="s">
        <v>599</v>
      </c>
      <c r="AJ68" s="103"/>
    </row>
    <row r="69" spans="1:36" s="3" customFormat="1" x14ac:dyDescent="0.3">
      <c r="A69" s="78">
        <v>46</v>
      </c>
      <c r="B69" s="152"/>
      <c r="C69" s="146">
        <v>3</v>
      </c>
      <c r="D69" s="57"/>
      <c r="E69" s="57"/>
      <c r="F69" s="81">
        <v>43282</v>
      </c>
      <c r="G69" s="82">
        <f t="shared" ref="G69:G132" si="2">H69/10000</f>
        <v>1.273126</v>
      </c>
      <c r="H69" s="82">
        <v>12731.26</v>
      </c>
      <c r="I69" s="57" t="s">
        <v>54</v>
      </c>
      <c r="J69" s="79">
        <v>0</v>
      </c>
      <c r="K69" s="57" t="s">
        <v>141</v>
      </c>
      <c r="L69" s="57" t="s">
        <v>159</v>
      </c>
      <c r="M69" s="57">
        <v>1</v>
      </c>
      <c r="N69" s="57" t="s">
        <v>300</v>
      </c>
      <c r="O69" s="57">
        <v>1961</v>
      </c>
      <c r="P69" s="57" t="s">
        <v>320</v>
      </c>
      <c r="Q69" s="57">
        <v>1960</v>
      </c>
      <c r="R69" s="57" t="s">
        <v>321</v>
      </c>
      <c r="S69" s="57">
        <v>1961</v>
      </c>
      <c r="T69" s="57"/>
      <c r="U69" s="56">
        <v>36</v>
      </c>
      <c r="V69" s="57">
        <v>45</v>
      </c>
      <c r="W69" s="61">
        <v>18</v>
      </c>
      <c r="X69" s="59">
        <v>22</v>
      </c>
      <c r="Y69" s="56"/>
      <c r="Z69" s="57"/>
      <c r="AA69" s="60"/>
      <c r="AB69" s="59">
        <v>0</v>
      </c>
      <c r="AC69" s="56"/>
      <c r="AD69" s="57"/>
      <c r="AE69" s="61"/>
      <c r="AF69" s="57">
        <v>0</v>
      </c>
      <c r="AG69" s="137">
        <v>22</v>
      </c>
      <c r="AH69" s="134" t="s">
        <v>185</v>
      </c>
      <c r="AI69" s="93" t="s">
        <v>322</v>
      </c>
      <c r="AJ69" s="103"/>
    </row>
    <row r="70" spans="1:36" s="3" customFormat="1" x14ac:dyDescent="0.3">
      <c r="A70" s="78">
        <v>47</v>
      </c>
      <c r="B70" s="152"/>
      <c r="C70" s="146">
        <v>3</v>
      </c>
      <c r="D70" s="57"/>
      <c r="E70" s="57"/>
      <c r="F70" s="81">
        <v>43282</v>
      </c>
      <c r="G70" s="82">
        <f t="shared" si="2"/>
        <v>0.77497899999999997</v>
      </c>
      <c r="H70" s="82">
        <v>7749.79</v>
      </c>
      <c r="I70" s="57" t="s">
        <v>54</v>
      </c>
      <c r="J70" s="83">
        <v>0</v>
      </c>
      <c r="K70" s="57" t="s">
        <v>141</v>
      </c>
      <c r="L70" s="57" t="s">
        <v>160</v>
      </c>
      <c r="M70" s="57">
        <v>3</v>
      </c>
      <c r="N70" s="57" t="s">
        <v>323</v>
      </c>
      <c r="O70" s="57">
        <v>1960</v>
      </c>
      <c r="P70" s="83">
        <v>0.4</v>
      </c>
      <c r="Q70" s="57">
        <v>1960</v>
      </c>
      <c r="R70" s="57"/>
      <c r="S70" s="57"/>
      <c r="T70" s="57"/>
      <c r="U70" s="56">
        <v>64</v>
      </c>
      <c r="V70" s="57">
        <v>36</v>
      </c>
      <c r="W70" s="61">
        <v>0</v>
      </c>
      <c r="X70" s="59">
        <v>19</v>
      </c>
      <c r="Y70" s="56"/>
      <c r="Z70" s="57"/>
      <c r="AA70" s="60"/>
      <c r="AB70" s="59">
        <v>0</v>
      </c>
      <c r="AC70" s="56"/>
      <c r="AD70" s="57"/>
      <c r="AE70" s="61"/>
      <c r="AF70" s="57">
        <v>0</v>
      </c>
      <c r="AG70" s="137">
        <v>19</v>
      </c>
      <c r="AH70" s="134" t="s">
        <v>191</v>
      </c>
      <c r="AI70" s="93" t="s">
        <v>322</v>
      </c>
      <c r="AJ70" s="103"/>
    </row>
    <row r="71" spans="1:36" s="3" customFormat="1" x14ac:dyDescent="0.3">
      <c r="A71" s="78">
        <v>48</v>
      </c>
      <c r="B71" s="152"/>
      <c r="C71" s="146">
        <v>3</v>
      </c>
      <c r="D71" s="57"/>
      <c r="E71" s="57"/>
      <c r="F71" s="81">
        <v>43282</v>
      </c>
      <c r="G71" s="82">
        <f t="shared" si="2"/>
        <v>0.77298699999999998</v>
      </c>
      <c r="H71" s="82">
        <v>7729.87</v>
      </c>
      <c r="I71" s="57" t="s">
        <v>54</v>
      </c>
      <c r="J71" s="83">
        <v>0</v>
      </c>
      <c r="K71" s="57" t="s">
        <v>141</v>
      </c>
      <c r="L71" s="57" t="s">
        <v>159</v>
      </c>
      <c r="M71" s="57">
        <v>4</v>
      </c>
      <c r="N71" s="57" t="s">
        <v>325</v>
      </c>
      <c r="O71" s="57">
        <v>1961</v>
      </c>
      <c r="P71" s="57" t="s">
        <v>304</v>
      </c>
      <c r="Q71" s="57">
        <v>1985</v>
      </c>
      <c r="R71" s="57" t="s">
        <v>326</v>
      </c>
      <c r="S71" s="57" t="s">
        <v>324</v>
      </c>
      <c r="T71" s="57"/>
      <c r="U71" s="56">
        <v>32</v>
      </c>
      <c r="V71" s="57">
        <v>37</v>
      </c>
      <c r="W71" s="61">
        <v>32</v>
      </c>
      <c r="X71" s="59">
        <v>22</v>
      </c>
      <c r="Y71" s="56"/>
      <c r="Z71" s="57"/>
      <c r="AA71" s="60"/>
      <c r="AB71" s="59">
        <v>0</v>
      </c>
      <c r="AC71" s="56"/>
      <c r="AD71" s="57"/>
      <c r="AE71" s="61"/>
      <c r="AF71" s="57">
        <v>0</v>
      </c>
      <c r="AG71" s="137">
        <v>22</v>
      </c>
      <c r="AH71" s="134" t="s">
        <v>185</v>
      </c>
      <c r="AI71" s="93" t="s">
        <v>327</v>
      </c>
      <c r="AJ71" s="103"/>
    </row>
    <row r="72" spans="1:36" s="3" customFormat="1" x14ac:dyDescent="0.3">
      <c r="A72" s="78">
        <v>49</v>
      </c>
      <c r="B72" s="152"/>
      <c r="C72" s="146">
        <v>3</v>
      </c>
      <c r="D72" s="57"/>
      <c r="E72" s="57"/>
      <c r="F72" s="81">
        <v>43282</v>
      </c>
      <c r="G72" s="82">
        <f t="shared" si="2"/>
        <v>0.198134</v>
      </c>
      <c r="H72" s="82">
        <v>1981.34</v>
      </c>
      <c r="I72" s="57" t="s">
        <v>177</v>
      </c>
      <c r="J72" s="83">
        <v>0.6</v>
      </c>
      <c r="K72" s="57" t="s">
        <v>140</v>
      </c>
      <c r="L72" s="57" t="s">
        <v>159</v>
      </c>
      <c r="M72" s="57">
        <v>4</v>
      </c>
      <c r="N72" s="57" t="s">
        <v>328</v>
      </c>
      <c r="O72" s="57">
        <v>1985</v>
      </c>
      <c r="P72" s="57" t="s">
        <v>230</v>
      </c>
      <c r="Q72" s="57">
        <v>1985</v>
      </c>
      <c r="R72" s="57" t="s">
        <v>330</v>
      </c>
      <c r="S72" s="57">
        <v>1985</v>
      </c>
      <c r="T72" s="57" t="s">
        <v>329</v>
      </c>
      <c r="U72" s="56">
        <v>73</v>
      </c>
      <c r="V72" s="57">
        <v>27</v>
      </c>
      <c r="W72" s="61">
        <v>0</v>
      </c>
      <c r="X72" s="59">
        <v>14</v>
      </c>
      <c r="Y72" s="56"/>
      <c r="Z72" s="57"/>
      <c r="AA72" s="60"/>
      <c r="AB72" s="59">
        <v>0</v>
      </c>
      <c r="AC72" s="56"/>
      <c r="AD72" s="57"/>
      <c r="AE72" s="61"/>
      <c r="AF72" s="57">
        <v>0</v>
      </c>
      <c r="AG72" s="137">
        <v>14</v>
      </c>
      <c r="AH72" s="134" t="s">
        <v>262</v>
      </c>
      <c r="AI72" s="93" t="s">
        <v>331</v>
      </c>
      <c r="AJ72" s="103"/>
    </row>
    <row r="73" spans="1:36" s="3" customFormat="1" x14ac:dyDescent="0.3">
      <c r="A73" s="78">
        <v>50</v>
      </c>
      <c r="B73" s="152"/>
      <c r="C73" s="146">
        <v>3</v>
      </c>
      <c r="D73" s="57"/>
      <c r="E73" s="57"/>
      <c r="F73" s="81">
        <v>43282</v>
      </c>
      <c r="G73" s="82">
        <f t="shared" si="2"/>
        <v>3.1341389999999998</v>
      </c>
      <c r="H73" s="82">
        <v>31341.39</v>
      </c>
      <c r="I73" s="57" t="s">
        <v>54</v>
      </c>
      <c r="J73" s="83">
        <v>0.7</v>
      </c>
      <c r="K73" s="57" t="s">
        <v>71</v>
      </c>
      <c r="L73" s="57" t="s">
        <v>159</v>
      </c>
      <c r="M73" s="57">
        <v>1</v>
      </c>
      <c r="N73" s="57" t="s">
        <v>332</v>
      </c>
      <c r="O73" s="57">
        <v>1914</v>
      </c>
      <c r="P73" s="57"/>
      <c r="Q73" s="57"/>
      <c r="R73" s="57"/>
      <c r="S73" s="57"/>
      <c r="T73" s="57" t="s">
        <v>334</v>
      </c>
      <c r="U73" s="56">
        <v>13</v>
      </c>
      <c r="V73" s="57">
        <v>29</v>
      </c>
      <c r="W73" s="61">
        <v>58</v>
      </c>
      <c r="X73" s="59">
        <v>36.5</v>
      </c>
      <c r="Y73" s="56"/>
      <c r="Z73" s="57"/>
      <c r="AA73" s="60"/>
      <c r="AB73" s="59">
        <v>0</v>
      </c>
      <c r="AC73" s="56"/>
      <c r="AD73" s="57"/>
      <c r="AE73" s="61"/>
      <c r="AF73" s="57">
        <v>0</v>
      </c>
      <c r="AG73" s="137">
        <v>36.5</v>
      </c>
      <c r="AH73" s="134" t="s">
        <v>137</v>
      </c>
      <c r="AI73" s="93" t="s">
        <v>333</v>
      </c>
      <c r="AJ73" s="103"/>
    </row>
    <row r="74" spans="1:36" s="3" customFormat="1" ht="43.2" x14ac:dyDescent="0.3">
      <c r="A74" s="78">
        <v>51</v>
      </c>
      <c r="B74" s="152"/>
      <c r="C74" s="146">
        <v>3</v>
      </c>
      <c r="D74" s="57"/>
      <c r="E74" s="57"/>
      <c r="F74" s="81">
        <v>43282</v>
      </c>
      <c r="G74" s="82">
        <f t="shared" si="2"/>
        <v>0.24540999999999999</v>
      </c>
      <c r="H74" s="82">
        <v>2454.1</v>
      </c>
      <c r="I74" s="57" t="s">
        <v>54</v>
      </c>
      <c r="J74" s="83">
        <v>0</v>
      </c>
      <c r="K74" s="57" t="s">
        <v>141</v>
      </c>
      <c r="L74" s="57" t="s">
        <v>159</v>
      </c>
      <c r="M74" s="57">
        <v>2</v>
      </c>
      <c r="N74" s="57" t="s">
        <v>337</v>
      </c>
      <c r="O74" s="57">
        <v>1987</v>
      </c>
      <c r="P74" s="57" t="s">
        <v>335</v>
      </c>
      <c r="Q74" s="57">
        <v>1987</v>
      </c>
      <c r="R74" s="57" t="s">
        <v>336</v>
      </c>
      <c r="S74" s="57">
        <v>1987</v>
      </c>
      <c r="T74" s="84" t="s">
        <v>339</v>
      </c>
      <c r="U74" s="56">
        <v>45</v>
      </c>
      <c r="V74" s="57">
        <v>55</v>
      </c>
      <c r="W74" s="61">
        <v>0</v>
      </c>
      <c r="X74" s="59">
        <v>17</v>
      </c>
      <c r="Y74" s="56"/>
      <c r="Z74" s="57"/>
      <c r="AA74" s="60"/>
      <c r="AB74" s="59">
        <v>0</v>
      </c>
      <c r="AC74" s="56"/>
      <c r="AD74" s="57"/>
      <c r="AE74" s="61"/>
      <c r="AF74" s="57">
        <v>0</v>
      </c>
      <c r="AG74" s="137">
        <v>17</v>
      </c>
      <c r="AH74" s="134" t="s">
        <v>185</v>
      </c>
      <c r="AI74" s="94"/>
      <c r="AJ74" s="105" t="s">
        <v>338</v>
      </c>
    </row>
    <row r="75" spans="1:36" s="3" customFormat="1" ht="28.8" x14ac:dyDescent="0.3">
      <c r="A75" s="78">
        <v>52</v>
      </c>
      <c r="B75" s="152"/>
      <c r="C75" s="146">
        <v>3</v>
      </c>
      <c r="D75" s="57"/>
      <c r="E75" s="57"/>
      <c r="F75" s="81">
        <v>43282</v>
      </c>
      <c r="G75" s="82">
        <f t="shared" si="2"/>
        <v>5.5395000000000007E-2</v>
      </c>
      <c r="H75" s="82">
        <v>553.95000000000005</v>
      </c>
      <c r="I75" s="57" t="s">
        <v>177</v>
      </c>
      <c r="J75" s="83">
        <v>0</v>
      </c>
      <c r="K75" s="57" t="s">
        <v>140</v>
      </c>
      <c r="L75" s="57" t="s">
        <v>159</v>
      </c>
      <c r="M75" s="57">
        <v>1</v>
      </c>
      <c r="N75" s="57" t="s">
        <v>340</v>
      </c>
      <c r="O75" s="57">
        <v>1985</v>
      </c>
      <c r="P75" s="57" t="s">
        <v>341</v>
      </c>
      <c r="Q75" s="57">
        <v>1985</v>
      </c>
      <c r="R75" s="57"/>
      <c r="S75" s="57"/>
      <c r="T75" s="57"/>
      <c r="U75" s="56">
        <v>100</v>
      </c>
      <c r="V75" s="57">
        <v>0</v>
      </c>
      <c r="W75" s="61">
        <v>0</v>
      </c>
      <c r="X75" s="59">
        <v>10.5</v>
      </c>
      <c r="Y75" s="56"/>
      <c r="Z75" s="57"/>
      <c r="AA75" s="60"/>
      <c r="AB75" s="59">
        <v>0</v>
      </c>
      <c r="AC75" s="56"/>
      <c r="AD75" s="57"/>
      <c r="AE75" s="61"/>
      <c r="AF75" s="57">
        <v>0</v>
      </c>
      <c r="AG75" s="137">
        <v>1.5</v>
      </c>
      <c r="AH75" s="134" t="s">
        <v>191</v>
      </c>
      <c r="AI75" s="93" t="s">
        <v>343</v>
      </c>
      <c r="AJ75" s="103" t="s">
        <v>342</v>
      </c>
    </row>
    <row r="76" spans="1:36" s="3" customFormat="1" x14ac:dyDescent="0.3">
      <c r="A76" s="80">
        <v>53</v>
      </c>
      <c r="B76" s="153"/>
      <c r="C76" s="154">
        <v>3</v>
      </c>
      <c r="D76" s="57"/>
      <c r="E76" s="57"/>
      <c r="F76" s="81">
        <v>43282</v>
      </c>
      <c r="G76" s="82">
        <f t="shared" si="2"/>
        <v>4.2841999999999998E-2</v>
      </c>
      <c r="H76" s="82">
        <v>428.42</v>
      </c>
      <c r="I76" s="57" t="s">
        <v>177</v>
      </c>
      <c r="J76" s="83">
        <v>0.1</v>
      </c>
      <c r="K76" s="57" t="s">
        <v>140</v>
      </c>
      <c r="L76" s="57" t="s">
        <v>159</v>
      </c>
      <c r="M76" s="57">
        <v>1</v>
      </c>
      <c r="N76" s="57" t="s">
        <v>344</v>
      </c>
      <c r="O76" s="57">
        <v>1979</v>
      </c>
      <c r="P76" s="57"/>
      <c r="Q76" s="57"/>
      <c r="R76" s="57"/>
      <c r="S76" s="57"/>
      <c r="T76" s="57"/>
      <c r="U76" s="56">
        <v>67</v>
      </c>
      <c r="V76" s="57">
        <v>33</v>
      </c>
      <c r="W76" s="61">
        <v>0</v>
      </c>
      <c r="X76" s="59">
        <v>10</v>
      </c>
      <c r="Y76" s="56"/>
      <c r="Z76" s="57"/>
      <c r="AA76" s="60"/>
      <c r="AB76" s="59">
        <v>0</v>
      </c>
      <c r="AC76" s="56"/>
      <c r="AD76" s="57"/>
      <c r="AE76" s="61"/>
      <c r="AF76" s="57">
        <v>0</v>
      </c>
      <c r="AG76" s="137">
        <v>1</v>
      </c>
      <c r="AH76" s="134" t="s">
        <v>185</v>
      </c>
      <c r="AI76" s="93" t="s">
        <v>346</v>
      </c>
      <c r="AJ76" s="103" t="s">
        <v>345</v>
      </c>
    </row>
    <row r="77" spans="1:36" s="3" customFormat="1" ht="16.2" customHeight="1" x14ac:dyDescent="0.3">
      <c r="A77" s="78">
        <v>54</v>
      </c>
      <c r="B77" s="150"/>
      <c r="C77" s="150">
        <v>3</v>
      </c>
      <c r="D77" s="57"/>
      <c r="E77" s="57"/>
      <c r="F77" s="81">
        <v>43282</v>
      </c>
      <c r="G77" s="82">
        <f t="shared" si="2"/>
        <v>0.177902</v>
      </c>
      <c r="H77" s="82">
        <v>1779.02</v>
      </c>
      <c r="I77" s="57" t="s">
        <v>177</v>
      </c>
      <c r="J77" s="83">
        <v>1</v>
      </c>
      <c r="K77" s="57" t="s">
        <v>140</v>
      </c>
      <c r="L77" s="57" t="s">
        <v>161</v>
      </c>
      <c r="M77" s="57">
        <v>2</v>
      </c>
      <c r="N77" s="57" t="s">
        <v>347</v>
      </c>
      <c r="O77" s="57">
        <v>1983</v>
      </c>
      <c r="P77" s="57" t="s">
        <v>348</v>
      </c>
      <c r="Q77" s="57">
        <v>1983</v>
      </c>
      <c r="R77" s="57"/>
      <c r="S77" s="57"/>
      <c r="T77" s="57" t="s">
        <v>351</v>
      </c>
      <c r="U77" s="56">
        <v>82</v>
      </c>
      <c r="V77" s="57">
        <v>18</v>
      </c>
      <c r="W77" s="61">
        <v>0</v>
      </c>
      <c r="X77" s="59">
        <v>6.5</v>
      </c>
      <c r="Y77" s="56"/>
      <c r="Z77" s="57"/>
      <c r="AA77" s="60"/>
      <c r="AB77" s="59">
        <v>0</v>
      </c>
      <c r="AC77" s="56"/>
      <c r="AD77" s="57"/>
      <c r="AE77" s="61"/>
      <c r="AF77" s="57">
        <v>0</v>
      </c>
      <c r="AG77" s="137">
        <v>6.5</v>
      </c>
      <c r="AH77" s="134" t="s">
        <v>262</v>
      </c>
      <c r="AI77" s="93" t="s">
        <v>349</v>
      </c>
      <c r="AJ77" s="103" t="s">
        <v>366</v>
      </c>
    </row>
    <row r="78" spans="1:36" s="3" customFormat="1" ht="28.8" x14ac:dyDescent="0.3">
      <c r="A78" s="78">
        <v>55</v>
      </c>
      <c r="B78" s="150"/>
      <c r="C78" s="150">
        <v>4</v>
      </c>
      <c r="D78" s="70"/>
      <c r="E78" s="70"/>
      <c r="F78" s="85">
        <v>43282</v>
      </c>
      <c r="G78" s="75">
        <f t="shared" si="2"/>
        <v>0.46210299999999999</v>
      </c>
      <c r="H78" s="72">
        <v>4621.03</v>
      </c>
      <c r="I78" s="69" t="s">
        <v>55</v>
      </c>
      <c r="J78" s="76">
        <v>0.7</v>
      </c>
      <c r="K78" s="69" t="s">
        <v>352</v>
      </c>
      <c r="L78" s="69" t="s">
        <v>161</v>
      </c>
      <c r="M78" s="69">
        <v>3</v>
      </c>
      <c r="N78" s="69" t="s">
        <v>353</v>
      </c>
      <c r="O78" s="69">
        <v>1935</v>
      </c>
      <c r="P78" s="69" t="s">
        <v>354</v>
      </c>
      <c r="Q78" s="69">
        <v>1920</v>
      </c>
      <c r="R78" s="69"/>
      <c r="S78" s="69"/>
      <c r="T78" s="69" t="s">
        <v>350</v>
      </c>
      <c r="U78" s="73">
        <v>7</v>
      </c>
      <c r="V78" s="69">
        <v>29</v>
      </c>
      <c r="W78" s="74">
        <v>64</v>
      </c>
      <c r="X78" s="99">
        <v>22.5</v>
      </c>
      <c r="Y78" s="73">
        <v>0</v>
      </c>
      <c r="Z78" s="69">
        <v>0</v>
      </c>
      <c r="AA78" s="100">
        <v>100</v>
      </c>
      <c r="AB78" s="99">
        <v>10</v>
      </c>
      <c r="AC78" s="73"/>
      <c r="AD78" s="69"/>
      <c r="AE78" s="74"/>
      <c r="AF78" s="69">
        <v>0</v>
      </c>
      <c r="AG78" s="142">
        <v>18.75</v>
      </c>
      <c r="AH78" s="136" t="s">
        <v>137</v>
      </c>
      <c r="AI78" s="91" t="s">
        <v>356</v>
      </c>
      <c r="AJ78" s="109" t="s">
        <v>355</v>
      </c>
    </row>
    <row r="79" spans="1:36" s="3" customFormat="1" x14ac:dyDescent="0.3">
      <c r="A79" s="113" t="s">
        <v>21</v>
      </c>
      <c r="B79" s="149"/>
      <c r="C79" s="149">
        <v>4</v>
      </c>
      <c r="D79" s="57"/>
      <c r="E79" s="57"/>
      <c r="F79" s="81">
        <v>43282</v>
      </c>
      <c r="G79" s="82">
        <f t="shared" si="2"/>
        <v>1.704752</v>
      </c>
      <c r="H79" s="82">
        <v>17047.52</v>
      </c>
      <c r="I79" s="57"/>
      <c r="J79" s="57"/>
      <c r="K79" s="57"/>
      <c r="L79" s="57"/>
      <c r="M79" s="57"/>
      <c r="N79" s="57"/>
      <c r="O79" s="57"/>
      <c r="P79" s="57"/>
      <c r="Q79" s="57"/>
      <c r="R79" s="57"/>
      <c r="S79" s="57"/>
      <c r="T79" s="57"/>
      <c r="U79" s="56"/>
      <c r="V79" s="57"/>
      <c r="W79" s="61"/>
      <c r="X79" s="59">
        <v>0</v>
      </c>
      <c r="Y79" s="56"/>
      <c r="Z79" s="57"/>
      <c r="AA79" s="60"/>
      <c r="AB79" s="59">
        <v>0</v>
      </c>
      <c r="AC79" s="56"/>
      <c r="AD79" s="57"/>
      <c r="AE79" s="61"/>
      <c r="AF79" s="57">
        <v>0</v>
      </c>
      <c r="AG79" s="137"/>
      <c r="AH79" s="133"/>
      <c r="AI79" s="94"/>
      <c r="AJ79" s="103"/>
    </row>
    <row r="80" spans="1:36" s="3" customFormat="1" x14ac:dyDescent="0.3">
      <c r="A80" s="114" t="s">
        <v>22</v>
      </c>
      <c r="B80" s="150"/>
      <c r="C80" s="150">
        <v>4</v>
      </c>
      <c r="D80" s="57"/>
      <c r="E80" s="57"/>
      <c r="F80" s="81">
        <v>43282</v>
      </c>
      <c r="G80" s="82">
        <f t="shared" si="2"/>
        <v>9.2867660000000001</v>
      </c>
      <c r="H80" s="82">
        <v>92867.66</v>
      </c>
      <c r="I80" s="57"/>
      <c r="J80" s="57"/>
      <c r="K80" s="57"/>
      <c r="L80" s="57"/>
      <c r="M80" s="57"/>
      <c r="N80" s="57"/>
      <c r="O80" s="57"/>
      <c r="P80" s="57"/>
      <c r="Q80" s="57"/>
      <c r="R80" s="57"/>
      <c r="S80" s="57"/>
      <c r="T80" s="57"/>
      <c r="U80" s="56"/>
      <c r="V80" s="57"/>
      <c r="W80" s="61"/>
      <c r="X80" s="59">
        <v>0</v>
      </c>
      <c r="Y80" s="56"/>
      <c r="Z80" s="57"/>
      <c r="AA80" s="60"/>
      <c r="AB80" s="59">
        <v>0</v>
      </c>
      <c r="AC80" s="56"/>
      <c r="AD80" s="57"/>
      <c r="AE80" s="61"/>
      <c r="AF80" s="57">
        <v>0</v>
      </c>
      <c r="AG80" s="137"/>
      <c r="AH80" s="133"/>
      <c r="AI80" s="94"/>
      <c r="AJ80" s="103"/>
    </row>
    <row r="81" spans="1:36" s="3" customFormat="1" x14ac:dyDescent="0.3">
      <c r="A81" s="114" t="s">
        <v>23</v>
      </c>
      <c r="B81" s="150"/>
      <c r="C81" s="150">
        <v>4</v>
      </c>
      <c r="D81" s="57"/>
      <c r="E81" s="57"/>
      <c r="F81" s="81">
        <v>43282</v>
      </c>
      <c r="G81" s="82">
        <f t="shared" si="2"/>
        <v>3.1190950000000002</v>
      </c>
      <c r="H81" s="82">
        <v>31190.95</v>
      </c>
      <c r="I81" s="57"/>
      <c r="J81" s="57"/>
      <c r="K81" s="57"/>
      <c r="L81" s="57"/>
      <c r="M81" s="57"/>
      <c r="N81" s="57"/>
      <c r="O81" s="57"/>
      <c r="P81" s="57"/>
      <c r="Q81" s="57"/>
      <c r="R81" s="57"/>
      <c r="S81" s="57"/>
      <c r="T81" s="57"/>
      <c r="U81" s="56"/>
      <c r="V81" s="57"/>
      <c r="W81" s="61"/>
      <c r="X81" s="59">
        <v>0</v>
      </c>
      <c r="Y81" s="56"/>
      <c r="Z81" s="57"/>
      <c r="AA81" s="60"/>
      <c r="AB81" s="59">
        <v>0</v>
      </c>
      <c r="AC81" s="56"/>
      <c r="AD81" s="57"/>
      <c r="AE81" s="61"/>
      <c r="AF81" s="57">
        <v>0</v>
      </c>
      <c r="AG81" s="137"/>
      <c r="AH81" s="133"/>
      <c r="AI81" s="94"/>
      <c r="AJ81" s="103"/>
    </row>
    <row r="82" spans="1:36" s="3" customFormat="1" x14ac:dyDescent="0.3">
      <c r="A82" s="114" t="s">
        <v>24</v>
      </c>
      <c r="B82" s="150"/>
      <c r="C82" s="150">
        <v>4</v>
      </c>
      <c r="D82" s="57"/>
      <c r="E82" s="57"/>
      <c r="F82" s="81">
        <v>43282</v>
      </c>
      <c r="G82" s="82">
        <f t="shared" si="2"/>
        <v>1.1714069999999999</v>
      </c>
      <c r="H82" s="82">
        <v>11714.07</v>
      </c>
      <c r="I82" s="57"/>
      <c r="J82" s="57"/>
      <c r="K82" s="57"/>
      <c r="L82" s="57"/>
      <c r="M82" s="57"/>
      <c r="N82" s="57"/>
      <c r="O82" s="57"/>
      <c r="P82" s="57"/>
      <c r="Q82" s="57"/>
      <c r="R82" s="57"/>
      <c r="S82" s="57"/>
      <c r="T82" s="57"/>
      <c r="U82" s="56"/>
      <c r="V82" s="57"/>
      <c r="W82" s="61"/>
      <c r="X82" s="59">
        <v>0</v>
      </c>
      <c r="Y82" s="56"/>
      <c r="Z82" s="57"/>
      <c r="AA82" s="60"/>
      <c r="AB82" s="59">
        <v>0</v>
      </c>
      <c r="AC82" s="56"/>
      <c r="AD82" s="57"/>
      <c r="AE82" s="61"/>
      <c r="AF82" s="57">
        <v>0</v>
      </c>
      <c r="AG82" s="137"/>
      <c r="AH82" s="133"/>
      <c r="AI82" s="94"/>
      <c r="AJ82" s="103"/>
    </row>
    <row r="83" spans="1:36" s="3" customFormat="1" x14ac:dyDescent="0.3">
      <c r="A83" s="114" t="s">
        <v>25</v>
      </c>
      <c r="B83" s="150"/>
      <c r="C83" s="150">
        <v>4</v>
      </c>
      <c r="D83" s="57"/>
      <c r="E83" s="57"/>
      <c r="F83" s="81">
        <v>43282</v>
      </c>
      <c r="G83" s="82">
        <f t="shared" si="2"/>
        <v>1.986559</v>
      </c>
      <c r="H83" s="82">
        <v>19865.59</v>
      </c>
      <c r="I83" s="57"/>
      <c r="J83" s="57"/>
      <c r="K83" s="57"/>
      <c r="L83" s="57"/>
      <c r="M83" s="57"/>
      <c r="N83" s="57"/>
      <c r="O83" s="57"/>
      <c r="P83" s="57"/>
      <c r="Q83" s="57"/>
      <c r="R83" s="57"/>
      <c r="S83" s="57"/>
      <c r="T83" s="57"/>
      <c r="U83" s="56"/>
      <c r="V83" s="57"/>
      <c r="W83" s="61"/>
      <c r="X83" s="59">
        <v>0</v>
      </c>
      <c r="Y83" s="56"/>
      <c r="Z83" s="57"/>
      <c r="AA83" s="60"/>
      <c r="AB83" s="59">
        <v>0</v>
      </c>
      <c r="AC83" s="56"/>
      <c r="AD83" s="57"/>
      <c r="AE83" s="61"/>
      <c r="AF83" s="57">
        <v>0</v>
      </c>
      <c r="AG83" s="137"/>
      <c r="AH83" s="133"/>
      <c r="AI83" s="94"/>
      <c r="AJ83" s="103"/>
    </row>
    <row r="84" spans="1:36" s="3" customFormat="1" x14ac:dyDescent="0.3">
      <c r="A84" s="114">
        <v>56</v>
      </c>
      <c r="B84" s="150"/>
      <c r="C84" s="150">
        <v>4</v>
      </c>
      <c r="D84" s="57"/>
      <c r="E84" s="57"/>
      <c r="F84" s="81">
        <v>43282</v>
      </c>
      <c r="G84" s="82">
        <f t="shared" si="2"/>
        <v>0.28832199999999997</v>
      </c>
      <c r="H84" s="82">
        <v>2883.22</v>
      </c>
      <c r="I84" s="57" t="s">
        <v>177</v>
      </c>
      <c r="J84" s="83">
        <v>0</v>
      </c>
      <c r="K84" s="57" t="s">
        <v>139</v>
      </c>
      <c r="L84" s="57" t="s">
        <v>159</v>
      </c>
      <c r="M84" s="57">
        <v>1</v>
      </c>
      <c r="N84" s="57" t="s">
        <v>311</v>
      </c>
      <c r="O84" s="57">
        <v>1983</v>
      </c>
      <c r="P84" s="57"/>
      <c r="Q84" s="57"/>
      <c r="R84" s="57"/>
      <c r="S84" s="57"/>
      <c r="T84" s="57"/>
      <c r="U84" s="56">
        <v>94</v>
      </c>
      <c r="V84" s="57">
        <v>6</v>
      </c>
      <c r="W84" s="61">
        <v>0</v>
      </c>
      <c r="X84" s="59">
        <v>8.5</v>
      </c>
      <c r="Y84" s="56"/>
      <c r="Z84" s="57"/>
      <c r="AA84" s="60"/>
      <c r="AB84" s="59">
        <v>0</v>
      </c>
      <c r="AC84" s="56"/>
      <c r="AD84" s="57"/>
      <c r="AE84" s="61"/>
      <c r="AF84" s="57">
        <v>0</v>
      </c>
      <c r="AG84" s="137">
        <v>8.5</v>
      </c>
      <c r="AH84" s="133" t="s">
        <v>191</v>
      </c>
      <c r="AI84" s="94" t="s">
        <v>362</v>
      </c>
      <c r="AJ84" s="103" t="s">
        <v>361</v>
      </c>
    </row>
    <row r="85" spans="1:36" s="3" customFormat="1" x14ac:dyDescent="0.3">
      <c r="A85" s="114">
        <v>57</v>
      </c>
      <c r="B85" s="150"/>
      <c r="C85" s="150">
        <v>4</v>
      </c>
      <c r="D85" s="57"/>
      <c r="E85" s="57"/>
      <c r="F85" s="81">
        <v>43282</v>
      </c>
      <c r="G85" s="82">
        <f t="shared" si="2"/>
        <v>0.31164700000000001</v>
      </c>
      <c r="H85" s="82">
        <v>3116.47</v>
      </c>
      <c r="I85" s="57" t="s">
        <v>177</v>
      </c>
      <c r="J85" s="83">
        <v>0.2</v>
      </c>
      <c r="K85" s="57" t="s">
        <v>140</v>
      </c>
      <c r="L85" s="57" t="s">
        <v>159</v>
      </c>
      <c r="M85" s="57">
        <v>1</v>
      </c>
      <c r="N85" s="57" t="s">
        <v>211</v>
      </c>
      <c r="O85" s="57">
        <v>1980</v>
      </c>
      <c r="P85" s="57"/>
      <c r="Q85" s="57"/>
      <c r="R85" s="57"/>
      <c r="S85" s="57"/>
      <c r="T85" s="57"/>
      <c r="U85" s="56">
        <v>72</v>
      </c>
      <c r="V85" s="57">
        <v>28</v>
      </c>
      <c r="W85" s="61">
        <v>0</v>
      </c>
      <c r="X85" s="59">
        <v>16</v>
      </c>
      <c r="Y85" s="56"/>
      <c r="Z85" s="57"/>
      <c r="AA85" s="60"/>
      <c r="AB85" s="59">
        <v>0</v>
      </c>
      <c r="AC85" s="56"/>
      <c r="AD85" s="57"/>
      <c r="AE85" s="61"/>
      <c r="AF85" s="57">
        <v>0</v>
      </c>
      <c r="AG85" s="137">
        <v>16</v>
      </c>
      <c r="AH85" s="133" t="s">
        <v>262</v>
      </c>
      <c r="AI85" s="94" t="s">
        <v>363</v>
      </c>
      <c r="AJ85" s="103" t="s">
        <v>361</v>
      </c>
    </row>
    <row r="86" spans="1:36" s="3" customFormat="1" x14ac:dyDescent="0.3">
      <c r="A86" s="114">
        <v>58</v>
      </c>
      <c r="B86" s="150"/>
      <c r="C86" s="150">
        <v>4</v>
      </c>
      <c r="D86" s="57"/>
      <c r="E86" s="57"/>
      <c r="F86" s="81">
        <v>43282</v>
      </c>
      <c r="G86" s="82">
        <f t="shared" si="2"/>
        <v>0.19542799999999999</v>
      </c>
      <c r="H86" s="82">
        <v>1954.28</v>
      </c>
      <c r="I86" s="57" t="s">
        <v>177</v>
      </c>
      <c r="J86" s="83">
        <v>0.25</v>
      </c>
      <c r="K86" s="57" t="s">
        <v>140</v>
      </c>
      <c r="L86" s="57" t="s">
        <v>159</v>
      </c>
      <c r="M86" s="57">
        <v>1</v>
      </c>
      <c r="N86" s="57" t="s">
        <v>364</v>
      </c>
      <c r="O86" s="57">
        <v>1981</v>
      </c>
      <c r="P86" s="57" t="s">
        <v>365</v>
      </c>
      <c r="Q86" s="57">
        <v>1983</v>
      </c>
      <c r="R86" s="57"/>
      <c r="S86" s="57"/>
      <c r="T86" s="57"/>
      <c r="U86" s="56">
        <v>100</v>
      </c>
      <c r="V86" s="57">
        <v>0</v>
      </c>
      <c r="W86" s="61">
        <v>0</v>
      </c>
      <c r="X86" s="59">
        <v>8.5</v>
      </c>
      <c r="Y86" s="56">
        <v>100</v>
      </c>
      <c r="Z86" s="57">
        <v>0</v>
      </c>
      <c r="AA86" s="60">
        <v>0</v>
      </c>
      <c r="AB86" s="59">
        <v>6.5</v>
      </c>
      <c r="AC86" s="56"/>
      <c r="AD86" s="57"/>
      <c r="AE86" s="61"/>
      <c r="AF86" s="57">
        <v>0</v>
      </c>
      <c r="AG86" s="137">
        <v>7.9</v>
      </c>
      <c r="AH86" s="133" t="s">
        <v>191</v>
      </c>
      <c r="AI86" s="94" t="s">
        <v>367</v>
      </c>
      <c r="AJ86" s="103" t="s">
        <v>361</v>
      </c>
    </row>
    <row r="87" spans="1:36" s="3" customFormat="1" ht="28.8" x14ac:dyDescent="0.3">
      <c r="A87" s="114">
        <v>59</v>
      </c>
      <c r="B87" s="150"/>
      <c r="C87" s="150">
        <v>4</v>
      </c>
      <c r="D87" s="57"/>
      <c r="E87" s="57"/>
      <c r="F87" s="81">
        <v>43282</v>
      </c>
      <c r="G87" s="82">
        <f t="shared" si="2"/>
        <v>0.193934</v>
      </c>
      <c r="H87" s="82">
        <v>1939.34</v>
      </c>
      <c r="I87" s="57" t="s">
        <v>177</v>
      </c>
      <c r="J87" s="83">
        <v>0.4</v>
      </c>
      <c r="K87" s="57" t="s">
        <v>140</v>
      </c>
      <c r="L87" s="57" t="s">
        <v>159</v>
      </c>
      <c r="M87" s="57">
        <v>3</v>
      </c>
      <c r="N87" s="57" t="s">
        <v>364</v>
      </c>
      <c r="O87" s="57">
        <v>1986</v>
      </c>
      <c r="P87" s="57" t="s">
        <v>368</v>
      </c>
      <c r="Q87" s="57">
        <v>1982</v>
      </c>
      <c r="R87" s="57"/>
      <c r="S87" s="57"/>
      <c r="T87" s="57"/>
      <c r="U87" s="56">
        <v>41</v>
      </c>
      <c r="V87" s="57">
        <v>59</v>
      </c>
      <c r="W87" s="61">
        <v>0</v>
      </c>
      <c r="X87" s="59">
        <v>17.5</v>
      </c>
      <c r="Y87" s="56"/>
      <c r="Z87" s="57"/>
      <c r="AA87" s="60"/>
      <c r="AB87" s="59">
        <v>0</v>
      </c>
      <c r="AC87" s="56"/>
      <c r="AD87" s="57"/>
      <c r="AE87" s="61"/>
      <c r="AF87" s="57">
        <v>0</v>
      </c>
      <c r="AG87" s="137">
        <v>17.5</v>
      </c>
      <c r="AH87" s="133" t="s">
        <v>185</v>
      </c>
      <c r="AI87" s="93" t="s">
        <v>369</v>
      </c>
      <c r="AJ87" s="103"/>
    </row>
    <row r="88" spans="1:36" s="3" customFormat="1" x14ac:dyDescent="0.3">
      <c r="A88" s="114">
        <v>60</v>
      </c>
      <c r="B88" s="150"/>
      <c r="C88" s="150">
        <v>4</v>
      </c>
      <c r="D88" s="57"/>
      <c r="E88" s="57"/>
      <c r="F88" s="81">
        <v>43282</v>
      </c>
      <c r="G88" s="82">
        <f t="shared" si="2"/>
        <v>0.289688</v>
      </c>
      <c r="H88" s="82">
        <v>2896.88</v>
      </c>
      <c r="I88" s="57" t="s">
        <v>177</v>
      </c>
      <c r="J88" s="83">
        <v>0.5</v>
      </c>
      <c r="K88" s="57" t="s">
        <v>71</v>
      </c>
      <c r="L88" s="57" t="s">
        <v>159</v>
      </c>
      <c r="M88" s="57">
        <v>1</v>
      </c>
      <c r="N88" s="57" t="s">
        <v>372</v>
      </c>
      <c r="O88" s="57" t="s">
        <v>374</v>
      </c>
      <c r="P88" s="57"/>
      <c r="Q88" s="57"/>
      <c r="R88" s="57"/>
      <c r="S88" s="57"/>
      <c r="T88" s="57"/>
      <c r="U88" s="56">
        <v>17</v>
      </c>
      <c r="V88" s="57">
        <v>33</v>
      </c>
      <c r="W88" s="61">
        <v>50</v>
      </c>
      <c r="X88" s="59">
        <v>25.5</v>
      </c>
      <c r="Y88" s="56"/>
      <c r="Z88" s="57"/>
      <c r="AA88" s="60"/>
      <c r="AB88" s="59">
        <v>0</v>
      </c>
      <c r="AC88" s="56"/>
      <c r="AD88" s="57"/>
      <c r="AE88" s="61"/>
      <c r="AF88" s="57">
        <v>0</v>
      </c>
      <c r="AG88" s="137">
        <v>25.5</v>
      </c>
      <c r="AH88" s="133" t="s">
        <v>185</v>
      </c>
      <c r="AI88" s="94" t="s">
        <v>375</v>
      </c>
      <c r="AJ88" s="103"/>
    </row>
    <row r="89" spans="1:36" s="3" customFormat="1" x14ac:dyDescent="0.3">
      <c r="A89" s="114">
        <v>61</v>
      </c>
      <c r="B89" s="150"/>
      <c r="C89" s="150">
        <v>4</v>
      </c>
      <c r="D89" s="57"/>
      <c r="E89" s="57"/>
      <c r="F89" s="81">
        <v>43282</v>
      </c>
      <c r="G89" s="82">
        <f t="shared" si="2"/>
        <v>1.006038</v>
      </c>
      <c r="H89" s="82">
        <v>10060.379999999999</v>
      </c>
      <c r="I89" s="57" t="s">
        <v>177</v>
      </c>
      <c r="J89" s="83">
        <v>0.9</v>
      </c>
      <c r="K89" s="57" t="s">
        <v>140</v>
      </c>
      <c r="L89" s="57" t="s">
        <v>159</v>
      </c>
      <c r="M89" s="57">
        <v>1</v>
      </c>
      <c r="N89" s="57" t="s">
        <v>376</v>
      </c>
      <c r="O89" s="57">
        <v>1947</v>
      </c>
      <c r="P89" s="57" t="s">
        <v>377</v>
      </c>
      <c r="Q89" s="57">
        <v>1947</v>
      </c>
      <c r="R89" s="57"/>
      <c r="S89" s="57"/>
      <c r="T89" s="57" t="s">
        <v>378</v>
      </c>
      <c r="U89" s="56">
        <v>55</v>
      </c>
      <c r="V89" s="57">
        <v>45</v>
      </c>
      <c r="W89" s="61">
        <v>0</v>
      </c>
      <c r="X89" s="59">
        <v>14.5</v>
      </c>
      <c r="Y89" s="56"/>
      <c r="Z89" s="57"/>
      <c r="AA89" s="60"/>
      <c r="AB89" s="59">
        <v>0</v>
      </c>
      <c r="AC89" s="56"/>
      <c r="AD89" s="57"/>
      <c r="AE89" s="61"/>
      <c r="AF89" s="57">
        <v>0</v>
      </c>
      <c r="AG89" s="137">
        <v>14.5</v>
      </c>
      <c r="AH89" s="133" t="s">
        <v>191</v>
      </c>
      <c r="AI89" s="94" t="s">
        <v>379</v>
      </c>
      <c r="AJ89" s="103" t="s">
        <v>148</v>
      </c>
    </row>
    <row r="90" spans="1:36" s="3" customFormat="1" ht="28.8" x14ac:dyDescent="0.3">
      <c r="A90" s="114" t="s">
        <v>26</v>
      </c>
      <c r="B90" s="150"/>
      <c r="C90" s="150">
        <v>4</v>
      </c>
      <c r="D90" s="57"/>
      <c r="E90" s="57"/>
      <c r="F90" s="81">
        <v>43282</v>
      </c>
      <c r="G90" s="82">
        <f t="shared" si="2"/>
        <v>0.975518</v>
      </c>
      <c r="H90" s="82">
        <v>9755.18</v>
      </c>
      <c r="I90" s="57" t="s">
        <v>177</v>
      </c>
      <c r="J90" s="83">
        <v>0.4</v>
      </c>
      <c r="K90" s="57" t="s">
        <v>143</v>
      </c>
      <c r="L90" s="57" t="s">
        <v>159</v>
      </c>
      <c r="M90" s="57">
        <v>1</v>
      </c>
      <c r="N90" s="57" t="s">
        <v>380</v>
      </c>
      <c r="O90" s="57">
        <v>1865</v>
      </c>
      <c r="P90" s="57" t="s">
        <v>381</v>
      </c>
      <c r="Q90" s="57">
        <v>1865</v>
      </c>
      <c r="R90" s="57"/>
      <c r="S90" s="57"/>
      <c r="T90" s="57"/>
      <c r="U90" s="56">
        <v>6</v>
      </c>
      <c r="V90" s="57">
        <v>17</v>
      </c>
      <c r="W90" s="61">
        <v>78</v>
      </c>
      <c r="X90" s="59">
        <v>31.5</v>
      </c>
      <c r="Y90" s="56"/>
      <c r="Z90" s="57"/>
      <c r="AA90" s="60"/>
      <c r="AB90" s="59">
        <v>0</v>
      </c>
      <c r="AC90" s="56"/>
      <c r="AD90" s="57"/>
      <c r="AE90" s="61"/>
      <c r="AF90" s="57">
        <v>0</v>
      </c>
      <c r="AG90" s="137">
        <v>31.5</v>
      </c>
      <c r="AH90" s="133" t="s">
        <v>137</v>
      </c>
      <c r="AI90" s="93" t="s">
        <v>598</v>
      </c>
      <c r="AJ90" s="103"/>
    </row>
    <row r="91" spans="1:36" s="3" customFormat="1" ht="28.8" x14ac:dyDescent="0.3">
      <c r="A91" s="114" t="s">
        <v>27</v>
      </c>
      <c r="B91" s="150"/>
      <c r="C91" s="150">
        <v>4</v>
      </c>
      <c r="D91" s="57"/>
      <c r="E91" s="57"/>
      <c r="F91" s="81">
        <v>43282</v>
      </c>
      <c r="G91" s="82">
        <f t="shared" si="2"/>
        <v>0.50234299999999998</v>
      </c>
      <c r="H91" s="82">
        <v>5023.43</v>
      </c>
      <c r="I91" s="57" t="s">
        <v>177</v>
      </c>
      <c r="J91" s="83">
        <v>0.4</v>
      </c>
      <c r="K91" s="57" t="s">
        <v>143</v>
      </c>
      <c r="L91" s="57" t="s">
        <v>159</v>
      </c>
      <c r="M91" s="57">
        <v>1</v>
      </c>
      <c r="N91" s="57" t="s">
        <v>380</v>
      </c>
      <c r="O91" s="57">
        <v>1865</v>
      </c>
      <c r="P91" s="57" t="s">
        <v>381</v>
      </c>
      <c r="Q91" s="57">
        <v>1865</v>
      </c>
      <c r="R91" s="57"/>
      <c r="S91" s="57"/>
      <c r="T91" s="57"/>
      <c r="U91" s="56">
        <v>6</v>
      </c>
      <c r="V91" s="57">
        <v>17</v>
      </c>
      <c r="W91" s="61">
        <v>78</v>
      </c>
      <c r="X91" s="59">
        <v>31.5</v>
      </c>
      <c r="Y91" s="56"/>
      <c r="Z91" s="57"/>
      <c r="AA91" s="60"/>
      <c r="AB91" s="59">
        <v>0</v>
      </c>
      <c r="AC91" s="56"/>
      <c r="AD91" s="57"/>
      <c r="AE91" s="61"/>
      <c r="AF91" s="57">
        <v>0</v>
      </c>
      <c r="AG91" s="137">
        <v>31.5</v>
      </c>
      <c r="AH91" s="133" t="s">
        <v>137</v>
      </c>
      <c r="AI91" s="93" t="s">
        <v>598</v>
      </c>
      <c r="AJ91" s="103"/>
    </row>
    <row r="92" spans="1:36" s="3" customFormat="1" ht="28.8" x14ac:dyDescent="0.3">
      <c r="A92" s="114">
        <v>63</v>
      </c>
      <c r="B92" s="150"/>
      <c r="C92" s="150">
        <v>4</v>
      </c>
      <c r="D92" s="57"/>
      <c r="E92" s="57"/>
      <c r="F92" s="81">
        <v>43282</v>
      </c>
      <c r="G92" s="82">
        <f t="shared" si="2"/>
        <v>0.317527</v>
      </c>
      <c r="H92" s="82">
        <v>3175.27</v>
      </c>
      <c r="I92" s="57" t="s">
        <v>55</v>
      </c>
      <c r="J92" s="83">
        <v>0.15</v>
      </c>
      <c r="K92" s="57" t="s">
        <v>140</v>
      </c>
      <c r="L92" s="57" t="s">
        <v>159</v>
      </c>
      <c r="M92" s="57">
        <v>3</v>
      </c>
      <c r="N92" s="57" t="s">
        <v>382</v>
      </c>
      <c r="O92" s="57">
        <v>1986</v>
      </c>
      <c r="P92" s="57" t="s">
        <v>383</v>
      </c>
      <c r="Q92" s="57">
        <v>1982</v>
      </c>
      <c r="R92" s="57"/>
      <c r="S92" s="57"/>
      <c r="T92" s="57"/>
      <c r="U92" s="56">
        <v>48</v>
      </c>
      <c r="V92" s="57">
        <v>44</v>
      </c>
      <c r="W92" s="61">
        <v>8</v>
      </c>
      <c r="X92" s="59">
        <v>21</v>
      </c>
      <c r="Y92" s="56"/>
      <c r="Z92" s="57"/>
      <c r="AA92" s="60"/>
      <c r="AB92" s="59">
        <v>0</v>
      </c>
      <c r="AC92" s="56"/>
      <c r="AD92" s="57"/>
      <c r="AE92" s="61"/>
      <c r="AF92" s="57">
        <v>0</v>
      </c>
      <c r="AG92" s="137">
        <v>21</v>
      </c>
      <c r="AH92" s="133" t="s">
        <v>262</v>
      </c>
      <c r="AI92" s="93" t="s">
        <v>384</v>
      </c>
      <c r="AJ92" s="103" t="s">
        <v>361</v>
      </c>
    </row>
    <row r="93" spans="1:36" s="3" customFormat="1" x14ac:dyDescent="0.3">
      <c r="A93" s="114">
        <v>64</v>
      </c>
      <c r="B93" s="150"/>
      <c r="C93" s="150">
        <v>4</v>
      </c>
      <c r="D93" s="57"/>
      <c r="E93" s="57"/>
      <c r="F93" s="81">
        <v>43282</v>
      </c>
      <c r="G93" s="82">
        <f t="shared" si="2"/>
        <v>0.78821600000000003</v>
      </c>
      <c r="H93" s="82">
        <v>7882.16</v>
      </c>
      <c r="I93" s="57" t="s">
        <v>177</v>
      </c>
      <c r="J93" s="83">
        <v>0.3</v>
      </c>
      <c r="K93" s="57" t="s">
        <v>143</v>
      </c>
      <c r="L93" s="57" t="s">
        <v>159</v>
      </c>
      <c r="M93" s="57">
        <v>3</v>
      </c>
      <c r="N93" s="57" t="s">
        <v>386</v>
      </c>
      <c r="O93" s="57">
        <v>1865</v>
      </c>
      <c r="P93" s="57" t="s">
        <v>385</v>
      </c>
      <c r="Q93" s="57">
        <v>1865</v>
      </c>
      <c r="R93" s="57"/>
      <c r="S93" s="57"/>
      <c r="T93" s="57"/>
      <c r="U93" s="56">
        <v>0</v>
      </c>
      <c r="V93" s="57">
        <v>29</v>
      </c>
      <c r="W93" s="61">
        <v>71</v>
      </c>
      <c r="X93" s="59">
        <v>24</v>
      </c>
      <c r="Y93" s="56">
        <v>0</v>
      </c>
      <c r="Z93" s="57">
        <v>0</v>
      </c>
      <c r="AA93" s="60">
        <v>100</v>
      </c>
      <c r="AB93" s="59">
        <v>4</v>
      </c>
      <c r="AC93" s="56"/>
      <c r="AD93" s="57"/>
      <c r="AE93" s="61"/>
      <c r="AF93" s="57">
        <v>0</v>
      </c>
      <c r="AG93" s="137">
        <v>19</v>
      </c>
      <c r="AH93" s="133" t="s">
        <v>191</v>
      </c>
      <c r="AI93" s="93" t="s">
        <v>387</v>
      </c>
      <c r="AJ93" s="103" t="s">
        <v>167</v>
      </c>
    </row>
    <row r="94" spans="1:36" s="3" customFormat="1" x14ac:dyDescent="0.3">
      <c r="A94" s="114">
        <v>65</v>
      </c>
      <c r="B94" s="150"/>
      <c r="C94" s="150">
        <v>4</v>
      </c>
      <c r="D94" s="57"/>
      <c r="E94" s="57"/>
      <c r="F94" s="81">
        <v>43282</v>
      </c>
      <c r="G94" s="82">
        <f t="shared" si="2"/>
        <v>1.0895549999999998</v>
      </c>
      <c r="H94" s="82">
        <v>10895.55</v>
      </c>
      <c r="I94" s="57" t="s">
        <v>177</v>
      </c>
      <c r="J94" s="83">
        <v>0</v>
      </c>
      <c r="K94" s="57" t="s">
        <v>143</v>
      </c>
      <c r="L94" s="57" t="s">
        <v>159</v>
      </c>
      <c r="M94" s="57">
        <v>3</v>
      </c>
      <c r="N94" s="57" t="s">
        <v>221</v>
      </c>
      <c r="O94" s="57">
        <v>1865</v>
      </c>
      <c r="P94" s="57" t="s">
        <v>388</v>
      </c>
      <c r="Q94" s="57">
        <v>1865</v>
      </c>
      <c r="R94" s="57"/>
      <c r="S94" s="57"/>
      <c r="T94" s="57"/>
      <c r="U94" s="56">
        <v>0</v>
      </c>
      <c r="V94" s="57">
        <v>0</v>
      </c>
      <c r="W94" s="61">
        <v>100</v>
      </c>
      <c r="X94" s="59">
        <v>14</v>
      </c>
      <c r="Y94" s="56">
        <v>18</v>
      </c>
      <c r="Z94" s="57">
        <v>18</v>
      </c>
      <c r="AA94" s="60">
        <v>65</v>
      </c>
      <c r="AB94" s="59">
        <v>26.5</v>
      </c>
      <c r="AC94" s="56"/>
      <c r="AD94" s="57"/>
      <c r="AE94" s="61"/>
      <c r="AF94" s="57">
        <v>0</v>
      </c>
      <c r="AG94" s="137">
        <v>19</v>
      </c>
      <c r="AH94" s="133" t="s">
        <v>137</v>
      </c>
      <c r="AI94" s="93" t="s">
        <v>389</v>
      </c>
      <c r="AJ94" s="103"/>
    </row>
    <row r="95" spans="1:36" s="3" customFormat="1" x14ac:dyDescent="0.3">
      <c r="A95" s="78">
        <v>66</v>
      </c>
      <c r="B95" s="150"/>
      <c r="C95" s="150">
        <v>3</v>
      </c>
      <c r="D95" s="57"/>
      <c r="E95" s="57"/>
      <c r="F95" s="81">
        <v>43282</v>
      </c>
      <c r="G95" s="82">
        <f t="shared" si="2"/>
        <v>0.14800199999999999</v>
      </c>
      <c r="H95" s="82">
        <v>1480.02</v>
      </c>
      <c r="I95" s="57" t="s">
        <v>55</v>
      </c>
      <c r="J95" s="83">
        <v>0</v>
      </c>
      <c r="K95" s="57" t="s">
        <v>140</v>
      </c>
      <c r="L95" s="57" t="s">
        <v>160</v>
      </c>
      <c r="M95" s="57">
        <v>3</v>
      </c>
      <c r="N95" s="57" t="s">
        <v>390</v>
      </c>
      <c r="O95" s="57">
        <v>1987</v>
      </c>
      <c r="P95" s="57" t="s">
        <v>391</v>
      </c>
      <c r="Q95" s="57">
        <v>1990</v>
      </c>
      <c r="R95" s="57" t="s">
        <v>231</v>
      </c>
      <c r="S95" s="57">
        <v>1990</v>
      </c>
      <c r="T95" s="57"/>
      <c r="U95" s="56">
        <v>52</v>
      </c>
      <c r="V95" s="57">
        <v>48</v>
      </c>
      <c r="W95" s="61">
        <v>0</v>
      </c>
      <c r="X95" s="59">
        <v>15.5</v>
      </c>
      <c r="Y95" s="56"/>
      <c r="Z95" s="57"/>
      <c r="AA95" s="60"/>
      <c r="AB95" s="59">
        <v>0</v>
      </c>
      <c r="AC95" s="56"/>
      <c r="AD95" s="57"/>
      <c r="AE95" s="61"/>
      <c r="AF95" s="57">
        <v>0</v>
      </c>
      <c r="AG95" s="137">
        <v>15.5</v>
      </c>
      <c r="AH95" s="133" t="s">
        <v>262</v>
      </c>
      <c r="AI95" s="93" t="s">
        <v>392</v>
      </c>
      <c r="AJ95" s="103" t="s">
        <v>361</v>
      </c>
    </row>
    <row r="96" spans="1:36" s="3" customFormat="1" x14ac:dyDescent="0.3">
      <c r="A96" s="114">
        <v>67</v>
      </c>
      <c r="B96" s="150"/>
      <c r="C96" s="150">
        <v>4</v>
      </c>
      <c r="D96" s="57"/>
      <c r="E96" s="57"/>
      <c r="F96" s="81">
        <v>43282</v>
      </c>
      <c r="G96" s="82">
        <f t="shared" si="2"/>
        <v>0.33876100000000003</v>
      </c>
      <c r="H96" s="82">
        <v>3387.61</v>
      </c>
      <c r="I96" s="57" t="s">
        <v>177</v>
      </c>
      <c r="J96" s="83">
        <v>0.4</v>
      </c>
      <c r="K96" s="57" t="s">
        <v>140</v>
      </c>
      <c r="L96" s="57" t="s">
        <v>159</v>
      </c>
      <c r="M96" s="57">
        <v>2</v>
      </c>
      <c r="N96" s="57" t="s">
        <v>221</v>
      </c>
      <c r="O96" s="57">
        <v>1991</v>
      </c>
      <c r="P96" s="57" t="s">
        <v>226</v>
      </c>
      <c r="Q96" s="57">
        <v>1989</v>
      </c>
      <c r="R96" s="57" t="s">
        <v>393</v>
      </c>
      <c r="S96" s="57">
        <v>1989</v>
      </c>
      <c r="T96" s="57"/>
      <c r="U96" s="56">
        <v>50</v>
      </c>
      <c r="V96" s="57">
        <v>50</v>
      </c>
      <c r="W96" s="61">
        <v>0</v>
      </c>
      <c r="X96" s="59">
        <v>18</v>
      </c>
      <c r="Y96" s="56"/>
      <c r="Z96" s="57"/>
      <c r="AA96" s="60"/>
      <c r="AB96" s="59">
        <v>0</v>
      </c>
      <c r="AC96" s="56"/>
      <c r="AD96" s="57"/>
      <c r="AE96" s="61"/>
      <c r="AF96" s="57">
        <v>0</v>
      </c>
      <c r="AG96" s="137">
        <v>18</v>
      </c>
      <c r="AH96" s="133" t="s">
        <v>137</v>
      </c>
      <c r="AI96" s="93" t="s">
        <v>601</v>
      </c>
      <c r="AJ96" s="103" t="s">
        <v>361</v>
      </c>
    </row>
    <row r="97" spans="1:37" s="3" customFormat="1" x14ac:dyDescent="0.3">
      <c r="A97" s="114">
        <v>68</v>
      </c>
      <c r="B97" s="150"/>
      <c r="C97" s="150">
        <v>4</v>
      </c>
      <c r="D97" s="69"/>
      <c r="E97" s="69"/>
      <c r="F97" s="71">
        <v>43282</v>
      </c>
      <c r="G97" s="75">
        <f t="shared" si="2"/>
        <v>0.25615700000000002</v>
      </c>
      <c r="H97" s="75">
        <v>2561.5700000000002</v>
      </c>
      <c r="I97" s="69" t="s">
        <v>177</v>
      </c>
      <c r="J97" s="76">
        <v>0.8</v>
      </c>
      <c r="K97" s="69" t="s">
        <v>139</v>
      </c>
      <c r="L97" s="69" t="s">
        <v>159</v>
      </c>
      <c r="M97" s="69">
        <v>3</v>
      </c>
      <c r="N97" s="69" t="s">
        <v>394</v>
      </c>
      <c r="O97" s="69">
        <v>1990</v>
      </c>
      <c r="P97" s="69" t="s">
        <v>395</v>
      </c>
      <c r="Q97" s="69">
        <v>1990</v>
      </c>
      <c r="R97" s="69" t="s">
        <v>396</v>
      </c>
      <c r="S97" s="69" t="s">
        <v>148</v>
      </c>
      <c r="T97" s="69"/>
      <c r="U97" s="73">
        <v>85</v>
      </c>
      <c r="V97" s="69">
        <v>15</v>
      </c>
      <c r="W97" s="74">
        <v>0</v>
      </c>
      <c r="X97" s="99">
        <v>11.5</v>
      </c>
      <c r="Y97" s="73"/>
      <c r="Z97" s="69"/>
      <c r="AA97" s="100"/>
      <c r="AB97" s="99">
        <v>0</v>
      </c>
      <c r="AC97" s="73"/>
      <c r="AD97" s="69"/>
      <c r="AE97" s="74"/>
      <c r="AF97" s="69">
        <v>0</v>
      </c>
      <c r="AG97" s="142">
        <v>11.5</v>
      </c>
      <c r="AH97" s="136" t="s">
        <v>262</v>
      </c>
      <c r="AI97" s="92" t="s">
        <v>397</v>
      </c>
      <c r="AJ97" s="109"/>
    </row>
    <row r="98" spans="1:37" s="3" customFormat="1" x14ac:dyDescent="0.3">
      <c r="A98" s="115">
        <v>5555</v>
      </c>
      <c r="B98" s="149"/>
      <c r="C98" s="149">
        <v>5</v>
      </c>
      <c r="D98" s="57"/>
      <c r="E98" s="57"/>
      <c r="F98" s="81">
        <v>43282</v>
      </c>
      <c r="G98" s="82">
        <f t="shared" si="2"/>
        <v>14.916232999999998</v>
      </c>
      <c r="H98" s="82">
        <v>149162.32999999999</v>
      </c>
      <c r="I98" s="57"/>
      <c r="J98" s="57"/>
      <c r="K98" s="57"/>
      <c r="L98" s="57"/>
      <c r="M98" s="57"/>
      <c r="N98" s="57"/>
      <c r="O98" s="57"/>
      <c r="P98" s="57"/>
      <c r="Q98" s="57"/>
      <c r="R98" s="57"/>
      <c r="S98" s="57"/>
      <c r="T98" s="57"/>
      <c r="U98" s="56"/>
      <c r="V98" s="57"/>
      <c r="W98" s="61"/>
      <c r="X98" s="59">
        <v>0</v>
      </c>
      <c r="Y98" s="56"/>
      <c r="Z98" s="57"/>
      <c r="AA98" s="60"/>
      <c r="AB98" s="59">
        <v>0</v>
      </c>
      <c r="AC98" s="56"/>
      <c r="AD98" s="57"/>
      <c r="AE98" s="61"/>
      <c r="AF98" s="57">
        <v>0</v>
      </c>
      <c r="AG98" s="137"/>
      <c r="AH98" s="133"/>
      <c r="AI98" s="94"/>
      <c r="AJ98" s="103"/>
    </row>
    <row r="99" spans="1:37" s="3" customFormat="1" x14ac:dyDescent="0.3">
      <c r="A99" s="116">
        <v>69</v>
      </c>
      <c r="B99" s="150"/>
      <c r="C99" s="150">
        <v>5</v>
      </c>
      <c r="D99" s="57"/>
      <c r="E99" s="57"/>
      <c r="F99" s="81">
        <v>43282</v>
      </c>
      <c r="G99" s="82">
        <f t="shared" si="2"/>
        <v>1.4196709999999999</v>
      </c>
      <c r="H99" s="82">
        <v>14196.71</v>
      </c>
      <c r="I99" s="63" t="s">
        <v>60</v>
      </c>
      <c r="J99" s="83">
        <v>1</v>
      </c>
      <c r="K99" s="63" t="s">
        <v>146</v>
      </c>
      <c r="L99" s="63" t="s">
        <v>160</v>
      </c>
      <c r="M99" s="63">
        <v>3</v>
      </c>
      <c r="N99" s="63" t="s">
        <v>398</v>
      </c>
      <c r="O99" s="63">
        <v>1947</v>
      </c>
      <c r="P99" s="63" t="s">
        <v>399</v>
      </c>
      <c r="Q99" s="63">
        <v>1947</v>
      </c>
      <c r="R99" s="63" t="s">
        <v>226</v>
      </c>
      <c r="S99" s="57">
        <v>1947</v>
      </c>
      <c r="T99" s="57" t="s">
        <v>400</v>
      </c>
      <c r="U99" s="56"/>
      <c r="V99" s="57"/>
      <c r="W99" s="61"/>
      <c r="X99" s="59">
        <v>0</v>
      </c>
      <c r="Y99" s="56"/>
      <c r="Z99" s="57"/>
      <c r="AA99" s="60"/>
      <c r="AB99" s="59">
        <v>0</v>
      </c>
      <c r="AC99" s="56"/>
      <c r="AD99" s="57"/>
      <c r="AE99" s="61"/>
      <c r="AF99" s="57">
        <v>0</v>
      </c>
      <c r="AG99" s="137"/>
      <c r="AH99" s="137" t="s">
        <v>401</v>
      </c>
      <c r="AI99" s="93" t="s">
        <v>441</v>
      </c>
      <c r="AJ99" s="103"/>
    </row>
    <row r="100" spans="1:37" s="3" customFormat="1" x14ac:dyDescent="0.3">
      <c r="A100" s="116">
        <v>70</v>
      </c>
      <c r="B100" s="150"/>
      <c r="C100" s="150">
        <v>5</v>
      </c>
      <c r="D100" s="57"/>
      <c r="E100" s="57"/>
      <c r="F100" s="81">
        <v>43282</v>
      </c>
      <c r="G100" s="82">
        <f t="shared" si="2"/>
        <v>0.80144300000000002</v>
      </c>
      <c r="H100" s="82">
        <v>8014.43</v>
      </c>
      <c r="I100" s="63" t="s">
        <v>60</v>
      </c>
      <c r="J100" s="83">
        <v>1</v>
      </c>
      <c r="K100" s="63" t="s">
        <v>145</v>
      </c>
      <c r="L100" s="63" t="s">
        <v>160</v>
      </c>
      <c r="M100" s="63">
        <v>0</v>
      </c>
      <c r="N100" s="63" t="s">
        <v>402</v>
      </c>
      <c r="O100" s="57"/>
      <c r="P100" s="63" t="s">
        <v>226</v>
      </c>
      <c r="Q100" s="57"/>
      <c r="R100" s="63" t="s">
        <v>301</v>
      </c>
      <c r="S100" s="57"/>
      <c r="T100" s="57" t="s">
        <v>403</v>
      </c>
      <c r="U100" s="56"/>
      <c r="V100" s="57"/>
      <c r="W100" s="61"/>
      <c r="X100" s="59">
        <v>0</v>
      </c>
      <c r="Y100" s="56"/>
      <c r="Z100" s="57"/>
      <c r="AA100" s="60"/>
      <c r="AB100" s="59">
        <v>0</v>
      </c>
      <c r="AC100" s="56"/>
      <c r="AD100" s="57"/>
      <c r="AE100" s="61"/>
      <c r="AF100" s="57">
        <v>0</v>
      </c>
      <c r="AG100" s="137"/>
      <c r="AH100" s="137" t="s">
        <v>191</v>
      </c>
      <c r="AI100" s="93" t="s">
        <v>442</v>
      </c>
      <c r="AJ100" s="103"/>
    </row>
    <row r="101" spans="1:37" s="3" customFormat="1" ht="28.8" x14ac:dyDescent="0.3">
      <c r="A101" s="116">
        <v>71</v>
      </c>
      <c r="B101" s="150"/>
      <c r="C101" s="150">
        <v>5</v>
      </c>
      <c r="D101" s="57"/>
      <c r="E101" s="57"/>
      <c r="F101" s="81">
        <v>43282</v>
      </c>
      <c r="G101" s="82">
        <f t="shared" si="2"/>
        <v>0.25384800000000002</v>
      </c>
      <c r="H101" s="82">
        <v>2538.48</v>
      </c>
      <c r="I101" s="63" t="s">
        <v>177</v>
      </c>
      <c r="J101" s="83">
        <v>0.1</v>
      </c>
      <c r="K101" s="63" t="s">
        <v>140</v>
      </c>
      <c r="L101" s="63" t="s">
        <v>159</v>
      </c>
      <c r="M101" s="63">
        <v>1</v>
      </c>
      <c r="N101" s="63" t="s">
        <v>405</v>
      </c>
      <c r="O101" s="57">
        <v>1980</v>
      </c>
      <c r="P101" s="57"/>
      <c r="Q101" s="57"/>
      <c r="R101" s="57"/>
      <c r="S101" s="57"/>
      <c r="T101" s="57" t="s">
        <v>404</v>
      </c>
      <c r="U101" s="56">
        <v>63</v>
      </c>
      <c r="V101" s="57">
        <v>38</v>
      </c>
      <c r="W101" s="61">
        <v>0</v>
      </c>
      <c r="X101" s="59">
        <v>11</v>
      </c>
      <c r="Y101" s="56"/>
      <c r="Z101" s="57"/>
      <c r="AA101" s="60"/>
      <c r="AB101" s="59">
        <v>0</v>
      </c>
      <c r="AC101" s="56"/>
      <c r="AD101" s="57"/>
      <c r="AE101" s="61"/>
      <c r="AF101" s="57">
        <v>0</v>
      </c>
      <c r="AG101" s="137">
        <v>11</v>
      </c>
      <c r="AH101" s="137" t="s">
        <v>185</v>
      </c>
      <c r="AI101" s="93" t="s">
        <v>406</v>
      </c>
      <c r="AJ101" s="103"/>
    </row>
    <row r="102" spans="1:37" s="3" customFormat="1" x14ac:dyDescent="0.3">
      <c r="A102" s="116">
        <v>72</v>
      </c>
      <c r="B102" s="150"/>
      <c r="C102" s="150">
        <v>5</v>
      </c>
      <c r="D102" s="57"/>
      <c r="E102" s="57"/>
      <c r="F102" s="81">
        <v>43282</v>
      </c>
      <c r="G102" s="82">
        <f t="shared" si="2"/>
        <v>1.457481</v>
      </c>
      <c r="H102" s="82">
        <v>14574.81</v>
      </c>
      <c r="I102" s="63" t="s">
        <v>177</v>
      </c>
      <c r="J102" s="83">
        <v>0.6</v>
      </c>
      <c r="K102" s="63" t="s">
        <v>144</v>
      </c>
      <c r="L102" s="63" t="s">
        <v>159</v>
      </c>
      <c r="M102" s="63">
        <v>3</v>
      </c>
      <c r="N102" s="57" t="s">
        <v>407</v>
      </c>
      <c r="O102" s="57">
        <v>1921</v>
      </c>
      <c r="P102" s="57" t="s">
        <v>408</v>
      </c>
      <c r="Q102" s="57">
        <v>1900</v>
      </c>
      <c r="R102" s="57" t="s">
        <v>409</v>
      </c>
      <c r="S102" s="57">
        <v>1930</v>
      </c>
      <c r="T102" s="63" t="s">
        <v>410</v>
      </c>
      <c r="U102" s="56">
        <v>44</v>
      </c>
      <c r="V102" s="57">
        <v>28</v>
      </c>
      <c r="W102" s="61">
        <v>28</v>
      </c>
      <c r="X102" s="59">
        <v>19</v>
      </c>
      <c r="Y102" s="56"/>
      <c r="Z102" s="57"/>
      <c r="AA102" s="60"/>
      <c r="AB102" s="59">
        <v>0</v>
      </c>
      <c r="AC102" s="56"/>
      <c r="AD102" s="57"/>
      <c r="AE102" s="61"/>
      <c r="AF102" s="57">
        <v>0</v>
      </c>
      <c r="AG102" s="137">
        <v>19</v>
      </c>
      <c r="AH102" s="137" t="s">
        <v>185</v>
      </c>
      <c r="AI102" s="93" t="s">
        <v>411</v>
      </c>
      <c r="AJ102" s="103"/>
    </row>
    <row r="103" spans="1:37" s="3" customFormat="1" x14ac:dyDescent="0.3">
      <c r="A103" s="116">
        <v>73</v>
      </c>
      <c r="B103" s="150"/>
      <c r="C103" s="150">
        <v>5</v>
      </c>
      <c r="D103" s="57"/>
      <c r="E103" s="57"/>
      <c r="F103" s="81">
        <v>43282</v>
      </c>
      <c r="G103" s="82">
        <f t="shared" si="2"/>
        <v>1.016483</v>
      </c>
      <c r="H103" s="82">
        <v>10164.83</v>
      </c>
      <c r="I103" s="63" t="s">
        <v>54</v>
      </c>
      <c r="J103" s="83">
        <v>0.5</v>
      </c>
      <c r="K103" s="63" t="s">
        <v>141</v>
      </c>
      <c r="L103" s="63" t="s">
        <v>159</v>
      </c>
      <c r="M103" s="63">
        <v>1</v>
      </c>
      <c r="N103" s="63" t="s">
        <v>332</v>
      </c>
      <c r="O103" s="57">
        <v>1937</v>
      </c>
      <c r="P103" s="57"/>
      <c r="Q103" s="57"/>
      <c r="R103" s="57"/>
      <c r="S103" s="57"/>
      <c r="T103" s="63" t="s">
        <v>412</v>
      </c>
      <c r="U103" s="56">
        <v>36</v>
      </c>
      <c r="V103" s="57">
        <v>45</v>
      </c>
      <c r="W103" s="61">
        <v>18</v>
      </c>
      <c r="X103" s="59">
        <v>22</v>
      </c>
      <c r="Y103" s="56"/>
      <c r="Z103" s="57"/>
      <c r="AA103" s="60"/>
      <c r="AB103" s="59">
        <v>0</v>
      </c>
      <c r="AC103" s="56"/>
      <c r="AD103" s="57"/>
      <c r="AE103" s="61"/>
      <c r="AF103" s="57">
        <v>0</v>
      </c>
      <c r="AG103" s="137">
        <v>22</v>
      </c>
      <c r="AH103" s="137" t="s">
        <v>137</v>
      </c>
      <c r="AI103" s="93" t="s">
        <v>413</v>
      </c>
      <c r="AJ103" s="103"/>
    </row>
    <row r="104" spans="1:37" s="3" customFormat="1" x14ac:dyDescent="0.3">
      <c r="A104" s="116">
        <v>74</v>
      </c>
      <c r="B104" s="150"/>
      <c r="C104" s="150">
        <v>5</v>
      </c>
      <c r="D104" s="57"/>
      <c r="E104" s="57"/>
      <c r="F104" s="81">
        <v>43282</v>
      </c>
      <c r="G104" s="82">
        <f t="shared" si="2"/>
        <v>0.72520699999999994</v>
      </c>
      <c r="H104" s="82">
        <v>7252.07</v>
      </c>
      <c r="I104" s="63" t="s">
        <v>54</v>
      </c>
      <c r="J104" s="83">
        <v>0.1</v>
      </c>
      <c r="K104" s="63" t="s">
        <v>141</v>
      </c>
      <c r="L104" s="63" t="s">
        <v>159</v>
      </c>
      <c r="M104" s="63">
        <v>1</v>
      </c>
      <c r="N104" s="63" t="s">
        <v>415</v>
      </c>
      <c r="O104" s="57">
        <v>1981</v>
      </c>
      <c r="P104" s="57" t="s">
        <v>414</v>
      </c>
      <c r="Q104" s="57">
        <v>1958</v>
      </c>
      <c r="R104" s="57"/>
      <c r="S104" s="57"/>
      <c r="T104" s="57"/>
      <c r="U104" s="56">
        <v>32</v>
      </c>
      <c r="V104" s="57">
        <v>59</v>
      </c>
      <c r="W104" s="61">
        <v>9</v>
      </c>
      <c r="X104" s="59">
        <v>20.5</v>
      </c>
      <c r="Y104" s="56"/>
      <c r="Z104" s="57"/>
      <c r="AA104" s="60"/>
      <c r="AB104" s="59">
        <v>0</v>
      </c>
      <c r="AC104" s="56"/>
      <c r="AD104" s="57"/>
      <c r="AE104" s="61"/>
      <c r="AF104" s="57">
        <v>0</v>
      </c>
      <c r="AG104" s="137">
        <v>2.5</v>
      </c>
      <c r="AH104" s="137" t="s">
        <v>185</v>
      </c>
      <c r="AI104" s="94"/>
      <c r="AJ104" s="103"/>
    </row>
    <row r="105" spans="1:37" s="3" customFormat="1" x14ac:dyDescent="0.3">
      <c r="A105" s="116">
        <v>75</v>
      </c>
      <c r="B105" s="150"/>
      <c r="C105" s="150">
        <v>5</v>
      </c>
      <c r="D105" s="57"/>
      <c r="E105" s="57"/>
      <c r="F105" s="81">
        <v>43282</v>
      </c>
      <c r="G105" s="82">
        <f t="shared" si="2"/>
        <v>0.23569099999999998</v>
      </c>
      <c r="H105" s="82">
        <v>2356.91</v>
      </c>
      <c r="I105" s="63" t="s">
        <v>177</v>
      </c>
      <c r="J105" s="83">
        <v>0.5</v>
      </c>
      <c r="K105" s="63" t="s">
        <v>140</v>
      </c>
      <c r="L105" s="63" t="s">
        <v>160</v>
      </c>
      <c r="M105" s="63">
        <v>5</v>
      </c>
      <c r="N105" s="63" t="s">
        <v>416</v>
      </c>
      <c r="O105" s="57">
        <v>1982</v>
      </c>
      <c r="P105" s="57" t="s">
        <v>381</v>
      </c>
      <c r="Q105" s="57">
        <v>1982</v>
      </c>
      <c r="R105" s="57" t="s">
        <v>283</v>
      </c>
      <c r="S105" s="57">
        <v>1982</v>
      </c>
      <c r="T105" s="57"/>
      <c r="U105" s="56">
        <v>65</v>
      </c>
      <c r="V105" s="57">
        <v>26</v>
      </c>
      <c r="W105" s="61">
        <v>9</v>
      </c>
      <c r="X105" s="59">
        <v>17.5</v>
      </c>
      <c r="Y105" s="56"/>
      <c r="Z105" s="57"/>
      <c r="AA105" s="60"/>
      <c r="AB105" s="59">
        <v>0</v>
      </c>
      <c r="AC105" s="56"/>
      <c r="AD105" s="57"/>
      <c r="AE105" s="61"/>
      <c r="AF105" s="57">
        <v>0</v>
      </c>
      <c r="AG105" s="137">
        <v>17.5</v>
      </c>
      <c r="AH105" s="137" t="s">
        <v>191</v>
      </c>
      <c r="AI105" s="93" t="s">
        <v>602</v>
      </c>
      <c r="AJ105" s="103" t="s">
        <v>447</v>
      </c>
    </row>
    <row r="106" spans="1:37" s="3" customFormat="1" ht="28.8" x14ac:dyDescent="0.3">
      <c r="A106" s="116">
        <v>76</v>
      </c>
      <c r="B106" s="150"/>
      <c r="C106" s="150">
        <v>5</v>
      </c>
      <c r="D106" s="57"/>
      <c r="E106" s="57"/>
      <c r="F106" s="81">
        <v>43282</v>
      </c>
      <c r="G106" s="82">
        <f t="shared" si="2"/>
        <v>0.1653</v>
      </c>
      <c r="H106" s="82">
        <v>1653</v>
      </c>
      <c r="I106" s="63" t="s">
        <v>54</v>
      </c>
      <c r="J106" s="83">
        <v>0</v>
      </c>
      <c r="K106" s="63" t="s">
        <v>139</v>
      </c>
      <c r="L106" s="63" t="s">
        <v>159</v>
      </c>
      <c r="M106" s="63">
        <v>1</v>
      </c>
      <c r="N106" s="63" t="s">
        <v>252</v>
      </c>
      <c r="O106" s="57">
        <v>1995</v>
      </c>
      <c r="P106" s="57"/>
      <c r="Q106" s="57"/>
      <c r="R106" s="57"/>
      <c r="S106" s="57"/>
      <c r="T106" s="57"/>
      <c r="U106" s="56"/>
      <c r="V106" s="57"/>
      <c r="W106" s="61"/>
      <c r="X106" s="59">
        <v>0</v>
      </c>
      <c r="Y106" s="56"/>
      <c r="Z106" s="57"/>
      <c r="AA106" s="60"/>
      <c r="AB106" s="59">
        <v>0</v>
      </c>
      <c r="AC106" s="56"/>
      <c r="AD106" s="57"/>
      <c r="AE106" s="61"/>
      <c r="AF106" s="57">
        <v>0</v>
      </c>
      <c r="AG106" s="137"/>
      <c r="AH106" s="137" t="s">
        <v>185</v>
      </c>
      <c r="AI106" s="93" t="s">
        <v>418</v>
      </c>
      <c r="AJ106" s="105" t="s">
        <v>417</v>
      </c>
      <c r="AK106" s="21"/>
    </row>
    <row r="107" spans="1:37" s="3" customFormat="1" x14ac:dyDescent="0.3">
      <c r="A107" s="116">
        <v>77</v>
      </c>
      <c r="B107" s="150"/>
      <c r="C107" s="150">
        <v>5</v>
      </c>
      <c r="D107" s="57"/>
      <c r="E107" s="57"/>
      <c r="F107" s="81">
        <v>43282</v>
      </c>
      <c r="G107" s="82">
        <f t="shared" si="2"/>
        <v>0.78488199999999997</v>
      </c>
      <c r="H107" s="82">
        <v>7848.82</v>
      </c>
      <c r="I107" s="63" t="s">
        <v>177</v>
      </c>
      <c r="J107" s="83">
        <v>0.7</v>
      </c>
      <c r="K107" s="63" t="s">
        <v>140</v>
      </c>
      <c r="L107" s="63" t="s">
        <v>159</v>
      </c>
      <c r="M107" s="63">
        <v>3</v>
      </c>
      <c r="N107" s="63" t="s">
        <v>419</v>
      </c>
      <c r="O107" s="57">
        <v>1994</v>
      </c>
      <c r="P107" s="57" t="s">
        <v>422</v>
      </c>
      <c r="Q107" s="57">
        <v>1994</v>
      </c>
      <c r="R107" s="57" t="s">
        <v>420</v>
      </c>
      <c r="S107" s="57">
        <v>1994</v>
      </c>
      <c r="T107" s="57" t="s">
        <v>421</v>
      </c>
      <c r="U107" s="56">
        <v>86</v>
      </c>
      <c r="V107" s="57">
        <v>14</v>
      </c>
      <c r="W107" s="61">
        <v>0</v>
      </c>
      <c r="X107" s="59">
        <v>12.5</v>
      </c>
      <c r="Y107" s="56"/>
      <c r="Z107" s="57"/>
      <c r="AA107" s="60"/>
      <c r="AB107" s="59">
        <v>0</v>
      </c>
      <c r="AC107" s="56"/>
      <c r="AD107" s="57"/>
      <c r="AE107" s="61"/>
      <c r="AF107" s="57">
        <v>0</v>
      </c>
      <c r="AG107" s="137">
        <v>12.5</v>
      </c>
      <c r="AH107" s="137" t="s">
        <v>185</v>
      </c>
      <c r="AI107" s="93" t="s">
        <v>424</v>
      </c>
      <c r="AJ107" s="103" t="s">
        <v>423</v>
      </c>
    </row>
    <row r="108" spans="1:37" s="3" customFormat="1" x14ac:dyDescent="0.3">
      <c r="A108" s="116">
        <v>78</v>
      </c>
      <c r="B108" s="150"/>
      <c r="C108" s="150">
        <v>5</v>
      </c>
      <c r="D108" s="57"/>
      <c r="E108" s="57"/>
      <c r="F108" s="81">
        <v>43282</v>
      </c>
      <c r="G108" s="82">
        <f t="shared" si="2"/>
        <v>0.62528700000000004</v>
      </c>
      <c r="H108" s="82">
        <v>6252.87</v>
      </c>
      <c r="I108" s="63" t="s">
        <v>177</v>
      </c>
      <c r="J108" s="83">
        <v>0.4</v>
      </c>
      <c r="K108" s="63" t="s">
        <v>425</v>
      </c>
      <c r="L108" s="63" t="s">
        <v>159</v>
      </c>
      <c r="M108" s="63">
        <v>1</v>
      </c>
      <c r="N108" s="63" t="s">
        <v>428</v>
      </c>
      <c r="O108" s="57">
        <v>1989</v>
      </c>
      <c r="P108" s="57" t="s">
        <v>426</v>
      </c>
      <c r="Q108" s="57">
        <v>1990</v>
      </c>
      <c r="R108" s="57" t="s">
        <v>427</v>
      </c>
      <c r="S108" s="57">
        <v>1989</v>
      </c>
      <c r="T108" s="57" t="s">
        <v>430</v>
      </c>
      <c r="U108" s="56">
        <v>74</v>
      </c>
      <c r="V108" s="57">
        <v>26</v>
      </c>
      <c r="W108" s="61">
        <v>0</v>
      </c>
      <c r="X108" s="59">
        <v>17</v>
      </c>
      <c r="Y108" s="56"/>
      <c r="Z108" s="57"/>
      <c r="AA108" s="60"/>
      <c r="AB108" s="59">
        <v>0</v>
      </c>
      <c r="AC108" s="56"/>
      <c r="AD108" s="57"/>
      <c r="AE108" s="61"/>
      <c r="AF108" s="57">
        <v>0</v>
      </c>
      <c r="AG108" s="137">
        <v>17</v>
      </c>
      <c r="AH108" s="137" t="s">
        <v>262</v>
      </c>
      <c r="AI108" s="93" t="s">
        <v>429</v>
      </c>
      <c r="AJ108" s="103" t="s">
        <v>366</v>
      </c>
    </row>
    <row r="109" spans="1:37" s="3" customFormat="1" x14ac:dyDescent="0.3">
      <c r="A109" s="116">
        <v>79</v>
      </c>
      <c r="B109" s="150"/>
      <c r="C109" s="150">
        <v>5</v>
      </c>
      <c r="D109" s="57"/>
      <c r="E109" s="57"/>
      <c r="F109" s="81">
        <v>43282</v>
      </c>
      <c r="G109" s="82">
        <f t="shared" si="2"/>
        <v>0.145653</v>
      </c>
      <c r="H109" s="82">
        <v>1456.53</v>
      </c>
      <c r="I109" s="63" t="s">
        <v>55</v>
      </c>
      <c r="J109" s="83">
        <v>0.6</v>
      </c>
      <c r="K109" s="63" t="s">
        <v>141</v>
      </c>
      <c r="L109" s="63" t="s">
        <v>159</v>
      </c>
      <c r="M109" s="63">
        <v>1</v>
      </c>
      <c r="N109" s="63" t="s">
        <v>431</v>
      </c>
      <c r="O109" s="57">
        <v>1998</v>
      </c>
      <c r="P109" s="57" t="s">
        <v>432</v>
      </c>
      <c r="Q109" s="57">
        <v>1998</v>
      </c>
      <c r="R109" s="57"/>
      <c r="S109" s="57"/>
      <c r="T109" s="57"/>
      <c r="U109" s="56">
        <v>62</v>
      </c>
      <c r="V109" s="57">
        <v>38</v>
      </c>
      <c r="W109" s="61">
        <v>0</v>
      </c>
      <c r="X109" s="59">
        <v>9</v>
      </c>
      <c r="Y109" s="56"/>
      <c r="Z109" s="57"/>
      <c r="AA109" s="60"/>
      <c r="AB109" s="59">
        <v>0</v>
      </c>
      <c r="AC109" s="56"/>
      <c r="AD109" s="57"/>
      <c r="AE109" s="61"/>
      <c r="AF109" s="57">
        <v>0</v>
      </c>
      <c r="AG109" s="137">
        <v>9</v>
      </c>
      <c r="AH109" s="137" t="s">
        <v>185</v>
      </c>
      <c r="AI109" s="93" t="s">
        <v>434</v>
      </c>
      <c r="AJ109" s="103" t="s">
        <v>433</v>
      </c>
    </row>
    <row r="110" spans="1:37" s="3" customFormat="1" ht="43.2" x14ac:dyDescent="0.3">
      <c r="A110" s="116">
        <v>80</v>
      </c>
      <c r="B110" s="150"/>
      <c r="C110" s="150">
        <v>5</v>
      </c>
      <c r="D110" s="57"/>
      <c r="E110" s="57"/>
      <c r="F110" s="81">
        <v>43282</v>
      </c>
      <c r="G110" s="82">
        <f t="shared" si="2"/>
        <v>0.65600700000000001</v>
      </c>
      <c r="H110" s="82">
        <v>6560.07</v>
      </c>
      <c r="I110" s="63" t="s">
        <v>177</v>
      </c>
      <c r="J110" s="83">
        <v>1</v>
      </c>
      <c r="K110" s="63" t="s">
        <v>141</v>
      </c>
      <c r="L110" s="63" t="s">
        <v>161</v>
      </c>
      <c r="M110" s="63">
        <v>1</v>
      </c>
      <c r="N110" s="63" t="s">
        <v>318</v>
      </c>
      <c r="O110" s="57">
        <v>1948</v>
      </c>
      <c r="P110" s="57"/>
      <c r="Q110" s="57"/>
      <c r="R110" s="57"/>
      <c r="S110" s="57"/>
      <c r="T110" s="57" t="s">
        <v>435</v>
      </c>
      <c r="U110" s="56">
        <v>100</v>
      </c>
      <c r="V110" s="57">
        <v>0</v>
      </c>
      <c r="W110" s="61">
        <v>0</v>
      </c>
      <c r="X110" s="59">
        <v>8.5</v>
      </c>
      <c r="Y110" s="56"/>
      <c r="Z110" s="57"/>
      <c r="AA110" s="60"/>
      <c r="AB110" s="59">
        <v>0</v>
      </c>
      <c r="AC110" s="56"/>
      <c r="AD110" s="57"/>
      <c r="AE110" s="61"/>
      <c r="AF110" s="57">
        <v>0</v>
      </c>
      <c r="AG110" s="137">
        <v>8.5</v>
      </c>
      <c r="AH110" s="137" t="s">
        <v>137</v>
      </c>
      <c r="AI110" s="117" t="s">
        <v>436</v>
      </c>
      <c r="AJ110" s="103"/>
    </row>
    <row r="111" spans="1:37" s="3" customFormat="1" x14ac:dyDescent="0.3">
      <c r="A111" s="116">
        <v>81</v>
      </c>
      <c r="B111" s="150"/>
      <c r="C111" s="150">
        <v>5</v>
      </c>
      <c r="D111" s="69"/>
      <c r="E111" s="69"/>
      <c r="F111" s="71">
        <v>43282</v>
      </c>
      <c r="G111" s="75">
        <f t="shared" si="2"/>
        <v>0.59804000000000002</v>
      </c>
      <c r="H111" s="75">
        <v>5980.4</v>
      </c>
      <c r="I111" s="69" t="s">
        <v>177</v>
      </c>
      <c r="J111" s="76">
        <v>0.75</v>
      </c>
      <c r="K111" s="69" t="s">
        <v>71</v>
      </c>
      <c r="L111" s="69" t="s">
        <v>159</v>
      </c>
      <c r="M111" s="69">
        <v>1</v>
      </c>
      <c r="N111" s="69" t="s">
        <v>437</v>
      </c>
      <c r="O111" s="69">
        <v>1910</v>
      </c>
      <c r="P111" s="69" t="s">
        <v>438</v>
      </c>
      <c r="Q111" s="69">
        <v>1930</v>
      </c>
      <c r="R111" s="69" t="s">
        <v>439</v>
      </c>
      <c r="S111" s="69">
        <v>1921</v>
      </c>
      <c r="T111" s="69"/>
      <c r="U111" s="73">
        <v>0</v>
      </c>
      <c r="V111" s="69">
        <v>29</v>
      </c>
      <c r="W111" s="74">
        <v>71</v>
      </c>
      <c r="X111" s="99">
        <v>24</v>
      </c>
      <c r="Y111" s="73"/>
      <c r="Z111" s="69"/>
      <c r="AA111" s="100"/>
      <c r="AB111" s="99">
        <v>0</v>
      </c>
      <c r="AC111" s="73"/>
      <c r="AD111" s="69"/>
      <c r="AE111" s="74"/>
      <c r="AF111" s="69">
        <v>0</v>
      </c>
      <c r="AG111" s="142">
        <v>24</v>
      </c>
      <c r="AH111" s="136" t="s">
        <v>185</v>
      </c>
      <c r="AI111" s="92" t="s">
        <v>440</v>
      </c>
      <c r="AJ111" s="109"/>
    </row>
    <row r="112" spans="1:37" s="3" customFormat="1" x14ac:dyDescent="0.3">
      <c r="A112" s="118" t="s">
        <v>51</v>
      </c>
      <c r="B112" s="149"/>
      <c r="C112" s="149">
        <v>6</v>
      </c>
      <c r="D112" s="57"/>
      <c r="E112" s="57"/>
      <c r="F112" s="81">
        <v>43282</v>
      </c>
      <c r="G112" s="82">
        <f t="shared" si="2"/>
        <v>12.757008000000001</v>
      </c>
      <c r="H112" s="82">
        <v>127570.08</v>
      </c>
      <c r="I112" s="57"/>
      <c r="J112" s="57"/>
      <c r="K112" s="57"/>
      <c r="L112" s="57"/>
      <c r="M112" s="57"/>
      <c r="N112" s="57"/>
      <c r="O112" s="57"/>
      <c r="P112" s="57"/>
      <c r="Q112" s="57"/>
      <c r="R112" s="57"/>
      <c r="S112" s="57"/>
      <c r="T112" s="57"/>
      <c r="U112" s="56"/>
      <c r="V112" s="57"/>
      <c r="W112" s="61"/>
      <c r="X112" s="59">
        <v>0</v>
      </c>
      <c r="Y112" s="56"/>
      <c r="Z112" s="57"/>
      <c r="AA112" s="60"/>
      <c r="AB112" s="59">
        <v>0</v>
      </c>
      <c r="AC112" s="56"/>
      <c r="AD112" s="57"/>
      <c r="AE112" s="61"/>
      <c r="AF112" s="57">
        <v>0</v>
      </c>
      <c r="AG112" s="137"/>
      <c r="AH112" s="133"/>
      <c r="AI112" s="94"/>
      <c r="AJ112" s="103"/>
    </row>
    <row r="113" spans="1:36" s="3" customFormat="1" x14ac:dyDescent="0.3">
      <c r="A113" s="119" t="s">
        <v>51</v>
      </c>
      <c r="B113" s="150"/>
      <c r="C113" s="150">
        <v>6</v>
      </c>
      <c r="D113" s="57"/>
      <c r="E113" s="57"/>
      <c r="F113" s="81">
        <v>43282</v>
      </c>
      <c r="G113" s="82">
        <f t="shared" si="2"/>
        <v>1.7086E-2</v>
      </c>
      <c r="H113" s="82">
        <v>170.86</v>
      </c>
      <c r="I113" s="57"/>
      <c r="J113" s="57"/>
      <c r="K113" s="57"/>
      <c r="L113" s="57"/>
      <c r="M113" s="57"/>
      <c r="N113" s="57"/>
      <c r="O113" s="57"/>
      <c r="P113" s="57"/>
      <c r="Q113" s="57"/>
      <c r="R113" s="57"/>
      <c r="S113" s="57"/>
      <c r="T113" s="57"/>
      <c r="U113" s="56"/>
      <c r="V113" s="57"/>
      <c r="W113" s="61"/>
      <c r="X113" s="59">
        <v>0</v>
      </c>
      <c r="Y113" s="56"/>
      <c r="Z113" s="57"/>
      <c r="AA113" s="60"/>
      <c r="AB113" s="59">
        <v>0</v>
      </c>
      <c r="AC113" s="56"/>
      <c r="AD113" s="57"/>
      <c r="AE113" s="61"/>
      <c r="AF113" s="57">
        <v>0</v>
      </c>
      <c r="AG113" s="137"/>
      <c r="AH113" s="133"/>
      <c r="AI113" s="94"/>
      <c r="AJ113" s="103"/>
    </row>
    <row r="114" spans="1:36" s="3" customFormat="1" ht="28.8" x14ac:dyDescent="0.3">
      <c r="A114" s="119">
        <v>82</v>
      </c>
      <c r="B114" s="150"/>
      <c r="C114" s="150">
        <v>6</v>
      </c>
      <c r="D114" s="57"/>
      <c r="E114" s="57"/>
      <c r="F114" s="81">
        <v>43282</v>
      </c>
      <c r="G114" s="82">
        <f t="shared" si="2"/>
        <v>0.87242399999999998</v>
      </c>
      <c r="H114" s="82">
        <v>8724.24</v>
      </c>
      <c r="I114" s="63" t="s">
        <v>177</v>
      </c>
      <c r="J114" s="83">
        <v>0.8</v>
      </c>
      <c r="K114" s="63" t="s">
        <v>140</v>
      </c>
      <c r="L114" s="63" t="s">
        <v>159</v>
      </c>
      <c r="M114" s="63">
        <v>0</v>
      </c>
      <c r="N114" s="63" t="s">
        <v>443</v>
      </c>
      <c r="O114" s="63">
        <v>1986</v>
      </c>
      <c r="P114" s="57" t="s">
        <v>444</v>
      </c>
      <c r="Q114" s="57">
        <v>1986</v>
      </c>
      <c r="R114" s="57" t="s">
        <v>445</v>
      </c>
      <c r="S114" s="57">
        <v>1982</v>
      </c>
      <c r="T114" s="57"/>
      <c r="U114" s="56">
        <v>56</v>
      </c>
      <c r="V114" s="57">
        <v>44</v>
      </c>
      <c r="W114" s="61">
        <v>0</v>
      </c>
      <c r="X114" s="59">
        <v>11.5</v>
      </c>
      <c r="Y114" s="56"/>
      <c r="Z114" s="57"/>
      <c r="AA114" s="60"/>
      <c r="AB114" s="59">
        <v>0</v>
      </c>
      <c r="AC114" s="56"/>
      <c r="AD114" s="57"/>
      <c r="AE114" s="61"/>
      <c r="AF114" s="57">
        <v>0</v>
      </c>
      <c r="AG114" s="137">
        <v>11.5</v>
      </c>
      <c r="AH114" s="137" t="s">
        <v>184</v>
      </c>
      <c r="AI114" s="95" t="s">
        <v>448</v>
      </c>
      <c r="AJ114" s="103" t="s">
        <v>446</v>
      </c>
    </row>
    <row r="115" spans="1:36" s="3" customFormat="1" x14ac:dyDescent="0.3">
      <c r="A115" s="119">
        <v>83</v>
      </c>
      <c r="B115" s="150"/>
      <c r="C115" s="150">
        <v>6</v>
      </c>
      <c r="D115" s="57"/>
      <c r="E115" s="57"/>
      <c r="F115" s="81">
        <v>43282</v>
      </c>
      <c r="G115" s="82">
        <f t="shared" si="2"/>
        <v>0.167881</v>
      </c>
      <c r="H115" s="82">
        <v>1678.81</v>
      </c>
      <c r="I115" s="63" t="s">
        <v>177</v>
      </c>
      <c r="J115" s="83">
        <v>1</v>
      </c>
      <c r="K115" s="63" t="s">
        <v>139</v>
      </c>
      <c r="L115" s="63" t="s">
        <v>159</v>
      </c>
      <c r="M115" s="63">
        <v>1</v>
      </c>
      <c r="N115" s="63" t="s">
        <v>405</v>
      </c>
      <c r="O115" s="63">
        <v>2006</v>
      </c>
      <c r="P115" s="57"/>
      <c r="Q115" s="57"/>
      <c r="R115" s="57"/>
      <c r="S115" s="57"/>
      <c r="T115" s="57"/>
      <c r="U115" s="56">
        <v>100</v>
      </c>
      <c r="V115" s="57">
        <v>0</v>
      </c>
      <c r="W115" s="61">
        <v>0</v>
      </c>
      <c r="X115" s="59">
        <v>11.5</v>
      </c>
      <c r="Y115" s="56"/>
      <c r="Z115" s="57"/>
      <c r="AA115" s="60"/>
      <c r="AB115" s="59">
        <v>0</v>
      </c>
      <c r="AC115" s="56"/>
      <c r="AD115" s="57"/>
      <c r="AE115" s="61"/>
      <c r="AF115" s="57">
        <v>0</v>
      </c>
      <c r="AG115" s="137">
        <v>11.5</v>
      </c>
      <c r="AH115" s="137" t="s">
        <v>191</v>
      </c>
      <c r="AI115" s="96" t="s">
        <v>449</v>
      </c>
      <c r="AJ115" s="103" t="s">
        <v>148</v>
      </c>
    </row>
    <row r="116" spans="1:36" s="3" customFormat="1" x14ac:dyDescent="0.3">
      <c r="A116" s="119">
        <v>84</v>
      </c>
      <c r="B116" s="150"/>
      <c r="C116" s="150">
        <v>6</v>
      </c>
      <c r="D116" s="57"/>
      <c r="E116" s="57"/>
      <c r="F116" s="81">
        <v>43282</v>
      </c>
      <c r="G116" s="82">
        <f t="shared" si="2"/>
        <v>0.163078</v>
      </c>
      <c r="H116" s="82">
        <v>1630.78</v>
      </c>
      <c r="I116" s="63" t="s">
        <v>177</v>
      </c>
      <c r="J116" s="83">
        <v>0.8</v>
      </c>
      <c r="K116" s="63" t="s">
        <v>139</v>
      </c>
      <c r="L116" s="63" t="s">
        <v>159</v>
      </c>
      <c r="M116" s="63">
        <v>1</v>
      </c>
      <c r="N116" s="63" t="s">
        <v>212</v>
      </c>
      <c r="O116" s="63">
        <v>1998</v>
      </c>
      <c r="P116" s="57"/>
      <c r="Q116" s="57"/>
      <c r="R116" s="57"/>
      <c r="S116" s="57"/>
      <c r="T116" s="57" t="s">
        <v>450</v>
      </c>
      <c r="U116" s="56">
        <v>69</v>
      </c>
      <c r="V116" s="57">
        <v>19</v>
      </c>
      <c r="W116" s="61">
        <v>13</v>
      </c>
      <c r="X116" s="59">
        <v>12.5</v>
      </c>
      <c r="Y116" s="56"/>
      <c r="Z116" s="57"/>
      <c r="AA116" s="60"/>
      <c r="AB116" s="59">
        <v>0</v>
      </c>
      <c r="AC116" s="56"/>
      <c r="AD116" s="57"/>
      <c r="AE116" s="61"/>
      <c r="AF116" s="57">
        <v>0</v>
      </c>
      <c r="AG116" s="137">
        <v>12.5</v>
      </c>
      <c r="AH116" s="137" t="s">
        <v>137</v>
      </c>
      <c r="AI116" s="96" t="s">
        <v>452</v>
      </c>
      <c r="AJ116" s="103" t="s">
        <v>451</v>
      </c>
    </row>
    <row r="117" spans="1:36" s="3" customFormat="1" ht="28.8" x14ac:dyDescent="0.3">
      <c r="A117" s="119">
        <v>85</v>
      </c>
      <c r="B117" s="150"/>
      <c r="C117" s="150">
        <v>6</v>
      </c>
      <c r="D117" s="57"/>
      <c r="E117" s="57"/>
      <c r="F117" s="81">
        <v>43282</v>
      </c>
      <c r="G117" s="82">
        <f t="shared" si="2"/>
        <v>0.25530799999999998</v>
      </c>
      <c r="H117" s="82">
        <v>2553.08</v>
      </c>
      <c r="I117" s="63" t="s">
        <v>177</v>
      </c>
      <c r="J117" s="83">
        <v>1</v>
      </c>
      <c r="K117" s="63" t="s">
        <v>454</v>
      </c>
      <c r="L117" s="63" t="s">
        <v>159</v>
      </c>
      <c r="M117" s="63">
        <v>1</v>
      </c>
      <c r="N117" s="63" t="s">
        <v>455</v>
      </c>
      <c r="O117" s="63">
        <v>1917</v>
      </c>
      <c r="P117" s="63" t="s">
        <v>456</v>
      </c>
      <c r="Q117" s="57"/>
      <c r="R117" s="57" t="s">
        <v>457</v>
      </c>
      <c r="S117" s="57"/>
      <c r="T117" s="57" t="s">
        <v>453</v>
      </c>
      <c r="U117" s="56">
        <v>0</v>
      </c>
      <c r="V117" s="57">
        <v>17</v>
      </c>
      <c r="W117" s="61">
        <v>83</v>
      </c>
      <c r="X117" s="59">
        <v>33</v>
      </c>
      <c r="Y117" s="56"/>
      <c r="Z117" s="57"/>
      <c r="AA117" s="60"/>
      <c r="AB117" s="59">
        <v>0</v>
      </c>
      <c r="AC117" s="56"/>
      <c r="AD117" s="57"/>
      <c r="AE117" s="61"/>
      <c r="AF117" s="57">
        <v>0</v>
      </c>
      <c r="AG117" s="137">
        <v>33</v>
      </c>
      <c r="AH117" s="137" t="s">
        <v>137</v>
      </c>
      <c r="AI117" s="95" t="s">
        <v>459</v>
      </c>
      <c r="AJ117" s="103" t="s">
        <v>458</v>
      </c>
    </row>
    <row r="118" spans="1:36" s="3" customFormat="1" ht="28.8" x14ac:dyDescent="0.3">
      <c r="A118" s="119">
        <v>86</v>
      </c>
      <c r="B118" s="150"/>
      <c r="C118" s="150">
        <v>6</v>
      </c>
      <c r="D118" s="57"/>
      <c r="E118" s="57"/>
      <c r="F118" s="81">
        <v>43282</v>
      </c>
      <c r="G118" s="82">
        <f t="shared" si="2"/>
        <v>0.16689799999999999</v>
      </c>
      <c r="H118" s="82">
        <v>1668.98</v>
      </c>
      <c r="I118" s="63" t="s">
        <v>177</v>
      </c>
      <c r="J118" s="83">
        <v>0.5</v>
      </c>
      <c r="K118" s="63" t="s">
        <v>138</v>
      </c>
      <c r="L118" s="63" t="s">
        <v>159</v>
      </c>
      <c r="M118" s="63">
        <v>1</v>
      </c>
      <c r="N118" s="63" t="s">
        <v>372</v>
      </c>
      <c r="O118" s="63">
        <v>2008</v>
      </c>
      <c r="P118" s="57"/>
      <c r="Q118" s="57"/>
      <c r="R118" s="57"/>
      <c r="S118" s="57"/>
      <c r="T118" s="57"/>
      <c r="U118" s="56">
        <v>100</v>
      </c>
      <c r="V118" s="57">
        <v>0</v>
      </c>
      <c r="W118" s="61">
        <v>0</v>
      </c>
      <c r="X118" s="59">
        <v>0.5</v>
      </c>
      <c r="Y118" s="56"/>
      <c r="Z118" s="57"/>
      <c r="AA118" s="60"/>
      <c r="AB118" s="59">
        <v>0</v>
      </c>
      <c r="AC118" s="56"/>
      <c r="AD118" s="57"/>
      <c r="AE118" s="61"/>
      <c r="AF118" s="57">
        <v>0</v>
      </c>
      <c r="AG118" s="137">
        <v>0.5</v>
      </c>
      <c r="AH118" s="137" t="s">
        <v>185</v>
      </c>
      <c r="AI118" s="95" t="s">
        <v>461</v>
      </c>
      <c r="AJ118" s="103" t="s">
        <v>460</v>
      </c>
    </row>
    <row r="119" spans="1:36" s="3" customFormat="1" ht="28.8" x14ac:dyDescent="0.3">
      <c r="A119" s="119">
        <v>87</v>
      </c>
      <c r="B119" s="150"/>
      <c r="C119" s="150">
        <v>6</v>
      </c>
      <c r="D119" s="57"/>
      <c r="E119" s="57"/>
      <c r="F119" s="81">
        <v>43282</v>
      </c>
      <c r="G119" s="82">
        <f t="shared" si="2"/>
        <v>0.144095</v>
      </c>
      <c r="H119" s="82">
        <v>1440.95</v>
      </c>
      <c r="I119" s="63" t="s">
        <v>54</v>
      </c>
      <c r="J119" s="83">
        <v>0.4</v>
      </c>
      <c r="K119" s="63" t="s">
        <v>141</v>
      </c>
      <c r="L119" s="63" t="s">
        <v>159</v>
      </c>
      <c r="M119" s="63">
        <v>1</v>
      </c>
      <c r="N119" s="63" t="s">
        <v>462</v>
      </c>
      <c r="O119" s="63">
        <v>1975</v>
      </c>
      <c r="P119" s="57"/>
      <c r="Q119" s="57"/>
      <c r="R119" s="57"/>
      <c r="S119" s="57"/>
      <c r="T119" s="57"/>
      <c r="U119" s="56">
        <v>35</v>
      </c>
      <c r="V119" s="57">
        <v>65</v>
      </c>
      <c r="W119" s="61">
        <v>0</v>
      </c>
      <c r="X119" s="59">
        <v>14</v>
      </c>
      <c r="Y119" s="56"/>
      <c r="Z119" s="57"/>
      <c r="AA119" s="60"/>
      <c r="AB119" s="59">
        <v>0</v>
      </c>
      <c r="AC119" s="56"/>
      <c r="AD119" s="57"/>
      <c r="AE119" s="61"/>
      <c r="AF119" s="57">
        <v>0</v>
      </c>
      <c r="AG119" s="137">
        <v>14</v>
      </c>
      <c r="AH119" s="137" t="s">
        <v>185</v>
      </c>
      <c r="AI119" s="93" t="s">
        <v>464</v>
      </c>
      <c r="AJ119" s="103" t="s">
        <v>463</v>
      </c>
    </row>
    <row r="120" spans="1:36" s="3" customFormat="1" x14ac:dyDescent="0.3">
      <c r="A120" s="119">
        <v>88</v>
      </c>
      <c r="B120" s="150"/>
      <c r="C120" s="150">
        <v>6</v>
      </c>
      <c r="D120" s="57"/>
      <c r="E120" s="57"/>
      <c r="F120" s="81">
        <v>43282</v>
      </c>
      <c r="G120" s="82">
        <f t="shared" si="2"/>
        <v>0.85667599999999999</v>
      </c>
      <c r="H120" s="82">
        <v>8566.76</v>
      </c>
      <c r="I120" s="63" t="s">
        <v>55</v>
      </c>
      <c r="J120" s="83">
        <v>0.6</v>
      </c>
      <c r="K120" s="63" t="s">
        <v>138</v>
      </c>
      <c r="L120" s="63" t="s">
        <v>160</v>
      </c>
      <c r="M120" s="63">
        <v>4</v>
      </c>
      <c r="N120" s="63" t="s">
        <v>354</v>
      </c>
      <c r="O120" s="63">
        <v>1944</v>
      </c>
      <c r="P120" s="57" t="s">
        <v>465</v>
      </c>
      <c r="Q120" s="57">
        <v>1950</v>
      </c>
      <c r="R120" s="57" t="s">
        <v>466</v>
      </c>
      <c r="S120" s="57">
        <v>1950</v>
      </c>
      <c r="T120" s="57" t="s">
        <v>467</v>
      </c>
      <c r="U120" s="56">
        <v>50</v>
      </c>
      <c r="V120" s="57">
        <v>50</v>
      </c>
      <c r="W120" s="61">
        <v>0</v>
      </c>
      <c r="X120" s="59">
        <v>25.5</v>
      </c>
      <c r="Y120" s="56"/>
      <c r="Z120" s="57"/>
      <c r="AA120" s="60"/>
      <c r="AB120" s="59">
        <v>0</v>
      </c>
      <c r="AC120" s="56"/>
      <c r="AD120" s="57"/>
      <c r="AE120" s="61"/>
      <c r="AF120" s="57">
        <v>0</v>
      </c>
      <c r="AG120" s="137">
        <v>25.5</v>
      </c>
      <c r="AH120" s="137" t="s">
        <v>137</v>
      </c>
      <c r="AI120" s="93" t="s">
        <v>468</v>
      </c>
      <c r="AJ120" s="103" t="s">
        <v>469</v>
      </c>
    </row>
    <row r="121" spans="1:36" s="3" customFormat="1" ht="28.8" x14ac:dyDescent="0.3">
      <c r="A121" s="119">
        <v>89</v>
      </c>
      <c r="B121" s="150"/>
      <c r="C121" s="150">
        <v>6</v>
      </c>
      <c r="D121" s="57"/>
      <c r="E121" s="57"/>
      <c r="F121" s="81">
        <v>43282</v>
      </c>
      <c r="G121" s="82">
        <f t="shared" si="2"/>
        <v>1.204278</v>
      </c>
      <c r="H121" s="82">
        <v>12042.78</v>
      </c>
      <c r="I121" s="63" t="s">
        <v>54</v>
      </c>
      <c r="J121" s="83">
        <v>0</v>
      </c>
      <c r="K121" s="63" t="s">
        <v>475</v>
      </c>
      <c r="L121" s="63" t="s">
        <v>160</v>
      </c>
      <c r="M121" s="63">
        <v>4</v>
      </c>
      <c r="N121" s="63" t="s">
        <v>243</v>
      </c>
      <c r="O121" s="63">
        <v>1944</v>
      </c>
      <c r="P121" s="57" t="s">
        <v>470</v>
      </c>
      <c r="Q121" s="57">
        <v>1982</v>
      </c>
      <c r="R121" s="57" t="s">
        <v>471</v>
      </c>
      <c r="S121" s="57">
        <v>1988</v>
      </c>
      <c r="T121" s="84" t="s">
        <v>473</v>
      </c>
      <c r="U121" s="56">
        <v>61</v>
      </c>
      <c r="V121" s="57">
        <v>13</v>
      </c>
      <c r="W121" s="61">
        <v>26</v>
      </c>
      <c r="X121" s="59">
        <v>22</v>
      </c>
      <c r="Y121" s="56"/>
      <c r="Z121" s="57"/>
      <c r="AA121" s="60"/>
      <c r="AB121" s="59">
        <v>0</v>
      </c>
      <c r="AC121" s="56"/>
      <c r="AD121" s="57"/>
      <c r="AE121" s="61"/>
      <c r="AF121" s="57">
        <v>0</v>
      </c>
      <c r="AG121" s="137">
        <v>22</v>
      </c>
      <c r="AH121" s="137" t="s">
        <v>185</v>
      </c>
      <c r="AI121" s="93" t="s">
        <v>474</v>
      </c>
      <c r="AJ121" s="103" t="s">
        <v>472</v>
      </c>
    </row>
    <row r="122" spans="1:36" s="3" customFormat="1" ht="28.8" x14ac:dyDescent="0.3">
      <c r="A122" s="119">
        <v>90</v>
      </c>
      <c r="B122" s="150"/>
      <c r="C122" s="150">
        <v>6</v>
      </c>
      <c r="D122" s="57"/>
      <c r="E122" s="57"/>
      <c r="F122" s="81">
        <v>43282</v>
      </c>
      <c r="G122" s="82">
        <f t="shared" si="2"/>
        <v>0.55477600000000005</v>
      </c>
      <c r="H122" s="82">
        <v>5547.76</v>
      </c>
      <c r="I122" s="63" t="s">
        <v>177</v>
      </c>
      <c r="J122" s="83">
        <v>0.2</v>
      </c>
      <c r="K122" s="63" t="s">
        <v>139</v>
      </c>
      <c r="L122" s="63" t="s">
        <v>161</v>
      </c>
      <c r="M122" s="63">
        <v>2</v>
      </c>
      <c r="N122" s="63" t="s">
        <v>476</v>
      </c>
      <c r="O122" s="63">
        <v>1998</v>
      </c>
      <c r="P122" s="63" t="s">
        <v>477</v>
      </c>
      <c r="Q122" s="57">
        <v>1998</v>
      </c>
      <c r="R122" s="57" t="s">
        <v>478</v>
      </c>
      <c r="S122" s="57" t="s">
        <v>148</v>
      </c>
      <c r="T122" s="57"/>
      <c r="U122" s="56">
        <v>100</v>
      </c>
      <c r="V122" s="57">
        <v>0</v>
      </c>
      <c r="W122" s="61">
        <v>0</v>
      </c>
      <c r="X122" s="59">
        <v>11</v>
      </c>
      <c r="Y122" s="56"/>
      <c r="Z122" s="57"/>
      <c r="AA122" s="60"/>
      <c r="AB122" s="59">
        <v>0</v>
      </c>
      <c r="AC122" s="56"/>
      <c r="AD122" s="57"/>
      <c r="AE122" s="61"/>
      <c r="AF122" s="57">
        <v>0</v>
      </c>
      <c r="AG122" s="137">
        <v>11</v>
      </c>
      <c r="AH122" s="137" t="s">
        <v>262</v>
      </c>
      <c r="AI122" s="93" t="s">
        <v>480</v>
      </c>
      <c r="AJ122" s="105" t="s">
        <v>479</v>
      </c>
    </row>
    <row r="123" spans="1:36" s="3" customFormat="1" x14ac:dyDescent="0.3">
      <c r="A123" s="119">
        <v>91</v>
      </c>
      <c r="B123" s="150"/>
      <c r="C123" s="150">
        <v>6</v>
      </c>
      <c r="D123" s="57"/>
      <c r="E123" s="57"/>
      <c r="F123" s="81">
        <v>43282</v>
      </c>
      <c r="G123" s="82">
        <f t="shared" si="2"/>
        <v>0.78947500000000004</v>
      </c>
      <c r="H123" s="82">
        <v>7894.75</v>
      </c>
      <c r="I123" s="63" t="s">
        <v>54</v>
      </c>
      <c r="J123" s="83">
        <v>1</v>
      </c>
      <c r="K123" s="63" t="s">
        <v>71</v>
      </c>
      <c r="L123" s="63" t="s">
        <v>159</v>
      </c>
      <c r="M123" s="63">
        <v>1</v>
      </c>
      <c r="N123" s="63" t="s">
        <v>332</v>
      </c>
      <c r="O123" s="63">
        <v>1944</v>
      </c>
      <c r="P123" s="57"/>
      <c r="Q123" s="57"/>
      <c r="R123" s="57"/>
      <c r="S123" s="57"/>
      <c r="T123" s="57" t="s">
        <v>607</v>
      </c>
      <c r="U123" s="56">
        <v>33</v>
      </c>
      <c r="V123" s="57">
        <v>30</v>
      </c>
      <c r="W123" s="61">
        <v>37</v>
      </c>
      <c r="X123" s="59">
        <v>32.5</v>
      </c>
      <c r="Y123" s="56"/>
      <c r="Z123" s="57"/>
      <c r="AA123" s="60"/>
      <c r="AB123" s="59">
        <v>0</v>
      </c>
      <c r="AC123" s="56"/>
      <c r="AD123" s="57"/>
      <c r="AE123" s="61"/>
      <c r="AF123" s="57">
        <v>0</v>
      </c>
      <c r="AG123" s="137">
        <v>32.5</v>
      </c>
      <c r="AH123" s="137" t="s">
        <v>185</v>
      </c>
      <c r="AI123" s="93" t="s">
        <v>603</v>
      </c>
      <c r="AJ123" s="103"/>
    </row>
    <row r="124" spans="1:36" s="3" customFormat="1" x14ac:dyDescent="0.3">
      <c r="A124" s="119">
        <v>92</v>
      </c>
      <c r="B124" s="150"/>
      <c r="C124" s="150">
        <v>6</v>
      </c>
      <c r="D124" s="57"/>
      <c r="E124" s="57"/>
      <c r="F124" s="81">
        <v>43282</v>
      </c>
      <c r="G124" s="82">
        <f t="shared" si="2"/>
        <v>0.46030100000000002</v>
      </c>
      <c r="H124" s="82">
        <v>4603.01</v>
      </c>
      <c r="I124" s="63" t="s">
        <v>64</v>
      </c>
      <c r="J124" s="83">
        <v>1</v>
      </c>
      <c r="K124" s="57"/>
      <c r="L124" s="57"/>
      <c r="M124" s="57"/>
      <c r="N124" s="63" t="s">
        <v>604</v>
      </c>
      <c r="O124" s="57"/>
      <c r="P124" s="57" t="s">
        <v>605</v>
      </c>
      <c r="Q124" s="57"/>
      <c r="R124" s="57"/>
      <c r="S124" s="57"/>
      <c r="T124" s="57"/>
      <c r="U124" s="56"/>
      <c r="V124" s="57"/>
      <c r="W124" s="61"/>
      <c r="X124" s="59">
        <v>0</v>
      </c>
      <c r="Y124" s="56"/>
      <c r="Z124" s="57"/>
      <c r="AA124" s="60"/>
      <c r="AB124" s="59">
        <v>0</v>
      </c>
      <c r="AC124" s="56"/>
      <c r="AD124" s="57"/>
      <c r="AE124" s="61"/>
      <c r="AF124" s="57">
        <v>0</v>
      </c>
      <c r="AG124" s="137"/>
      <c r="AH124" s="133"/>
      <c r="AI124" s="93" t="s">
        <v>606</v>
      </c>
      <c r="AJ124" s="103"/>
    </row>
    <row r="125" spans="1:36" s="3" customFormat="1" x14ac:dyDescent="0.3">
      <c r="A125" s="119">
        <v>93</v>
      </c>
      <c r="B125" s="150"/>
      <c r="C125" s="150">
        <v>6</v>
      </c>
      <c r="D125" s="57"/>
      <c r="E125" s="57"/>
      <c r="F125" s="81">
        <v>43282</v>
      </c>
      <c r="G125" s="82">
        <f t="shared" si="2"/>
        <v>0.72961899999999991</v>
      </c>
      <c r="H125" s="82">
        <v>7296.19</v>
      </c>
      <c r="I125" s="63" t="s">
        <v>177</v>
      </c>
      <c r="J125" s="83">
        <v>1</v>
      </c>
      <c r="K125" s="57" t="s">
        <v>138</v>
      </c>
      <c r="L125" s="57">
        <v>0</v>
      </c>
      <c r="M125" s="57">
        <v>5</v>
      </c>
      <c r="N125" s="63" t="s">
        <v>608</v>
      </c>
      <c r="O125" s="57">
        <v>2006</v>
      </c>
      <c r="P125" s="57" t="s">
        <v>609</v>
      </c>
      <c r="Q125" s="57">
        <v>2006</v>
      </c>
      <c r="R125" s="57"/>
      <c r="S125" s="57"/>
      <c r="T125" s="57"/>
      <c r="U125" s="56"/>
      <c r="V125" s="57"/>
      <c r="W125" s="61"/>
      <c r="X125" s="59">
        <v>0</v>
      </c>
      <c r="Y125" s="56"/>
      <c r="Z125" s="57"/>
      <c r="AA125" s="60"/>
      <c r="AB125" s="59">
        <v>0</v>
      </c>
      <c r="AC125" s="56"/>
      <c r="AD125" s="57"/>
      <c r="AE125" s="61"/>
      <c r="AF125" s="57">
        <v>0</v>
      </c>
      <c r="AG125" s="137"/>
      <c r="AH125" s="133" t="s">
        <v>184</v>
      </c>
      <c r="AI125" s="93" t="s">
        <v>610</v>
      </c>
      <c r="AJ125" s="103"/>
    </row>
    <row r="126" spans="1:36" s="3" customFormat="1" x14ac:dyDescent="0.3">
      <c r="A126" s="119">
        <v>94</v>
      </c>
      <c r="B126" s="150"/>
      <c r="C126" s="150">
        <v>6</v>
      </c>
      <c r="D126" s="69"/>
      <c r="E126" s="69"/>
      <c r="F126" s="71">
        <v>43282</v>
      </c>
      <c r="G126" s="75">
        <f t="shared" si="2"/>
        <v>1.0944719999999999</v>
      </c>
      <c r="H126" s="75">
        <v>10944.72</v>
      </c>
      <c r="I126" s="70" t="s">
        <v>177</v>
      </c>
      <c r="J126" s="76">
        <v>0.4</v>
      </c>
      <c r="K126" s="69" t="s">
        <v>140</v>
      </c>
      <c r="L126" s="69" t="s">
        <v>159</v>
      </c>
      <c r="M126" s="69">
        <v>4</v>
      </c>
      <c r="N126" s="70" t="s">
        <v>611</v>
      </c>
      <c r="O126" s="69">
        <v>1982</v>
      </c>
      <c r="P126" s="69" t="s">
        <v>612</v>
      </c>
      <c r="Q126" s="69">
        <v>1986</v>
      </c>
      <c r="R126" s="69" t="s">
        <v>466</v>
      </c>
      <c r="S126" s="69">
        <v>1986</v>
      </c>
      <c r="T126" s="69"/>
      <c r="U126" s="73">
        <v>67</v>
      </c>
      <c r="V126" s="69">
        <v>33</v>
      </c>
      <c r="W126" s="74">
        <v>0</v>
      </c>
      <c r="X126" s="99">
        <v>12</v>
      </c>
      <c r="Y126" s="73"/>
      <c r="Z126" s="69"/>
      <c r="AA126" s="100"/>
      <c r="AB126" s="99">
        <v>0</v>
      </c>
      <c r="AC126" s="73"/>
      <c r="AD126" s="69"/>
      <c r="AE126" s="74"/>
      <c r="AF126" s="69">
        <v>0</v>
      </c>
      <c r="AG126" s="142">
        <v>12</v>
      </c>
      <c r="AH126" s="136" t="s">
        <v>614</v>
      </c>
      <c r="AI126" s="91" t="s">
        <v>615</v>
      </c>
      <c r="AJ126" s="109" t="s">
        <v>613</v>
      </c>
    </row>
    <row r="127" spans="1:36" s="3" customFormat="1" x14ac:dyDescent="0.3">
      <c r="A127" s="120">
        <v>7777</v>
      </c>
      <c r="B127" s="155"/>
      <c r="C127" s="155">
        <v>7</v>
      </c>
      <c r="D127" s="57"/>
      <c r="E127" s="57"/>
      <c r="F127" s="81">
        <v>43313</v>
      </c>
      <c r="G127" s="82">
        <f>H127/10000</f>
        <v>15.563610000000001</v>
      </c>
      <c r="H127" s="82">
        <v>155636.1</v>
      </c>
      <c r="I127" s="57"/>
      <c r="J127" s="57"/>
      <c r="K127" s="57"/>
      <c r="L127" s="57"/>
      <c r="M127" s="57"/>
      <c r="N127" s="57"/>
      <c r="O127" s="57"/>
      <c r="P127" s="57"/>
      <c r="Q127" s="57"/>
      <c r="R127" s="57"/>
      <c r="S127" s="57"/>
      <c r="T127" s="57"/>
      <c r="U127" s="56"/>
      <c r="V127" s="57"/>
      <c r="W127" s="61"/>
      <c r="X127" s="59">
        <v>0</v>
      </c>
      <c r="Y127" s="56"/>
      <c r="Z127" s="57"/>
      <c r="AA127" s="60"/>
      <c r="AB127" s="59">
        <v>0</v>
      </c>
      <c r="AC127" s="56"/>
      <c r="AD127" s="57"/>
      <c r="AE127" s="61"/>
      <c r="AF127" s="57">
        <v>0</v>
      </c>
      <c r="AG127" s="137"/>
      <c r="AH127" s="133"/>
      <c r="AI127" s="94"/>
      <c r="AJ127" s="103"/>
    </row>
    <row r="128" spans="1:36" s="3" customFormat="1" x14ac:dyDescent="0.3">
      <c r="A128" s="121">
        <v>95</v>
      </c>
      <c r="B128" s="150"/>
      <c r="C128" s="150">
        <v>7</v>
      </c>
      <c r="D128" s="57"/>
      <c r="E128" s="57"/>
      <c r="F128" s="81">
        <v>43282</v>
      </c>
      <c r="G128" s="82">
        <f t="shared" si="2"/>
        <v>0.61561100000000002</v>
      </c>
      <c r="H128" s="82">
        <v>6156.11</v>
      </c>
      <c r="I128" s="63" t="s">
        <v>60</v>
      </c>
      <c r="J128" s="83">
        <v>0.8</v>
      </c>
      <c r="K128" s="63" t="s">
        <v>142</v>
      </c>
      <c r="L128" s="63" t="s">
        <v>161</v>
      </c>
      <c r="M128" s="63">
        <v>4</v>
      </c>
      <c r="N128" s="63" t="s">
        <v>616</v>
      </c>
      <c r="O128" s="63"/>
      <c r="P128" s="63" t="s">
        <v>617</v>
      </c>
      <c r="Q128" s="63">
        <v>1951</v>
      </c>
      <c r="R128" s="57" t="s">
        <v>445</v>
      </c>
      <c r="S128" s="57"/>
      <c r="T128" s="57" t="s">
        <v>618</v>
      </c>
      <c r="U128" s="56">
        <v>12</v>
      </c>
      <c r="V128" s="57">
        <v>38</v>
      </c>
      <c r="W128" s="61">
        <v>50</v>
      </c>
      <c r="X128" s="59">
        <v>37.5</v>
      </c>
      <c r="Y128" s="56">
        <v>11</v>
      </c>
      <c r="Z128" s="57">
        <v>33</v>
      </c>
      <c r="AA128" s="60">
        <v>56</v>
      </c>
      <c r="AB128" s="59">
        <v>27</v>
      </c>
      <c r="AC128" s="56"/>
      <c r="AD128" s="57"/>
      <c r="AE128" s="61"/>
      <c r="AF128" s="57">
        <v>0</v>
      </c>
      <c r="AG128" s="137">
        <v>33.56</v>
      </c>
      <c r="AH128" s="137" t="s">
        <v>262</v>
      </c>
      <c r="AI128" s="95" t="s">
        <v>619</v>
      </c>
      <c r="AJ128" s="103"/>
    </row>
    <row r="129" spans="1:36" s="3" customFormat="1" ht="43.2" x14ac:dyDescent="0.3">
      <c r="A129" s="122">
        <v>96</v>
      </c>
      <c r="B129" s="149"/>
      <c r="C129" s="149">
        <v>7</v>
      </c>
      <c r="D129" s="57"/>
      <c r="E129" s="57"/>
      <c r="F129" s="81">
        <v>43313</v>
      </c>
      <c r="G129" s="82">
        <f t="shared" si="2"/>
        <v>1.3308850000000001</v>
      </c>
      <c r="H129" s="82">
        <v>13308.85</v>
      </c>
      <c r="I129" s="63" t="s">
        <v>60</v>
      </c>
      <c r="J129" s="83">
        <v>1</v>
      </c>
      <c r="K129" s="63" t="s">
        <v>140</v>
      </c>
      <c r="L129" s="57" t="s">
        <v>159</v>
      </c>
      <c r="M129" s="63">
        <v>1</v>
      </c>
      <c r="N129" s="63" t="s">
        <v>622</v>
      </c>
      <c r="O129" s="57">
        <v>1951</v>
      </c>
      <c r="P129" s="63" t="s">
        <v>623</v>
      </c>
      <c r="Q129" s="63">
        <v>1951</v>
      </c>
      <c r="R129" s="57"/>
      <c r="S129" s="57"/>
      <c r="T129" s="84" t="s">
        <v>624</v>
      </c>
      <c r="U129" s="56">
        <v>33</v>
      </c>
      <c r="V129" s="57">
        <v>67</v>
      </c>
      <c r="W129" s="61">
        <v>0</v>
      </c>
      <c r="X129" s="59">
        <v>15</v>
      </c>
      <c r="Y129" s="56"/>
      <c r="Z129" s="57"/>
      <c r="AA129" s="60"/>
      <c r="AB129" s="59">
        <v>0</v>
      </c>
      <c r="AC129" s="56"/>
      <c r="AD129" s="57"/>
      <c r="AE129" s="61"/>
      <c r="AF129" s="57">
        <v>0</v>
      </c>
      <c r="AG129" s="137">
        <v>15</v>
      </c>
      <c r="AH129" s="137" t="s">
        <v>191</v>
      </c>
      <c r="AI129" s="95" t="s">
        <v>625</v>
      </c>
      <c r="AJ129" s="103"/>
    </row>
    <row r="130" spans="1:36" s="3" customFormat="1" ht="28.8" x14ac:dyDescent="0.3">
      <c r="A130" s="121">
        <v>97</v>
      </c>
      <c r="B130" s="150"/>
      <c r="C130" s="150">
        <v>7</v>
      </c>
      <c r="D130" s="57"/>
      <c r="E130" s="57"/>
      <c r="F130" s="81">
        <v>43313</v>
      </c>
      <c r="G130" s="82">
        <f t="shared" si="2"/>
        <v>0.94577099999999992</v>
      </c>
      <c r="H130" s="82">
        <v>9457.7099999999991</v>
      </c>
      <c r="I130" s="63" t="s">
        <v>59</v>
      </c>
      <c r="J130" s="83">
        <v>1</v>
      </c>
      <c r="K130" s="63" t="s">
        <v>143</v>
      </c>
      <c r="L130" s="57" t="s">
        <v>159</v>
      </c>
      <c r="M130" s="63">
        <v>3</v>
      </c>
      <c r="N130" s="63" t="s">
        <v>407</v>
      </c>
      <c r="O130" s="57">
        <v>1888</v>
      </c>
      <c r="P130" s="63" t="s">
        <v>357</v>
      </c>
      <c r="Q130" s="57"/>
      <c r="R130" s="57" t="s">
        <v>626</v>
      </c>
      <c r="S130" s="57">
        <v>1903</v>
      </c>
      <c r="T130" s="57" t="s">
        <v>627</v>
      </c>
      <c r="U130" s="56">
        <v>33</v>
      </c>
      <c r="V130" s="57">
        <v>13</v>
      </c>
      <c r="W130" s="61">
        <v>53</v>
      </c>
      <c r="X130" s="59">
        <v>20.5</v>
      </c>
      <c r="Y130" s="56"/>
      <c r="Z130" s="57"/>
      <c r="AA130" s="60"/>
      <c r="AB130" s="59">
        <v>0</v>
      </c>
      <c r="AC130" s="56"/>
      <c r="AD130" s="57"/>
      <c r="AE130" s="61"/>
      <c r="AF130" s="57">
        <v>0</v>
      </c>
      <c r="AG130" s="137">
        <v>2.5</v>
      </c>
      <c r="AH130" s="137" t="s">
        <v>137</v>
      </c>
      <c r="AI130" s="95" t="s">
        <v>629</v>
      </c>
      <c r="AJ130" s="103"/>
    </row>
    <row r="131" spans="1:36" s="3" customFormat="1" x14ac:dyDescent="0.3">
      <c r="A131" s="123">
        <v>98</v>
      </c>
      <c r="B131" s="150"/>
      <c r="C131" s="150">
        <v>8</v>
      </c>
      <c r="D131" s="57"/>
      <c r="E131" s="57"/>
      <c r="F131" s="81">
        <v>43313</v>
      </c>
      <c r="G131" s="82">
        <f t="shared" si="2"/>
        <v>9.1555999999999998E-2</v>
      </c>
      <c r="H131" s="82">
        <v>915.56</v>
      </c>
      <c r="I131" s="63" t="s">
        <v>177</v>
      </c>
      <c r="J131" s="83">
        <v>0.5</v>
      </c>
      <c r="K131" s="63" t="s">
        <v>140</v>
      </c>
      <c r="L131" s="57" t="s">
        <v>159</v>
      </c>
      <c r="M131" s="63">
        <v>1</v>
      </c>
      <c r="N131" s="63" t="s">
        <v>630</v>
      </c>
      <c r="O131" s="57">
        <v>1978</v>
      </c>
      <c r="P131" s="57"/>
      <c r="Q131" s="57"/>
      <c r="R131" s="57"/>
      <c r="S131" s="57"/>
      <c r="T131" s="57"/>
      <c r="U131" s="56">
        <v>11</v>
      </c>
      <c r="V131" s="57">
        <v>89</v>
      </c>
      <c r="W131" s="61">
        <v>0</v>
      </c>
      <c r="X131" s="59">
        <v>18</v>
      </c>
      <c r="Y131" s="56"/>
      <c r="Z131" s="57"/>
      <c r="AA131" s="60"/>
      <c r="AB131" s="59">
        <v>0</v>
      </c>
      <c r="AC131" s="56"/>
      <c r="AD131" s="57"/>
      <c r="AE131" s="61"/>
      <c r="AF131" s="57">
        <v>0</v>
      </c>
      <c r="AG131" s="137">
        <v>18</v>
      </c>
      <c r="AH131" s="137" t="s">
        <v>137</v>
      </c>
      <c r="AI131" s="94"/>
      <c r="AJ131" s="103" t="s">
        <v>366</v>
      </c>
    </row>
    <row r="132" spans="1:36" s="3" customFormat="1" ht="28.8" x14ac:dyDescent="0.3">
      <c r="A132" s="123">
        <v>99</v>
      </c>
      <c r="B132" s="150"/>
      <c r="C132" s="150">
        <v>8</v>
      </c>
      <c r="D132" s="57"/>
      <c r="E132" s="57"/>
      <c r="F132" s="81">
        <v>43313</v>
      </c>
      <c r="G132" s="82">
        <f t="shared" si="2"/>
        <v>0.41312700000000002</v>
      </c>
      <c r="H132" s="82">
        <v>4131.2700000000004</v>
      </c>
      <c r="I132" s="63" t="s">
        <v>177</v>
      </c>
      <c r="J132" s="83">
        <v>1</v>
      </c>
      <c r="K132" s="63" t="s">
        <v>632</v>
      </c>
      <c r="L132" s="57" t="s">
        <v>159</v>
      </c>
      <c r="M132" s="63">
        <v>0</v>
      </c>
      <c r="N132" s="57" t="s">
        <v>357</v>
      </c>
      <c r="O132" s="57">
        <v>2005</v>
      </c>
      <c r="P132" s="57" t="s">
        <v>631</v>
      </c>
      <c r="Q132" s="57"/>
      <c r="R132" s="57"/>
      <c r="S132" s="57">
        <v>2000</v>
      </c>
      <c r="T132" s="57" t="s">
        <v>633</v>
      </c>
      <c r="U132" s="56">
        <v>100</v>
      </c>
      <c r="V132" s="57">
        <v>0</v>
      </c>
      <c r="W132" s="61">
        <v>0</v>
      </c>
      <c r="X132" s="59">
        <v>8</v>
      </c>
      <c r="Y132" s="56"/>
      <c r="Z132" s="57"/>
      <c r="AA132" s="60"/>
      <c r="AB132" s="59">
        <v>0</v>
      </c>
      <c r="AC132" s="56"/>
      <c r="AD132" s="57"/>
      <c r="AE132" s="61"/>
      <c r="AF132" s="57">
        <v>0</v>
      </c>
      <c r="AG132" s="137">
        <v>8</v>
      </c>
      <c r="AH132" s="134" t="s">
        <v>635</v>
      </c>
      <c r="AI132" s="95" t="s">
        <v>634</v>
      </c>
      <c r="AJ132" s="103"/>
    </row>
    <row r="133" spans="1:36" s="3" customFormat="1" ht="43.2" x14ac:dyDescent="0.3">
      <c r="A133" s="121">
        <v>100</v>
      </c>
      <c r="B133" s="150"/>
      <c r="C133" s="150">
        <v>7</v>
      </c>
      <c r="D133" s="57"/>
      <c r="E133" s="57"/>
      <c r="F133" s="81">
        <v>43313</v>
      </c>
      <c r="G133" s="82">
        <f t="shared" ref="G133:G153" si="3">H133/10000</f>
        <v>1.128193</v>
      </c>
      <c r="H133" s="82">
        <v>11281.93</v>
      </c>
      <c r="I133" s="63" t="s">
        <v>177</v>
      </c>
      <c r="J133" s="83">
        <v>0.7</v>
      </c>
      <c r="K133" s="63" t="s">
        <v>636</v>
      </c>
      <c r="L133" s="57" t="s">
        <v>160</v>
      </c>
      <c r="M133" s="63">
        <v>3</v>
      </c>
      <c r="N133" s="63" t="s">
        <v>638</v>
      </c>
      <c r="O133" s="57">
        <v>1887</v>
      </c>
      <c r="P133" s="57" t="s">
        <v>639</v>
      </c>
      <c r="Q133" s="57">
        <v>1985</v>
      </c>
      <c r="R133" s="57" t="s">
        <v>637</v>
      </c>
      <c r="S133" s="57">
        <v>1991</v>
      </c>
      <c r="T133" s="57" t="s">
        <v>640</v>
      </c>
      <c r="U133" s="56">
        <v>57</v>
      </c>
      <c r="V133" s="57">
        <v>35</v>
      </c>
      <c r="W133" s="61">
        <v>9</v>
      </c>
      <c r="X133" s="59">
        <v>18.5</v>
      </c>
      <c r="Y133" s="56"/>
      <c r="Z133" s="57"/>
      <c r="AA133" s="60"/>
      <c r="AB133" s="59">
        <v>0</v>
      </c>
      <c r="AC133" s="56"/>
      <c r="AD133" s="57"/>
      <c r="AE133" s="61"/>
      <c r="AF133" s="57">
        <v>0</v>
      </c>
      <c r="AG133" s="137">
        <v>18.5</v>
      </c>
      <c r="AH133" s="137" t="s">
        <v>185</v>
      </c>
      <c r="AI133" s="95" t="s">
        <v>641</v>
      </c>
      <c r="AJ133" s="103" t="s">
        <v>366</v>
      </c>
    </row>
    <row r="134" spans="1:36" s="3" customFormat="1" ht="28.8" x14ac:dyDescent="0.3">
      <c r="A134" s="121">
        <v>101</v>
      </c>
      <c r="B134" s="150"/>
      <c r="C134" s="150">
        <v>7</v>
      </c>
      <c r="D134" s="57"/>
      <c r="E134" s="57"/>
      <c r="F134" s="81">
        <v>43313</v>
      </c>
      <c r="G134" s="82">
        <f t="shared" si="3"/>
        <v>0.41677399999999998</v>
      </c>
      <c r="H134" s="82">
        <v>4167.74</v>
      </c>
      <c r="I134" s="63" t="s">
        <v>54</v>
      </c>
      <c r="J134" s="83">
        <v>0</v>
      </c>
      <c r="K134" s="63" t="s">
        <v>139</v>
      </c>
      <c r="L134" s="57" t="s">
        <v>159</v>
      </c>
      <c r="M134" s="63">
        <v>1</v>
      </c>
      <c r="N134" s="63" t="s">
        <v>249</v>
      </c>
      <c r="O134" s="57">
        <v>1951</v>
      </c>
      <c r="P134" s="57" t="s">
        <v>642</v>
      </c>
      <c r="Q134" s="57">
        <v>1992</v>
      </c>
      <c r="R134" s="57"/>
      <c r="S134" s="57"/>
      <c r="T134" s="57"/>
      <c r="U134" s="56">
        <v>89</v>
      </c>
      <c r="V134" s="57">
        <v>11</v>
      </c>
      <c r="W134" s="61">
        <v>0</v>
      </c>
      <c r="X134" s="59">
        <v>10.5</v>
      </c>
      <c r="Y134" s="56"/>
      <c r="Z134" s="57"/>
      <c r="AA134" s="60"/>
      <c r="AB134" s="59">
        <v>0</v>
      </c>
      <c r="AC134" s="56"/>
      <c r="AD134" s="57"/>
      <c r="AE134" s="61"/>
      <c r="AF134" s="57">
        <v>0</v>
      </c>
      <c r="AG134" s="137">
        <v>1.5</v>
      </c>
      <c r="AH134" s="134" t="s">
        <v>643</v>
      </c>
      <c r="AI134" s="95" t="s">
        <v>644</v>
      </c>
      <c r="AJ134" s="103" t="s">
        <v>366</v>
      </c>
    </row>
    <row r="135" spans="1:36" s="3" customFormat="1" x14ac:dyDescent="0.3">
      <c r="A135" s="121">
        <v>102</v>
      </c>
      <c r="B135" s="150"/>
      <c r="C135" s="150">
        <v>7</v>
      </c>
      <c r="D135" s="57"/>
      <c r="E135" s="57"/>
      <c r="F135" s="81">
        <v>43313</v>
      </c>
      <c r="G135" s="82">
        <f t="shared" si="3"/>
        <v>0.870699</v>
      </c>
      <c r="H135" s="82">
        <v>8706.99</v>
      </c>
      <c r="I135" s="63" t="s">
        <v>55</v>
      </c>
      <c r="J135" s="83">
        <v>0.6</v>
      </c>
      <c r="K135" s="63" t="s">
        <v>71</v>
      </c>
      <c r="L135" s="57" t="s">
        <v>159</v>
      </c>
      <c r="M135" s="63">
        <v>1</v>
      </c>
      <c r="N135" s="63" t="s">
        <v>645</v>
      </c>
      <c r="O135" s="57">
        <v>1950</v>
      </c>
      <c r="P135" s="57" t="s">
        <v>646</v>
      </c>
      <c r="Q135" s="57">
        <v>1992</v>
      </c>
      <c r="R135" s="57"/>
      <c r="S135" s="57"/>
      <c r="T135" s="57" t="s">
        <v>253</v>
      </c>
      <c r="U135" s="56">
        <v>0</v>
      </c>
      <c r="V135" s="57">
        <v>33</v>
      </c>
      <c r="W135" s="61">
        <v>67</v>
      </c>
      <c r="X135" s="59">
        <v>35</v>
      </c>
      <c r="Y135" s="56"/>
      <c r="Z135" s="57"/>
      <c r="AA135" s="60"/>
      <c r="AB135" s="59">
        <v>0</v>
      </c>
      <c r="AC135" s="56"/>
      <c r="AD135" s="57"/>
      <c r="AE135" s="61"/>
      <c r="AF135" s="57">
        <v>0</v>
      </c>
      <c r="AG135" s="137">
        <v>35</v>
      </c>
      <c r="AH135" s="137" t="s">
        <v>185</v>
      </c>
      <c r="AI135" s="95" t="s">
        <v>647</v>
      </c>
      <c r="AJ135" s="103"/>
    </row>
    <row r="136" spans="1:36" s="3" customFormat="1" x14ac:dyDescent="0.3">
      <c r="A136" s="121">
        <v>103</v>
      </c>
      <c r="B136" s="150"/>
      <c r="C136" s="150">
        <v>7</v>
      </c>
      <c r="D136" s="57"/>
      <c r="E136" s="57"/>
      <c r="F136" s="81">
        <v>43313</v>
      </c>
      <c r="G136" s="82">
        <f t="shared" si="3"/>
        <v>0.16462199999999999</v>
      </c>
      <c r="H136" s="82">
        <v>1646.22</v>
      </c>
      <c r="I136" s="63" t="s">
        <v>177</v>
      </c>
      <c r="J136" s="83">
        <v>0.7</v>
      </c>
      <c r="K136" s="63" t="s">
        <v>140</v>
      </c>
      <c r="L136" s="57" t="s">
        <v>159</v>
      </c>
      <c r="M136" s="63">
        <v>3</v>
      </c>
      <c r="N136" s="63" t="s">
        <v>648</v>
      </c>
      <c r="O136" s="57">
        <v>1992</v>
      </c>
      <c r="P136" s="57" t="s">
        <v>649</v>
      </c>
      <c r="Q136" s="57">
        <v>1992</v>
      </c>
      <c r="R136" s="57"/>
      <c r="S136" s="57"/>
      <c r="T136" s="57"/>
      <c r="U136" s="56">
        <v>75</v>
      </c>
      <c r="V136" s="57">
        <v>25</v>
      </c>
      <c r="W136" s="61">
        <v>0</v>
      </c>
      <c r="X136" s="59">
        <v>15</v>
      </c>
      <c r="Y136" s="56"/>
      <c r="Z136" s="57"/>
      <c r="AA136" s="60"/>
      <c r="AB136" s="59">
        <v>0</v>
      </c>
      <c r="AC136" s="56"/>
      <c r="AD136" s="57"/>
      <c r="AE136" s="61"/>
      <c r="AF136" s="57">
        <v>0</v>
      </c>
      <c r="AG136" s="137">
        <v>15</v>
      </c>
      <c r="AH136" s="134" t="s">
        <v>137</v>
      </c>
      <c r="AI136" s="95" t="s">
        <v>650</v>
      </c>
      <c r="AJ136" s="103"/>
    </row>
    <row r="137" spans="1:36" s="3" customFormat="1" x14ac:dyDescent="0.3">
      <c r="A137" s="121">
        <v>104</v>
      </c>
      <c r="B137" s="150"/>
      <c r="C137" s="150">
        <v>7</v>
      </c>
      <c r="D137" s="57"/>
      <c r="E137" s="57"/>
      <c r="F137" s="81">
        <v>43313</v>
      </c>
      <c r="G137" s="82">
        <f t="shared" si="3"/>
        <v>2.6960490000000004</v>
      </c>
      <c r="H137" s="82">
        <v>26960.49</v>
      </c>
      <c r="I137" s="63" t="s">
        <v>55</v>
      </c>
      <c r="J137" s="83">
        <v>1</v>
      </c>
      <c r="K137" s="63" t="s">
        <v>71</v>
      </c>
      <c r="L137" s="57" t="s">
        <v>161</v>
      </c>
      <c r="M137" s="63">
        <v>3</v>
      </c>
      <c r="N137" s="63" t="s">
        <v>651</v>
      </c>
      <c r="O137" s="57">
        <v>1937</v>
      </c>
      <c r="P137" s="57" t="s">
        <v>465</v>
      </c>
      <c r="Q137" s="57">
        <v>1940</v>
      </c>
      <c r="R137" s="57"/>
      <c r="S137" s="57"/>
      <c r="T137" s="57" t="s">
        <v>253</v>
      </c>
      <c r="U137" s="56">
        <v>23</v>
      </c>
      <c r="V137" s="57">
        <v>69</v>
      </c>
      <c r="W137" s="61">
        <v>8</v>
      </c>
      <c r="X137" s="59">
        <v>12.5</v>
      </c>
      <c r="Y137" s="56">
        <v>67</v>
      </c>
      <c r="Z137" s="57">
        <v>33</v>
      </c>
      <c r="AA137" s="60">
        <v>0</v>
      </c>
      <c r="AB137" s="59">
        <v>8</v>
      </c>
      <c r="AC137" s="56"/>
      <c r="AD137" s="57"/>
      <c r="AE137" s="61"/>
      <c r="AF137" s="57">
        <v>0</v>
      </c>
      <c r="AG137" s="137">
        <v>1.7</v>
      </c>
      <c r="AH137" s="137" t="s">
        <v>262</v>
      </c>
      <c r="AI137" s="95" t="s">
        <v>652</v>
      </c>
      <c r="AJ137" s="103"/>
    </row>
    <row r="138" spans="1:36" s="3" customFormat="1" x14ac:dyDescent="0.3">
      <c r="A138" s="121">
        <v>105</v>
      </c>
      <c r="B138" s="150"/>
      <c r="C138" s="150">
        <v>7</v>
      </c>
      <c r="D138" s="57"/>
      <c r="E138" s="57"/>
      <c r="F138" s="81">
        <v>43313</v>
      </c>
      <c r="G138" s="82">
        <f t="shared" si="3"/>
        <v>0.39176800000000001</v>
      </c>
      <c r="H138" s="82">
        <v>3917.68</v>
      </c>
      <c r="I138" s="63" t="s">
        <v>54</v>
      </c>
      <c r="J138" s="83">
        <v>0</v>
      </c>
      <c r="K138" s="63" t="s">
        <v>138</v>
      </c>
      <c r="L138" s="57" t="s">
        <v>159</v>
      </c>
      <c r="M138" s="63">
        <v>1</v>
      </c>
      <c r="N138" s="63" t="s">
        <v>256</v>
      </c>
      <c r="O138" s="57">
        <v>2010</v>
      </c>
      <c r="P138" s="57"/>
      <c r="Q138" s="57"/>
      <c r="R138" s="57"/>
      <c r="S138" s="57"/>
      <c r="T138" s="57"/>
      <c r="U138" s="56"/>
      <c r="V138" s="57"/>
      <c r="W138" s="61"/>
      <c r="X138" s="59">
        <v>0</v>
      </c>
      <c r="Y138" s="56"/>
      <c r="Z138" s="57"/>
      <c r="AA138" s="60"/>
      <c r="AB138" s="59">
        <v>0</v>
      </c>
      <c r="AC138" s="56"/>
      <c r="AD138" s="57"/>
      <c r="AE138" s="61"/>
      <c r="AF138" s="57">
        <v>0</v>
      </c>
      <c r="AG138" s="137"/>
      <c r="AH138" s="134" t="s">
        <v>185</v>
      </c>
      <c r="AI138" s="95" t="s">
        <v>653</v>
      </c>
      <c r="AJ138" s="103"/>
    </row>
    <row r="139" spans="1:36" s="3" customFormat="1" x14ac:dyDescent="0.3">
      <c r="A139" s="121">
        <v>106</v>
      </c>
      <c r="B139" s="150"/>
      <c r="C139" s="150">
        <v>7</v>
      </c>
      <c r="D139" s="57"/>
      <c r="E139" s="57"/>
      <c r="F139" s="81">
        <v>43313</v>
      </c>
      <c r="G139" s="82">
        <f t="shared" si="3"/>
        <v>0.15265000000000001</v>
      </c>
      <c r="H139" s="82">
        <v>1526.5</v>
      </c>
      <c r="I139" s="63" t="s">
        <v>54</v>
      </c>
      <c r="J139" s="83">
        <v>0.8</v>
      </c>
      <c r="K139" s="63" t="s">
        <v>138</v>
      </c>
      <c r="L139" s="57" t="s">
        <v>160</v>
      </c>
      <c r="M139" s="63">
        <v>5</v>
      </c>
      <c r="N139" s="63" t="s">
        <v>252</v>
      </c>
      <c r="O139" s="57">
        <v>1995</v>
      </c>
      <c r="P139" s="57"/>
      <c r="Q139" s="57"/>
      <c r="R139" s="57"/>
      <c r="S139" s="57"/>
      <c r="T139" s="57" t="s">
        <v>253</v>
      </c>
      <c r="U139" s="56"/>
      <c r="V139" s="57"/>
      <c r="W139" s="61"/>
      <c r="X139" s="59">
        <v>0</v>
      </c>
      <c r="Y139" s="56"/>
      <c r="Z139" s="57"/>
      <c r="AA139" s="60"/>
      <c r="AB139" s="59">
        <v>0</v>
      </c>
      <c r="AC139" s="56"/>
      <c r="AD139" s="57"/>
      <c r="AE139" s="61"/>
      <c r="AF139" s="57">
        <v>0</v>
      </c>
      <c r="AG139" s="137"/>
      <c r="AH139" s="137" t="s">
        <v>185</v>
      </c>
      <c r="AI139" s="95" t="s">
        <v>655</v>
      </c>
      <c r="AJ139" s="103" t="s">
        <v>654</v>
      </c>
    </row>
    <row r="140" spans="1:36" s="3" customFormat="1" ht="28.8" x14ac:dyDescent="0.3">
      <c r="A140" s="121">
        <v>107</v>
      </c>
      <c r="B140" s="150"/>
      <c r="C140" s="150">
        <v>7</v>
      </c>
      <c r="D140" s="57"/>
      <c r="E140" s="57"/>
      <c r="F140" s="81">
        <v>43313</v>
      </c>
      <c r="G140" s="82">
        <f t="shared" si="3"/>
        <v>4.3402999999999997E-2</v>
      </c>
      <c r="H140" s="82">
        <v>434.03</v>
      </c>
      <c r="I140" s="63" t="s">
        <v>177</v>
      </c>
      <c r="J140" s="83">
        <v>0.7</v>
      </c>
      <c r="K140" s="63" t="s">
        <v>139</v>
      </c>
      <c r="L140" s="57" t="s">
        <v>160</v>
      </c>
      <c r="M140" s="63">
        <v>3</v>
      </c>
      <c r="N140" s="63" t="s">
        <v>664</v>
      </c>
      <c r="O140" s="63">
        <v>1998</v>
      </c>
      <c r="P140" s="63" t="s">
        <v>609</v>
      </c>
      <c r="Q140" s="57"/>
      <c r="R140" s="57" t="s">
        <v>671</v>
      </c>
      <c r="S140" s="57"/>
      <c r="T140" s="57" t="s">
        <v>675</v>
      </c>
      <c r="U140" s="56">
        <v>100</v>
      </c>
      <c r="V140" s="57">
        <v>0</v>
      </c>
      <c r="W140" s="61">
        <v>0</v>
      </c>
      <c r="X140" s="59">
        <v>7</v>
      </c>
      <c r="Y140" s="56"/>
      <c r="Z140" s="57"/>
      <c r="AA140" s="60"/>
      <c r="AB140" s="59">
        <v>0</v>
      </c>
      <c r="AC140" s="56"/>
      <c r="AD140" s="57"/>
      <c r="AE140" s="61"/>
      <c r="AF140" s="57">
        <v>0</v>
      </c>
      <c r="AG140" s="137">
        <v>7</v>
      </c>
      <c r="AH140" s="134" t="s">
        <v>262</v>
      </c>
      <c r="AI140" s="95" t="s">
        <v>676</v>
      </c>
      <c r="AJ140" s="103"/>
    </row>
    <row r="141" spans="1:36" s="3" customFormat="1" x14ac:dyDescent="0.3">
      <c r="A141" s="123" t="s">
        <v>176</v>
      </c>
      <c r="B141" s="150"/>
      <c r="C141" s="150">
        <v>8</v>
      </c>
      <c r="D141" s="57"/>
      <c r="E141" s="57"/>
      <c r="F141" s="81">
        <v>43313</v>
      </c>
      <c r="G141" s="82">
        <f t="shared" si="3"/>
        <v>4.161098</v>
      </c>
      <c r="H141" s="57">
        <v>41610.980000000003</v>
      </c>
      <c r="I141" s="57"/>
      <c r="J141" s="57"/>
      <c r="K141" s="57"/>
      <c r="L141" s="57"/>
      <c r="M141" s="57"/>
      <c r="N141" s="63"/>
      <c r="O141" s="63"/>
      <c r="P141" s="57"/>
      <c r="Q141" s="57"/>
      <c r="R141" s="57"/>
      <c r="S141" s="57"/>
      <c r="T141" s="57"/>
      <c r="U141" s="56"/>
      <c r="V141" s="57"/>
      <c r="W141" s="61"/>
      <c r="X141" s="59">
        <v>0</v>
      </c>
      <c r="Y141" s="56"/>
      <c r="Z141" s="57"/>
      <c r="AA141" s="60"/>
      <c r="AB141" s="59">
        <v>0</v>
      </c>
      <c r="AC141" s="56"/>
      <c r="AD141" s="57"/>
      <c r="AE141" s="61"/>
      <c r="AF141" s="57">
        <v>0</v>
      </c>
      <c r="AG141" s="137"/>
      <c r="AH141" s="133"/>
      <c r="AI141" s="94"/>
      <c r="AJ141" s="103"/>
    </row>
    <row r="142" spans="1:36" s="3" customFormat="1" x14ac:dyDescent="0.3">
      <c r="A142" s="123" t="s">
        <v>175</v>
      </c>
      <c r="B142" s="150"/>
      <c r="C142" s="150">
        <v>8</v>
      </c>
      <c r="D142" s="57"/>
      <c r="E142" s="57"/>
      <c r="F142" s="81">
        <v>43313</v>
      </c>
      <c r="G142" s="82">
        <f t="shared" si="3"/>
        <v>6.6648699999999996</v>
      </c>
      <c r="H142" s="57">
        <v>66648.7</v>
      </c>
      <c r="I142" s="57"/>
      <c r="J142" s="57"/>
      <c r="K142" s="57"/>
      <c r="L142" s="57"/>
      <c r="M142" s="57"/>
      <c r="N142" s="57"/>
      <c r="O142" s="57"/>
      <c r="P142" s="57"/>
      <c r="Q142" s="57"/>
      <c r="R142" s="57"/>
      <c r="S142" s="57"/>
      <c r="T142" s="57"/>
      <c r="U142" s="56"/>
      <c r="V142" s="57"/>
      <c r="W142" s="61"/>
      <c r="X142" s="59">
        <v>0</v>
      </c>
      <c r="Y142" s="56"/>
      <c r="Z142" s="57"/>
      <c r="AA142" s="60"/>
      <c r="AB142" s="59">
        <v>0</v>
      </c>
      <c r="AC142" s="56"/>
      <c r="AD142" s="57"/>
      <c r="AE142" s="61"/>
      <c r="AF142" s="57">
        <v>0</v>
      </c>
      <c r="AG142" s="137"/>
      <c r="AH142" s="133"/>
      <c r="AI142" s="94"/>
      <c r="AJ142" s="103"/>
    </row>
    <row r="143" spans="1:36" s="3" customFormat="1" x14ac:dyDescent="0.3">
      <c r="A143" s="123">
        <v>108</v>
      </c>
      <c r="B143" s="150"/>
      <c r="C143" s="150">
        <v>8</v>
      </c>
      <c r="D143" s="57"/>
      <c r="E143" s="57"/>
      <c r="F143" s="81">
        <v>43313</v>
      </c>
      <c r="G143" s="82">
        <f t="shared" si="3"/>
        <v>0.58487500000000003</v>
      </c>
      <c r="H143" s="57">
        <v>5848.75</v>
      </c>
      <c r="I143" s="57" t="s">
        <v>177</v>
      </c>
      <c r="J143" s="83">
        <v>1</v>
      </c>
      <c r="K143" s="57" t="s">
        <v>140</v>
      </c>
      <c r="L143" s="57" t="s">
        <v>159</v>
      </c>
      <c r="M143" s="57">
        <v>2</v>
      </c>
      <c r="N143" s="57" t="s">
        <v>661</v>
      </c>
      <c r="O143" s="57">
        <v>1985</v>
      </c>
      <c r="P143" s="57" t="s">
        <v>391</v>
      </c>
      <c r="Q143" s="57">
        <v>1985</v>
      </c>
      <c r="R143" s="57" t="s">
        <v>660</v>
      </c>
      <c r="S143" s="57">
        <v>1985</v>
      </c>
      <c r="T143" s="57" t="s">
        <v>662</v>
      </c>
      <c r="U143" s="56">
        <v>52</v>
      </c>
      <c r="V143" s="57">
        <v>48</v>
      </c>
      <c r="W143" s="61">
        <v>0</v>
      </c>
      <c r="X143" s="59">
        <v>21.5</v>
      </c>
      <c r="Y143" s="56"/>
      <c r="Z143" s="57"/>
      <c r="AA143" s="60"/>
      <c r="AB143" s="59">
        <v>0</v>
      </c>
      <c r="AC143" s="56"/>
      <c r="AD143" s="57"/>
      <c r="AE143" s="61"/>
      <c r="AF143" s="57">
        <v>0</v>
      </c>
      <c r="AG143" s="137">
        <v>21.5</v>
      </c>
      <c r="AH143" s="137" t="s">
        <v>614</v>
      </c>
      <c r="AI143" s="95" t="s">
        <v>663</v>
      </c>
      <c r="AJ143" s="103" t="s">
        <v>366</v>
      </c>
    </row>
    <row r="144" spans="1:36" s="3" customFormat="1" x14ac:dyDescent="0.3">
      <c r="A144" s="123">
        <v>109</v>
      </c>
      <c r="B144" s="150"/>
      <c r="C144" s="150">
        <v>8</v>
      </c>
      <c r="D144" s="57"/>
      <c r="E144" s="57"/>
      <c r="F144" s="81">
        <v>43313</v>
      </c>
      <c r="G144" s="82">
        <f t="shared" si="3"/>
        <v>1.614657</v>
      </c>
      <c r="H144" s="57">
        <v>16146.57</v>
      </c>
      <c r="I144" s="57" t="s">
        <v>55</v>
      </c>
      <c r="J144" s="83">
        <v>0.1</v>
      </c>
      <c r="K144" s="57" t="s">
        <v>141</v>
      </c>
      <c r="L144" s="57" t="s">
        <v>161</v>
      </c>
      <c r="M144" s="57">
        <v>1</v>
      </c>
      <c r="N144" s="57" t="s">
        <v>669</v>
      </c>
      <c r="O144" s="57">
        <v>1981</v>
      </c>
      <c r="P144" s="57" t="s">
        <v>665</v>
      </c>
      <c r="Q144" s="57">
        <v>1960</v>
      </c>
      <c r="R144" s="57" t="s">
        <v>666</v>
      </c>
      <c r="S144" s="57">
        <v>1960</v>
      </c>
      <c r="T144" s="57" t="s">
        <v>667</v>
      </c>
      <c r="U144" s="56">
        <v>44</v>
      </c>
      <c r="V144" s="57">
        <v>52</v>
      </c>
      <c r="W144" s="61">
        <v>4</v>
      </c>
      <c r="X144" s="59">
        <v>22</v>
      </c>
      <c r="Y144" s="56">
        <v>31</v>
      </c>
      <c r="Z144" s="57">
        <v>69</v>
      </c>
      <c r="AA144" s="60">
        <v>0</v>
      </c>
      <c r="AB144" s="59">
        <v>13.5</v>
      </c>
      <c r="AC144" s="56">
        <v>50</v>
      </c>
      <c r="AD144" s="57">
        <v>50</v>
      </c>
      <c r="AE144" s="61"/>
      <c r="AF144" s="57">
        <v>17.5</v>
      </c>
      <c r="AG144" s="137">
        <v>17.45</v>
      </c>
      <c r="AH144" s="137" t="s">
        <v>185</v>
      </c>
      <c r="AI144" s="95" t="s">
        <v>670</v>
      </c>
      <c r="AJ144" s="103" t="s">
        <v>668</v>
      </c>
    </row>
    <row r="145" spans="1:36" s="3" customFormat="1" x14ac:dyDescent="0.3">
      <c r="A145" s="123">
        <v>110</v>
      </c>
      <c r="B145" s="150"/>
      <c r="C145" s="150">
        <v>8</v>
      </c>
      <c r="D145" s="57"/>
      <c r="E145" s="57"/>
      <c r="F145" s="81">
        <v>43313</v>
      </c>
      <c r="G145" s="82">
        <f t="shared" si="3"/>
        <v>0.56381300000000001</v>
      </c>
      <c r="H145" s="57">
        <v>5638.13</v>
      </c>
      <c r="I145" s="57" t="s">
        <v>177</v>
      </c>
      <c r="J145" s="83">
        <v>0.4</v>
      </c>
      <c r="K145" s="57" t="s">
        <v>140</v>
      </c>
      <c r="L145" s="57" t="s">
        <v>159</v>
      </c>
      <c r="M145" s="57">
        <v>1</v>
      </c>
      <c r="N145" s="57" t="s">
        <v>672</v>
      </c>
      <c r="O145" s="57">
        <v>1980</v>
      </c>
      <c r="P145" s="57"/>
      <c r="Q145" s="57"/>
      <c r="R145" s="57"/>
      <c r="S145" s="57"/>
      <c r="T145" s="57"/>
      <c r="U145" s="56">
        <v>54</v>
      </c>
      <c r="V145" s="57">
        <v>46</v>
      </c>
      <c r="W145" s="61">
        <v>0</v>
      </c>
      <c r="X145" s="59">
        <v>20.5</v>
      </c>
      <c r="Y145" s="56"/>
      <c r="Z145" s="57"/>
      <c r="AA145" s="60"/>
      <c r="AB145" s="59">
        <v>0</v>
      </c>
      <c r="AC145" s="56"/>
      <c r="AD145" s="57"/>
      <c r="AE145" s="61"/>
      <c r="AF145" s="57">
        <v>0</v>
      </c>
      <c r="AG145" s="137">
        <v>2.5</v>
      </c>
      <c r="AH145" s="137" t="s">
        <v>137</v>
      </c>
      <c r="AI145" s="95" t="s">
        <v>674</v>
      </c>
      <c r="AJ145" s="103" t="s">
        <v>673</v>
      </c>
    </row>
    <row r="146" spans="1:36" s="3" customFormat="1" x14ac:dyDescent="0.3">
      <c r="A146" s="123">
        <v>111</v>
      </c>
      <c r="B146" s="150"/>
      <c r="C146" s="150">
        <v>8</v>
      </c>
      <c r="D146" s="57"/>
      <c r="E146" s="57"/>
      <c r="F146" s="81">
        <v>43313</v>
      </c>
      <c r="G146" s="82">
        <f t="shared" si="3"/>
        <v>0.124198</v>
      </c>
      <c r="H146" s="57">
        <v>1241.98</v>
      </c>
      <c r="I146" s="57" t="s">
        <v>54</v>
      </c>
      <c r="J146" s="83">
        <v>0.8</v>
      </c>
      <c r="K146" s="57" t="s">
        <v>71</v>
      </c>
      <c r="L146" s="57" t="s">
        <v>159</v>
      </c>
      <c r="M146" s="57">
        <v>1</v>
      </c>
      <c r="N146" s="57" t="s">
        <v>252</v>
      </c>
      <c r="O146" s="57">
        <v>1955</v>
      </c>
      <c r="P146" s="57"/>
      <c r="Q146" s="57"/>
      <c r="R146" s="57"/>
      <c r="S146" s="57"/>
      <c r="T146" s="57"/>
      <c r="U146" s="56">
        <v>0</v>
      </c>
      <c r="V146" s="57">
        <v>13</v>
      </c>
      <c r="W146" s="61">
        <v>87</v>
      </c>
      <c r="X146" s="59">
        <v>28</v>
      </c>
      <c r="Y146" s="56"/>
      <c r="Z146" s="57"/>
      <c r="AA146" s="60"/>
      <c r="AB146" s="59">
        <v>0</v>
      </c>
      <c r="AC146" s="56"/>
      <c r="AD146" s="57"/>
      <c r="AE146" s="61"/>
      <c r="AF146" s="57">
        <v>0</v>
      </c>
      <c r="AG146" s="137">
        <v>28</v>
      </c>
      <c r="AH146" s="137" t="s">
        <v>137</v>
      </c>
      <c r="AI146" s="95" t="s">
        <v>677</v>
      </c>
      <c r="AJ146" s="103"/>
    </row>
    <row r="147" spans="1:36" s="3" customFormat="1" ht="57.6" x14ac:dyDescent="0.3">
      <c r="A147" s="123">
        <v>112</v>
      </c>
      <c r="B147" s="150"/>
      <c r="C147" s="150">
        <v>8</v>
      </c>
      <c r="D147" s="57"/>
      <c r="E147" s="57"/>
      <c r="F147" s="81">
        <v>43313</v>
      </c>
      <c r="G147" s="82">
        <f t="shared" si="3"/>
        <v>2.9959919999999998</v>
      </c>
      <c r="H147" s="57">
        <v>29959.919999999998</v>
      </c>
      <c r="I147" s="57" t="s">
        <v>54</v>
      </c>
      <c r="J147" s="83">
        <v>1</v>
      </c>
      <c r="K147" s="57" t="s">
        <v>142</v>
      </c>
      <c r="L147" s="57" t="s">
        <v>161</v>
      </c>
      <c r="M147" s="57">
        <v>4</v>
      </c>
      <c r="N147" s="57" t="s">
        <v>678</v>
      </c>
      <c r="O147" s="57">
        <v>1951</v>
      </c>
      <c r="P147" s="57" t="s">
        <v>679</v>
      </c>
      <c r="Q147" s="57">
        <v>1975</v>
      </c>
      <c r="R147" s="57" t="s">
        <v>680</v>
      </c>
      <c r="S147" s="57">
        <v>1997</v>
      </c>
      <c r="T147" s="57" t="s">
        <v>707</v>
      </c>
      <c r="U147" s="56">
        <v>44</v>
      </c>
      <c r="V147" s="57">
        <v>28</v>
      </c>
      <c r="W147" s="61">
        <v>28</v>
      </c>
      <c r="X147" s="59">
        <v>19</v>
      </c>
      <c r="Y147" s="56">
        <v>28</v>
      </c>
      <c r="Z147" s="57">
        <v>50</v>
      </c>
      <c r="AA147" s="60">
        <v>22</v>
      </c>
      <c r="AB147" s="59">
        <v>19.5</v>
      </c>
      <c r="AC147" s="56">
        <v>94</v>
      </c>
      <c r="AD147" s="57">
        <v>6</v>
      </c>
      <c r="AE147" s="61"/>
      <c r="AF147" s="57">
        <v>9</v>
      </c>
      <c r="AG147" s="137">
        <v>17.2</v>
      </c>
      <c r="AH147" s="138" t="s">
        <v>681</v>
      </c>
      <c r="AI147" s="95" t="s">
        <v>682</v>
      </c>
      <c r="AJ147" s="103"/>
    </row>
    <row r="148" spans="1:36" s="3" customFormat="1" ht="43.2" x14ac:dyDescent="0.3">
      <c r="A148" s="123">
        <v>113</v>
      </c>
      <c r="B148" s="150"/>
      <c r="C148" s="150">
        <v>8</v>
      </c>
      <c r="D148" s="57"/>
      <c r="E148" s="57"/>
      <c r="F148" s="81">
        <v>43313</v>
      </c>
      <c r="G148" s="82">
        <f>H148/10000</f>
        <v>1.6770650000000002</v>
      </c>
      <c r="H148" s="57">
        <f>15894.1+876.55</f>
        <v>16770.650000000001</v>
      </c>
      <c r="I148" s="57" t="s">
        <v>54</v>
      </c>
      <c r="J148" s="83">
        <v>1</v>
      </c>
      <c r="K148" s="57" t="s">
        <v>144</v>
      </c>
      <c r="L148" s="57" t="s">
        <v>159</v>
      </c>
      <c r="M148" s="57">
        <v>1</v>
      </c>
      <c r="N148" s="57" t="s">
        <v>683</v>
      </c>
      <c r="O148" s="57">
        <v>1942</v>
      </c>
      <c r="P148" s="57" t="s">
        <v>684</v>
      </c>
      <c r="Q148" s="57">
        <v>1980</v>
      </c>
      <c r="R148" s="57" t="s">
        <v>685</v>
      </c>
      <c r="S148" s="57">
        <v>1980</v>
      </c>
      <c r="T148" s="57"/>
      <c r="U148" s="56"/>
      <c r="V148" s="57"/>
      <c r="W148" s="61"/>
      <c r="X148" s="59">
        <v>0</v>
      </c>
      <c r="Y148" s="56">
        <v>20</v>
      </c>
      <c r="Z148" s="57">
        <v>35</v>
      </c>
      <c r="AA148" s="60">
        <v>45</v>
      </c>
      <c r="AB148" s="59">
        <v>27</v>
      </c>
      <c r="AC148" s="56">
        <v>12</v>
      </c>
      <c r="AD148" s="57">
        <v>41</v>
      </c>
      <c r="AE148" s="61">
        <v>47</v>
      </c>
      <c r="AF148" s="57">
        <v>24</v>
      </c>
      <c r="AG148" s="137"/>
      <c r="AH148" s="137" t="s">
        <v>137</v>
      </c>
      <c r="AI148" s="95" t="s">
        <v>687</v>
      </c>
      <c r="AJ148" s="105" t="s">
        <v>686</v>
      </c>
    </row>
    <row r="149" spans="1:36" s="3" customFormat="1" ht="28.8" x14ac:dyDescent="0.3">
      <c r="A149" s="123">
        <v>114</v>
      </c>
      <c r="B149" s="150"/>
      <c r="C149" s="150">
        <v>8</v>
      </c>
      <c r="D149" s="57"/>
      <c r="E149" s="57"/>
      <c r="F149" s="81">
        <v>43313</v>
      </c>
      <c r="G149" s="82">
        <f t="shared" si="3"/>
        <v>0.72648299999999999</v>
      </c>
      <c r="H149" s="57">
        <v>7264.83</v>
      </c>
      <c r="I149" s="57" t="s">
        <v>177</v>
      </c>
      <c r="J149" s="83">
        <v>1</v>
      </c>
      <c r="K149" s="57" t="s">
        <v>139</v>
      </c>
      <c r="L149" s="57" t="s">
        <v>160</v>
      </c>
      <c r="M149" s="57">
        <v>3</v>
      </c>
      <c r="N149" s="57" t="s">
        <v>611</v>
      </c>
      <c r="O149" s="57">
        <v>1985</v>
      </c>
      <c r="P149" s="57" t="s">
        <v>466</v>
      </c>
      <c r="Q149" s="57">
        <v>1985</v>
      </c>
      <c r="R149" s="57" t="s">
        <v>690</v>
      </c>
      <c r="S149" s="57">
        <v>1985</v>
      </c>
      <c r="T149" s="57" t="s">
        <v>691</v>
      </c>
      <c r="U149" s="56">
        <v>76</v>
      </c>
      <c r="V149" s="57">
        <v>24</v>
      </c>
      <c r="W149" s="61">
        <v>0</v>
      </c>
      <c r="X149" s="59">
        <v>10.5</v>
      </c>
      <c r="Y149" s="56"/>
      <c r="Z149" s="57"/>
      <c r="AA149" s="60"/>
      <c r="AB149" s="59">
        <v>0</v>
      </c>
      <c r="AC149" s="56"/>
      <c r="AD149" s="57"/>
      <c r="AE149" s="61"/>
      <c r="AF149" s="57">
        <v>0</v>
      </c>
      <c r="AG149" s="137">
        <v>1.5</v>
      </c>
      <c r="AH149" s="137" t="s">
        <v>191</v>
      </c>
      <c r="AI149" s="95" t="s">
        <v>692</v>
      </c>
      <c r="AJ149" s="103"/>
    </row>
    <row r="150" spans="1:36" s="3" customFormat="1" x14ac:dyDescent="0.3">
      <c r="A150" s="123">
        <v>115</v>
      </c>
      <c r="B150" s="150"/>
      <c r="C150" s="150">
        <v>8</v>
      </c>
      <c r="D150" s="57"/>
      <c r="E150" s="57"/>
      <c r="F150" s="81">
        <v>43313</v>
      </c>
      <c r="G150" s="82">
        <f t="shared" si="3"/>
        <v>0.12111</v>
      </c>
      <c r="H150" s="57">
        <v>1211.0999999999999</v>
      </c>
      <c r="I150" s="57" t="s">
        <v>177</v>
      </c>
      <c r="J150" s="83">
        <v>0</v>
      </c>
      <c r="K150" s="57" t="s">
        <v>139</v>
      </c>
      <c r="L150" s="57" t="s">
        <v>159</v>
      </c>
      <c r="M150" s="57">
        <v>1</v>
      </c>
      <c r="N150" s="57" t="s">
        <v>353</v>
      </c>
      <c r="O150" s="57">
        <v>1996</v>
      </c>
      <c r="P150" s="57" t="s">
        <v>284</v>
      </c>
      <c r="Q150" s="57">
        <v>1996</v>
      </c>
      <c r="R150" s="57"/>
      <c r="S150" s="57"/>
      <c r="T150" s="57"/>
      <c r="U150" s="56">
        <v>100</v>
      </c>
      <c r="V150" s="57">
        <v>0</v>
      </c>
      <c r="W150" s="61">
        <v>0</v>
      </c>
      <c r="X150" s="59">
        <v>6.5</v>
      </c>
      <c r="Y150" s="56"/>
      <c r="Z150" s="57"/>
      <c r="AA150" s="60"/>
      <c r="AB150" s="59">
        <v>0</v>
      </c>
      <c r="AC150" s="56"/>
      <c r="AD150" s="57"/>
      <c r="AE150" s="61"/>
      <c r="AF150" s="57">
        <v>0</v>
      </c>
      <c r="AG150" s="137">
        <v>6.5</v>
      </c>
      <c r="AH150" s="137" t="s">
        <v>262</v>
      </c>
      <c r="AI150" s="95" t="s">
        <v>693</v>
      </c>
      <c r="AJ150" s="103" t="s">
        <v>366</v>
      </c>
    </row>
    <row r="151" spans="1:36" s="3" customFormat="1" ht="43.2" x14ac:dyDescent="0.3">
      <c r="A151" s="123">
        <v>116</v>
      </c>
      <c r="B151" s="150"/>
      <c r="C151" s="150">
        <v>8</v>
      </c>
      <c r="D151" s="57"/>
      <c r="E151" s="57"/>
      <c r="F151" s="81">
        <v>43313</v>
      </c>
      <c r="G151" s="82">
        <f t="shared" si="3"/>
        <v>0.22919</v>
      </c>
      <c r="H151" s="57">
        <v>2291.9</v>
      </c>
      <c r="I151" s="57" t="s">
        <v>177</v>
      </c>
      <c r="J151" s="83">
        <v>0.25</v>
      </c>
      <c r="K151" s="57" t="s">
        <v>140</v>
      </c>
      <c r="L151" s="57" t="s">
        <v>159</v>
      </c>
      <c r="M151" s="57">
        <v>3</v>
      </c>
      <c r="N151" s="83" t="s">
        <v>700</v>
      </c>
      <c r="O151" s="57">
        <v>1981</v>
      </c>
      <c r="P151" s="57" t="s">
        <v>694</v>
      </c>
      <c r="Q151" s="57">
        <v>1988</v>
      </c>
      <c r="R151" s="57" t="s">
        <v>695</v>
      </c>
      <c r="S151" s="57">
        <v>1988</v>
      </c>
      <c r="T151" s="57" t="s">
        <v>696</v>
      </c>
      <c r="U151" s="56">
        <v>57</v>
      </c>
      <c r="V151" s="57">
        <v>35</v>
      </c>
      <c r="W151" s="61">
        <v>9</v>
      </c>
      <c r="X151" s="59">
        <v>18.5</v>
      </c>
      <c r="Y151" s="56"/>
      <c r="Z151" s="57"/>
      <c r="AA151" s="60"/>
      <c r="AB151" s="59">
        <v>0</v>
      </c>
      <c r="AC151" s="56"/>
      <c r="AD151" s="57"/>
      <c r="AE151" s="61"/>
      <c r="AF151" s="57">
        <v>0</v>
      </c>
      <c r="AG151" s="137">
        <v>18.5</v>
      </c>
      <c r="AH151" s="137" t="s">
        <v>185</v>
      </c>
      <c r="AI151" s="95" t="s">
        <v>701</v>
      </c>
      <c r="AJ151" s="105" t="s">
        <v>702</v>
      </c>
    </row>
    <row r="152" spans="1:36" s="3" customFormat="1" ht="28.8" x14ac:dyDescent="0.3">
      <c r="A152" s="123">
        <v>117</v>
      </c>
      <c r="B152" s="150"/>
      <c r="C152" s="150">
        <v>8</v>
      </c>
      <c r="D152" s="57"/>
      <c r="E152" s="57"/>
      <c r="F152" s="81">
        <v>43313</v>
      </c>
      <c r="G152" s="82">
        <f t="shared" si="3"/>
        <v>0.38785500000000001</v>
      </c>
      <c r="H152" s="57">
        <v>3878.55</v>
      </c>
      <c r="I152" s="57" t="s">
        <v>55</v>
      </c>
      <c r="J152" s="83">
        <v>1</v>
      </c>
      <c r="K152" s="57" t="s">
        <v>142</v>
      </c>
      <c r="L152" s="57" t="s">
        <v>161</v>
      </c>
      <c r="M152" s="57">
        <v>1</v>
      </c>
      <c r="N152" s="57" t="s">
        <v>705</v>
      </c>
      <c r="O152" s="57">
        <v>1957</v>
      </c>
      <c r="P152" s="57" t="s">
        <v>706</v>
      </c>
      <c r="Q152" s="57">
        <v>1955</v>
      </c>
      <c r="R152" s="57" t="s">
        <v>684</v>
      </c>
      <c r="S152" s="57"/>
      <c r="T152" s="57" t="s">
        <v>708</v>
      </c>
      <c r="U152" s="56">
        <v>9</v>
      </c>
      <c r="V152" s="57">
        <v>36</v>
      </c>
      <c r="W152" s="61">
        <v>55</v>
      </c>
      <c r="X152" s="59">
        <v>16.5</v>
      </c>
      <c r="Y152" s="56"/>
      <c r="Z152" s="57"/>
      <c r="AA152" s="60"/>
      <c r="AB152" s="59">
        <v>0</v>
      </c>
      <c r="AC152" s="56"/>
      <c r="AD152" s="57"/>
      <c r="AE152" s="61"/>
      <c r="AF152" s="57">
        <v>0</v>
      </c>
      <c r="AG152" s="137">
        <v>16.5</v>
      </c>
      <c r="AH152" s="137" t="s">
        <v>185</v>
      </c>
      <c r="AI152" s="95" t="s">
        <v>710</v>
      </c>
      <c r="AJ152" s="103" t="s">
        <v>709</v>
      </c>
    </row>
    <row r="153" spans="1:36" s="3" customFormat="1" ht="29.4" thickBot="1" x14ac:dyDescent="0.35">
      <c r="A153" s="124">
        <v>118</v>
      </c>
      <c r="B153" s="156"/>
      <c r="C153" s="156">
        <v>8</v>
      </c>
      <c r="D153" s="87"/>
      <c r="E153" s="87"/>
      <c r="F153" s="125">
        <v>43313</v>
      </c>
      <c r="G153" s="126">
        <f t="shared" si="3"/>
        <v>0.40872399999999998</v>
      </c>
      <c r="H153" s="87">
        <v>4087.24</v>
      </c>
      <c r="I153" s="87" t="s">
        <v>56</v>
      </c>
      <c r="J153" s="127">
        <v>0</v>
      </c>
      <c r="K153" s="87" t="s">
        <v>139</v>
      </c>
      <c r="L153" s="87" t="s">
        <v>159</v>
      </c>
      <c r="M153" s="87">
        <v>1</v>
      </c>
      <c r="N153" s="87" t="s">
        <v>630</v>
      </c>
      <c r="O153" s="87">
        <v>2008</v>
      </c>
      <c r="P153" s="87"/>
      <c r="Q153" s="87"/>
      <c r="R153" s="87"/>
      <c r="S153" s="87"/>
      <c r="T153" s="87"/>
      <c r="U153" s="86"/>
      <c r="V153" s="87"/>
      <c r="W153" s="88"/>
      <c r="X153" s="89">
        <v>0</v>
      </c>
      <c r="Y153" s="86"/>
      <c r="Z153" s="87"/>
      <c r="AA153" s="90"/>
      <c r="AB153" s="89">
        <v>0</v>
      </c>
      <c r="AC153" s="86"/>
      <c r="AD153" s="87"/>
      <c r="AE153" s="88"/>
      <c r="AF153" s="87">
        <v>0</v>
      </c>
      <c r="AG153" s="143"/>
      <c r="AH153" s="139" t="s">
        <v>185</v>
      </c>
      <c r="AI153" s="128" t="s">
        <v>712</v>
      </c>
      <c r="AJ153" s="129" t="s">
        <v>711</v>
      </c>
    </row>
    <row r="154" spans="1:36" s="3" customFormat="1" x14ac:dyDescent="0.3">
      <c r="A154"/>
      <c r="B154" s="1"/>
      <c r="C154" s="1"/>
      <c r="D154"/>
      <c r="E154"/>
      <c r="F154"/>
      <c r="G154" s="5"/>
      <c r="H154" s="5"/>
      <c r="I154"/>
      <c r="J154"/>
      <c r="K154"/>
      <c r="L154"/>
      <c r="M154"/>
      <c r="N154"/>
      <c r="O154"/>
      <c r="P154"/>
      <c r="Q154"/>
      <c r="R154"/>
      <c r="S154"/>
      <c r="T154"/>
      <c r="U154"/>
      <c r="V154"/>
      <c r="W154"/>
      <c r="X154"/>
      <c r="Y154"/>
      <c r="Z154"/>
      <c r="AA154" s="1"/>
      <c r="AB154"/>
      <c r="AC154"/>
      <c r="AD154"/>
      <c r="AE154"/>
      <c r="AF154"/>
      <c r="AG154" s="4"/>
      <c r="AI154" s="97"/>
      <c r="AJ154" s="97"/>
    </row>
    <row r="155" spans="1:36" s="3" customFormat="1" x14ac:dyDescent="0.3">
      <c r="A155"/>
      <c r="B155" s="1"/>
      <c r="C155" s="1"/>
      <c r="D155"/>
      <c r="E155"/>
      <c r="F155"/>
      <c r="G155" s="5"/>
      <c r="H155" s="5"/>
      <c r="I155"/>
      <c r="J155"/>
      <c r="K155"/>
      <c r="L155"/>
      <c r="M155"/>
      <c r="N155"/>
      <c r="O155"/>
      <c r="P155"/>
      <c r="Q155"/>
      <c r="R155"/>
      <c r="S155"/>
      <c r="T155"/>
      <c r="U155" s="1"/>
      <c r="V155" s="1"/>
      <c r="W155" s="1"/>
      <c r="X155"/>
      <c r="Y155" s="1"/>
      <c r="Z155"/>
      <c r="AA155" s="1"/>
      <c r="AB155"/>
      <c r="AC155"/>
      <c r="AD155"/>
      <c r="AE155"/>
      <c r="AF155"/>
      <c r="AG155" s="4">
        <f>AVERAGE(AG2:AG153)</f>
        <v>18.55940677966101</v>
      </c>
      <c r="AI155" s="97"/>
      <c r="AJ155" s="97"/>
    </row>
    <row r="156" spans="1:36" s="3" customFormat="1" x14ac:dyDescent="0.3">
      <c r="A156"/>
      <c r="B156" s="1"/>
      <c r="C156" s="1"/>
      <c r="D156"/>
      <c r="E156"/>
      <c r="F156"/>
      <c r="G156" s="5"/>
      <c r="H156" s="5"/>
      <c r="I156"/>
      <c r="J156"/>
      <c r="K156"/>
      <c r="L156"/>
      <c r="M156"/>
      <c r="N156"/>
      <c r="O156"/>
      <c r="P156"/>
      <c r="Q156"/>
      <c r="R156"/>
      <c r="S156"/>
      <c r="T156"/>
      <c r="U156" s="1"/>
      <c r="V156" s="1"/>
      <c r="W156" s="1"/>
      <c r="X156"/>
      <c r="Y156" s="1"/>
      <c r="Z156"/>
      <c r="AA156" s="1"/>
      <c r="AB156"/>
      <c r="AC156"/>
      <c r="AD156"/>
      <c r="AE156"/>
      <c r="AF156"/>
      <c r="AG156" s="4">
        <f>MAX(AG153)</f>
        <v>0</v>
      </c>
      <c r="AI156" s="97"/>
      <c r="AJ156" s="97"/>
    </row>
    <row r="157" spans="1:36" s="3" customFormat="1" x14ac:dyDescent="0.3">
      <c r="A157"/>
      <c r="B157" s="1"/>
      <c r="C157" s="1"/>
      <c r="D157"/>
      <c r="E157"/>
      <c r="F157"/>
      <c r="G157" s="5"/>
      <c r="H157" s="5"/>
      <c r="I157"/>
      <c r="J157"/>
      <c r="K157"/>
      <c r="L157"/>
      <c r="M157"/>
      <c r="N157"/>
      <c r="O157"/>
      <c r="P157"/>
      <c r="Q157"/>
      <c r="R157"/>
      <c r="S157"/>
      <c r="T157"/>
      <c r="U157" s="1"/>
      <c r="V157" s="1"/>
      <c r="W157" s="1"/>
      <c r="X157"/>
      <c r="Y157" s="1"/>
      <c r="Z157"/>
      <c r="AA157" s="1"/>
      <c r="AB157"/>
      <c r="AC157"/>
      <c r="AD157"/>
      <c r="AE157"/>
      <c r="AF157"/>
      <c r="AG157" s="4"/>
      <c r="AI157" s="97"/>
      <c r="AJ157" s="97"/>
    </row>
    <row r="158" spans="1:36" x14ac:dyDescent="0.3">
      <c r="U158" s="1"/>
      <c r="V158" s="1"/>
      <c r="W158" s="1"/>
      <c r="Y158" s="1"/>
    </row>
    <row r="159" spans="1:36" x14ac:dyDescent="0.3">
      <c r="U159" s="1"/>
      <c r="V159" s="1"/>
      <c r="W159" s="1"/>
      <c r="Y159" s="1"/>
    </row>
    <row r="160" spans="1:36" x14ac:dyDescent="0.3">
      <c r="U160" s="1"/>
      <c r="V160" s="1"/>
      <c r="W160" s="1"/>
      <c r="Y160" s="1"/>
    </row>
  </sheetData>
  <sortState ref="J141:N155">
    <sortCondition ref="K141:K155"/>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184A-107A-4DE6-AF31-E2E5544286FC}">
  <dimension ref="A1:K42"/>
  <sheetViews>
    <sheetView workbookViewId="0">
      <selection activeCell="E27" sqref="E27"/>
    </sheetView>
  </sheetViews>
  <sheetFormatPr baseColWidth="10" defaultRowHeight="14.4" x14ac:dyDescent="0.3"/>
  <cols>
    <col min="1" max="1" width="4.33203125" style="4" bestFit="1" customWidth="1"/>
    <col min="2" max="2" width="17.44140625" style="4" bestFit="1" customWidth="1"/>
    <col min="3" max="3" width="11.5546875" style="4"/>
    <col min="4" max="4" width="4.77734375" style="4" bestFit="1" customWidth="1"/>
    <col min="5" max="5" width="33.44140625" style="4" bestFit="1" customWidth="1"/>
    <col min="6" max="6" width="11.5546875" style="4"/>
    <col min="7" max="7" width="4.109375" style="4" bestFit="1" customWidth="1"/>
    <col min="8" max="8" width="30.88671875" style="4" bestFit="1" customWidth="1"/>
    <col min="9" max="9" width="11.5546875" style="4"/>
    <col min="10" max="10" width="3.77734375" style="4" bestFit="1" customWidth="1"/>
    <col min="11" max="11" width="26" style="4" bestFit="1" customWidth="1"/>
    <col min="12" max="16384" width="11.5546875" style="4"/>
  </cols>
  <sheetData>
    <row r="1" spans="1:11" ht="15" thickBot="1" x14ac:dyDescent="0.35">
      <c r="A1" s="175" t="s">
        <v>52</v>
      </c>
      <c r="B1" s="176"/>
      <c r="C1" s="2"/>
      <c r="D1" s="175" t="s">
        <v>115</v>
      </c>
      <c r="E1" s="176"/>
      <c r="F1" s="2"/>
      <c r="G1" s="175" t="s">
        <v>136</v>
      </c>
      <c r="H1" s="176"/>
      <c r="I1" s="2"/>
      <c r="J1" s="175" t="s">
        <v>158</v>
      </c>
      <c r="K1" s="176"/>
    </row>
    <row r="2" spans="1:11" x14ac:dyDescent="0.3">
      <c r="A2" s="10" t="s">
        <v>53</v>
      </c>
      <c r="B2" s="7" t="s">
        <v>85</v>
      </c>
      <c r="D2" s="17" t="s">
        <v>116</v>
      </c>
      <c r="E2" s="14" t="s">
        <v>126</v>
      </c>
      <c r="G2" s="20">
        <v>0</v>
      </c>
      <c r="H2" s="14" t="s">
        <v>147</v>
      </c>
      <c r="J2" s="20">
        <v>0</v>
      </c>
      <c r="K2" s="14" t="s">
        <v>147</v>
      </c>
    </row>
    <row r="3" spans="1:11" x14ac:dyDescent="0.3">
      <c r="A3" s="11" t="s">
        <v>54</v>
      </c>
      <c r="B3" s="7" t="s">
        <v>180</v>
      </c>
      <c r="D3" s="18" t="s">
        <v>117</v>
      </c>
      <c r="E3" s="15" t="s">
        <v>127</v>
      </c>
      <c r="G3" s="18" t="s">
        <v>137</v>
      </c>
      <c r="H3" s="15" t="s">
        <v>148</v>
      </c>
      <c r="J3" s="18" t="s">
        <v>159</v>
      </c>
      <c r="K3" s="15" t="s">
        <v>164</v>
      </c>
    </row>
    <row r="4" spans="1:11" x14ac:dyDescent="0.3">
      <c r="A4" s="11" t="s">
        <v>55</v>
      </c>
      <c r="B4" s="7" t="s">
        <v>86</v>
      </c>
      <c r="D4" s="18" t="s">
        <v>118</v>
      </c>
      <c r="E4" s="15" t="s">
        <v>128</v>
      </c>
      <c r="G4" s="18" t="s">
        <v>138</v>
      </c>
      <c r="H4" s="15" t="s">
        <v>99</v>
      </c>
      <c r="J4" s="18" t="s">
        <v>160</v>
      </c>
      <c r="K4" s="15" t="s">
        <v>165</v>
      </c>
    </row>
    <row r="5" spans="1:11" x14ac:dyDescent="0.3">
      <c r="A5" s="11" t="s">
        <v>56</v>
      </c>
      <c r="B5" s="7" t="s">
        <v>87</v>
      </c>
      <c r="D5" s="18" t="s">
        <v>119</v>
      </c>
      <c r="E5" s="15" t="s">
        <v>129</v>
      </c>
      <c r="G5" s="18" t="s">
        <v>139</v>
      </c>
      <c r="H5" s="15" t="s">
        <v>149</v>
      </c>
      <c r="J5" s="18" t="s">
        <v>161</v>
      </c>
      <c r="K5" s="15" t="s">
        <v>166</v>
      </c>
    </row>
    <row r="6" spans="1:11" x14ac:dyDescent="0.3">
      <c r="A6" s="11" t="s">
        <v>57</v>
      </c>
      <c r="B6" s="7" t="s">
        <v>88</v>
      </c>
      <c r="D6" s="18" t="s">
        <v>120</v>
      </c>
      <c r="E6" s="15" t="s">
        <v>130</v>
      </c>
      <c r="G6" s="18" t="s">
        <v>140</v>
      </c>
      <c r="H6" s="15" t="s">
        <v>150</v>
      </c>
      <c r="J6" s="18" t="s">
        <v>162</v>
      </c>
      <c r="K6" s="15" t="s">
        <v>167</v>
      </c>
    </row>
    <row r="7" spans="1:11" ht="15" thickBot="1" x14ac:dyDescent="0.35">
      <c r="A7" s="11" t="s">
        <v>58</v>
      </c>
      <c r="B7" s="7" t="s">
        <v>89</v>
      </c>
      <c r="D7" s="18" t="s">
        <v>121</v>
      </c>
      <c r="E7" s="15" t="s">
        <v>131</v>
      </c>
      <c r="G7" s="18" t="s">
        <v>141</v>
      </c>
      <c r="H7" s="15" t="s">
        <v>151</v>
      </c>
      <c r="J7" s="19" t="s">
        <v>163</v>
      </c>
      <c r="K7" s="16" t="s">
        <v>168</v>
      </c>
    </row>
    <row r="8" spans="1:11" ht="15" thickBot="1" x14ac:dyDescent="0.35">
      <c r="A8" s="11" t="s">
        <v>59</v>
      </c>
      <c r="B8" s="7" t="s">
        <v>90</v>
      </c>
      <c r="D8" s="18" t="s">
        <v>122</v>
      </c>
      <c r="E8" s="15" t="s">
        <v>132</v>
      </c>
      <c r="G8" s="18" t="s">
        <v>142</v>
      </c>
      <c r="H8" s="15" t="s">
        <v>152</v>
      </c>
    </row>
    <row r="9" spans="1:11" ht="15" thickBot="1" x14ac:dyDescent="0.35">
      <c r="A9" s="11" t="s">
        <v>60</v>
      </c>
      <c r="B9" s="7" t="s">
        <v>91</v>
      </c>
      <c r="D9" s="18" t="s">
        <v>123</v>
      </c>
      <c r="E9" s="15" t="s">
        <v>133</v>
      </c>
      <c r="G9" s="18" t="s">
        <v>71</v>
      </c>
      <c r="H9" s="15" t="s">
        <v>153</v>
      </c>
      <c r="J9" s="175" t="s">
        <v>169</v>
      </c>
      <c r="K9" s="176"/>
    </row>
    <row r="10" spans="1:11" x14ac:dyDescent="0.3">
      <c r="A10" s="11" t="s">
        <v>61</v>
      </c>
      <c r="B10" s="7" t="s">
        <v>92</v>
      </c>
      <c r="D10" s="18" t="s">
        <v>124</v>
      </c>
      <c r="E10" s="15" t="s">
        <v>134</v>
      </c>
      <c r="G10" s="18" t="s">
        <v>143</v>
      </c>
      <c r="H10" s="15" t="s">
        <v>154</v>
      </c>
      <c r="J10" s="17">
        <v>0</v>
      </c>
      <c r="K10" s="14" t="s">
        <v>147</v>
      </c>
    </row>
    <row r="11" spans="1:11" ht="15" thickBot="1" x14ac:dyDescent="0.35">
      <c r="A11" s="11" t="s">
        <v>62</v>
      </c>
      <c r="B11" s="7" t="s">
        <v>93</v>
      </c>
      <c r="C11" s="2"/>
      <c r="D11" s="19" t="s">
        <v>125</v>
      </c>
      <c r="E11" s="16" t="s">
        <v>135</v>
      </c>
      <c r="G11" s="18" t="s">
        <v>144</v>
      </c>
      <c r="H11" s="15" t="s">
        <v>155</v>
      </c>
      <c r="J11" s="18">
        <v>1</v>
      </c>
      <c r="K11" s="15" t="s">
        <v>170</v>
      </c>
    </row>
    <row r="12" spans="1:11" ht="15" thickBot="1" x14ac:dyDescent="0.35">
      <c r="A12" s="11" t="s">
        <v>63</v>
      </c>
      <c r="B12" s="7" t="s">
        <v>94</v>
      </c>
      <c r="C12" s="2"/>
      <c r="G12" s="18" t="s">
        <v>145</v>
      </c>
      <c r="H12" s="15" t="s">
        <v>156</v>
      </c>
      <c r="J12" s="18">
        <v>2</v>
      </c>
      <c r="K12" s="15" t="s">
        <v>171</v>
      </c>
    </row>
    <row r="13" spans="1:11" ht="15" thickBot="1" x14ac:dyDescent="0.35">
      <c r="A13" s="11" t="s">
        <v>64</v>
      </c>
      <c r="B13" s="7" t="s">
        <v>95</v>
      </c>
      <c r="D13" s="173" t="s">
        <v>183</v>
      </c>
      <c r="E13" s="174"/>
      <c r="G13" s="19" t="s">
        <v>146</v>
      </c>
      <c r="H13" s="16" t="s">
        <v>157</v>
      </c>
      <c r="J13" s="18">
        <v>3</v>
      </c>
      <c r="K13" s="15" t="s">
        <v>172</v>
      </c>
    </row>
    <row r="14" spans="1:11" x14ac:dyDescent="0.3">
      <c r="A14" s="11" t="s">
        <v>65</v>
      </c>
      <c r="B14" s="7" t="s">
        <v>96</v>
      </c>
      <c r="D14" s="17" t="s">
        <v>137</v>
      </c>
      <c r="E14" s="15" t="s">
        <v>373</v>
      </c>
      <c r="J14" s="18">
        <v>4</v>
      </c>
      <c r="K14" s="15" t="s">
        <v>173</v>
      </c>
    </row>
    <row r="15" spans="1:11" ht="15" thickBot="1" x14ac:dyDescent="0.35">
      <c r="A15" s="11" t="s">
        <v>66</v>
      </c>
      <c r="B15" s="7" t="s">
        <v>97</v>
      </c>
      <c r="D15" s="18" t="s">
        <v>185</v>
      </c>
      <c r="E15" s="15" t="s">
        <v>481</v>
      </c>
      <c r="J15" s="19">
        <v>5</v>
      </c>
      <c r="K15" s="16" t="s">
        <v>174</v>
      </c>
    </row>
    <row r="16" spans="1:11" x14ac:dyDescent="0.3">
      <c r="A16" s="11" t="s">
        <v>67</v>
      </c>
      <c r="B16" s="7" t="s">
        <v>98</v>
      </c>
      <c r="D16" s="18" t="s">
        <v>262</v>
      </c>
      <c r="E16" s="15" t="s">
        <v>482</v>
      </c>
    </row>
    <row r="17" spans="1:5" x14ac:dyDescent="0.3">
      <c r="A17" s="11" t="s">
        <v>68</v>
      </c>
      <c r="B17" s="7" t="s">
        <v>99</v>
      </c>
      <c r="D17" s="18" t="s">
        <v>184</v>
      </c>
      <c r="E17" s="15" t="s">
        <v>483</v>
      </c>
    </row>
    <row r="18" spans="1:5" ht="15" thickBot="1" x14ac:dyDescent="0.35">
      <c r="A18" s="11" t="s">
        <v>69</v>
      </c>
      <c r="B18" s="7" t="s">
        <v>100</v>
      </c>
      <c r="D18" s="19" t="s">
        <v>191</v>
      </c>
      <c r="E18" s="16" t="s">
        <v>484</v>
      </c>
    </row>
    <row r="19" spans="1:5" x14ac:dyDescent="0.3">
      <c r="A19" s="11" t="s">
        <v>70</v>
      </c>
      <c r="B19" s="7" t="s">
        <v>101</v>
      </c>
    </row>
    <row r="20" spans="1:5" x14ac:dyDescent="0.3">
      <c r="A20" s="11" t="s">
        <v>71</v>
      </c>
      <c r="B20" s="7" t="s">
        <v>102</v>
      </c>
    </row>
    <row r="21" spans="1:5" x14ac:dyDescent="0.3">
      <c r="A21" s="11" t="s">
        <v>72</v>
      </c>
      <c r="B21" s="7" t="s">
        <v>103</v>
      </c>
    </row>
    <row r="22" spans="1:5" x14ac:dyDescent="0.3">
      <c r="A22" s="11" t="s">
        <v>73</v>
      </c>
      <c r="B22" s="7" t="s">
        <v>104</v>
      </c>
    </row>
    <row r="23" spans="1:5" x14ac:dyDescent="0.3">
      <c r="A23" s="11" t="s">
        <v>74</v>
      </c>
      <c r="B23" s="7" t="s">
        <v>105</v>
      </c>
    </row>
    <row r="24" spans="1:5" x14ac:dyDescent="0.3">
      <c r="A24" s="11" t="s">
        <v>75</v>
      </c>
      <c r="B24" s="7" t="s">
        <v>106</v>
      </c>
    </row>
    <row r="25" spans="1:5" x14ac:dyDescent="0.3">
      <c r="A25" s="11" t="s">
        <v>76</v>
      </c>
      <c r="B25" s="7" t="s">
        <v>107</v>
      </c>
    </row>
    <row r="26" spans="1:5" x14ac:dyDescent="0.3">
      <c r="A26" s="11" t="s">
        <v>77</v>
      </c>
      <c r="B26" s="7" t="s">
        <v>108</v>
      </c>
    </row>
    <row r="27" spans="1:5" x14ac:dyDescent="0.3">
      <c r="A27" s="11" t="s">
        <v>78</v>
      </c>
      <c r="B27" s="7" t="s">
        <v>109</v>
      </c>
    </row>
    <row r="28" spans="1:5" x14ac:dyDescent="0.3">
      <c r="A28" s="12" t="s">
        <v>79</v>
      </c>
      <c r="B28" s="8" t="s">
        <v>110</v>
      </c>
    </row>
    <row r="29" spans="1:5" x14ac:dyDescent="0.3">
      <c r="A29" s="12" t="s">
        <v>80</v>
      </c>
      <c r="B29" s="8" t="s">
        <v>111</v>
      </c>
    </row>
    <row r="30" spans="1:5" x14ac:dyDescent="0.3">
      <c r="A30" s="12" t="s">
        <v>81</v>
      </c>
      <c r="B30" s="8" t="s">
        <v>112</v>
      </c>
    </row>
    <row r="31" spans="1:5" x14ac:dyDescent="0.3">
      <c r="A31" s="12" t="s">
        <v>82</v>
      </c>
      <c r="B31" s="8" t="s">
        <v>113</v>
      </c>
    </row>
    <row r="32" spans="1:5" x14ac:dyDescent="0.3">
      <c r="A32" s="12" t="s">
        <v>83</v>
      </c>
      <c r="B32" s="8" t="s">
        <v>114</v>
      </c>
    </row>
    <row r="33" spans="1:2" ht="15" thickBot="1" x14ac:dyDescent="0.35">
      <c r="A33" s="13" t="s">
        <v>84</v>
      </c>
      <c r="B33" s="9" t="s">
        <v>578</v>
      </c>
    </row>
    <row r="36" spans="1:2" x14ac:dyDescent="0.3">
      <c r="A36" s="6"/>
      <c r="B36" s="6"/>
    </row>
    <row r="37" spans="1:2" x14ac:dyDescent="0.3">
      <c r="A37" s="6"/>
      <c r="B37" s="6"/>
    </row>
    <row r="38" spans="1:2" x14ac:dyDescent="0.3">
      <c r="A38" s="6"/>
      <c r="B38" s="6"/>
    </row>
    <row r="39" spans="1:2" x14ac:dyDescent="0.3">
      <c r="A39" s="6"/>
      <c r="B39" s="6"/>
    </row>
    <row r="41" spans="1:2" x14ac:dyDescent="0.3">
      <c r="A41" s="6"/>
      <c r="B41" s="6"/>
    </row>
    <row r="42" spans="1:2" x14ac:dyDescent="0.3">
      <c r="A42" s="6"/>
      <c r="B42" s="6"/>
    </row>
  </sheetData>
  <mergeCells count="6">
    <mergeCell ref="D13:E13"/>
    <mergeCell ref="A1:B1"/>
    <mergeCell ref="D1:E1"/>
    <mergeCell ref="G1:H1"/>
    <mergeCell ref="J1:K1"/>
    <mergeCell ref="J9:K9"/>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760FC-EA7F-4743-A20D-3420C65DEE44}">
  <dimension ref="A1:G33"/>
  <sheetViews>
    <sheetView workbookViewId="0">
      <selection activeCell="E23" sqref="E23"/>
    </sheetView>
  </sheetViews>
  <sheetFormatPr baseColWidth="10" defaultRowHeight="14.4" x14ac:dyDescent="0.3"/>
  <cols>
    <col min="1" max="1" width="3.6640625" bestFit="1" customWidth="1"/>
    <col min="2" max="2" width="21" bestFit="1" customWidth="1"/>
    <col min="3" max="3" width="4.33203125" bestFit="1" customWidth="1"/>
    <col min="4" max="4" width="20.33203125" bestFit="1" customWidth="1"/>
    <col min="7" max="7" width="40.109375" bestFit="1" customWidth="1"/>
  </cols>
  <sheetData>
    <row r="1" spans="1:7" ht="15" thickBot="1" x14ac:dyDescent="0.35">
      <c r="A1" s="177" t="s">
        <v>577</v>
      </c>
      <c r="B1" s="178"/>
      <c r="C1" s="178"/>
      <c r="D1" s="179"/>
      <c r="F1" s="186" t="s">
        <v>588</v>
      </c>
      <c r="G1" s="187"/>
    </row>
    <row r="2" spans="1:7" x14ac:dyDescent="0.3">
      <c r="A2" s="180"/>
      <c r="B2" s="181"/>
      <c r="C2" s="181"/>
      <c r="D2" s="182"/>
      <c r="F2" s="36"/>
      <c r="G2" s="34" t="s">
        <v>589</v>
      </c>
    </row>
    <row r="3" spans="1:7" ht="15" thickBot="1" x14ac:dyDescent="0.35">
      <c r="A3" s="183"/>
      <c r="B3" s="184"/>
      <c r="C3" s="184"/>
      <c r="D3" s="185"/>
      <c r="F3" s="33"/>
      <c r="G3" s="35" t="s">
        <v>590</v>
      </c>
    </row>
    <row r="4" spans="1:7" x14ac:dyDescent="0.3">
      <c r="A4" s="10" t="s">
        <v>485</v>
      </c>
      <c r="B4" s="23" t="s">
        <v>525</v>
      </c>
      <c r="C4" s="26" t="s">
        <v>194</v>
      </c>
      <c r="D4" s="14" t="s">
        <v>552</v>
      </c>
    </row>
    <row r="5" spans="1:7" x14ac:dyDescent="0.3">
      <c r="A5" s="11" t="s">
        <v>486</v>
      </c>
      <c r="B5" s="22" t="s">
        <v>526</v>
      </c>
      <c r="C5" s="27" t="s">
        <v>501</v>
      </c>
      <c r="D5" s="15" t="s">
        <v>553</v>
      </c>
    </row>
    <row r="6" spans="1:7" x14ac:dyDescent="0.3">
      <c r="A6" s="11" t="s">
        <v>487</v>
      </c>
      <c r="B6" s="22" t="s">
        <v>527</v>
      </c>
      <c r="C6" s="27" t="s">
        <v>502</v>
      </c>
      <c r="D6" s="15" t="s">
        <v>554</v>
      </c>
    </row>
    <row r="7" spans="1:7" x14ac:dyDescent="0.3">
      <c r="A7" s="31" t="s">
        <v>524</v>
      </c>
      <c r="B7" s="32" t="s">
        <v>528</v>
      </c>
      <c r="C7" s="27" t="s">
        <v>503</v>
      </c>
      <c r="D7" s="15" t="s">
        <v>555</v>
      </c>
    </row>
    <row r="8" spans="1:7" x14ac:dyDescent="0.3">
      <c r="A8" s="11" t="s">
        <v>488</v>
      </c>
      <c r="B8" s="24" t="s">
        <v>529</v>
      </c>
      <c r="C8" s="27" t="s">
        <v>504</v>
      </c>
      <c r="D8" s="15" t="s">
        <v>556</v>
      </c>
    </row>
    <row r="9" spans="1:7" x14ac:dyDescent="0.3">
      <c r="A9" s="31" t="s">
        <v>620</v>
      </c>
      <c r="B9" s="32" t="s">
        <v>621</v>
      </c>
      <c r="C9" s="27" t="s">
        <v>505</v>
      </c>
      <c r="D9" s="15" t="s">
        <v>557</v>
      </c>
    </row>
    <row r="10" spans="1:7" x14ac:dyDescent="0.3">
      <c r="A10" s="11" t="s">
        <v>489</v>
      </c>
      <c r="B10" s="24" t="s">
        <v>531</v>
      </c>
      <c r="C10" s="27" t="s">
        <v>506</v>
      </c>
      <c r="D10" s="15" t="s">
        <v>558</v>
      </c>
    </row>
    <row r="11" spans="1:7" x14ac:dyDescent="0.3">
      <c r="A11" s="11" t="s">
        <v>181</v>
      </c>
      <c r="B11" s="24" t="s">
        <v>530</v>
      </c>
      <c r="C11" s="27" t="s">
        <v>507</v>
      </c>
      <c r="D11" s="15" t="s">
        <v>559</v>
      </c>
    </row>
    <row r="12" spans="1:7" x14ac:dyDescent="0.3">
      <c r="A12" s="11" t="s">
        <v>490</v>
      </c>
      <c r="B12" s="24" t="s">
        <v>532</v>
      </c>
      <c r="C12" s="27" t="s">
        <v>508</v>
      </c>
      <c r="D12" s="15" t="s">
        <v>560</v>
      </c>
    </row>
    <row r="13" spans="1:7" x14ac:dyDescent="0.3">
      <c r="A13" s="11" t="s">
        <v>491</v>
      </c>
      <c r="B13" s="24" t="s">
        <v>533</v>
      </c>
      <c r="C13" s="27" t="s">
        <v>509</v>
      </c>
      <c r="D13" s="15" t="s">
        <v>561</v>
      </c>
    </row>
    <row r="14" spans="1:7" x14ac:dyDescent="0.3">
      <c r="A14" s="11" t="s">
        <v>534</v>
      </c>
      <c r="B14" s="24" t="s">
        <v>535</v>
      </c>
      <c r="C14" s="29" t="s">
        <v>656</v>
      </c>
      <c r="D14" s="30" t="s">
        <v>657</v>
      </c>
    </row>
    <row r="15" spans="1:7" x14ac:dyDescent="0.3">
      <c r="A15" s="11" t="s">
        <v>186</v>
      </c>
      <c r="B15" s="24" t="s">
        <v>536</v>
      </c>
      <c r="C15" s="27" t="s">
        <v>510</v>
      </c>
      <c r="D15" s="15" t="s">
        <v>562</v>
      </c>
    </row>
    <row r="16" spans="1:7" x14ac:dyDescent="0.3">
      <c r="A16" s="11" t="s">
        <v>187</v>
      </c>
      <c r="B16" s="24" t="s">
        <v>537</v>
      </c>
      <c r="C16" s="29" t="s">
        <v>586</v>
      </c>
      <c r="D16" s="30" t="s">
        <v>587</v>
      </c>
    </row>
    <row r="17" spans="1:4" x14ac:dyDescent="0.3">
      <c r="A17" s="11" t="s">
        <v>205</v>
      </c>
      <c r="B17" s="24" t="s">
        <v>538</v>
      </c>
      <c r="C17" s="27" t="s">
        <v>511</v>
      </c>
      <c r="D17" s="15" t="s">
        <v>563</v>
      </c>
    </row>
    <row r="18" spans="1:4" x14ac:dyDescent="0.3">
      <c r="A18" s="11" t="s">
        <v>492</v>
      </c>
      <c r="B18" s="24" t="s">
        <v>539</v>
      </c>
      <c r="C18" s="29" t="s">
        <v>703</v>
      </c>
      <c r="D18" s="30" t="s">
        <v>704</v>
      </c>
    </row>
    <row r="19" spans="1:4" x14ac:dyDescent="0.3">
      <c r="A19" s="11" t="s">
        <v>493</v>
      </c>
      <c r="B19" s="24" t="s">
        <v>540</v>
      </c>
      <c r="C19" s="27" t="s">
        <v>512</v>
      </c>
      <c r="D19" s="15" t="s">
        <v>564</v>
      </c>
    </row>
    <row r="20" spans="1:4" x14ac:dyDescent="0.3">
      <c r="A20" s="11" t="s">
        <v>494</v>
      </c>
      <c r="B20" s="24" t="s">
        <v>541</v>
      </c>
      <c r="C20" s="27" t="s">
        <v>513</v>
      </c>
      <c r="D20" s="15" t="s">
        <v>565</v>
      </c>
    </row>
    <row r="21" spans="1:4" x14ac:dyDescent="0.3">
      <c r="A21" s="11" t="s">
        <v>495</v>
      </c>
      <c r="B21" s="24" t="s">
        <v>542</v>
      </c>
      <c r="C21" s="27" t="s">
        <v>514</v>
      </c>
      <c r="D21" s="15" t="s">
        <v>566</v>
      </c>
    </row>
    <row r="22" spans="1:4" x14ac:dyDescent="0.3">
      <c r="A22" s="11" t="s">
        <v>496</v>
      </c>
      <c r="B22" s="24" t="s">
        <v>543</v>
      </c>
      <c r="C22" s="27" t="s">
        <v>515</v>
      </c>
      <c r="D22" s="15" t="s">
        <v>567</v>
      </c>
    </row>
    <row r="23" spans="1:4" x14ac:dyDescent="0.3">
      <c r="A23" s="11" t="s">
        <v>497</v>
      </c>
      <c r="B23" s="24" t="s">
        <v>544</v>
      </c>
      <c r="C23" s="27" t="s">
        <v>516</v>
      </c>
      <c r="D23" s="15" t="s">
        <v>568</v>
      </c>
    </row>
    <row r="24" spans="1:4" x14ac:dyDescent="0.3">
      <c r="A24" s="31" t="s">
        <v>688</v>
      </c>
      <c r="B24" s="32" t="s">
        <v>689</v>
      </c>
      <c r="C24" s="29" t="s">
        <v>523</v>
      </c>
      <c r="D24" s="30" t="s">
        <v>571</v>
      </c>
    </row>
    <row r="25" spans="1:4" x14ac:dyDescent="0.3">
      <c r="A25" s="11" t="s">
        <v>188</v>
      </c>
      <c r="B25" s="24" t="s">
        <v>545</v>
      </c>
      <c r="C25" s="29" t="s">
        <v>658</v>
      </c>
      <c r="D25" s="37" t="s">
        <v>659</v>
      </c>
    </row>
    <row r="26" spans="1:4" x14ac:dyDescent="0.3">
      <c r="A26" s="11" t="s">
        <v>159</v>
      </c>
      <c r="B26" s="24" t="s">
        <v>546</v>
      </c>
      <c r="C26" s="27" t="s">
        <v>84</v>
      </c>
      <c r="D26" s="15" t="s">
        <v>569</v>
      </c>
    </row>
    <row r="27" spans="1:4" x14ac:dyDescent="0.3">
      <c r="A27" s="11" t="s">
        <v>178</v>
      </c>
      <c r="B27" s="24" t="s">
        <v>547</v>
      </c>
      <c r="C27" s="27" t="s">
        <v>517</v>
      </c>
      <c r="D27" s="15" t="s">
        <v>570</v>
      </c>
    </row>
    <row r="28" spans="1:4" x14ac:dyDescent="0.3">
      <c r="A28" s="11" t="s">
        <v>498</v>
      </c>
      <c r="B28" s="24" t="s">
        <v>548</v>
      </c>
      <c r="C28" s="27" t="s">
        <v>518</v>
      </c>
      <c r="D28" s="15" t="s">
        <v>572</v>
      </c>
    </row>
    <row r="29" spans="1:4" x14ac:dyDescent="0.3">
      <c r="A29" s="11" t="s">
        <v>499</v>
      </c>
      <c r="B29" s="24" t="s">
        <v>549</v>
      </c>
      <c r="C29" s="27" t="s">
        <v>519</v>
      </c>
      <c r="D29" s="15" t="s">
        <v>573</v>
      </c>
    </row>
    <row r="30" spans="1:4" x14ac:dyDescent="0.3">
      <c r="A30" s="11" t="s">
        <v>697</v>
      </c>
      <c r="B30" s="24" t="s">
        <v>550</v>
      </c>
      <c r="C30" s="27" t="s">
        <v>520</v>
      </c>
      <c r="D30" s="15" t="s">
        <v>574</v>
      </c>
    </row>
    <row r="31" spans="1:4" x14ac:dyDescent="0.3">
      <c r="A31" s="31" t="s">
        <v>699</v>
      </c>
      <c r="B31" s="32" t="s">
        <v>698</v>
      </c>
      <c r="C31" s="27" t="s">
        <v>521</v>
      </c>
      <c r="D31" s="15" t="s">
        <v>575</v>
      </c>
    </row>
    <row r="32" spans="1:4" ht="15" thickBot="1" x14ac:dyDescent="0.35">
      <c r="A32" s="33" t="s">
        <v>500</v>
      </c>
      <c r="B32" s="25" t="s">
        <v>551</v>
      </c>
      <c r="C32" s="28" t="s">
        <v>522</v>
      </c>
      <c r="D32" s="16" t="s">
        <v>576</v>
      </c>
    </row>
    <row r="33" spans="4:4" x14ac:dyDescent="0.3">
      <c r="D33" s="4"/>
    </row>
  </sheetData>
  <mergeCells count="2">
    <mergeCell ref="A1:D3"/>
    <mergeCell ref="F1:G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Données Inventaires</vt:lpstr>
      <vt:lpstr>Codes pour la fiche ilot </vt:lpstr>
      <vt:lpstr>Abréviation des essences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Julien</cp:lastModifiedBy>
  <dcterms:created xsi:type="dcterms:W3CDTF">2018-08-02T13:37:39Z</dcterms:created>
  <dcterms:modified xsi:type="dcterms:W3CDTF">2018-08-13T08:46:12Z</dcterms:modified>
</cp:coreProperties>
</file>