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jidapa/Desktop/ADA Assignment/"/>
    </mc:Choice>
  </mc:AlternateContent>
  <xr:revisionPtr revIDLastSave="0" documentId="13_ncr:40009_{38821864-CBFD-7F46-90C3-1CEA61A538D2}" xr6:coauthVersionLast="47" xr6:coauthVersionMax="47" xr10:uidLastSave="{00000000-0000-0000-0000-000000000000}"/>
  <bookViews>
    <workbookView xWindow="0" yWindow="500" windowWidth="28420" windowHeight="16480" activeTab="3"/>
  </bookViews>
  <sheets>
    <sheet name="Experiment_March 10, 2023_0 (2)" sheetId="2" r:id="rId1"/>
    <sheet name="Summary" sheetId="8" r:id="rId2"/>
    <sheet name="Combinded data" sheetId="10" r:id="rId3"/>
    <sheet name="Type1&amp;2" sheetId="13" r:id="rId4"/>
    <sheet name="Confidence level" sheetId="14" r:id="rId5"/>
    <sheet name="Calculation type1&amp;2" sheetId="12" r:id="rId6"/>
    <sheet name="All 40 (valid)" sheetId="1" r:id="rId7"/>
    <sheet name="RA - 23" sheetId="3" r:id="rId8"/>
    <sheet name="Baseline - 17" sheetId="4" r:id="rId9"/>
    <sheet name="Note" sheetId="11" r:id="rId10"/>
  </sheets>
  <definedNames>
    <definedName name="_xlnm._FilterDatabase" localSheetId="6" hidden="1">'All 40 (valid)'!$A$1:$DG$43</definedName>
    <definedName name="_xlnm._FilterDatabase" localSheetId="8" hidden="1">'Baseline - 17'!$A$1:$BA$18</definedName>
    <definedName name="_xlnm._FilterDatabase" localSheetId="2" hidden="1">'Combinded data'!$A$1:$BD$1</definedName>
    <definedName name="_xlnm._FilterDatabase" localSheetId="0" hidden="1">'Experiment_March 10, 2023_0 (2)'!$A$1:$DF$45</definedName>
    <definedName name="_xlnm._FilterDatabase" localSheetId="9" hidden="1">Note!$B$3:$B$44</definedName>
    <definedName name="_xlnm._FilterDatabase" localSheetId="7" hidden="1">'RA - 23'!$A$1:$BA$1</definedName>
    <definedName name="_xlnm._FilterDatabase" localSheetId="3" hidden="1">'Type1&amp;2'!$A$1:$AA$41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2" i="13"/>
  <c r="P2" i="13"/>
  <c r="J14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I2" i="13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" i="11"/>
  <c r="T21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" i="11"/>
  <c r="E63" i="8"/>
  <c r="E64" i="8"/>
  <c r="E62" i="8"/>
  <c r="G55" i="8"/>
  <c r="G57" i="8"/>
  <c r="G56" i="8"/>
  <c r="G58" i="8"/>
  <c r="L51" i="8"/>
  <c r="M51" i="8"/>
  <c r="K51" i="8"/>
  <c r="R44" i="8"/>
  <c r="R45" i="8"/>
  <c r="R43" i="8"/>
  <c r="Y51" i="1"/>
  <c r="X45" i="1"/>
  <c r="Y45" i="1"/>
  <c r="X47" i="1"/>
  <c r="Y47" i="1"/>
  <c r="X46" i="1"/>
  <c r="Y46" i="1"/>
  <c r="X48" i="1"/>
  <c r="Y48" i="1"/>
  <c r="X49" i="1"/>
  <c r="Y49" i="1"/>
  <c r="X50" i="1"/>
  <c r="Y50" i="1"/>
  <c r="X51" i="1"/>
  <c r="W51" i="1"/>
  <c r="W50" i="1"/>
  <c r="W49" i="1"/>
  <c r="W48" i="1"/>
  <c r="W46" i="1"/>
  <c r="W47" i="1"/>
  <c r="W45" i="1"/>
  <c r="V45" i="1"/>
  <c r="U45" i="1"/>
  <c r="T45" i="1"/>
  <c r="S45" i="1"/>
  <c r="B46" i="12"/>
  <c r="J25" i="13"/>
  <c r="I35" i="13"/>
  <c r="I3" i="13"/>
  <c r="J3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I26" i="13"/>
  <c r="J26" i="13"/>
  <c r="I27" i="13"/>
  <c r="J27" i="13"/>
  <c r="I28" i="13"/>
  <c r="J28" i="13"/>
  <c r="I29" i="13"/>
  <c r="J29" i="13"/>
  <c r="I30" i="13"/>
  <c r="J30" i="13"/>
  <c r="I31" i="13"/>
  <c r="J31" i="13"/>
  <c r="I32" i="13"/>
  <c r="J32" i="13"/>
  <c r="I33" i="13"/>
  <c r="J33" i="13"/>
  <c r="I34" i="13"/>
  <c r="J34" i="13"/>
  <c r="J35" i="13"/>
  <c r="I36" i="13"/>
  <c r="J36" i="13"/>
  <c r="I37" i="13"/>
  <c r="J37" i="13"/>
  <c r="I38" i="13"/>
  <c r="J38" i="13"/>
  <c r="I39" i="13"/>
  <c r="J39" i="13"/>
  <c r="I40" i="13"/>
  <c r="J40" i="13"/>
  <c r="I41" i="13"/>
  <c r="J41" i="13"/>
  <c r="J2" i="13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B68" i="12"/>
  <c r="B67" i="12"/>
  <c r="AO6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C51" i="12"/>
  <c r="C65" i="12"/>
  <c r="C46" i="12"/>
  <c r="C47" i="12"/>
  <c r="C48" i="12"/>
  <c r="C49" i="12"/>
  <c r="C50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B65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N74" i="12"/>
  <c r="N73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24" i="12"/>
  <c r="L1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1" i="11"/>
  <c r="S46" i="1"/>
  <c r="I21" i="8"/>
  <c r="I20" i="8"/>
  <c r="I25" i="8" s="1"/>
  <c r="F22" i="8"/>
  <c r="F21" i="8"/>
  <c r="F20" i="8"/>
  <c r="C22" i="8"/>
  <c r="C23" i="8"/>
  <c r="C21" i="8"/>
  <c r="C20" i="8"/>
  <c r="I16" i="8"/>
  <c r="F16" i="8"/>
  <c r="C16" i="8"/>
  <c r="I9" i="8"/>
  <c r="F9" i="8"/>
  <c r="C9" i="8"/>
  <c r="M25" i="4"/>
  <c r="J25" i="4"/>
  <c r="G25" i="4"/>
  <c r="K35" i="3"/>
  <c r="H35" i="3"/>
  <c r="E35" i="3"/>
  <c r="F25" i="8" l="1"/>
  <c r="C25" i="8"/>
  <c r="N51" i="8"/>
</calcChain>
</file>

<file path=xl/sharedStrings.xml><?xml version="1.0" encoding="utf-8"?>
<sst xmlns="http://schemas.openxmlformats.org/spreadsheetml/2006/main" count="8048" uniqueCount="470">
  <si>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</si>
  <si>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</si>
  <si>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</si>
  <si>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</si>
  <si>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</si>
  <si>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</si>
  <si>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</si>
  <si>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</si>
  <si>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</si>
  <si>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</si>
  <si>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</si>
  <si>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</si>
  <si>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</si>
  <si>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</si>
  <si>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</si>
  <si>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</si>
  <si>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</si>
  <si>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Simple Q1</t>
  </si>
  <si>
    <t>Simple Q2</t>
  </si>
  <si>
    <t>Simple Q3_1</t>
  </si>
  <si>
    <t>Simple Q4_1</t>
  </si>
  <si>
    <t>Simple Q5_1</t>
  </si>
  <si>
    <t>Q12#1_1</t>
  </si>
  <si>
    <t>Q12#1_2</t>
  </si>
  <si>
    <t>Q12#1_3</t>
  </si>
  <si>
    <t>Risk Tolerance 1:</t>
  </si>
  <si>
    <t>Risk Tolerance 2:</t>
  </si>
  <si>
    <t>Risk Tolerance 3:</t>
  </si>
  <si>
    <t>#2874682#1_1</t>
  </si>
  <si>
    <t>#2874682#2_1</t>
  </si>
  <si>
    <t>#2694779#1_1</t>
  </si>
  <si>
    <t>#2694779#2_1</t>
  </si>
  <si>
    <t>#1547832#1_1</t>
  </si>
  <si>
    <t>#1547832#2_1</t>
  </si>
  <si>
    <t>#1915074#1_1</t>
  </si>
  <si>
    <t>#1915074#2_1</t>
  </si>
  <si>
    <t>#1511886#1_1</t>
  </si>
  <si>
    <t>#1511886#2_1</t>
  </si>
  <si>
    <t>#1565168#1_1</t>
  </si>
  <si>
    <t>#1565168#2_1</t>
  </si>
  <si>
    <t>#2935552#1_1</t>
  </si>
  <si>
    <t>#2935552#2_1</t>
  </si>
  <si>
    <t>Q104#1_1</t>
  </si>
  <si>
    <t>Q104#2_1</t>
  </si>
  <si>
    <t>#3160232#1_1</t>
  </si>
  <si>
    <t>#3160232#2_1</t>
  </si>
  <si>
    <t>#1603333#1_1</t>
  </si>
  <si>
    <t>#1603333#2_1</t>
  </si>
  <si>
    <t>#1680689#1_1</t>
  </si>
  <si>
    <t>#1680689#2_1</t>
  </si>
  <si>
    <t>#3096824#1_1</t>
  </si>
  <si>
    <t>#3096824#2_1</t>
  </si>
  <si>
    <t>#2276120#1_1</t>
  </si>
  <si>
    <t>#2276120#2_1</t>
  </si>
  <si>
    <t>#1825350#1_1</t>
  </si>
  <si>
    <t>#1825350#2_1</t>
  </si>
  <si>
    <t>#3094753#1_1</t>
  </si>
  <si>
    <t>#3094753#2_1</t>
  </si>
  <si>
    <t>#2377392#1_1</t>
  </si>
  <si>
    <t>#2377392#2_1</t>
  </si>
  <si>
    <t>#1588096#1_1</t>
  </si>
  <si>
    <t>#1588096#2_1</t>
  </si>
  <si>
    <t>#1857276#1_1</t>
  </si>
  <si>
    <t>#1857276#2_1</t>
  </si>
  <si>
    <t>#1624652#1_1</t>
  </si>
  <si>
    <t>#1624652#2_1</t>
  </si>
  <si>
    <t>#1492974#1_1</t>
  </si>
  <si>
    <t>#1492974#2_1</t>
  </si>
  <si>
    <t>#2874682 RA#1_1</t>
  </si>
  <si>
    <t>#2874682 RA#2_1</t>
  </si>
  <si>
    <t>#2694779 RA#1_1</t>
  </si>
  <si>
    <t>#2694779 RA#2_1</t>
  </si>
  <si>
    <t>#1547832 RA#1_1</t>
  </si>
  <si>
    <t>#1547832 RA#2_1</t>
  </si>
  <si>
    <t>#1915074 RA#1_1</t>
  </si>
  <si>
    <t>#1915074 RA#2_1</t>
  </si>
  <si>
    <t>#1511886 RA#1_1</t>
  </si>
  <si>
    <t>#1511886 RA#2_1</t>
  </si>
  <si>
    <t>#1565168 RA#1_1</t>
  </si>
  <si>
    <t>#1565168 RA#2_1</t>
  </si>
  <si>
    <t>#2935552 RA#1_1</t>
  </si>
  <si>
    <t>#2935552 RA#2_1</t>
  </si>
  <si>
    <t>#3234657 RA#1_1</t>
  </si>
  <si>
    <t>#3234657 RA#2_1</t>
  </si>
  <si>
    <t>#3160232 RA#1_1</t>
  </si>
  <si>
    <t>#3160232 RA#2_1</t>
  </si>
  <si>
    <t>#1603333 RA#1_1</t>
  </si>
  <si>
    <t>#1603333 RA#2_1</t>
  </si>
  <si>
    <t>#1680689 RA#1_1</t>
  </si>
  <si>
    <t>#1680689 RA#2_1</t>
  </si>
  <si>
    <t>#3096824 RA#1_1</t>
  </si>
  <si>
    <t>#3096824 RA#2_1</t>
  </si>
  <si>
    <t>#2276120 RA#1_1</t>
  </si>
  <si>
    <t>#2276120 RA#2_1</t>
  </si>
  <si>
    <t>#1825350 RA#1_1</t>
  </si>
  <si>
    <t>#1825350 RA#2_1</t>
  </si>
  <si>
    <t>#3094753 RA#1_1</t>
  </si>
  <si>
    <t>#3094753 RA#2_1</t>
  </si>
  <si>
    <t>#2377392 RA#1_1</t>
  </si>
  <si>
    <t>#2377392 RA#2_1</t>
  </si>
  <si>
    <t>#1588096 RA#1_1</t>
  </si>
  <si>
    <t>#1588096 RA#2_1</t>
  </si>
  <si>
    <t>#1857276 RA#1_1</t>
  </si>
  <si>
    <t>#1857276 RA#2_1</t>
  </si>
  <si>
    <t>#1624652 RA#1_1</t>
  </si>
  <si>
    <t>#1624652 RA#2_1</t>
  </si>
  <si>
    <t>#1492974 RA#1_1</t>
  </si>
  <si>
    <t>#1492974 RA#2_1</t>
  </si>
  <si>
    <t>Post Q1</t>
  </si>
  <si>
    <t>Post Q2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</si>
  <si>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</si>
  <si>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</si>
  <si>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</si>
  <si>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</si>
  <si>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</si>
  <si>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</si>
  <si>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</si>
  <si>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</si>
  <si>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</si>
  <si>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</si>
  <si>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</si>
  <si>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</si>
  <si>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</si>
  <si>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</si>
  <si>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How old are you?</t>
  </si>
  <si>
    <t>Is your background related to finance or mathematics?</t>
  </si>
  <si>
    <t>How would you rate your math skills from 0 (the lowest level) to 10 (the highest level)? - Math skill level</t>
  </si>
  <si>
    <t>How would you rate your financial sense from 0 (the lowest level) to 10 (the highest level)? - Financial sense level</t>
  </si>
  <si>
    <t>How comfortable are you making financial decisions on a scale of 0 (not at all) to 10 (very well)? - Comfort level</t>
  </si>
  <si>
    <t>Please rate how much you agree or disagree with the following statements: - Q12#1 - I like to make a high-risk investment</t>
  </si>
  <si>
    <t>Please rate how much you agree or disagree with the following statements: - Q12#1 - I am more inclined to follow my head than my heart.</t>
  </si>
  <si>
    <t>Please rate how much you agree or disagree with the following statements: - Q12#1 - When I face problems, I keep on cool and think the solutions and avoid to make impulsive conclusion.</t>
  </si>
  <si>
    <t>If you win the 100,000 USD lottery, how much percent you will save?</t>
  </si>
  <si>
    <t>Which of the following statements best describes your investment philosophy?</t>
  </si>
  <si>
    <t>Which one would you prefer? (Risk means the probability of losing all your money you invested)</t>
  </si>
  <si>
    <t>Loan Application: #2874682 Please refer to the application form and decide whether to approve the... - Decision - 1</t>
  </si>
  <si>
    <t>Loan Application: #2874682 Please refer to the application form and decide whether to approve the... - Confidence level (%) - 1</t>
  </si>
  <si>
    <t>Loan Application:¬†#2694779 Please refer to the application form and decide whether to approve the... - Decision - 1</t>
  </si>
  <si>
    <t>Loan Application:¬†#2694779 Please refer to the application form and decide whether to approve the... - Confidence level (%) - 1</t>
  </si>
  <si>
    <t>Loan Application: #1547832 Please refer to the application form and decide whether to approve the... - Decision - 1</t>
  </si>
  <si>
    <t>Loan Application: #1547832 Please refer to the application form and decide whether to approve the... - Confidence level (%) - 1</t>
  </si>
  <si>
    <t>Loan Application: #1915074 Please refer to the application form and decide whether to approve the... - Decision - 1</t>
  </si>
  <si>
    <t>Loan Application: #1915074 Please refer to the application form and decide whether to approve the... - Confidence level (%) - 1</t>
  </si>
  <si>
    <t>Loan Application: #1511886 Please refer to the application form and decide whether to approve the... - Decision - 1</t>
  </si>
  <si>
    <t>Loan Application: #1511886 Please refer to the application form and decide whether to approve the... - Confidence level (%) - 1</t>
  </si>
  <si>
    <t>Loan Application: #1565168 Please refer to the application form and decide whether to approve the... - Decision - 1</t>
  </si>
  <si>
    <t>Loan Application: #1565168 Please refer to the application form and decide whether to approve the... - Confidence level (%) - 1</t>
  </si>
  <si>
    <t>Loan Application: #2935552 Please refer to the application form and decide whether to approve the... - Decision - 1</t>
  </si>
  <si>
    <t>Loan Application: #2935552 Please refer to the application form and decide whether to approve the... - Confidence level (%) - 1</t>
  </si>
  <si>
    <t>Loan Application: #3234657 Please refer to the application form and decide whether to approve the... - Decision - 1</t>
  </si>
  <si>
    <t>Loan Application: #3234657 Please refer to the application form and decide whether to approve the... - Confidence level (%) - 1</t>
  </si>
  <si>
    <t>Loan Application: #3160232 Please refer to the application form and decide whether to approve the... - Decision - 1</t>
  </si>
  <si>
    <t>Loan Application: #3160232 Please refer to the application form and decide whether to approve the... - Confidence level (%) - 1</t>
  </si>
  <si>
    <t>Loan Application: #1603333 Please refer to the application form and decide whether to approve the... - Decision - 1</t>
  </si>
  <si>
    <t>Loan Application: #1603333 Please refer to the application form and decide whether to approve the... - Confidence level (%) - 1</t>
  </si>
  <si>
    <t>Loan Application: #1680689 Please refer to the application form and decide whether to approve the... - Decision - 1</t>
  </si>
  <si>
    <t>Loan Application: #1680689 Please refer to the application form and decide whether to approve the... - Confidence level (%) - 1</t>
  </si>
  <si>
    <t>Loan Application: #3096824¬† Please refer to the application form and decide whether to approve th... - Decision - 1</t>
  </si>
  <si>
    <t>Loan Application: #3096824¬† Please refer to the application form and decide whether to approve th... - Confidence level (%) - 1</t>
  </si>
  <si>
    <t>Loan Application: #2276120 Please refer to the application form and decide whether to approve the... - Decision - 1</t>
  </si>
  <si>
    <t>Loan Application: #2276120 Please refer to the application form and decide whether to approve the... - Confidence level (%) - 1</t>
  </si>
  <si>
    <t>Loan Application: #1825350 Please refer to the application form and decide whether to approve the... - Decision - 1</t>
  </si>
  <si>
    <t>Loan Application: #1825350 Please refer to the application form and decide whether to approve the... - Confidence level (%) - 1</t>
  </si>
  <si>
    <t>Loan Application: #3094753 Please refer to the application form and decide whether to approve the... - Decision - 1</t>
  </si>
  <si>
    <t>Loan Application: #3094753 Please refer to the application form and decide whether to approve the... - Confidence level (%) - 1</t>
  </si>
  <si>
    <t>Loan Application: #2377392 Please refer to the application form and decide whether to approve the... - Decision - 1</t>
  </si>
  <si>
    <t>Loan Application: #2377392 Please refer to the application form and decide whether to approve the... - Confidence level (%) - 1</t>
  </si>
  <si>
    <t>Loan Application: #1588096 Please refer to the application form and decide whether to approve the... - Decision - 1</t>
  </si>
  <si>
    <t>Loan Application: #1588096 Please refer to the application form and decide whether to approve the... - Confidence level (%) - 1</t>
  </si>
  <si>
    <t>Loan Application: #1857276 Please refer to the application form and decide whether to approve the... - Decision - 1</t>
  </si>
  <si>
    <t>Loan Application: #1857276 Please refer to the application form and decide whether to approve the... - Confidence level (%) - 1</t>
  </si>
  <si>
    <t>Loan Application: #1624652 Please refer to the application form and decide whether to approve the... - Decision - 1</t>
  </si>
  <si>
    <t>Loan Application: #1624652 Please refer to the application form and decide whether to approve the... - Confidence level (%) - 1</t>
  </si>
  <si>
    <t>Loan Application: #1492974 Please refer to the application form and decide whether to approve the... - Decision - 1</t>
  </si>
  <si>
    <t>Loan Application: #1492974 Please refer to the application form and decide whether to approve the... - Confidence level (%) - 1</t>
  </si>
  <si>
    <t>Loan Application: #2694779 Please refer to the application form and decide whether to approve the... - Decision - 1</t>
  </si>
  <si>
    <t>Loan Application: #2694779 Please refer to the application form and decide whether to approve the... - Confidence level (%) - 1</t>
  </si>
  <si>
    <t>Loan Application: #3096824 Please refer to the application form and decide whether to approve the... - Decision - 1</t>
  </si>
  <si>
    <t>Loan Application: #3096824 Please refer to the application form and decide whether to approve the... - Confidence level (%) - 1</t>
  </si>
  <si>
    <t>What is your gender?</t>
  </si>
  <si>
    <t>What is your highest educational level you have completed?</t>
  </si>
  <si>
    <t>{"ImportId":"startDate","timeZone":"America/Denver"}</t>
  </si>
  <si>
    <t>{"ImportId":"endDate","timeZone":"America/Denver"}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</si>
  <si>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</si>
  <si>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</si>
  <si>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</si>
  <si>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</si>
  <si>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</si>
  <si>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{"ImportId":"recordedDate","timeZone":"America/Denver"}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</si>
  <si>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</si>
  <si>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</si>
  <si>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</si>
  <si>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</si>
  <si>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</si>
  <si>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</si>
  <si>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</si>
  <si>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</si>
  <si>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</si>
  <si>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{"ImportId":"QID6"}</t>
  </si>
  <si>
    <t>{"ImportId":"QID7"}</t>
  </si>
  <si>
    <t>{"ImportId":"QID8_1"}</t>
  </si>
  <si>
    <t>{"ImportId":"QID10_1"}</t>
  </si>
  <si>
    <t>{"ImportId":"QID11_1"}</t>
  </si>
  <si>
    <t>{"ImportId":"QID12#1_1"}</t>
  </si>
  <si>
    <t>{"ImportId":"QID12#1_2"}</t>
  </si>
  <si>
    <t>{"ImportId":"QID12#1_3"}</t>
  </si>
  <si>
    <t>{"ImportId":"QID13"}</t>
  </si>
  <si>
    <t>{"ImportId":"QID14"}</t>
  </si>
  <si>
    <t>{"ImportId":"QID15"}</t>
  </si>
  <si>
    <t>{"ImportId":"QID142#1_1"}</t>
  </si>
  <si>
    <t>{"ImportId":"QID142#2_1"}</t>
  </si>
  <si>
    <t>{"ImportId":"QID100#1_1"}</t>
  </si>
  <si>
    <t>{"ImportId":"QID100#2_1"}</t>
  </si>
  <si>
    <t>{"ImportId":"QID101#1_1"}</t>
  </si>
  <si>
    <t>{"ImportId":"QID101#2_1"}</t>
  </si>
  <si>
    <t>{"ImportId":"QID105#1_1"}</t>
  </si>
  <si>
    <t>{"ImportId":"QID105#2_1"}</t>
  </si>
  <si>
    <t>{"ImportId":"QID106#1_1"}</t>
  </si>
  <si>
    <t>{"ImportId":"QID106#2_1"}</t>
  </si>
  <si>
    <t>{"ImportId":"QID130#1_1"}</t>
  </si>
  <si>
    <t>{"ImportId":"QID130#2_1"}</t>
  </si>
  <si>
    <t>{"ImportId":"QID107#1_1"}</t>
  </si>
  <si>
    <t>{"ImportId":"QID107#2_1"}</t>
  </si>
  <si>
    <t>{"ImportId":"QID109#1_1"}</t>
  </si>
  <si>
    <t>{"ImportId":"QID109#2_1"}</t>
  </si>
  <si>
    <t>{"ImportId":"QID110#1_1"}</t>
  </si>
  <si>
    <t>{"ImportId":"QID110#2_1"}</t>
  </si>
  <si>
    <t>{"ImportId":"QID111#1_1"}</t>
  </si>
  <si>
    <t>{"ImportId":"QID111#2_1"}</t>
  </si>
  <si>
    <t>{"ImportId":"QID113#1_1"}</t>
  </si>
  <si>
    <t>{"ImportId":"QID113#2_1"}</t>
  </si>
  <si>
    <t>{"ImportId":"QID115#1_1"}</t>
  </si>
  <si>
    <t>{"ImportId":"QID115#2_1"}</t>
  </si>
  <si>
    <t>{"ImportId":"QID116#1_1"}</t>
  </si>
  <si>
    <t>{"ImportId":"QID116#2_1"}</t>
  </si>
  <si>
    <t>{"ImportId":"QID118#1_1"}</t>
  </si>
  <si>
    <t>{"ImportId":"QID118#2_1"}</t>
  </si>
  <si>
    <t>{"ImportId":"QID119#1_1"}</t>
  </si>
  <si>
    <t>{"ImportId":"QID119#2_1"}</t>
  </si>
  <si>
    <t>{"ImportId":"QID121#1_1"}</t>
  </si>
  <si>
    <t>{"ImportId":"QID121#2_1"}</t>
  </si>
  <si>
    <t>{"ImportId":"QID123#1_1"}</t>
  </si>
  <si>
    <t>{"ImportId":"QID123#2_1"}</t>
  </si>
  <si>
    <t>{"ImportId":"QID124#1_1"}</t>
  </si>
  <si>
    <t>{"ImportId":"QID124#2_1"}</t>
  </si>
  <si>
    <t>{"ImportId":"QID126#1_1"}</t>
  </si>
  <si>
    <t>{"ImportId":"QID126#2_1"}</t>
  </si>
  <si>
    <t>{"ImportId":"QID127#1_1"}</t>
  </si>
  <si>
    <t>{"ImportId":"QID127#2_1"}</t>
  </si>
  <si>
    <t>{"ImportId":"QID102#1_1"}</t>
  </si>
  <si>
    <t>{"ImportId":"QID102#2_1"}</t>
  </si>
  <si>
    <t>{"ImportId":"QID108#1_1"}</t>
  </si>
  <si>
    <t>{"ImportId":"QID108#2_1"}</t>
  </si>
  <si>
    <t>{"ImportId":"QID112#1_1"}</t>
  </si>
  <si>
    <t>{"ImportId":"QID112#2_1"}</t>
  </si>
  <si>
    <t>{"ImportId":"QID114#1_1"}</t>
  </si>
  <si>
    <t>{"ImportId":"QID114#2_1"}</t>
  </si>
  <si>
    <t>{"ImportId":"QID117#1_1"}</t>
  </si>
  <si>
    <t>{"ImportId":"QID117#2_1"}</t>
  </si>
  <si>
    <t>{"ImportId":"QID122#1_1"}</t>
  </si>
  <si>
    <t>{"ImportId":"QID122#2_1"}</t>
  </si>
  <si>
    <t>{"ImportId":"QID125#1_1"}</t>
  </si>
  <si>
    <t>{"ImportId":"QID125#2_1"}</t>
  </si>
  <si>
    <t>{"ImportId":"QID128#1_1"}</t>
  </si>
  <si>
    <t>{"ImportId":"QID128#2_1"}</t>
  </si>
  <si>
    <t>{"ImportId":"QID129#1_1"}</t>
  </si>
  <si>
    <t>{"ImportId":"QID129#2_1"}</t>
  </si>
  <si>
    <t>{"ImportId":"QID131#1_1"}</t>
  </si>
  <si>
    <t>{"ImportId":"QID131#2_1"}</t>
  </si>
  <si>
    <t>{"ImportId":"QID132#1_1"}</t>
  </si>
  <si>
    <t>{"ImportId":"QID132#2_1"}</t>
  </si>
  <si>
    <t>{"ImportId":"QID133#1_1"}</t>
  </si>
  <si>
    <t>{"ImportId":"QID133#2_1"}</t>
  </si>
  <si>
    <t>{"ImportId":"QID134#1_1"}</t>
  </si>
  <si>
    <t>{"ImportId":"QID134#2_1"}</t>
  </si>
  <si>
    <t>{"ImportId":"QID135#1_1"}</t>
  </si>
  <si>
    <t>{"ImportId":"QID135#2_1"}</t>
  </si>
  <si>
    <t>{"ImportId":"QID136#1_1"}</t>
  </si>
  <si>
    <t>{"ImportId":"QID136#2_1"}</t>
  </si>
  <si>
    <t>{"ImportId":"QID137#1_1"}</t>
  </si>
  <si>
    <t>{"ImportId":"QID137#2_1"}</t>
  </si>
  <si>
    <t>{"ImportId":"QID138#1_1"}</t>
  </si>
  <si>
    <t>{"ImportId":"QID138#2_1"}</t>
  </si>
  <si>
    <t>{"ImportId":"QID139#1_1"}</t>
  </si>
  <si>
    <t>{"ImportId":"QID139#2_1"}</t>
  </si>
  <si>
    <t>{"ImportId":"QID140#1_1"}</t>
  </si>
  <si>
    <t>{"ImportId":"QID140#2_1"}</t>
  </si>
  <si>
    <t>{"ImportId":"QID141#1_1"}</t>
  </si>
  <si>
    <t>{"ImportId":"QID141#2_1"}</t>
  </si>
  <si>
    <t>{"ImportId":"QID78"}</t>
  </si>
  <si>
    <t>{"ImportId":"QID79"}</t>
  </si>
  <si>
    <t>Survey Preview</t>
  </si>
  <si>
    <t>R_2cvl3DFyFQ8knvg</t>
  </si>
  <si>
    <t>preview</t>
  </si>
  <si>
    <t>EN</t>
  </si>
  <si>
    <t>18-25</t>
  </si>
  <si>
    <t>No</t>
  </si>
  <si>
    <t>Slightly Disagree</t>
  </si>
  <si>
    <t>Slightly Agree</t>
  </si>
  <si>
    <t>Agree</t>
  </si>
  <si>
    <t>I am willing to withstand some fluctuations in my investment</t>
  </si>
  <si>
    <t>annual return: 25%, risk: 10%</t>
  </si>
  <si>
    <t>Approve</t>
  </si>
  <si>
    <t>Reject</t>
  </si>
  <si>
    <t>Male</t>
  </si>
  <si>
    <t>Undergraduate</t>
  </si>
  <si>
    <t>31.205.126.188</t>
  </si>
  <si>
    <t>R_2qDevd30U63bRLv</t>
  </si>
  <si>
    <t>anonymous</t>
  </si>
  <si>
    <t>Yes</t>
  </si>
  <si>
    <t>Neither</t>
  </si>
  <si>
    <t>30%-50%</t>
  </si>
  <si>
    <t>I feel comfortable with stable investments</t>
  </si>
  <si>
    <t>Female</t>
  </si>
  <si>
    <t>Postgraduate</t>
  </si>
  <si>
    <t>84.69.100.118</t>
  </si>
  <si>
    <t>R_NWrurk1L9esMQed</t>
  </si>
  <si>
    <t>Disagree</t>
  </si>
  <si>
    <t>213.205.198.240</t>
  </si>
  <si>
    <t>R_6LvLx4CLVGbhenf</t>
  </si>
  <si>
    <t>Strongly Disagree</t>
  </si>
  <si>
    <t>I am seeking potentially high investment returns</t>
  </si>
  <si>
    <t>annual return: 50%, risk: 30%</t>
  </si>
  <si>
    <t>R_2WG7exXTOkIb4SL</t>
  </si>
  <si>
    <t>137.205.1.99</t>
  </si>
  <si>
    <t>R_PFq4TN4AvIs7f21</t>
  </si>
  <si>
    <t>annual return: 10%, risk: 1%</t>
  </si>
  <si>
    <t>137.205.1.179</t>
  </si>
  <si>
    <t>R_2ym6ByiMdhLoqJh</t>
  </si>
  <si>
    <t>137.205.1.147</t>
  </si>
  <si>
    <t>R_3ffnPv75q9xvi0s</t>
  </si>
  <si>
    <t>137.205.1.14</t>
  </si>
  <si>
    <t>R_1jkBFMKRe3cTvda</t>
  </si>
  <si>
    <t>31-35</t>
  </si>
  <si>
    <t>Strongly Agree</t>
  </si>
  <si>
    <t>137.205.1.151</t>
  </si>
  <si>
    <t>R_1o6kCHoTYKKQEjP</t>
  </si>
  <si>
    <t>I am seeking substantial investment returns</t>
  </si>
  <si>
    <t>223.72.66.207</t>
  </si>
  <si>
    <t>R_1yTREVJMpZbvVOF</t>
  </si>
  <si>
    <t>222.68.24.234</t>
  </si>
  <si>
    <t>R_2xPEkYC0khSFCJw</t>
  </si>
  <si>
    <t>223.150.35.16</t>
  </si>
  <si>
    <t>R_2TSKVi30MmJlNTN</t>
  </si>
  <si>
    <t>10%-30%</t>
  </si>
  <si>
    <t>5.151.184.33</t>
  </si>
  <si>
    <t>R_3DwnxK8LFj4wesw</t>
  </si>
  <si>
    <t>176.35.64.68</t>
  </si>
  <si>
    <t>R_3KIvLYXSM68dK8P</t>
  </si>
  <si>
    <t>137.205.1.12</t>
  </si>
  <si>
    <t>R_1Qu2hAgMmkkTOcc</t>
  </si>
  <si>
    <t>31.205.126.138</t>
  </si>
  <si>
    <t>R_1eWfcdy6esjDLEy</t>
  </si>
  <si>
    <t>26-30</t>
  </si>
  <si>
    <t>137.205.1.135</t>
  </si>
  <si>
    <t>R_bvzVNLm64QCKkfv</t>
  </si>
  <si>
    <t>58.82.230.234</t>
  </si>
  <si>
    <t>R_RIzyZA01oU7z52p</t>
  </si>
  <si>
    <t>Prefer not to say</t>
  </si>
  <si>
    <t>5.151.177.162</t>
  </si>
  <si>
    <t>R_rjWoBEldHGcDL0Z</t>
  </si>
  <si>
    <t>117.136.64.102</t>
  </si>
  <si>
    <t>R_3HFg9dP1evI62Gu</t>
  </si>
  <si>
    <t>137.205.1.87</t>
  </si>
  <si>
    <t>R_1fm77iCkZrEA8uZ</t>
  </si>
  <si>
    <t>137.205.1.203</t>
  </si>
  <si>
    <t>R_2uDp6VCYkCwEajD</t>
  </si>
  <si>
    <t>137.205.1.32</t>
  </si>
  <si>
    <t>R_3JdT6GIjhZrqDdL</t>
  </si>
  <si>
    <t>R_2qvKNEkBxa6gzEr</t>
  </si>
  <si>
    <t>223.178.82.34</t>
  </si>
  <si>
    <t>R_2ykmGqCPAHcOBUq</t>
  </si>
  <si>
    <t>115.97.90.243</t>
  </si>
  <si>
    <t>R_2zI8cUleAxh6tlz</t>
  </si>
  <si>
    <t>40+</t>
  </si>
  <si>
    <t>152.58.214.193</t>
  </si>
  <si>
    <t>R_3g5k3ZqrIBsIW6I</t>
  </si>
  <si>
    <t>2.30.137.10</t>
  </si>
  <si>
    <t>R_3kHOIXhiKxq7Bz2</t>
  </si>
  <si>
    <t>R_UfJbsC7acobKiB3</t>
  </si>
  <si>
    <t>137.205.1.82</t>
  </si>
  <si>
    <t>R_21EQFzrTziMBO7Q</t>
  </si>
  <si>
    <t>R_21GTDeyPyVl7grL</t>
  </si>
  <si>
    <t>137.205.1.231</t>
  </si>
  <si>
    <t>R_1gT4aOWhbK0Z8nY</t>
  </si>
  <si>
    <t>R_2qlwbQwbSDrtz4X</t>
  </si>
  <si>
    <t>31.205.0.56</t>
  </si>
  <si>
    <t>R_1QijZ7Cw6Xx8wWP</t>
  </si>
  <si>
    <t>31.205.125.171</t>
  </si>
  <si>
    <t>R_1Ln9PmdxG25Gpfa</t>
  </si>
  <si>
    <t>R_1kYsxKfMkjosrS0</t>
  </si>
  <si>
    <t>R_6mwjzobpO50F2P7</t>
  </si>
  <si>
    <t>31.205.0.9</t>
  </si>
  <si>
    <t>R_3KDUfVqiUVS49dI</t>
  </si>
  <si>
    <t>5.151.92.178</t>
  </si>
  <si>
    <t>R_231UEF9176sNqoy</t>
  </si>
  <si>
    <t>R_30irOet8szm7KSj</t>
  </si>
  <si>
    <t>R_1FxJJhhqEhxm5g7</t>
  </si>
  <si>
    <t>Not to say</t>
  </si>
  <si>
    <t>PG</t>
  </si>
  <si>
    <t>UG</t>
  </si>
  <si>
    <t>RA</t>
  </si>
  <si>
    <t>Baseline</t>
  </si>
  <si>
    <t>All</t>
  </si>
  <si>
    <t>Condition</t>
  </si>
  <si>
    <t>#2874682</t>
  </si>
  <si>
    <t>#2694779</t>
  </si>
  <si>
    <t>#1547832</t>
  </si>
  <si>
    <t>#1915074</t>
  </si>
  <si>
    <t>#1511886</t>
  </si>
  <si>
    <t>#1565168</t>
  </si>
  <si>
    <t>#2935552</t>
  </si>
  <si>
    <t>#3160232</t>
  </si>
  <si>
    <t>#1603333</t>
  </si>
  <si>
    <t>#1680689</t>
  </si>
  <si>
    <t>#3096824</t>
  </si>
  <si>
    <t>#2276120</t>
  </si>
  <si>
    <t>#1825350</t>
  </si>
  <si>
    <t>#3094753</t>
  </si>
  <si>
    <t>#2377392</t>
  </si>
  <si>
    <t>#1588096</t>
  </si>
  <si>
    <t>#1857276</t>
  </si>
  <si>
    <t>#1624652</t>
  </si>
  <si>
    <t>#1492974</t>
  </si>
  <si>
    <t>#</t>
  </si>
  <si>
    <t>Q</t>
  </si>
  <si>
    <t>104#1_1</t>
  </si>
  <si>
    <t>104#2_1</t>
  </si>
  <si>
    <t>#3234657</t>
  </si>
  <si>
    <t>loan_id</t>
  </si>
  <si>
    <t>loan_perf</t>
  </si>
  <si>
    <t>Good</t>
  </si>
  <si>
    <t>Bad</t>
  </si>
  <si>
    <t>Defaut</t>
  </si>
  <si>
    <t>Not default</t>
  </si>
  <si>
    <t>Default</t>
  </si>
  <si>
    <t>type1</t>
  </si>
  <si>
    <t>type2</t>
  </si>
  <si>
    <t>Type2 error &gt;&gt; predict not default but actually default</t>
  </si>
  <si>
    <t>Type 1 error &gt;&gt; predict default, actually not default</t>
  </si>
  <si>
    <t>Reject, Good</t>
  </si>
  <si>
    <t>Approve, Bad</t>
  </si>
  <si>
    <t>Actual Outcome</t>
  </si>
  <si>
    <t>Type1 error</t>
  </si>
  <si>
    <t>Typr2 error</t>
  </si>
  <si>
    <t>AI</t>
  </si>
  <si>
    <t>*** Change approve to '1', reject to '0'</t>
  </si>
  <si>
    <t>** Calculation (reject,good = -1)(Approve, bad =1)</t>
  </si>
  <si>
    <t>#good loan</t>
  </si>
  <si>
    <t>#bad loan</t>
  </si>
  <si>
    <t>Type1 rate</t>
  </si>
  <si>
    <t>Type2 rate</t>
  </si>
  <si>
    <t>#Type1error</t>
  </si>
  <si>
    <t>#Type2error</t>
  </si>
  <si>
    <t>Avg rate</t>
  </si>
  <si>
    <t>I like to make a high-risk investment</t>
  </si>
  <si>
    <t>I am more inclined to follow my head than my heart.</t>
  </si>
  <si>
    <t>When I face problems, I keep on cool and think the solutions and avoid to make impulsive conclusion.</t>
  </si>
  <si>
    <t>Strongly agree</t>
  </si>
  <si>
    <t>agree</t>
  </si>
  <si>
    <t>slightly agree</t>
  </si>
  <si>
    <t>neither</t>
  </si>
  <si>
    <t>slightly disagree</t>
  </si>
  <si>
    <t>disagree</t>
  </si>
  <si>
    <t>strongly disagree</t>
  </si>
  <si>
    <t>ai_predictn</t>
  </si>
  <si>
    <t>AI Type1 error</t>
  </si>
  <si>
    <t>AI Type2 error</t>
  </si>
  <si>
    <t>AI Type1 rate</t>
  </si>
  <si>
    <t>AI Type2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</si>
</sst>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22" fontId="0" fillId="0" borderId="0" xfId="0" applyNumberForma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2" fontId="0" fillId="36" borderId="0" xfId="0" applyNumberFormat="1" applyFill="1"/>
    <xf numFmtId="9" fontId="0" fillId="36" borderId="0" xfId="0" applyNumberFormat="1" applyFill="1"/>
    <xf numFmtId="0" fontId="0" fillId="0" borderId="0" xfId="0" applyFill="1"/>
    <xf numFmtId="9" fontId="0" fillId="0" borderId="0" xfId="0" applyNumberFormat="1" applyFill="1"/>
    <xf numFmtId="0" fontId="0" fillId="37" borderId="0" xfId="0" applyFill="1"/>
    <xf numFmtId="0" fontId="16" fillId="0" borderId="0" xfId="0" applyFont="1"/>
    <xf numFmtId="0" fontId="0" fillId="0" borderId="14" xfId="0" applyBorder="1"/>
    <xf numFmtId="0" fontId="0" fillId="0" borderId="0" xfId="0" applyBorder="1"/>
    <xf numFmtId="0" fontId="0" fillId="0" borderId="0" xfId="0" applyFill="1" applyBorder="1"/>
    <xf numFmtId="0" fontId="0" fillId="0" borderId="15" xfId="0" applyBorder="1"/>
    <xf numFmtId="0" fontId="0" fillId="0" borderId="14" xfId="0" applyFill="1" applyBorder="1"/>
    <xf numFmtId="0" fontId="0" fillId="0" borderId="16" xfId="0" applyBorder="1"/>
    <xf numFmtId="0" fontId="0" fillId="37" borderId="17" xfId="0" applyFill="1" applyBorder="1"/>
    <xf numFmtId="0" fontId="0" fillId="37" borderId="18" xfId="0" applyFill="1" applyBorder="1"/>
    <xf numFmtId="0" fontId="16" fillId="35" borderId="11" xfId="0" applyFont="1" applyFill="1" applyBorder="1"/>
    <xf numFmtId="0" fontId="0" fillId="35" borderId="12" xfId="0" applyFill="1" applyBorder="1"/>
    <xf numFmtId="0" fontId="0" fillId="35" borderId="13" xfId="0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0" fillId="34" borderId="17" xfId="0" applyFill="1" applyBorder="1"/>
    <xf numFmtId="0" fontId="0" fillId="34" borderId="18" xfId="0" applyFill="1" applyBorder="1"/>
    <xf numFmtId="22" fontId="0" fillId="0" borderId="0" xfId="0" applyNumberFormat="1" applyFill="1"/>
    <xf numFmtId="0" fontId="0" fillId="38" borderId="0" xfId="0" applyFill="1"/>
    <xf numFmtId="0" fontId="0" fillId="38" borderId="0" xfId="1" applyNumberFormat="1" applyFont="1" applyFill="1"/>
    <xf numFmtId="0" fontId="0" fillId="39" borderId="0" xfId="0" applyFill="1"/>
    <xf numFmtId="0" fontId="0" fillId="40" borderId="0" xfId="0" applyFill="1"/>
    <xf numFmtId="9" fontId="0" fillId="40" borderId="0" xfId="0" applyNumberFormat="1" applyFill="1"/>
    <xf numFmtId="0" fontId="16" fillId="38" borderId="0" xfId="0" applyFont="1" applyFill="1"/>
    <xf numFmtId="0" fontId="18" fillId="0" borderId="10" xfId="0" applyFont="1" applyBorder="1" applyAlignment="1">
      <alignment horizontal="center" vertical="top"/>
    </xf>
    <xf numFmtId="0" fontId="0" fillId="0" borderId="0" xfId="0" applyNumberFormat="1"/>
    <xf numFmtId="0" fontId="0" fillId="41" borderId="0" xfId="0" applyFill="1"/>
    <xf numFmtId="0" fontId="14" fillId="0" borderId="0" xfId="0" applyFont="1"/>
    <xf numFmtId="0" fontId="0" fillId="0" borderId="0" xfId="0" applyAlignment="1">
      <alignment horizontal="right"/>
    </xf>
    <xf numFmtId="10" fontId="0" fillId="0" borderId="0" xfId="1" applyNumberFormat="1" applyFont="1"/>
    <xf numFmtId="10" fontId="0" fillId="41" borderId="0" xfId="1" applyNumberFormat="1" applyFont="1" applyFill="1"/>
    <xf numFmtId="0" fontId="0" fillId="40" borderId="0" xfId="0" applyNumberFormat="1" applyFill="1"/>
    <xf numFmtId="0" fontId="16" fillId="40" borderId="0" xfId="0" applyFont="1" applyFill="1"/>
    <xf numFmtId="0" fontId="16" fillId="0" borderId="0" xfId="0" applyFont="1" applyAlignment="1">
      <alignment horizontal="right"/>
    </xf>
    <xf numFmtId="0" fontId="16" fillId="40" borderId="0" xfId="0" applyFont="1" applyFill="1" applyAlignment="1">
      <alignment horizontal="right"/>
    </xf>
    <xf numFmtId="0" fontId="16" fillId="0" borderId="0" xfId="0" applyFont="1" applyFill="1"/>
    <xf numFmtId="0" fontId="16" fillId="41" borderId="0" xfId="0" applyFont="1" applyFill="1"/>
    <xf numFmtId="0" fontId="16" fillId="42" borderId="0" xfId="0" applyFont="1" applyFill="1"/>
    <xf numFmtId="0" fontId="0" fillId="42" borderId="0" xfId="0" applyFill="1"/>
    <xf numFmtId="9" fontId="19" fillId="40" borderId="0" xfId="0" applyNumberFormat="1" applyFont="1" applyFill="1"/>
    <xf numFmtId="0" fontId="19" fillId="40" borderId="0" xfId="0" applyFont="1" applyFill="1"/>
    <xf numFmtId="0" fontId="19" fillId="33" borderId="14" xfId="0" applyFont="1" applyFill="1" applyBorder="1"/>
    <xf numFmtId="0" fontId="19" fillId="0" borderId="0" xfId="0" applyFont="1" applyBorder="1"/>
    <xf numFmtId="0" fontId="19" fillId="33" borderId="0" xfId="0" applyFont="1" applyFill="1" applyBorder="1"/>
    <xf numFmtId="0" fontId="19" fillId="0" borderId="15" xfId="0" applyFont="1" applyBorder="1"/>
    <xf numFmtId="0" fontId="19" fillId="0" borderId="0" xfId="0" applyFont="1"/>
    <xf numFmtId="0" fontId="18" fillId="0" borderId="0" xfId="0" applyFont="1" applyBorder="1" applyAlignment="1">
      <alignment horizontal="center" vertical="top"/>
    </xf>
    <xf numFmtId="0" fontId="16" fillId="35" borderId="0" xfId="0" applyFont="1" applyFill="1"/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0" fillId="0" borderId="21" xfId="0" applyFill="1" applyBorder="1"/>
    <xf numFmtId="9" fontId="0" fillId="0" borderId="22" xfId="0" applyNumberFormat="1" applyFill="1" applyBorder="1"/>
    <xf numFmtId="0" fontId="0" fillId="0" borderId="23" xfId="0" applyFill="1" applyBorder="1"/>
    <xf numFmtId="9" fontId="0" fillId="0" borderId="24" xfId="0" applyNumberFormat="1" applyFill="1" applyBorder="1"/>
    <xf numFmtId="9" fontId="0" fillId="40" borderId="22" xfId="0" applyNumberFormat="1" applyFill="1" applyBorder="1"/>
    <xf numFmtId="9" fontId="0" fillId="40" borderId="24" xfId="0" applyNumberFormat="1" applyFill="1" applyBorder="1"/>
    <xf numFmtId="0" fontId="0" fillId="40" borderId="21" xfId="0" applyFill="1" applyBorder="1"/>
    <xf numFmtId="0" fontId="0" fillId="40" borderId="23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5"/>
  <sheetViews>
    <sheetView topLeftCell="R16" workbookViewId="0">
      <selection activeCell="R1" sqref="A1:XFD1"/>
    </sheetView>
  </sheetViews>
  <sheetFormatPr baseColWidth="10" defaultRowHeight="16" x14ac:dyDescent="0.2"/>
  <cols>
    <col min="1" max="1" width="19.6640625" hidden="1" customWidth="1"/>
    <col min="2" max="2" width="23.33203125" hidden="1" customWidth="1"/>
    <col min="3" max="3" width="0" hidden="1" customWidth="1"/>
    <col min="4" max="4" width="13.83203125" hidden="1" customWidth="1"/>
    <col min="5" max="7" width="0" hidden="1" customWidth="1"/>
    <col min="8" max="8" width="17.33203125" hidden="1" customWidth="1"/>
    <col min="9" max="17" width="0" hidden="1" customWidth="1"/>
    <col min="29" max="29" width="12.33203125" customWidth="1"/>
  </cols>
  <sheetData>
    <row r="1" spans="1:1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s="6" t="s">
        <v>108</v>
      </c>
      <c r="DF1" s="6" t="s">
        <v>109</v>
      </c>
    </row>
    <row r="2" spans="1:110" x14ac:dyDescent="0.2">
      <c r="A2" t="s">
        <v>110</v>
      </c>
      <c r="B2" t="s">
        <v>111</v>
      </c>
      <c r="C2" t="s">
        <v>112</v>
      </c>
      <c r="D2" t="s">
        <v>113</v>
      </c>
      <c r="E2" t="s">
        <v>4</v>
      </c>
      <c r="F2" t="s">
        <v>5</v>
      </c>
      <c r="G2" t="s">
        <v>6</v>
      </c>
      <c r="H2" t="s">
        <v>114</v>
      </c>
      <c r="I2" t="s">
        <v>115</v>
      </c>
      <c r="J2" t="s">
        <v>116</v>
      </c>
      <c r="K2" t="s">
        <v>117</v>
      </c>
      <c r="L2" t="s">
        <v>118</v>
      </c>
      <c r="M2" t="s">
        <v>119</v>
      </c>
      <c r="N2" t="s">
        <v>120</v>
      </c>
      <c r="O2" t="s">
        <v>121</v>
      </c>
      <c r="P2" t="s">
        <v>122</v>
      </c>
      <c r="Q2" t="s">
        <v>123</v>
      </c>
      <c r="R2" t="s">
        <v>124</v>
      </c>
      <c r="S2" t="s">
        <v>125</v>
      </c>
      <c r="T2" t="s">
        <v>126</v>
      </c>
      <c r="U2" t="s">
        <v>127</v>
      </c>
      <c r="V2" t="s">
        <v>128</v>
      </c>
      <c r="W2" t="s">
        <v>129</v>
      </c>
      <c r="X2" t="s">
        <v>130</v>
      </c>
      <c r="Y2" t="s">
        <v>131</v>
      </c>
      <c r="Z2" t="s">
        <v>132</v>
      </c>
      <c r="AA2" t="s">
        <v>133</v>
      </c>
      <c r="AB2" t="s">
        <v>134</v>
      </c>
      <c r="AC2" t="s">
        <v>135</v>
      </c>
      <c r="AD2" t="s">
        <v>136</v>
      </c>
      <c r="AE2" t="s">
        <v>137</v>
      </c>
      <c r="AF2" t="s">
        <v>138</v>
      </c>
      <c r="AG2" t="s">
        <v>139</v>
      </c>
      <c r="AH2" t="s">
        <v>140</v>
      </c>
      <c r="AI2" t="s">
        <v>141</v>
      </c>
      <c r="AJ2" t="s">
        <v>142</v>
      </c>
      <c r="AK2" t="s">
        <v>143</v>
      </c>
      <c r="AL2" t="s">
        <v>144</v>
      </c>
      <c r="AM2" t="s">
        <v>145</v>
      </c>
      <c r="AN2" t="s">
        <v>146</v>
      </c>
      <c r="AO2" t="s">
        <v>147</v>
      </c>
      <c r="AP2" t="s">
        <v>148</v>
      </c>
      <c r="AQ2" t="s">
        <v>149</v>
      </c>
      <c r="AR2" t="s">
        <v>150</v>
      </c>
      <c r="AS2" t="s">
        <v>151</v>
      </c>
      <c r="AT2" t="s">
        <v>152</v>
      </c>
      <c r="AU2" t="s">
        <v>153</v>
      </c>
      <c r="AV2" t="s">
        <v>154</v>
      </c>
      <c r="AW2" t="s">
        <v>155</v>
      </c>
      <c r="AX2" t="s">
        <v>156</v>
      </c>
      <c r="AY2" t="s">
        <v>157</v>
      </c>
      <c r="AZ2" t="s">
        <v>158</v>
      </c>
      <c r="BA2" t="s">
        <v>159</v>
      </c>
      <c r="BB2" t="s">
        <v>160</v>
      </c>
      <c r="BC2" t="s">
        <v>161</v>
      </c>
      <c r="BD2" t="s">
        <v>162</v>
      </c>
      <c r="BE2" t="s">
        <v>163</v>
      </c>
      <c r="BF2" t="s">
        <v>164</v>
      </c>
      <c r="BG2" t="s">
        <v>165</v>
      </c>
      <c r="BH2" t="s">
        <v>166</v>
      </c>
      <c r="BI2" t="s">
        <v>167</v>
      </c>
      <c r="BJ2" t="s">
        <v>168</v>
      </c>
      <c r="BK2" t="s">
        <v>169</v>
      </c>
      <c r="BL2" t="s">
        <v>170</v>
      </c>
      <c r="BM2" t="s">
        <v>171</v>
      </c>
      <c r="BN2" t="s">
        <v>172</v>
      </c>
      <c r="BO2" t="s">
        <v>173</v>
      </c>
      <c r="BP2" t="s">
        <v>174</v>
      </c>
      <c r="BQ2" t="s">
        <v>135</v>
      </c>
      <c r="BR2" t="s">
        <v>136</v>
      </c>
      <c r="BS2" t="s">
        <v>175</v>
      </c>
      <c r="BT2" t="s">
        <v>176</v>
      </c>
      <c r="BU2" t="s">
        <v>139</v>
      </c>
      <c r="BV2" t="s">
        <v>140</v>
      </c>
      <c r="BW2" t="s">
        <v>141</v>
      </c>
      <c r="BX2" t="s">
        <v>142</v>
      </c>
      <c r="BY2" t="s">
        <v>143</v>
      </c>
      <c r="BZ2" t="s">
        <v>144</v>
      </c>
      <c r="CA2" t="s">
        <v>145</v>
      </c>
      <c r="CB2" t="s">
        <v>146</v>
      </c>
      <c r="CC2" t="s">
        <v>147</v>
      </c>
      <c r="CD2" t="s">
        <v>148</v>
      </c>
      <c r="CE2" t="s">
        <v>149</v>
      </c>
      <c r="CF2" t="s">
        <v>150</v>
      </c>
      <c r="CG2" t="s">
        <v>151</v>
      </c>
      <c r="CH2" t="s">
        <v>152</v>
      </c>
      <c r="CI2" t="s">
        <v>153</v>
      </c>
      <c r="CJ2" t="s">
        <v>154</v>
      </c>
      <c r="CK2" t="s">
        <v>155</v>
      </c>
      <c r="CL2" t="s">
        <v>156</v>
      </c>
      <c r="CM2" t="s">
        <v>177</v>
      </c>
      <c r="CN2" t="s">
        <v>178</v>
      </c>
      <c r="CO2" t="s">
        <v>159</v>
      </c>
      <c r="CP2" t="s">
        <v>160</v>
      </c>
      <c r="CQ2" t="s">
        <v>161</v>
      </c>
      <c r="CR2" t="s">
        <v>162</v>
      </c>
      <c r="CS2" t="s">
        <v>163</v>
      </c>
      <c r="CT2" t="s">
        <v>164</v>
      </c>
      <c r="CU2" t="s">
        <v>165</v>
      </c>
      <c r="CV2" t="s">
        <v>166</v>
      </c>
      <c r="CW2" t="s">
        <v>167</v>
      </c>
      <c r="CX2" t="s">
        <v>168</v>
      </c>
      <c r="CY2" t="s">
        <v>169</v>
      </c>
      <c r="CZ2" t="s">
        <v>170</v>
      </c>
      <c r="DA2" t="s">
        <v>171</v>
      </c>
      <c r="DB2" t="s">
        <v>172</v>
      </c>
      <c r="DC2" t="s">
        <v>173</v>
      </c>
      <c r="DD2" t="s">
        <v>174</v>
      </c>
      <c r="DE2" t="s">
        <v>179</v>
      </c>
      <c r="DF2" t="s">
        <v>180</v>
      </c>
    </row>
    <row r="3" spans="1:110" x14ac:dyDescent="0.2">
      <c r="A3" t="s">
        <v>181</v>
      </c>
      <c r="B3" t="s">
        <v>182</v>
      </c>
      <c r="C3" t="s">
        <v>183</v>
      </c>
      <c r="D3" t="s">
        <v>184</v>
      </c>
      <c r="E3" t="s">
        <v>185</v>
      </c>
      <c r="F3" t="s">
        <v>186</v>
      </c>
      <c r="G3" t="s">
        <v>187</v>
      </c>
      <c r="H3" t="s">
        <v>188</v>
      </c>
      <c r="I3" t="s">
        <v>189</v>
      </c>
      <c r="J3" t="s">
        <v>190</v>
      </c>
      <c r="K3" t="s">
        <v>191</v>
      </c>
      <c r="L3" t="s">
        <v>192</v>
      </c>
      <c r="M3" t="s">
        <v>193</v>
      </c>
      <c r="N3" t="s">
        <v>194</v>
      </c>
      <c r="O3" t="s">
        <v>195</v>
      </c>
      <c r="P3" t="s">
        <v>196</v>
      </c>
      <c r="Q3" t="s">
        <v>197</v>
      </c>
      <c r="R3" t="s">
        <v>198</v>
      </c>
      <c r="S3" t="s">
        <v>199</v>
      </c>
      <c r="T3" t="s">
        <v>200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206</v>
      </c>
      <c r="AA3" t="s">
        <v>207</v>
      </c>
      <c r="AB3" t="s">
        <v>208</v>
      </c>
      <c r="AC3" t="s">
        <v>209</v>
      </c>
      <c r="AD3" t="s">
        <v>210</v>
      </c>
      <c r="AE3" t="s">
        <v>211</v>
      </c>
      <c r="AF3" t="s">
        <v>212</v>
      </c>
      <c r="AG3" t="s">
        <v>213</v>
      </c>
      <c r="AH3" t="s">
        <v>214</v>
      </c>
      <c r="AI3" t="s">
        <v>215</v>
      </c>
      <c r="AJ3" t="s">
        <v>216</v>
      </c>
      <c r="AK3" t="s">
        <v>217</v>
      </c>
      <c r="AL3" t="s">
        <v>218</v>
      </c>
      <c r="AM3" t="s">
        <v>219</v>
      </c>
      <c r="AN3" t="s">
        <v>220</v>
      </c>
      <c r="AO3" t="s">
        <v>221</v>
      </c>
      <c r="AP3" t="s">
        <v>222</v>
      </c>
      <c r="AQ3" t="s">
        <v>223</v>
      </c>
      <c r="AR3" t="s">
        <v>224</v>
      </c>
      <c r="AS3" t="s">
        <v>225</v>
      </c>
      <c r="AT3" t="s">
        <v>226</v>
      </c>
      <c r="AU3" t="s">
        <v>227</v>
      </c>
      <c r="AV3" t="s">
        <v>228</v>
      </c>
      <c r="AW3" t="s">
        <v>229</v>
      </c>
      <c r="AX3" t="s">
        <v>230</v>
      </c>
      <c r="AY3" t="s">
        <v>231</v>
      </c>
      <c r="AZ3" t="s">
        <v>232</v>
      </c>
      <c r="BA3" t="s">
        <v>233</v>
      </c>
      <c r="BB3" t="s">
        <v>234</v>
      </c>
      <c r="BC3" t="s">
        <v>235</v>
      </c>
      <c r="BD3" t="s">
        <v>236</v>
      </c>
      <c r="BE3" t="s">
        <v>237</v>
      </c>
      <c r="BF3" t="s">
        <v>238</v>
      </c>
      <c r="BG3" t="s">
        <v>239</v>
      </c>
      <c r="BH3" t="s">
        <v>240</v>
      </c>
      <c r="BI3" t="s">
        <v>241</v>
      </c>
      <c r="BJ3" t="s">
        <v>242</v>
      </c>
      <c r="BK3" t="s">
        <v>243</v>
      </c>
      <c r="BL3" t="s">
        <v>244</v>
      </c>
      <c r="BM3" t="s">
        <v>245</v>
      </c>
      <c r="BN3" t="s">
        <v>246</v>
      </c>
      <c r="BO3" t="s">
        <v>247</v>
      </c>
      <c r="BP3" t="s">
        <v>248</v>
      </c>
      <c r="BQ3" t="s">
        <v>249</v>
      </c>
      <c r="BR3" t="s">
        <v>250</v>
      </c>
      <c r="BS3" t="s">
        <v>251</v>
      </c>
      <c r="BT3" t="s">
        <v>252</v>
      </c>
      <c r="BU3" t="s">
        <v>253</v>
      </c>
      <c r="BV3" t="s">
        <v>254</v>
      </c>
      <c r="BW3" t="s">
        <v>255</v>
      </c>
      <c r="BX3" t="s">
        <v>256</v>
      </c>
      <c r="BY3" t="s">
        <v>257</v>
      </c>
      <c r="BZ3" t="s">
        <v>258</v>
      </c>
      <c r="CA3" t="s">
        <v>259</v>
      </c>
      <c r="CB3" t="s">
        <v>260</v>
      </c>
      <c r="CC3" t="s">
        <v>261</v>
      </c>
      <c r="CD3" t="s">
        <v>262</v>
      </c>
      <c r="CE3" t="s">
        <v>263</v>
      </c>
      <c r="CF3" t="s">
        <v>264</v>
      </c>
      <c r="CG3" t="s">
        <v>265</v>
      </c>
      <c r="CH3" t="s">
        <v>266</v>
      </c>
      <c r="CI3" t="s">
        <v>267</v>
      </c>
      <c r="CJ3" t="s">
        <v>268</v>
      </c>
      <c r="CK3" t="s">
        <v>269</v>
      </c>
      <c r="CL3" t="s">
        <v>270</v>
      </c>
      <c r="CM3" t="s">
        <v>271</v>
      </c>
      <c r="CN3" t="s">
        <v>272</v>
      </c>
      <c r="CO3" t="s">
        <v>273</v>
      </c>
      <c r="CP3" t="s">
        <v>274</v>
      </c>
      <c r="CQ3" t="s">
        <v>275</v>
      </c>
      <c r="CR3" t="s">
        <v>276</v>
      </c>
      <c r="CS3" t="s">
        <v>277</v>
      </c>
      <c r="CT3" t="s">
        <v>278</v>
      </c>
      <c r="CU3" t="s">
        <v>279</v>
      </c>
      <c r="CV3" t="s">
        <v>280</v>
      </c>
      <c r="CW3" t="s">
        <v>281</v>
      </c>
      <c r="CX3" t="s">
        <v>282</v>
      </c>
      <c r="CY3" t="s">
        <v>283</v>
      </c>
      <c r="CZ3" t="s">
        <v>284</v>
      </c>
      <c r="DA3" t="s">
        <v>285</v>
      </c>
      <c r="DB3" t="s">
        <v>286</v>
      </c>
      <c r="DC3" t="s">
        <v>287</v>
      </c>
      <c r="DD3" t="s">
        <v>288</v>
      </c>
      <c r="DE3" t="s">
        <v>289</v>
      </c>
      <c r="DF3" t="s">
        <v>290</v>
      </c>
    </row>
    <row r="4" spans="1:110" x14ac:dyDescent="0.2">
      <c r="A4" s="1">
        <v>44987.12462962963</v>
      </c>
      <c r="B4" s="1">
        <v>44987.184756944444</v>
      </c>
      <c r="C4" t="s">
        <v>291</v>
      </c>
      <c r="E4">
        <v>100</v>
      </c>
      <c r="F4">
        <v>5195</v>
      </c>
      <c r="G4" t="b">
        <v>1</v>
      </c>
      <c r="H4" s="1">
        <v>44987.18478009259</v>
      </c>
      <c r="I4" t="s">
        <v>292</v>
      </c>
      <c r="N4">
        <v>52.439100000000003</v>
      </c>
      <c r="O4">
        <v>-1.5039</v>
      </c>
      <c r="P4" t="s">
        <v>293</v>
      </c>
      <c r="Q4" t="s">
        <v>294</v>
      </c>
      <c r="R4" t="s">
        <v>295</v>
      </c>
      <c r="S4" t="s">
        <v>296</v>
      </c>
      <c r="T4">
        <v>7</v>
      </c>
      <c r="U4">
        <v>5</v>
      </c>
      <c r="V4">
        <v>7</v>
      </c>
      <c r="W4" t="s">
        <v>297</v>
      </c>
      <c r="X4" t="s">
        <v>298</v>
      </c>
      <c r="Y4" t="s">
        <v>299</v>
      </c>
      <c r="Z4" s="2">
        <v>0.5</v>
      </c>
      <c r="AA4" t="s">
        <v>300</v>
      </c>
      <c r="AB4" t="s">
        <v>301</v>
      </c>
      <c r="BQ4" t="s">
        <v>302</v>
      </c>
      <c r="BR4" s="2">
        <v>1</v>
      </c>
      <c r="BS4" t="s">
        <v>302</v>
      </c>
      <c r="BT4" s="2">
        <v>0.8</v>
      </c>
      <c r="BU4" t="s">
        <v>302</v>
      </c>
      <c r="BV4" s="2">
        <v>0.7</v>
      </c>
      <c r="BW4" t="s">
        <v>302</v>
      </c>
      <c r="BX4" s="2">
        <v>0.7</v>
      </c>
      <c r="BY4" t="s">
        <v>303</v>
      </c>
      <c r="BZ4" s="2">
        <v>0.6</v>
      </c>
      <c r="CA4" t="s">
        <v>302</v>
      </c>
      <c r="CB4" s="2">
        <v>0.7</v>
      </c>
      <c r="CC4" t="s">
        <v>302</v>
      </c>
      <c r="CD4" s="2">
        <v>0.7</v>
      </c>
      <c r="CE4" t="s">
        <v>303</v>
      </c>
      <c r="CF4" s="2">
        <v>0.6</v>
      </c>
      <c r="CG4" t="s">
        <v>302</v>
      </c>
      <c r="CH4" s="2">
        <v>0.9</v>
      </c>
      <c r="CI4" t="s">
        <v>302</v>
      </c>
      <c r="CJ4" s="2">
        <v>0.6</v>
      </c>
      <c r="CK4" t="s">
        <v>302</v>
      </c>
      <c r="CL4" s="2">
        <v>0.4</v>
      </c>
      <c r="CM4" t="s">
        <v>303</v>
      </c>
      <c r="CN4" s="2">
        <v>0.7</v>
      </c>
      <c r="CO4" t="s">
        <v>302</v>
      </c>
      <c r="CP4" s="2">
        <v>0.6</v>
      </c>
      <c r="CQ4" t="s">
        <v>302</v>
      </c>
      <c r="CR4" s="2">
        <v>0.6</v>
      </c>
      <c r="CS4" t="s">
        <v>302</v>
      </c>
      <c r="CT4" s="2">
        <v>0.6</v>
      </c>
      <c r="CU4" t="s">
        <v>303</v>
      </c>
      <c r="CV4" s="2">
        <v>0.4</v>
      </c>
      <c r="CW4" t="s">
        <v>303</v>
      </c>
      <c r="CX4" s="2">
        <v>1</v>
      </c>
      <c r="CY4" t="s">
        <v>302</v>
      </c>
      <c r="CZ4" s="2">
        <v>0.6</v>
      </c>
      <c r="DA4" t="s">
        <v>302</v>
      </c>
      <c r="DB4" s="2">
        <v>0.6</v>
      </c>
      <c r="DC4" t="s">
        <v>302</v>
      </c>
      <c r="DD4" s="2">
        <v>0.7</v>
      </c>
      <c r="DE4" t="s">
        <v>304</v>
      </c>
      <c r="DF4" t="s">
        <v>305</v>
      </c>
    </row>
    <row r="5" spans="1:110" x14ac:dyDescent="0.2">
      <c r="A5" s="1">
        <v>44989.460625</v>
      </c>
      <c r="B5" s="1">
        <v>44989.463576388887</v>
      </c>
      <c r="C5" t="s">
        <v>113</v>
      </c>
      <c r="D5" t="s">
        <v>306</v>
      </c>
      <c r="E5">
        <v>100</v>
      </c>
      <c r="F5">
        <v>254</v>
      </c>
      <c r="G5" t="b">
        <v>1</v>
      </c>
      <c r="H5" s="1">
        <v>44989.463576388887</v>
      </c>
      <c r="I5" t="s">
        <v>307</v>
      </c>
      <c r="N5">
        <v>52.421399999999998</v>
      </c>
      <c r="O5">
        <v>-1.5673999999999999</v>
      </c>
      <c r="P5" t="s">
        <v>308</v>
      </c>
      <c r="Q5" t="s">
        <v>294</v>
      </c>
      <c r="R5" t="s">
        <v>295</v>
      </c>
      <c r="S5" t="s">
        <v>309</v>
      </c>
      <c r="T5">
        <v>7</v>
      </c>
      <c r="U5">
        <v>7</v>
      </c>
      <c r="V5">
        <v>7</v>
      </c>
      <c r="W5" t="s">
        <v>310</v>
      </c>
      <c r="X5" t="s">
        <v>310</v>
      </c>
      <c r="Y5" t="s">
        <v>297</v>
      </c>
      <c r="Z5" t="s">
        <v>311</v>
      </c>
      <c r="AA5" t="s">
        <v>312</v>
      </c>
      <c r="AB5" t="s">
        <v>301</v>
      </c>
      <c r="BQ5" t="s">
        <v>302</v>
      </c>
      <c r="BR5" s="2">
        <v>0.8</v>
      </c>
      <c r="BS5" t="s">
        <v>302</v>
      </c>
      <c r="BT5" s="2">
        <v>0.8</v>
      </c>
      <c r="BU5" t="s">
        <v>303</v>
      </c>
      <c r="BV5" s="2">
        <v>0.5</v>
      </c>
      <c r="BW5" t="s">
        <v>302</v>
      </c>
      <c r="BX5" s="2">
        <v>0.5</v>
      </c>
      <c r="BY5" t="s">
        <v>303</v>
      </c>
      <c r="BZ5" s="2">
        <v>0.5</v>
      </c>
      <c r="CA5" t="s">
        <v>302</v>
      </c>
      <c r="CB5" s="2">
        <v>0.5</v>
      </c>
      <c r="CC5" t="s">
        <v>302</v>
      </c>
      <c r="CD5" s="2">
        <v>0.5</v>
      </c>
      <c r="CE5" t="s">
        <v>303</v>
      </c>
      <c r="CF5" s="2">
        <v>0.5</v>
      </c>
      <c r="CG5" t="s">
        <v>302</v>
      </c>
      <c r="CH5" s="2">
        <v>0.5</v>
      </c>
      <c r="CI5" t="s">
        <v>303</v>
      </c>
      <c r="CJ5" s="2">
        <v>0.6</v>
      </c>
      <c r="CK5" t="s">
        <v>302</v>
      </c>
      <c r="CL5" s="2">
        <v>0.5</v>
      </c>
      <c r="CM5" t="s">
        <v>302</v>
      </c>
      <c r="CN5" s="2">
        <v>0.5</v>
      </c>
      <c r="CO5" t="s">
        <v>303</v>
      </c>
      <c r="CP5" s="2">
        <v>0.8</v>
      </c>
      <c r="CQ5" t="s">
        <v>303</v>
      </c>
      <c r="CR5" s="2">
        <v>0.5</v>
      </c>
      <c r="CS5" t="s">
        <v>302</v>
      </c>
      <c r="CT5" s="2">
        <v>0.5</v>
      </c>
      <c r="CU5" t="s">
        <v>302</v>
      </c>
      <c r="CV5" s="2">
        <v>0.5</v>
      </c>
      <c r="CW5" t="s">
        <v>303</v>
      </c>
      <c r="CX5" s="2">
        <v>0.8</v>
      </c>
      <c r="CY5" t="s">
        <v>302</v>
      </c>
      <c r="CZ5" s="2">
        <v>0.5</v>
      </c>
      <c r="DA5" t="s">
        <v>303</v>
      </c>
      <c r="DB5" s="2">
        <v>0.7</v>
      </c>
      <c r="DC5" t="s">
        <v>302</v>
      </c>
      <c r="DD5" s="2">
        <v>0.3</v>
      </c>
      <c r="DE5" t="s">
        <v>313</v>
      </c>
      <c r="DF5" t="s">
        <v>314</v>
      </c>
    </row>
    <row r="6" spans="1:110" x14ac:dyDescent="0.2">
      <c r="A6" s="1">
        <v>44989.563854166663</v>
      </c>
      <c r="B6" s="1">
        <v>44989.569224537037</v>
      </c>
      <c r="C6" t="s">
        <v>113</v>
      </c>
      <c r="D6" t="s">
        <v>315</v>
      </c>
      <c r="E6">
        <v>100</v>
      </c>
      <c r="F6">
        <v>464</v>
      </c>
      <c r="G6" t="b">
        <v>1</v>
      </c>
      <c r="H6" s="1">
        <v>44989.569224537037</v>
      </c>
      <c r="I6" t="s">
        <v>316</v>
      </c>
      <c r="N6">
        <v>52.447699999999998</v>
      </c>
      <c r="O6">
        <v>-1.8907</v>
      </c>
      <c r="P6" t="s">
        <v>308</v>
      </c>
      <c r="Q6" t="s">
        <v>294</v>
      </c>
      <c r="R6" t="s">
        <v>295</v>
      </c>
      <c r="S6" t="s">
        <v>309</v>
      </c>
      <c r="T6">
        <v>3</v>
      </c>
      <c r="U6">
        <v>3</v>
      </c>
      <c r="V6">
        <v>3</v>
      </c>
      <c r="W6" t="s">
        <v>317</v>
      </c>
      <c r="X6" t="s">
        <v>297</v>
      </c>
      <c r="Y6" t="s">
        <v>317</v>
      </c>
      <c r="Z6" t="s">
        <v>311</v>
      </c>
      <c r="AA6" t="s">
        <v>300</v>
      </c>
      <c r="AB6" t="s">
        <v>301</v>
      </c>
      <c r="AC6" t="s">
        <v>302</v>
      </c>
      <c r="AD6" s="2">
        <v>0.8</v>
      </c>
      <c r="AE6" t="s">
        <v>302</v>
      </c>
      <c r="AF6" s="2">
        <v>0.6</v>
      </c>
      <c r="AG6" t="s">
        <v>302</v>
      </c>
      <c r="AH6" s="2">
        <v>0.5</v>
      </c>
      <c r="AI6" t="s">
        <v>302</v>
      </c>
      <c r="AJ6" s="2">
        <v>0.7</v>
      </c>
      <c r="AK6" t="s">
        <v>302</v>
      </c>
      <c r="AL6" s="2">
        <v>0.8</v>
      </c>
      <c r="AM6" t="s">
        <v>302</v>
      </c>
      <c r="AN6" s="2">
        <v>0.7</v>
      </c>
      <c r="AO6" t="s">
        <v>302</v>
      </c>
      <c r="AP6" s="2">
        <v>0.6</v>
      </c>
      <c r="AQ6" t="s">
        <v>302</v>
      </c>
      <c r="AR6" s="2">
        <v>0.7</v>
      </c>
      <c r="AS6" t="s">
        <v>302</v>
      </c>
      <c r="AT6" s="2">
        <v>0.6</v>
      </c>
      <c r="AU6" t="s">
        <v>302</v>
      </c>
      <c r="AV6" s="2">
        <v>0.6</v>
      </c>
      <c r="AW6" t="s">
        <v>302</v>
      </c>
      <c r="AX6" s="2">
        <v>0.7</v>
      </c>
      <c r="AY6" t="s">
        <v>302</v>
      </c>
      <c r="AZ6" s="2">
        <v>0.9</v>
      </c>
      <c r="BA6" t="s">
        <v>302</v>
      </c>
      <c r="BB6" s="2">
        <v>0.6</v>
      </c>
      <c r="BC6" t="s">
        <v>302</v>
      </c>
      <c r="BD6" s="2">
        <v>0.5</v>
      </c>
      <c r="BE6" t="s">
        <v>302</v>
      </c>
      <c r="BF6" s="2">
        <v>0.6</v>
      </c>
      <c r="BG6" t="s">
        <v>302</v>
      </c>
      <c r="BH6" s="2">
        <v>0.6</v>
      </c>
      <c r="BI6" t="s">
        <v>302</v>
      </c>
      <c r="BJ6" s="2">
        <v>0.6</v>
      </c>
      <c r="BK6" t="s">
        <v>302</v>
      </c>
      <c r="BL6" s="2">
        <v>0.8</v>
      </c>
      <c r="BM6" t="s">
        <v>302</v>
      </c>
      <c r="BN6" s="2">
        <v>0.6</v>
      </c>
      <c r="BO6" t="s">
        <v>302</v>
      </c>
      <c r="BP6" s="2">
        <v>0.7</v>
      </c>
      <c r="DE6" t="s">
        <v>313</v>
      </c>
      <c r="DF6" t="s">
        <v>305</v>
      </c>
    </row>
    <row r="7" spans="1:110" x14ac:dyDescent="0.2">
      <c r="A7" s="1">
        <v>44989.564074074071</v>
      </c>
      <c r="B7" s="1">
        <v>44989.569386574076</v>
      </c>
      <c r="C7" t="s">
        <v>113</v>
      </c>
      <c r="D7" t="s">
        <v>318</v>
      </c>
      <c r="E7">
        <v>100</v>
      </c>
      <c r="F7">
        <v>458</v>
      </c>
      <c r="G7" t="b">
        <v>1</v>
      </c>
      <c r="H7" s="1">
        <v>44989.569398148145</v>
      </c>
      <c r="I7" t="s">
        <v>319</v>
      </c>
      <c r="N7">
        <v>51.582799999999999</v>
      </c>
      <c r="O7">
        <v>-0.3448</v>
      </c>
      <c r="P7" t="s">
        <v>308</v>
      </c>
      <c r="Q7" t="s">
        <v>294</v>
      </c>
      <c r="R7" t="s">
        <v>295</v>
      </c>
      <c r="S7" t="s">
        <v>296</v>
      </c>
      <c r="T7">
        <v>6</v>
      </c>
      <c r="U7">
        <v>4</v>
      </c>
      <c r="V7">
        <v>4</v>
      </c>
      <c r="W7" t="s">
        <v>320</v>
      </c>
      <c r="Z7" s="2">
        <v>0.5</v>
      </c>
      <c r="AA7" t="s">
        <v>321</v>
      </c>
      <c r="AB7" t="s">
        <v>322</v>
      </c>
      <c r="BQ7" t="s">
        <v>302</v>
      </c>
      <c r="BR7" s="2">
        <v>1</v>
      </c>
      <c r="BS7" t="s">
        <v>302</v>
      </c>
      <c r="BT7" s="2">
        <v>0.8</v>
      </c>
      <c r="BU7" t="s">
        <v>302</v>
      </c>
      <c r="BV7" s="2">
        <v>0.6</v>
      </c>
      <c r="BW7" t="s">
        <v>302</v>
      </c>
      <c r="BX7" s="2">
        <v>0.8</v>
      </c>
      <c r="BY7" t="s">
        <v>302</v>
      </c>
      <c r="BZ7" s="2">
        <v>0.9</v>
      </c>
      <c r="CA7" t="s">
        <v>302</v>
      </c>
      <c r="CB7" s="2">
        <v>0.8</v>
      </c>
      <c r="CC7" t="s">
        <v>302</v>
      </c>
      <c r="CE7" t="s">
        <v>302</v>
      </c>
      <c r="CF7" s="2">
        <v>0.8</v>
      </c>
      <c r="CG7" t="s">
        <v>302</v>
      </c>
      <c r="CH7" s="2">
        <v>0.9</v>
      </c>
      <c r="CI7" t="s">
        <v>302</v>
      </c>
      <c r="CJ7" s="2">
        <v>0.8</v>
      </c>
      <c r="CK7" t="s">
        <v>302</v>
      </c>
      <c r="CL7" s="2">
        <v>0.9</v>
      </c>
      <c r="CM7" t="s">
        <v>302</v>
      </c>
      <c r="CN7" s="2">
        <v>0.9</v>
      </c>
      <c r="CO7" t="s">
        <v>302</v>
      </c>
      <c r="CP7" s="2">
        <v>0.9</v>
      </c>
      <c r="CQ7" t="s">
        <v>302</v>
      </c>
      <c r="CR7" s="2">
        <v>0.6</v>
      </c>
      <c r="CS7" t="s">
        <v>302</v>
      </c>
      <c r="CT7" s="2">
        <v>0.9</v>
      </c>
      <c r="CU7" t="s">
        <v>302</v>
      </c>
      <c r="CV7" s="2">
        <v>0.7</v>
      </c>
      <c r="CW7" t="s">
        <v>302</v>
      </c>
      <c r="CX7" s="2">
        <v>0.7</v>
      </c>
      <c r="CY7" t="s">
        <v>302</v>
      </c>
      <c r="CZ7" s="2">
        <v>0.9</v>
      </c>
      <c r="DA7" t="s">
        <v>302</v>
      </c>
      <c r="DB7" s="2">
        <v>0.6</v>
      </c>
      <c r="DC7" t="s">
        <v>302</v>
      </c>
      <c r="DD7" s="2">
        <v>0.9</v>
      </c>
      <c r="DE7" t="s">
        <v>313</v>
      </c>
      <c r="DF7" t="s">
        <v>314</v>
      </c>
    </row>
    <row r="8" spans="1:110" x14ac:dyDescent="0.2">
      <c r="A8" s="1">
        <v>44989.564062500001</v>
      </c>
      <c r="B8" s="1">
        <v>44989.570902777778</v>
      </c>
      <c r="C8" t="s">
        <v>113</v>
      </c>
      <c r="D8" t="s">
        <v>315</v>
      </c>
      <c r="E8">
        <v>100</v>
      </c>
      <c r="F8">
        <v>591</v>
      </c>
      <c r="G8" t="b">
        <v>1</v>
      </c>
      <c r="H8" s="1">
        <v>44989.570914351854</v>
      </c>
      <c r="I8" t="s">
        <v>323</v>
      </c>
      <c r="N8">
        <v>52.447699999999998</v>
      </c>
      <c r="O8">
        <v>-1.8907</v>
      </c>
      <c r="P8" t="s">
        <v>308</v>
      </c>
      <c r="Q8" t="s">
        <v>294</v>
      </c>
      <c r="R8" t="s">
        <v>295</v>
      </c>
      <c r="S8" t="s">
        <v>309</v>
      </c>
      <c r="T8">
        <v>6</v>
      </c>
      <c r="V8">
        <v>3</v>
      </c>
      <c r="W8" t="s">
        <v>310</v>
      </c>
      <c r="X8" t="s">
        <v>298</v>
      </c>
      <c r="Y8" t="s">
        <v>299</v>
      </c>
      <c r="Z8" s="2">
        <v>0.5</v>
      </c>
      <c r="AA8" t="s">
        <v>300</v>
      </c>
      <c r="AB8" t="s">
        <v>301</v>
      </c>
      <c r="BQ8" t="s">
        <v>302</v>
      </c>
      <c r="BR8" s="2">
        <v>0.6</v>
      </c>
      <c r="BS8" t="s">
        <v>303</v>
      </c>
      <c r="BT8" s="2">
        <v>0.1</v>
      </c>
      <c r="BU8" t="s">
        <v>303</v>
      </c>
      <c r="BV8" s="2">
        <v>0.1</v>
      </c>
      <c r="BW8" t="s">
        <v>302</v>
      </c>
      <c r="BX8" s="2">
        <v>0.6</v>
      </c>
      <c r="BY8" t="s">
        <v>302</v>
      </c>
      <c r="BZ8" s="2">
        <v>0.7</v>
      </c>
      <c r="CA8" t="s">
        <v>302</v>
      </c>
      <c r="CB8" s="2">
        <v>0.7</v>
      </c>
      <c r="CC8" t="s">
        <v>302</v>
      </c>
      <c r="CD8" s="2">
        <v>0.4</v>
      </c>
      <c r="CE8" t="s">
        <v>302</v>
      </c>
      <c r="CF8" s="2">
        <v>0.6</v>
      </c>
      <c r="CG8" t="s">
        <v>302</v>
      </c>
      <c r="CH8" s="2">
        <v>0.8</v>
      </c>
      <c r="CI8" t="s">
        <v>302</v>
      </c>
      <c r="CJ8" s="2">
        <v>0.7</v>
      </c>
      <c r="CK8" t="s">
        <v>302</v>
      </c>
      <c r="CL8" s="2">
        <v>0.8</v>
      </c>
      <c r="CM8" t="s">
        <v>302</v>
      </c>
      <c r="CN8" s="2">
        <v>0.8</v>
      </c>
      <c r="CO8" t="s">
        <v>302</v>
      </c>
      <c r="CP8" s="2">
        <v>0.8</v>
      </c>
      <c r="CQ8" t="s">
        <v>303</v>
      </c>
      <c r="CR8" s="2">
        <v>0.1</v>
      </c>
      <c r="CS8" t="s">
        <v>302</v>
      </c>
      <c r="CT8" s="2">
        <v>0.7</v>
      </c>
      <c r="CU8" t="s">
        <v>303</v>
      </c>
      <c r="CV8" s="2">
        <v>0.4</v>
      </c>
      <c r="CW8" t="s">
        <v>303</v>
      </c>
      <c r="CX8" s="2">
        <v>0.5</v>
      </c>
      <c r="CY8" t="s">
        <v>302</v>
      </c>
      <c r="CZ8" s="2">
        <v>0.7</v>
      </c>
      <c r="DA8" t="s">
        <v>302</v>
      </c>
      <c r="DB8" s="2">
        <v>0.6</v>
      </c>
      <c r="DC8" t="s">
        <v>302</v>
      </c>
      <c r="DD8" s="2">
        <v>0.6</v>
      </c>
      <c r="DE8" t="s">
        <v>313</v>
      </c>
      <c r="DF8" t="s">
        <v>305</v>
      </c>
    </row>
    <row r="9" spans="1:110" x14ac:dyDescent="0.2">
      <c r="A9" s="1">
        <v>44989.649884259263</v>
      </c>
      <c r="B9" s="1">
        <v>44989.662546296298</v>
      </c>
      <c r="C9" t="s">
        <v>113</v>
      </c>
      <c r="D9" t="s">
        <v>324</v>
      </c>
      <c r="E9">
        <v>100</v>
      </c>
      <c r="F9">
        <v>1094</v>
      </c>
      <c r="G9" t="b">
        <v>1</v>
      </c>
      <c r="H9" s="1">
        <v>44989.662546296298</v>
      </c>
      <c r="I9" t="s">
        <v>325</v>
      </c>
      <c r="N9">
        <v>52.381999999999998</v>
      </c>
      <c r="O9">
        <v>-1.5873999999999999</v>
      </c>
      <c r="P9" t="s">
        <v>308</v>
      </c>
      <c r="Q9" t="s">
        <v>294</v>
      </c>
      <c r="R9" t="s">
        <v>295</v>
      </c>
      <c r="S9" t="s">
        <v>309</v>
      </c>
      <c r="T9">
        <v>6</v>
      </c>
      <c r="U9">
        <v>7</v>
      </c>
      <c r="V9">
        <v>6</v>
      </c>
      <c r="W9" t="s">
        <v>310</v>
      </c>
      <c r="X9" t="s">
        <v>298</v>
      </c>
      <c r="Y9" t="s">
        <v>298</v>
      </c>
      <c r="Z9" s="2">
        <v>0.5</v>
      </c>
      <c r="AA9" t="s">
        <v>312</v>
      </c>
      <c r="AB9" t="s">
        <v>326</v>
      </c>
      <c r="AC9" t="s">
        <v>302</v>
      </c>
      <c r="AD9" s="2">
        <v>1</v>
      </c>
      <c r="AE9" t="s">
        <v>303</v>
      </c>
      <c r="AF9" s="2">
        <v>0.4</v>
      </c>
      <c r="AG9" t="s">
        <v>303</v>
      </c>
      <c r="AH9" s="2">
        <v>0.2</v>
      </c>
      <c r="AI9" t="s">
        <v>302</v>
      </c>
      <c r="AJ9" s="2">
        <v>0.8</v>
      </c>
      <c r="AK9" t="s">
        <v>303</v>
      </c>
      <c r="AL9" s="2">
        <v>0.4</v>
      </c>
      <c r="AM9" t="s">
        <v>302</v>
      </c>
      <c r="AN9" s="2">
        <v>0.6</v>
      </c>
      <c r="AO9" t="s">
        <v>302</v>
      </c>
      <c r="AP9" s="2">
        <v>0.8</v>
      </c>
      <c r="AQ9" t="s">
        <v>303</v>
      </c>
      <c r="AR9" s="2">
        <v>0.6</v>
      </c>
      <c r="AS9" t="s">
        <v>302</v>
      </c>
      <c r="AT9" s="2">
        <v>0.5</v>
      </c>
      <c r="AU9" t="s">
        <v>303</v>
      </c>
      <c r="AV9" s="2">
        <v>0.5</v>
      </c>
      <c r="AW9" t="s">
        <v>302</v>
      </c>
      <c r="AX9" s="2">
        <v>0.8</v>
      </c>
      <c r="AY9" t="s">
        <v>302</v>
      </c>
      <c r="AZ9" s="2">
        <v>0.5</v>
      </c>
      <c r="BA9" t="s">
        <v>302</v>
      </c>
      <c r="BB9" s="2">
        <v>0.8</v>
      </c>
      <c r="BC9" t="s">
        <v>303</v>
      </c>
      <c r="BD9" s="2">
        <v>0.9</v>
      </c>
      <c r="BE9" t="s">
        <v>302</v>
      </c>
      <c r="BF9" s="2">
        <v>0.8</v>
      </c>
      <c r="BG9" t="s">
        <v>303</v>
      </c>
      <c r="BH9" s="2">
        <v>0.6</v>
      </c>
      <c r="BI9" t="s">
        <v>303</v>
      </c>
      <c r="BJ9" s="2">
        <v>0.4</v>
      </c>
      <c r="BK9" t="s">
        <v>302</v>
      </c>
      <c r="BL9" s="2">
        <v>1</v>
      </c>
      <c r="BM9" t="s">
        <v>302</v>
      </c>
      <c r="BN9" s="2">
        <v>0.4</v>
      </c>
      <c r="BO9" t="s">
        <v>302</v>
      </c>
      <c r="BP9" s="2">
        <v>0.7</v>
      </c>
      <c r="DE9" t="s">
        <v>304</v>
      </c>
      <c r="DF9" t="s">
        <v>314</v>
      </c>
    </row>
    <row r="10" spans="1:110" x14ac:dyDescent="0.2">
      <c r="A10" s="1">
        <v>44989.675497685188</v>
      </c>
      <c r="B10" s="1">
        <v>44989.6796875</v>
      </c>
      <c r="C10" t="s">
        <v>113</v>
      </c>
      <c r="D10" t="s">
        <v>327</v>
      </c>
      <c r="E10">
        <v>100</v>
      </c>
      <c r="F10">
        <v>361</v>
      </c>
      <c r="G10" t="b">
        <v>1</v>
      </c>
      <c r="H10" s="1">
        <v>44989.6796875</v>
      </c>
      <c r="I10" t="s">
        <v>328</v>
      </c>
      <c r="N10">
        <v>52.381999999999998</v>
      </c>
      <c r="O10">
        <v>-1.5873999999999999</v>
      </c>
      <c r="P10" t="s">
        <v>308</v>
      </c>
      <c r="Q10" t="s">
        <v>294</v>
      </c>
      <c r="R10" t="s">
        <v>295</v>
      </c>
      <c r="S10" t="s">
        <v>296</v>
      </c>
      <c r="T10">
        <v>7</v>
      </c>
      <c r="U10">
        <v>2</v>
      </c>
      <c r="V10">
        <v>4</v>
      </c>
      <c r="W10" t="s">
        <v>317</v>
      </c>
      <c r="X10" t="s">
        <v>320</v>
      </c>
      <c r="Y10" t="s">
        <v>320</v>
      </c>
      <c r="Z10" s="2">
        <v>0.5</v>
      </c>
      <c r="AA10" t="s">
        <v>312</v>
      </c>
      <c r="AB10" t="s">
        <v>326</v>
      </c>
      <c r="AC10" t="s">
        <v>303</v>
      </c>
      <c r="AD10" s="2">
        <v>0.4</v>
      </c>
      <c r="AE10" t="s">
        <v>302</v>
      </c>
      <c r="AF10" s="2">
        <v>0.7</v>
      </c>
      <c r="AG10" t="s">
        <v>303</v>
      </c>
      <c r="AH10" s="2">
        <v>0.7</v>
      </c>
      <c r="AI10" t="s">
        <v>302</v>
      </c>
      <c r="AJ10" s="2">
        <v>0.7</v>
      </c>
      <c r="AK10" t="s">
        <v>303</v>
      </c>
      <c r="AL10" s="2">
        <v>0.8</v>
      </c>
      <c r="AM10" t="s">
        <v>302</v>
      </c>
      <c r="AN10" s="2">
        <v>0.7</v>
      </c>
      <c r="AO10" t="s">
        <v>302</v>
      </c>
      <c r="AP10" s="2">
        <v>0.5</v>
      </c>
      <c r="AQ10" t="s">
        <v>302</v>
      </c>
      <c r="AR10" s="2">
        <v>0.5</v>
      </c>
      <c r="AS10" t="s">
        <v>302</v>
      </c>
      <c r="AT10" s="2">
        <v>0.6</v>
      </c>
      <c r="AU10" t="s">
        <v>303</v>
      </c>
      <c r="AV10" s="2">
        <v>0.6</v>
      </c>
      <c r="AW10" t="s">
        <v>302</v>
      </c>
      <c r="AX10" s="2">
        <v>0.7</v>
      </c>
      <c r="AY10" t="s">
        <v>302</v>
      </c>
      <c r="AZ10" s="2">
        <v>0.6</v>
      </c>
      <c r="BA10" t="s">
        <v>302</v>
      </c>
      <c r="BB10" s="2">
        <v>0.6</v>
      </c>
      <c r="BC10" t="s">
        <v>303</v>
      </c>
      <c r="BD10" s="2">
        <v>0.7</v>
      </c>
      <c r="BE10" t="s">
        <v>302</v>
      </c>
      <c r="BF10" s="2">
        <v>0.6</v>
      </c>
      <c r="BG10" t="s">
        <v>303</v>
      </c>
      <c r="BH10" s="2">
        <v>0.5</v>
      </c>
      <c r="BI10" t="s">
        <v>303</v>
      </c>
      <c r="BJ10" s="2">
        <v>0.8</v>
      </c>
      <c r="BK10" t="s">
        <v>302</v>
      </c>
      <c r="BL10" s="2">
        <v>0.7</v>
      </c>
      <c r="BM10" t="s">
        <v>303</v>
      </c>
      <c r="BN10" s="2">
        <v>0.7</v>
      </c>
      <c r="BO10" t="s">
        <v>302</v>
      </c>
      <c r="BP10" s="2">
        <v>0.7</v>
      </c>
      <c r="DE10" t="s">
        <v>304</v>
      </c>
      <c r="DF10" t="s">
        <v>314</v>
      </c>
    </row>
    <row r="11" spans="1:110" x14ac:dyDescent="0.2">
      <c r="A11" s="1">
        <v>44989.690289351849</v>
      </c>
      <c r="B11" s="1">
        <v>44989.69462962963</v>
      </c>
      <c r="C11" t="s">
        <v>113</v>
      </c>
      <c r="D11" t="s">
        <v>329</v>
      </c>
      <c r="E11">
        <v>100</v>
      </c>
      <c r="F11">
        <v>375</v>
      </c>
      <c r="G11" t="b">
        <v>1</v>
      </c>
      <c r="H11" s="1">
        <v>44989.694641203707</v>
      </c>
      <c r="I11" t="s">
        <v>330</v>
      </c>
      <c r="N11">
        <v>52.381999999999998</v>
      </c>
      <c r="O11">
        <v>-1.5873999999999999</v>
      </c>
      <c r="P11" t="s">
        <v>308</v>
      </c>
      <c r="Q11" t="s">
        <v>294</v>
      </c>
      <c r="R11" t="s">
        <v>295</v>
      </c>
      <c r="S11" t="s">
        <v>309</v>
      </c>
      <c r="T11">
        <v>10</v>
      </c>
      <c r="U11">
        <v>4</v>
      </c>
      <c r="V11">
        <v>7</v>
      </c>
      <c r="W11" t="s">
        <v>298</v>
      </c>
      <c r="X11" t="s">
        <v>310</v>
      </c>
      <c r="Y11" t="s">
        <v>310</v>
      </c>
      <c r="Z11" t="s">
        <v>311</v>
      </c>
      <c r="AA11" t="s">
        <v>321</v>
      </c>
      <c r="AB11" t="s">
        <v>301</v>
      </c>
      <c r="BQ11" t="s">
        <v>302</v>
      </c>
      <c r="BR11" s="2">
        <v>0.5</v>
      </c>
      <c r="BS11" t="s">
        <v>303</v>
      </c>
      <c r="BT11" s="2">
        <v>0.5</v>
      </c>
      <c r="BU11" t="s">
        <v>303</v>
      </c>
      <c r="BV11" s="2">
        <v>1</v>
      </c>
      <c r="BW11" t="s">
        <v>303</v>
      </c>
      <c r="BX11" s="2">
        <v>0.5</v>
      </c>
      <c r="BY11" t="s">
        <v>302</v>
      </c>
      <c r="BZ11" s="2">
        <v>0.2</v>
      </c>
      <c r="CA11" t="s">
        <v>302</v>
      </c>
      <c r="CB11" s="2">
        <v>0.6</v>
      </c>
      <c r="CC11" t="s">
        <v>302</v>
      </c>
      <c r="CD11" s="2">
        <v>0.6</v>
      </c>
      <c r="CE11" t="s">
        <v>302</v>
      </c>
      <c r="CF11" s="2">
        <v>0.6</v>
      </c>
      <c r="CG11" t="s">
        <v>303</v>
      </c>
      <c r="CH11" s="2">
        <v>0.8</v>
      </c>
      <c r="CI11" t="s">
        <v>303</v>
      </c>
      <c r="CJ11" s="2">
        <v>0.7</v>
      </c>
      <c r="CK11" t="s">
        <v>303</v>
      </c>
      <c r="CL11" s="2">
        <v>0.7</v>
      </c>
      <c r="CM11" t="s">
        <v>302</v>
      </c>
      <c r="CN11" s="2">
        <v>0.7</v>
      </c>
      <c r="CO11" t="s">
        <v>302</v>
      </c>
      <c r="CP11" s="2">
        <v>0.5</v>
      </c>
      <c r="CQ11" t="s">
        <v>302</v>
      </c>
      <c r="CR11" s="2">
        <v>0.6</v>
      </c>
      <c r="CS11" t="s">
        <v>302</v>
      </c>
      <c r="CT11" s="2">
        <v>0.8</v>
      </c>
      <c r="CU11" t="s">
        <v>302</v>
      </c>
      <c r="CV11" s="2">
        <v>0.7</v>
      </c>
      <c r="CW11" t="s">
        <v>302</v>
      </c>
      <c r="CX11" s="2">
        <v>0.6</v>
      </c>
      <c r="CY11" t="s">
        <v>302</v>
      </c>
      <c r="CZ11" s="2">
        <v>0.7</v>
      </c>
      <c r="DA11" t="s">
        <v>302</v>
      </c>
      <c r="DB11" s="2">
        <v>0.6</v>
      </c>
      <c r="DC11" t="s">
        <v>303</v>
      </c>
      <c r="DD11" s="2">
        <v>0.7</v>
      </c>
      <c r="DE11" t="s">
        <v>304</v>
      </c>
      <c r="DF11" t="s">
        <v>314</v>
      </c>
    </row>
    <row r="12" spans="1:110" x14ac:dyDescent="0.2">
      <c r="A12" s="1">
        <v>44989.566099537034</v>
      </c>
      <c r="B12" s="1">
        <v>44989.716979166667</v>
      </c>
      <c r="C12" t="s">
        <v>113</v>
      </c>
      <c r="D12" t="s">
        <v>331</v>
      </c>
      <c r="E12">
        <v>100</v>
      </c>
      <c r="F12">
        <v>13036</v>
      </c>
      <c r="G12" t="b">
        <v>1</v>
      </c>
      <c r="H12" s="1">
        <v>44989.717002314814</v>
      </c>
      <c r="I12" t="s">
        <v>332</v>
      </c>
      <c r="N12">
        <v>52.381999999999998</v>
      </c>
      <c r="O12">
        <v>-1.5873999999999999</v>
      </c>
      <c r="P12" t="s">
        <v>308</v>
      </c>
      <c r="Q12" t="s">
        <v>294</v>
      </c>
      <c r="R12" t="s">
        <v>333</v>
      </c>
      <c r="S12" t="s">
        <v>309</v>
      </c>
      <c r="T12">
        <v>6</v>
      </c>
      <c r="U12">
        <v>4</v>
      </c>
      <c r="V12">
        <v>6</v>
      </c>
      <c r="W12" t="s">
        <v>320</v>
      </c>
      <c r="X12" t="s">
        <v>298</v>
      </c>
      <c r="Y12" t="s">
        <v>334</v>
      </c>
      <c r="Z12" s="2">
        <v>0.5</v>
      </c>
      <c r="AA12" t="s">
        <v>312</v>
      </c>
      <c r="AB12" t="s">
        <v>301</v>
      </c>
      <c r="BQ12" t="s">
        <v>302</v>
      </c>
      <c r="BR12" s="2">
        <v>0.6</v>
      </c>
      <c r="BS12" t="s">
        <v>302</v>
      </c>
      <c r="BT12" s="2">
        <v>0.6</v>
      </c>
      <c r="BU12" t="s">
        <v>303</v>
      </c>
      <c r="BV12" s="2">
        <v>0.3</v>
      </c>
      <c r="BW12" t="s">
        <v>302</v>
      </c>
      <c r="BX12" s="2">
        <v>0.6</v>
      </c>
      <c r="BY12" t="s">
        <v>302</v>
      </c>
      <c r="BZ12" s="2">
        <v>0.8</v>
      </c>
      <c r="CA12" t="s">
        <v>302</v>
      </c>
      <c r="CB12" s="2">
        <v>0.8</v>
      </c>
      <c r="CC12" t="s">
        <v>302</v>
      </c>
      <c r="CD12" s="2">
        <v>0.7</v>
      </c>
      <c r="CE12" t="s">
        <v>302</v>
      </c>
      <c r="CF12" s="2">
        <v>0.8</v>
      </c>
      <c r="CG12" t="s">
        <v>302</v>
      </c>
      <c r="CH12" s="2">
        <v>0.6</v>
      </c>
      <c r="CI12" t="s">
        <v>302</v>
      </c>
      <c r="CJ12" s="2">
        <v>0.8</v>
      </c>
      <c r="CK12" t="s">
        <v>302</v>
      </c>
      <c r="CL12" s="2">
        <v>0.8</v>
      </c>
      <c r="CM12" t="s">
        <v>302</v>
      </c>
      <c r="CN12" s="2">
        <v>0.8</v>
      </c>
      <c r="CO12" t="s">
        <v>302</v>
      </c>
      <c r="CP12" s="2">
        <v>0.7</v>
      </c>
      <c r="CQ12" t="s">
        <v>302</v>
      </c>
      <c r="CR12" s="2">
        <v>0.7</v>
      </c>
      <c r="CS12" t="s">
        <v>302</v>
      </c>
      <c r="CT12" s="2">
        <v>0.7</v>
      </c>
      <c r="CU12" t="s">
        <v>302</v>
      </c>
      <c r="CV12" s="2">
        <v>0.7</v>
      </c>
      <c r="CW12" t="s">
        <v>302</v>
      </c>
      <c r="CX12" s="2">
        <v>0.7</v>
      </c>
      <c r="CY12" t="s">
        <v>302</v>
      </c>
      <c r="CZ12" s="2">
        <v>0.8</v>
      </c>
      <c r="DA12" t="s">
        <v>302</v>
      </c>
      <c r="DB12" s="2">
        <v>0.8</v>
      </c>
      <c r="DC12" t="s">
        <v>302</v>
      </c>
      <c r="DD12" s="2">
        <v>0.8</v>
      </c>
      <c r="DE12" t="s">
        <v>313</v>
      </c>
      <c r="DF12" t="s">
        <v>314</v>
      </c>
    </row>
    <row r="13" spans="1:110" x14ac:dyDescent="0.2">
      <c r="A13" s="1">
        <v>44989.787905092591</v>
      </c>
      <c r="B13" s="1">
        <v>44989.791539351849</v>
      </c>
      <c r="C13" t="s">
        <v>113</v>
      </c>
      <c r="D13" t="s">
        <v>335</v>
      </c>
      <c r="E13">
        <v>100</v>
      </c>
      <c r="F13">
        <v>313</v>
      </c>
      <c r="G13" t="b">
        <v>1</v>
      </c>
      <c r="H13" s="1">
        <v>44989.791550925926</v>
      </c>
      <c r="I13" t="s">
        <v>336</v>
      </c>
      <c r="N13">
        <v>52.381999999999998</v>
      </c>
      <c r="O13">
        <v>-1.5873999999999999</v>
      </c>
      <c r="P13" t="s">
        <v>308</v>
      </c>
      <c r="Q13" t="s">
        <v>294</v>
      </c>
      <c r="R13" t="s">
        <v>295</v>
      </c>
      <c r="S13" t="s">
        <v>296</v>
      </c>
      <c r="T13">
        <v>5</v>
      </c>
      <c r="U13">
        <v>5</v>
      </c>
      <c r="V13">
        <v>5</v>
      </c>
      <c r="W13" t="s">
        <v>317</v>
      </c>
      <c r="X13" t="s">
        <v>299</v>
      </c>
      <c r="Y13" t="s">
        <v>299</v>
      </c>
      <c r="Z13" s="2">
        <v>0.5</v>
      </c>
      <c r="AA13" t="s">
        <v>337</v>
      </c>
      <c r="AB13" t="s">
        <v>301</v>
      </c>
      <c r="BQ13" t="s">
        <v>302</v>
      </c>
      <c r="BR13" s="2">
        <v>0.6</v>
      </c>
      <c r="BS13" t="s">
        <v>302</v>
      </c>
      <c r="BT13" s="2">
        <v>0.2</v>
      </c>
      <c r="BU13" t="s">
        <v>302</v>
      </c>
      <c r="BV13" s="2">
        <v>0.2</v>
      </c>
      <c r="BW13" t="s">
        <v>303</v>
      </c>
      <c r="BX13" s="2">
        <v>0.6</v>
      </c>
      <c r="BY13" t="s">
        <v>303</v>
      </c>
      <c r="BZ13" s="2">
        <v>0.9</v>
      </c>
      <c r="CA13" t="s">
        <v>302</v>
      </c>
      <c r="CB13" s="2">
        <v>0.9</v>
      </c>
      <c r="CC13" t="s">
        <v>302</v>
      </c>
      <c r="CD13" s="2">
        <v>0.8</v>
      </c>
      <c r="CE13" t="s">
        <v>302</v>
      </c>
      <c r="CF13" s="2">
        <v>0.6</v>
      </c>
      <c r="CG13" t="s">
        <v>303</v>
      </c>
      <c r="CH13" s="2">
        <v>0.3</v>
      </c>
      <c r="CI13" t="s">
        <v>303</v>
      </c>
      <c r="CJ13" s="2">
        <v>0.5</v>
      </c>
      <c r="CK13" t="s">
        <v>302</v>
      </c>
      <c r="CL13" s="2">
        <v>0.5</v>
      </c>
      <c r="CM13" t="s">
        <v>302</v>
      </c>
      <c r="CN13" s="2">
        <v>0.8</v>
      </c>
      <c r="CO13" t="s">
        <v>303</v>
      </c>
      <c r="CP13" s="2">
        <v>0.4</v>
      </c>
      <c r="CQ13" t="s">
        <v>303</v>
      </c>
      <c r="CR13" s="2">
        <v>1</v>
      </c>
      <c r="CS13" t="s">
        <v>302</v>
      </c>
      <c r="CT13" s="2">
        <v>0.6</v>
      </c>
      <c r="CU13" t="s">
        <v>303</v>
      </c>
      <c r="CV13" s="2">
        <v>0.6</v>
      </c>
      <c r="CW13" t="s">
        <v>303</v>
      </c>
      <c r="CX13" s="2">
        <v>0.8</v>
      </c>
      <c r="CY13" t="s">
        <v>302</v>
      </c>
      <c r="CZ13" s="2">
        <v>0.6</v>
      </c>
      <c r="DA13" t="s">
        <v>303</v>
      </c>
      <c r="DB13" s="2">
        <v>0.6</v>
      </c>
      <c r="DC13" t="s">
        <v>302</v>
      </c>
      <c r="DD13" s="2">
        <v>0.7</v>
      </c>
      <c r="DE13" t="s">
        <v>313</v>
      </c>
      <c r="DF13" t="s">
        <v>314</v>
      </c>
    </row>
    <row r="14" spans="1:110" x14ac:dyDescent="0.2">
      <c r="A14" s="1">
        <v>44989.797939814816</v>
      </c>
      <c r="B14" s="1">
        <v>44989.802557870367</v>
      </c>
      <c r="C14" t="s">
        <v>113</v>
      </c>
      <c r="D14" t="s">
        <v>338</v>
      </c>
      <c r="E14">
        <v>100</v>
      </c>
      <c r="F14">
        <v>399</v>
      </c>
      <c r="G14" t="b">
        <v>1</v>
      </c>
      <c r="H14" s="1">
        <v>44989.802569444444</v>
      </c>
      <c r="I14" t="s">
        <v>339</v>
      </c>
      <c r="N14">
        <v>39.914299999999997</v>
      </c>
      <c r="O14">
        <v>116.3861</v>
      </c>
      <c r="P14" t="s">
        <v>308</v>
      </c>
      <c r="Q14" t="s">
        <v>294</v>
      </c>
      <c r="R14" t="s">
        <v>295</v>
      </c>
      <c r="S14" t="s">
        <v>309</v>
      </c>
      <c r="T14">
        <v>8</v>
      </c>
      <c r="U14">
        <v>6</v>
      </c>
      <c r="V14">
        <v>5</v>
      </c>
      <c r="W14" t="s">
        <v>297</v>
      </c>
      <c r="X14" t="s">
        <v>317</v>
      </c>
      <c r="Y14" t="s">
        <v>320</v>
      </c>
      <c r="Z14" t="s">
        <v>311</v>
      </c>
      <c r="AA14" t="s">
        <v>312</v>
      </c>
      <c r="AB14" t="s">
        <v>326</v>
      </c>
      <c r="AC14" t="s">
        <v>302</v>
      </c>
      <c r="AD14" s="2">
        <v>0.7</v>
      </c>
      <c r="AE14" t="s">
        <v>302</v>
      </c>
      <c r="AF14" s="2">
        <v>0.8</v>
      </c>
      <c r="AG14" t="s">
        <v>302</v>
      </c>
      <c r="AH14" s="2">
        <v>0.4</v>
      </c>
      <c r="AI14" t="s">
        <v>302</v>
      </c>
      <c r="AJ14" s="2">
        <v>0.7</v>
      </c>
      <c r="AK14" t="s">
        <v>303</v>
      </c>
      <c r="AL14" s="2">
        <v>0.8</v>
      </c>
      <c r="AM14" t="s">
        <v>302</v>
      </c>
      <c r="AN14" s="2">
        <v>0.7</v>
      </c>
      <c r="AO14" t="s">
        <v>302</v>
      </c>
      <c r="AP14" s="2">
        <v>0.5</v>
      </c>
      <c r="AQ14" t="s">
        <v>302</v>
      </c>
      <c r="AR14" s="2">
        <v>0.6</v>
      </c>
      <c r="AS14" t="s">
        <v>302</v>
      </c>
      <c r="AT14" s="2">
        <v>0.7</v>
      </c>
      <c r="AU14" t="s">
        <v>302</v>
      </c>
      <c r="AV14" s="2">
        <v>0.5</v>
      </c>
      <c r="AW14" t="s">
        <v>302</v>
      </c>
      <c r="AX14" s="2">
        <v>0.7</v>
      </c>
      <c r="AY14" t="s">
        <v>302</v>
      </c>
      <c r="AZ14" s="2">
        <v>0.5</v>
      </c>
      <c r="BA14" t="s">
        <v>302</v>
      </c>
      <c r="BB14" s="2">
        <v>0.7</v>
      </c>
      <c r="BC14" t="s">
        <v>303</v>
      </c>
      <c r="BD14" s="2">
        <v>0.6</v>
      </c>
      <c r="BE14" t="s">
        <v>302</v>
      </c>
      <c r="BF14" s="2">
        <v>0.7</v>
      </c>
      <c r="BG14" t="s">
        <v>303</v>
      </c>
      <c r="BH14" s="2">
        <v>0.6</v>
      </c>
      <c r="BI14" t="s">
        <v>303</v>
      </c>
      <c r="BJ14" s="2">
        <v>0.7</v>
      </c>
      <c r="BK14" t="s">
        <v>302</v>
      </c>
      <c r="BL14" s="2">
        <v>0.7</v>
      </c>
      <c r="BM14" t="s">
        <v>303</v>
      </c>
      <c r="BN14" s="2">
        <v>0.6</v>
      </c>
      <c r="BO14" t="s">
        <v>302</v>
      </c>
      <c r="BP14" s="2">
        <v>0.5</v>
      </c>
      <c r="DE14" t="s">
        <v>313</v>
      </c>
      <c r="DF14" t="s">
        <v>314</v>
      </c>
    </row>
    <row r="15" spans="1:110" x14ac:dyDescent="0.2">
      <c r="A15" s="1">
        <v>44989.928749999999</v>
      </c>
      <c r="B15" s="1">
        <v>44989.933668981481</v>
      </c>
      <c r="C15" t="s">
        <v>113</v>
      </c>
      <c r="D15" t="s">
        <v>340</v>
      </c>
      <c r="E15">
        <v>100</v>
      </c>
      <c r="F15">
        <v>425</v>
      </c>
      <c r="G15" t="b">
        <v>1</v>
      </c>
      <c r="H15" s="1">
        <v>44989.933680555558</v>
      </c>
      <c r="I15" t="s">
        <v>341</v>
      </c>
      <c r="N15">
        <v>31.222200000000001</v>
      </c>
      <c r="O15">
        <v>121.4581</v>
      </c>
      <c r="P15" t="s">
        <v>308</v>
      </c>
      <c r="Q15" t="s">
        <v>294</v>
      </c>
      <c r="R15" t="s">
        <v>295</v>
      </c>
      <c r="S15" t="s">
        <v>309</v>
      </c>
      <c r="T15">
        <v>6</v>
      </c>
      <c r="U15">
        <v>5</v>
      </c>
      <c r="V15">
        <v>5</v>
      </c>
      <c r="W15" t="s">
        <v>317</v>
      </c>
      <c r="X15" t="s">
        <v>310</v>
      </c>
      <c r="Y15" t="s">
        <v>298</v>
      </c>
      <c r="Z15" s="2">
        <v>0.5</v>
      </c>
      <c r="AA15" t="s">
        <v>337</v>
      </c>
      <c r="AB15" t="s">
        <v>301</v>
      </c>
      <c r="AC15" t="s">
        <v>302</v>
      </c>
      <c r="AD15" s="2">
        <v>0.5</v>
      </c>
      <c r="AE15" t="s">
        <v>302</v>
      </c>
      <c r="AF15" s="2">
        <v>0.5</v>
      </c>
      <c r="AG15" t="s">
        <v>302</v>
      </c>
      <c r="AH15" s="2">
        <v>0.4</v>
      </c>
      <c r="AI15" t="s">
        <v>302</v>
      </c>
      <c r="AJ15" s="2">
        <v>0.6</v>
      </c>
      <c r="AK15" t="s">
        <v>303</v>
      </c>
      <c r="AL15" s="2">
        <v>0.3</v>
      </c>
      <c r="AM15" t="s">
        <v>302</v>
      </c>
      <c r="AN15" s="2">
        <v>0.4</v>
      </c>
      <c r="AO15" t="s">
        <v>302</v>
      </c>
      <c r="AP15" s="2">
        <v>0.3</v>
      </c>
      <c r="AQ15" t="s">
        <v>302</v>
      </c>
      <c r="AR15" s="2">
        <v>0.1</v>
      </c>
      <c r="AS15" t="s">
        <v>302</v>
      </c>
      <c r="AT15" s="2">
        <v>0.6</v>
      </c>
      <c r="AU15" t="s">
        <v>302</v>
      </c>
      <c r="AV15" s="2">
        <v>0.2</v>
      </c>
      <c r="AW15" t="s">
        <v>302</v>
      </c>
      <c r="AX15" s="2">
        <v>0.3</v>
      </c>
      <c r="AY15" t="s">
        <v>302</v>
      </c>
      <c r="AZ15" s="2">
        <v>0.3</v>
      </c>
      <c r="BA15" t="s">
        <v>302</v>
      </c>
      <c r="BB15" s="2">
        <v>0.2</v>
      </c>
      <c r="BC15" t="s">
        <v>303</v>
      </c>
      <c r="BD15" s="2">
        <v>0.4</v>
      </c>
      <c r="BE15" t="s">
        <v>302</v>
      </c>
      <c r="BF15" s="2">
        <v>0.3</v>
      </c>
      <c r="BG15" t="s">
        <v>303</v>
      </c>
      <c r="BH15" s="2">
        <v>0.3</v>
      </c>
      <c r="BI15" t="s">
        <v>303</v>
      </c>
      <c r="BJ15" s="2">
        <v>0.3</v>
      </c>
      <c r="BK15" t="s">
        <v>302</v>
      </c>
      <c r="BL15" s="2">
        <v>0.3</v>
      </c>
      <c r="BM15" t="s">
        <v>303</v>
      </c>
      <c r="BN15" s="2">
        <v>0.1</v>
      </c>
      <c r="BO15" t="s">
        <v>302</v>
      </c>
      <c r="BP15" s="2">
        <v>0.5</v>
      </c>
      <c r="DE15" t="s">
        <v>313</v>
      </c>
      <c r="DF15" t="s">
        <v>314</v>
      </c>
    </row>
    <row r="16" spans="1:110" x14ac:dyDescent="0.2">
      <c r="A16" s="1">
        <v>44990.079502314817</v>
      </c>
      <c r="B16" s="1">
        <v>44990.083912037036</v>
      </c>
      <c r="C16" t="s">
        <v>113</v>
      </c>
      <c r="D16" t="s">
        <v>342</v>
      </c>
      <c r="E16">
        <v>100</v>
      </c>
      <c r="F16">
        <v>380</v>
      </c>
      <c r="G16" t="b">
        <v>1</v>
      </c>
      <c r="H16" s="1">
        <v>44990.083912037036</v>
      </c>
      <c r="I16" t="s">
        <v>343</v>
      </c>
      <c r="N16">
        <v>23.118099999999998</v>
      </c>
      <c r="O16">
        <v>113.2539</v>
      </c>
      <c r="P16" t="s">
        <v>308</v>
      </c>
      <c r="Q16" t="s">
        <v>294</v>
      </c>
      <c r="R16" t="s">
        <v>295</v>
      </c>
      <c r="S16" t="s">
        <v>309</v>
      </c>
      <c r="T16">
        <v>8</v>
      </c>
      <c r="U16">
        <v>7</v>
      </c>
      <c r="V16">
        <v>7</v>
      </c>
      <c r="W16" t="s">
        <v>299</v>
      </c>
      <c r="X16" t="s">
        <v>299</v>
      </c>
      <c r="Y16" t="s">
        <v>299</v>
      </c>
      <c r="Z16" t="s">
        <v>344</v>
      </c>
      <c r="AA16" t="s">
        <v>300</v>
      </c>
      <c r="AB16" t="s">
        <v>322</v>
      </c>
      <c r="BQ16" t="s">
        <v>302</v>
      </c>
      <c r="BR16" s="2">
        <v>0.9</v>
      </c>
      <c r="BS16" t="s">
        <v>302</v>
      </c>
      <c r="BT16" s="2">
        <v>0.8</v>
      </c>
      <c r="BU16" t="s">
        <v>302</v>
      </c>
      <c r="BV16" s="2">
        <v>0.6</v>
      </c>
      <c r="BW16" t="s">
        <v>302</v>
      </c>
      <c r="BX16" s="2">
        <v>0.7</v>
      </c>
      <c r="BY16" t="s">
        <v>303</v>
      </c>
      <c r="BZ16" s="2">
        <v>0.5</v>
      </c>
      <c r="CA16" t="s">
        <v>302</v>
      </c>
      <c r="CB16" s="2">
        <v>0.6</v>
      </c>
      <c r="CC16" t="s">
        <v>302</v>
      </c>
      <c r="CD16" s="2">
        <v>0.7</v>
      </c>
      <c r="CE16" t="s">
        <v>302</v>
      </c>
      <c r="CF16" s="2">
        <v>0.7</v>
      </c>
      <c r="CG16" t="s">
        <v>302</v>
      </c>
      <c r="CH16" s="2">
        <v>0.8</v>
      </c>
      <c r="CI16" t="s">
        <v>302</v>
      </c>
      <c r="CJ16" s="2">
        <v>0.7</v>
      </c>
      <c r="CK16" t="s">
        <v>302</v>
      </c>
      <c r="CL16" s="2">
        <v>0.9</v>
      </c>
      <c r="CM16" t="s">
        <v>302</v>
      </c>
      <c r="CN16" s="2">
        <v>0.9</v>
      </c>
      <c r="CO16" t="s">
        <v>302</v>
      </c>
      <c r="CP16" s="2">
        <v>0.6</v>
      </c>
      <c r="CQ16" t="s">
        <v>303</v>
      </c>
      <c r="CR16" s="2">
        <v>0.6</v>
      </c>
      <c r="CS16" t="s">
        <v>302</v>
      </c>
      <c r="CT16" s="2">
        <v>0.8</v>
      </c>
      <c r="CU16" t="s">
        <v>302</v>
      </c>
      <c r="CV16" s="2">
        <v>0.5</v>
      </c>
      <c r="CW16" t="s">
        <v>302</v>
      </c>
      <c r="CY16" t="s">
        <v>302</v>
      </c>
      <c r="CZ16" s="2">
        <v>0.8</v>
      </c>
      <c r="DA16" t="s">
        <v>302</v>
      </c>
      <c r="DB16" s="2">
        <v>0.6</v>
      </c>
      <c r="DC16" t="s">
        <v>302</v>
      </c>
      <c r="DD16" s="2">
        <v>0.8</v>
      </c>
      <c r="DE16" t="s">
        <v>313</v>
      </c>
      <c r="DF16" t="s">
        <v>305</v>
      </c>
    </row>
    <row r="17" spans="1:110" x14ac:dyDescent="0.2">
      <c r="A17" s="1">
        <v>44991.168958333335</v>
      </c>
      <c r="B17" s="1">
        <v>44991.175509259258</v>
      </c>
      <c r="C17" t="s">
        <v>113</v>
      </c>
      <c r="D17" t="s">
        <v>345</v>
      </c>
      <c r="E17">
        <v>100</v>
      </c>
      <c r="F17">
        <v>565</v>
      </c>
      <c r="G17" t="b">
        <v>1</v>
      </c>
      <c r="H17" s="1">
        <v>44991.175520833334</v>
      </c>
      <c r="I17" t="s">
        <v>346</v>
      </c>
      <c r="N17">
        <v>52.406399999999998</v>
      </c>
      <c r="O17">
        <v>-1.5082</v>
      </c>
      <c r="P17" t="s">
        <v>308</v>
      </c>
      <c r="Q17" t="s">
        <v>294</v>
      </c>
      <c r="R17" t="s">
        <v>295</v>
      </c>
      <c r="S17" t="s">
        <v>309</v>
      </c>
      <c r="T17">
        <v>8</v>
      </c>
      <c r="U17">
        <v>10</v>
      </c>
      <c r="V17">
        <v>7</v>
      </c>
      <c r="W17" t="s">
        <v>299</v>
      </c>
      <c r="X17" t="s">
        <v>298</v>
      </c>
      <c r="Y17" t="s">
        <v>334</v>
      </c>
      <c r="Z17" s="2">
        <v>0.5</v>
      </c>
      <c r="AA17" t="s">
        <v>337</v>
      </c>
      <c r="AB17" t="s">
        <v>301</v>
      </c>
      <c r="BQ17" t="s">
        <v>302</v>
      </c>
      <c r="BR17" s="2">
        <v>0.8</v>
      </c>
      <c r="BS17" t="s">
        <v>302</v>
      </c>
      <c r="BT17" s="2">
        <v>0.5</v>
      </c>
      <c r="BU17" t="s">
        <v>302</v>
      </c>
      <c r="BV17" s="2">
        <v>0.4</v>
      </c>
      <c r="BW17" t="s">
        <v>302</v>
      </c>
      <c r="BX17" s="2">
        <v>0.6</v>
      </c>
      <c r="BY17" t="s">
        <v>303</v>
      </c>
      <c r="BZ17" s="2">
        <v>0.4</v>
      </c>
      <c r="CA17" t="s">
        <v>302</v>
      </c>
      <c r="CB17" s="2">
        <v>0.9</v>
      </c>
      <c r="CC17" t="s">
        <v>302</v>
      </c>
      <c r="CD17" s="2">
        <v>0.8</v>
      </c>
      <c r="CE17" t="s">
        <v>302</v>
      </c>
      <c r="CF17" s="2">
        <v>0.7</v>
      </c>
      <c r="CG17" t="s">
        <v>302</v>
      </c>
      <c r="CH17" s="2">
        <v>0.9</v>
      </c>
      <c r="CI17" t="s">
        <v>302</v>
      </c>
      <c r="CJ17" s="2">
        <v>0.6</v>
      </c>
      <c r="CK17" t="s">
        <v>303</v>
      </c>
      <c r="CL17" s="2">
        <v>0.7</v>
      </c>
      <c r="CM17" t="s">
        <v>303</v>
      </c>
      <c r="CN17" s="2">
        <v>0.6</v>
      </c>
      <c r="CO17" t="s">
        <v>303</v>
      </c>
      <c r="CP17" s="2">
        <v>0.6</v>
      </c>
      <c r="CQ17" t="s">
        <v>302</v>
      </c>
      <c r="CR17" s="2">
        <v>0.6</v>
      </c>
      <c r="CS17" t="s">
        <v>302</v>
      </c>
      <c r="CT17" s="2">
        <v>0.8</v>
      </c>
      <c r="CU17" t="s">
        <v>302</v>
      </c>
      <c r="CV17" s="2">
        <v>0.7</v>
      </c>
      <c r="CW17" t="s">
        <v>303</v>
      </c>
      <c r="CX17" s="2">
        <v>0.5</v>
      </c>
      <c r="CY17" t="s">
        <v>303</v>
      </c>
      <c r="CZ17" s="2">
        <v>0.6</v>
      </c>
      <c r="DA17" t="s">
        <v>302</v>
      </c>
      <c r="DB17" s="2">
        <v>0.3</v>
      </c>
      <c r="DC17" t="s">
        <v>302</v>
      </c>
      <c r="DD17" s="2">
        <v>0.4</v>
      </c>
      <c r="DE17" t="s">
        <v>304</v>
      </c>
      <c r="DF17" t="s">
        <v>314</v>
      </c>
    </row>
    <row r="18" spans="1:110" x14ac:dyDescent="0.2">
      <c r="A18" s="1">
        <v>44991.205000000002</v>
      </c>
      <c r="B18" s="1">
        <v>44991.20789351852</v>
      </c>
      <c r="C18" t="s">
        <v>113</v>
      </c>
      <c r="D18" t="s">
        <v>347</v>
      </c>
      <c r="E18">
        <v>100</v>
      </c>
      <c r="F18">
        <v>249</v>
      </c>
      <c r="G18" t="b">
        <v>1</v>
      </c>
      <c r="H18" s="1">
        <v>44991.20789351852</v>
      </c>
      <c r="I18" t="s">
        <v>348</v>
      </c>
      <c r="N18">
        <v>51.504300000000001</v>
      </c>
      <c r="O18">
        <v>-0.22109999999999999</v>
      </c>
      <c r="P18" t="s">
        <v>308</v>
      </c>
      <c r="Q18" t="s">
        <v>294</v>
      </c>
      <c r="R18" t="s">
        <v>295</v>
      </c>
      <c r="S18" t="s">
        <v>309</v>
      </c>
      <c r="T18">
        <v>7</v>
      </c>
      <c r="U18">
        <v>8</v>
      </c>
      <c r="V18">
        <v>8</v>
      </c>
      <c r="W18" t="s">
        <v>297</v>
      </c>
      <c r="X18" t="s">
        <v>298</v>
      </c>
      <c r="Y18" t="s">
        <v>298</v>
      </c>
      <c r="Z18" t="s">
        <v>311</v>
      </c>
      <c r="AA18" t="s">
        <v>300</v>
      </c>
      <c r="AB18" t="s">
        <v>301</v>
      </c>
      <c r="BQ18" t="s">
        <v>302</v>
      </c>
      <c r="BR18" s="2">
        <v>0.9</v>
      </c>
      <c r="BS18" t="s">
        <v>302</v>
      </c>
      <c r="BT18" s="2">
        <v>0.9</v>
      </c>
      <c r="BU18" t="s">
        <v>302</v>
      </c>
      <c r="BV18" s="2">
        <v>0.6</v>
      </c>
      <c r="BW18" t="s">
        <v>302</v>
      </c>
      <c r="BX18" s="2">
        <v>0.7</v>
      </c>
      <c r="BY18" t="s">
        <v>303</v>
      </c>
      <c r="BZ18" s="2">
        <v>0.7</v>
      </c>
      <c r="CA18" t="s">
        <v>302</v>
      </c>
      <c r="CB18" s="2">
        <v>0.7</v>
      </c>
      <c r="CC18" t="s">
        <v>302</v>
      </c>
      <c r="CD18" s="2">
        <v>0.8</v>
      </c>
      <c r="CE18" t="s">
        <v>303</v>
      </c>
      <c r="CF18" s="2">
        <v>0.4</v>
      </c>
      <c r="CG18" t="s">
        <v>302</v>
      </c>
      <c r="CH18" s="2">
        <v>0.7</v>
      </c>
      <c r="CI18" t="s">
        <v>302</v>
      </c>
      <c r="CJ18" s="2">
        <v>0.7</v>
      </c>
      <c r="CK18" t="s">
        <v>302</v>
      </c>
      <c r="CL18" s="2">
        <v>0.8</v>
      </c>
      <c r="CM18" t="s">
        <v>302</v>
      </c>
      <c r="CN18" s="2">
        <v>0.8</v>
      </c>
      <c r="CO18" t="s">
        <v>303</v>
      </c>
      <c r="CP18" s="2">
        <v>0.6</v>
      </c>
      <c r="CQ18" t="s">
        <v>303</v>
      </c>
      <c r="CR18" s="2">
        <v>0.8</v>
      </c>
      <c r="CS18" t="s">
        <v>302</v>
      </c>
      <c r="CT18" s="2">
        <v>0.9</v>
      </c>
      <c r="CU18" t="s">
        <v>303</v>
      </c>
      <c r="CV18" s="2">
        <v>0.8</v>
      </c>
      <c r="CW18" t="s">
        <v>303</v>
      </c>
      <c r="CX18" s="2">
        <v>0.7</v>
      </c>
      <c r="CY18" t="s">
        <v>302</v>
      </c>
      <c r="CZ18" s="2">
        <v>0.7</v>
      </c>
      <c r="DA18" t="s">
        <v>303</v>
      </c>
      <c r="DB18" s="2">
        <v>0.8</v>
      </c>
      <c r="DC18" t="s">
        <v>302</v>
      </c>
      <c r="DD18" s="2">
        <v>0.6</v>
      </c>
      <c r="DE18" t="s">
        <v>313</v>
      </c>
      <c r="DF18" t="s">
        <v>314</v>
      </c>
    </row>
    <row r="19" spans="1:110" x14ac:dyDescent="0.2">
      <c r="A19" s="1">
        <v>44991.212997685187</v>
      </c>
      <c r="B19" s="1">
        <v>44991.218923611108</v>
      </c>
      <c r="C19" t="s">
        <v>113</v>
      </c>
      <c r="D19" t="s">
        <v>349</v>
      </c>
      <c r="E19">
        <v>100</v>
      </c>
      <c r="F19">
        <v>511</v>
      </c>
      <c r="G19" t="b">
        <v>1</v>
      </c>
      <c r="H19" s="1">
        <v>44991.218946759262</v>
      </c>
      <c r="I19" t="s">
        <v>350</v>
      </c>
      <c r="N19">
        <v>52.381999999999998</v>
      </c>
      <c r="O19">
        <v>-1.5873999999999999</v>
      </c>
      <c r="P19" t="s">
        <v>308</v>
      </c>
      <c r="Q19" t="s">
        <v>294</v>
      </c>
      <c r="R19" t="s">
        <v>295</v>
      </c>
      <c r="S19" t="s">
        <v>296</v>
      </c>
      <c r="T19">
        <v>8</v>
      </c>
      <c r="U19">
        <v>7</v>
      </c>
      <c r="V19">
        <v>7</v>
      </c>
      <c r="W19" t="s">
        <v>297</v>
      </c>
      <c r="X19" t="s">
        <v>317</v>
      </c>
      <c r="Y19" t="s">
        <v>334</v>
      </c>
      <c r="Z19" t="s">
        <v>311</v>
      </c>
      <c r="AA19" t="s">
        <v>312</v>
      </c>
      <c r="AB19" t="s">
        <v>301</v>
      </c>
      <c r="AC19" t="s">
        <v>302</v>
      </c>
      <c r="AD19" s="2">
        <v>0.6</v>
      </c>
      <c r="AE19" t="s">
        <v>302</v>
      </c>
      <c r="AF19" s="2">
        <v>0.4</v>
      </c>
      <c r="AG19" t="s">
        <v>303</v>
      </c>
      <c r="AH19" s="2">
        <v>0.1</v>
      </c>
      <c r="AI19" t="s">
        <v>303</v>
      </c>
      <c r="AJ19" s="2">
        <v>0.2</v>
      </c>
      <c r="AK19" t="s">
        <v>303</v>
      </c>
      <c r="AL19" s="2">
        <v>0.1</v>
      </c>
      <c r="AM19" t="s">
        <v>302</v>
      </c>
      <c r="AN19" s="2">
        <v>0.4</v>
      </c>
      <c r="AO19" t="s">
        <v>302</v>
      </c>
      <c r="AP19" s="2">
        <v>0.4</v>
      </c>
      <c r="AQ19" t="s">
        <v>303</v>
      </c>
      <c r="AR19" s="2">
        <v>0.1</v>
      </c>
      <c r="AS19" t="s">
        <v>302</v>
      </c>
      <c r="AT19" s="2">
        <v>0.6</v>
      </c>
      <c r="AU19" t="s">
        <v>303</v>
      </c>
      <c r="AV19" s="2">
        <v>0.3</v>
      </c>
      <c r="AW19" t="s">
        <v>302</v>
      </c>
      <c r="AX19" s="2">
        <v>0.7</v>
      </c>
      <c r="AY19" t="s">
        <v>302</v>
      </c>
      <c r="AZ19" s="2">
        <v>0.7</v>
      </c>
      <c r="BA19" t="s">
        <v>303</v>
      </c>
      <c r="BB19" s="2">
        <v>0.4</v>
      </c>
      <c r="BC19" t="s">
        <v>303</v>
      </c>
      <c r="BD19" s="2">
        <v>0.1</v>
      </c>
      <c r="BE19" t="s">
        <v>302</v>
      </c>
      <c r="BF19" s="2">
        <v>0.5</v>
      </c>
      <c r="BG19" t="s">
        <v>303</v>
      </c>
      <c r="BH19" s="2">
        <v>0.4</v>
      </c>
      <c r="BI19" t="s">
        <v>303</v>
      </c>
      <c r="BJ19" s="2">
        <v>0.1</v>
      </c>
      <c r="BK19" t="s">
        <v>302</v>
      </c>
      <c r="BL19" s="2">
        <v>0.6</v>
      </c>
      <c r="BM19" t="s">
        <v>303</v>
      </c>
      <c r="BN19" s="2">
        <v>0.4</v>
      </c>
      <c r="BO19" t="s">
        <v>302</v>
      </c>
      <c r="BP19" s="2">
        <v>0.6</v>
      </c>
      <c r="DE19" t="s">
        <v>313</v>
      </c>
      <c r="DF19" t="s">
        <v>314</v>
      </c>
    </row>
    <row r="20" spans="1:110" x14ac:dyDescent="0.2">
      <c r="A20" s="1">
        <v>44991.250497685185</v>
      </c>
      <c r="B20" s="1">
        <v>44991.253171296295</v>
      </c>
      <c r="C20" t="s">
        <v>113</v>
      </c>
      <c r="D20" t="s">
        <v>351</v>
      </c>
      <c r="E20">
        <v>100</v>
      </c>
      <c r="F20">
        <v>230</v>
      </c>
      <c r="G20" t="b">
        <v>1</v>
      </c>
      <c r="H20" s="1">
        <v>44991.253171296295</v>
      </c>
      <c r="I20" t="s">
        <v>352</v>
      </c>
      <c r="N20">
        <v>52.421399999999998</v>
      </c>
      <c r="O20">
        <v>-1.5673999999999999</v>
      </c>
      <c r="P20" t="s">
        <v>308</v>
      </c>
      <c r="Q20" t="s">
        <v>294</v>
      </c>
      <c r="R20" t="s">
        <v>353</v>
      </c>
      <c r="S20" t="s">
        <v>309</v>
      </c>
      <c r="T20">
        <v>8</v>
      </c>
      <c r="U20">
        <v>9</v>
      </c>
      <c r="V20">
        <v>8</v>
      </c>
      <c r="W20" t="s">
        <v>299</v>
      </c>
      <c r="X20" t="s">
        <v>334</v>
      </c>
      <c r="Y20" t="s">
        <v>298</v>
      </c>
      <c r="Z20" t="s">
        <v>311</v>
      </c>
      <c r="AA20" t="s">
        <v>321</v>
      </c>
      <c r="AB20" t="s">
        <v>301</v>
      </c>
      <c r="BQ20" t="s">
        <v>302</v>
      </c>
      <c r="BR20" s="2">
        <v>0.9</v>
      </c>
      <c r="BS20" t="s">
        <v>302</v>
      </c>
      <c r="BT20" s="2">
        <v>0.5</v>
      </c>
      <c r="BU20" t="s">
        <v>303</v>
      </c>
      <c r="BV20" s="2">
        <v>0.6</v>
      </c>
      <c r="BW20" t="s">
        <v>302</v>
      </c>
      <c r="BX20" s="2">
        <v>0.5</v>
      </c>
      <c r="BY20" t="s">
        <v>303</v>
      </c>
      <c r="BZ20" s="2">
        <v>0.8</v>
      </c>
      <c r="CA20" t="s">
        <v>302</v>
      </c>
      <c r="CB20" s="2">
        <v>0.8</v>
      </c>
      <c r="CC20" t="s">
        <v>302</v>
      </c>
      <c r="CD20" s="2">
        <v>0.5</v>
      </c>
      <c r="CE20" t="s">
        <v>302</v>
      </c>
      <c r="CF20" s="2">
        <v>0.4</v>
      </c>
      <c r="CG20" t="s">
        <v>302</v>
      </c>
      <c r="CH20" s="2">
        <v>0.6</v>
      </c>
      <c r="CI20" t="s">
        <v>302</v>
      </c>
      <c r="CJ20" s="2">
        <v>0.3</v>
      </c>
      <c r="CK20" t="s">
        <v>302</v>
      </c>
      <c r="CL20" s="2">
        <v>0.8</v>
      </c>
      <c r="CM20" t="s">
        <v>302</v>
      </c>
      <c r="CN20" s="2">
        <v>0.8</v>
      </c>
      <c r="CO20" t="s">
        <v>303</v>
      </c>
      <c r="CP20" s="2">
        <v>0.9</v>
      </c>
      <c r="CQ20" t="s">
        <v>303</v>
      </c>
      <c r="CR20" s="2">
        <v>0.5</v>
      </c>
      <c r="CS20" t="s">
        <v>302</v>
      </c>
      <c r="CT20" s="2">
        <v>0.7</v>
      </c>
      <c r="CU20" t="s">
        <v>303</v>
      </c>
      <c r="CV20" s="2">
        <v>0.8</v>
      </c>
      <c r="CW20" t="s">
        <v>303</v>
      </c>
      <c r="CX20" s="2">
        <v>1</v>
      </c>
      <c r="CY20" t="s">
        <v>302</v>
      </c>
      <c r="CZ20" s="2">
        <v>0.8</v>
      </c>
      <c r="DA20" t="s">
        <v>303</v>
      </c>
      <c r="DB20" s="2">
        <v>0.8</v>
      </c>
      <c r="DC20" t="s">
        <v>302</v>
      </c>
      <c r="DD20" s="2">
        <v>0.5</v>
      </c>
      <c r="DE20" t="s">
        <v>313</v>
      </c>
      <c r="DF20" t="s">
        <v>314</v>
      </c>
    </row>
    <row r="21" spans="1:110" x14ac:dyDescent="0.2">
      <c r="A21" s="1">
        <v>44991.360509259262</v>
      </c>
      <c r="B21" s="1">
        <v>44991.364490740743</v>
      </c>
      <c r="C21" t="s">
        <v>113</v>
      </c>
      <c r="D21" t="s">
        <v>354</v>
      </c>
      <c r="E21">
        <v>100</v>
      </c>
      <c r="F21">
        <v>343</v>
      </c>
      <c r="G21" t="b">
        <v>1</v>
      </c>
      <c r="H21" s="1">
        <v>44991.364490740743</v>
      </c>
      <c r="I21" t="s">
        <v>355</v>
      </c>
      <c r="N21">
        <v>52.381999999999998</v>
      </c>
      <c r="O21">
        <v>-1.5873999999999999</v>
      </c>
      <c r="P21" t="s">
        <v>308</v>
      </c>
      <c r="Q21" t="s">
        <v>294</v>
      </c>
      <c r="R21" t="s">
        <v>295</v>
      </c>
      <c r="S21" t="s">
        <v>296</v>
      </c>
      <c r="T21">
        <v>8</v>
      </c>
      <c r="U21">
        <v>7</v>
      </c>
      <c r="V21">
        <v>7</v>
      </c>
      <c r="W21" t="s">
        <v>310</v>
      </c>
      <c r="X21" t="s">
        <v>297</v>
      </c>
      <c r="Y21" t="s">
        <v>299</v>
      </c>
      <c r="Z21" s="2">
        <v>0.5</v>
      </c>
      <c r="AA21" t="s">
        <v>300</v>
      </c>
      <c r="AB21" t="s">
        <v>301</v>
      </c>
      <c r="BQ21" t="s">
        <v>302</v>
      </c>
      <c r="BR21" s="2">
        <v>0.7</v>
      </c>
      <c r="BS21" t="s">
        <v>302</v>
      </c>
      <c r="BT21" s="2">
        <v>0.7</v>
      </c>
      <c r="BU21" t="s">
        <v>303</v>
      </c>
      <c r="BV21" s="2">
        <v>0.1</v>
      </c>
      <c r="BW21" t="s">
        <v>302</v>
      </c>
      <c r="BX21" s="2">
        <v>0.4</v>
      </c>
      <c r="BY21" t="s">
        <v>302</v>
      </c>
      <c r="BZ21" s="2">
        <v>0.2</v>
      </c>
      <c r="CA21" t="s">
        <v>302</v>
      </c>
      <c r="CB21" s="2">
        <v>0.4</v>
      </c>
      <c r="CC21" t="s">
        <v>302</v>
      </c>
      <c r="CD21" s="2">
        <v>0.4</v>
      </c>
      <c r="CE21" t="s">
        <v>302</v>
      </c>
      <c r="CF21" s="2">
        <v>0.3</v>
      </c>
      <c r="CG21" t="s">
        <v>302</v>
      </c>
      <c r="CH21" s="2">
        <v>0.2</v>
      </c>
      <c r="CI21" t="s">
        <v>303</v>
      </c>
      <c r="CJ21" s="2">
        <v>0.6</v>
      </c>
      <c r="CK21" t="s">
        <v>302</v>
      </c>
      <c r="CL21" s="2">
        <v>0.4</v>
      </c>
      <c r="CM21" t="s">
        <v>302</v>
      </c>
      <c r="CN21" s="2">
        <v>0.4</v>
      </c>
      <c r="CO21" t="s">
        <v>303</v>
      </c>
      <c r="CP21" s="2">
        <v>0.7</v>
      </c>
      <c r="CQ21" t="s">
        <v>303</v>
      </c>
      <c r="CR21" s="2">
        <v>0.3</v>
      </c>
      <c r="CS21" t="s">
        <v>302</v>
      </c>
      <c r="CT21" s="2">
        <v>0.3</v>
      </c>
      <c r="CU21" t="s">
        <v>303</v>
      </c>
      <c r="CV21" s="2">
        <v>0.2</v>
      </c>
      <c r="CW21" t="s">
        <v>302</v>
      </c>
      <c r="CX21" s="2">
        <v>0.4</v>
      </c>
      <c r="CY21" t="s">
        <v>302</v>
      </c>
      <c r="CZ21" s="2">
        <v>0.3</v>
      </c>
      <c r="DA21" t="s">
        <v>303</v>
      </c>
      <c r="DB21" s="2">
        <v>0.4</v>
      </c>
      <c r="DC21" t="s">
        <v>303</v>
      </c>
      <c r="DD21" s="2">
        <v>0.3</v>
      </c>
      <c r="DE21" t="s">
        <v>304</v>
      </c>
      <c r="DF21" t="s">
        <v>314</v>
      </c>
    </row>
    <row r="22" spans="1:110" x14ac:dyDescent="0.2">
      <c r="A22" s="1">
        <v>44991.336087962962</v>
      </c>
      <c r="B22" s="1">
        <v>44991.373993055553</v>
      </c>
      <c r="C22" t="s">
        <v>113</v>
      </c>
      <c r="D22" t="s">
        <v>356</v>
      </c>
      <c r="E22">
        <v>100</v>
      </c>
      <c r="F22">
        <v>3275</v>
      </c>
      <c r="G22" t="b">
        <v>1</v>
      </c>
      <c r="H22" s="1">
        <v>44991.37400462963</v>
      </c>
      <c r="I22" t="s">
        <v>357</v>
      </c>
      <c r="N22">
        <v>22.290800000000001</v>
      </c>
      <c r="O22">
        <v>114.15009999999999</v>
      </c>
      <c r="P22" t="s">
        <v>308</v>
      </c>
      <c r="Q22" t="s">
        <v>294</v>
      </c>
      <c r="R22" t="s">
        <v>295</v>
      </c>
      <c r="S22" t="s">
        <v>296</v>
      </c>
      <c r="T22">
        <v>6</v>
      </c>
      <c r="U22">
        <v>6</v>
      </c>
      <c r="V22">
        <v>6</v>
      </c>
      <c r="W22" t="s">
        <v>297</v>
      </c>
      <c r="X22" t="s">
        <v>317</v>
      </c>
      <c r="Y22" t="s">
        <v>297</v>
      </c>
      <c r="Z22" s="2">
        <v>0.5</v>
      </c>
      <c r="AA22" t="s">
        <v>300</v>
      </c>
      <c r="AB22" t="s">
        <v>301</v>
      </c>
      <c r="BQ22" t="s">
        <v>302</v>
      </c>
      <c r="BR22" s="2">
        <v>0.5</v>
      </c>
      <c r="BS22" t="s">
        <v>302</v>
      </c>
      <c r="BT22" s="2">
        <v>0.5</v>
      </c>
      <c r="BU22" t="s">
        <v>302</v>
      </c>
      <c r="BV22" s="2">
        <v>0.2</v>
      </c>
      <c r="BW22" t="s">
        <v>302</v>
      </c>
      <c r="BX22" s="2">
        <v>0.1</v>
      </c>
      <c r="BY22" t="s">
        <v>302</v>
      </c>
      <c r="BZ22" s="2">
        <v>0.1</v>
      </c>
      <c r="CA22" t="s">
        <v>302</v>
      </c>
      <c r="CB22" s="2">
        <v>0.1</v>
      </c>
      <c r="CC22" t="s">
        <v>302</v>
      </c>
      <c r="CD22" s="2">
        <v>0.1</v>
      </c>
      <c r="CE22" t="s">
        <v>302</v>
      </c>
      <c r="CF22" s="2">
        <v>0.1</v>
      </c>
      <c r="CG22" t="s">
        <v>302</v>
      </c>
      <c r="CH22" s="2">
        <v>0.1</v>
      </c>
      <c r="CI22" t="s">
        <v>302</v>
      </c>
      <c r="CJ22" s="2">
        <v>0.1</v>
      </c>
      <c r="CK22" t="s">
        <v>302</v>
      </c>
      <c r="CL22" s="2">
        <v>0.1</v>
      </c>
      <c r="CM22" t="s">
        <v>302</v>
      </c>
      <c r="CN22" s="2">
        <v>0.5</v>
      </c>
      <c r="CO22" t="s">
        <v>302</v>
      </c>
      <c r="CP22" s="2">
        <v>0.1</v>
      </c>
      <c r="CQ22" t="s">
        <v>302</v>
      </c>
      <c r="CR22" s="2">
        <v>0.1</v>
      </c>
      <c r="CS22" t="s">
        <v>302</v>
      </c>
      <c r="CT22" s="2">
        <v>0.1</v>
      </c>
      <c r="CU22" t="s">
        <v>302</v>
      </c>
      <c r="CV22" s="2">
        <v>0.1</v>
      </c>
      <c r="CW22" t="s">
        <v>302</v>
      </c>
      <c r="CX22" s="2">
        <v>0.1</v>
      </c>
      <c r="CY22" t="s">
        <v>302</v>
      </c>
      <c r="CZ22" s="2">
        <v>0.1</v>
      </c>
      <c r="DA22" t="s">
        <v>302</v>
      </c>
      <c r="DB22" s="2">
        <v>0.1</v>
      </c>
      <c r="DC22" t="s">
        <v>302</v>
      </c>
      <c r="DD22" s="2">
        <v>0.1</v>
      </c>
      <c r="DE22" t="s">
        <v>358</v>
      </c>
      <c r="DF22" t="s">
        <v>305</v>
      </c>
    </row>
    <row r="23" spans="1:110" x14ac:dyDescent="0.2">
      <c r="A23" s="1">
        <v>44992.154745370368</v>
      </c>
      <c r="B23" s="1">
        <v>44992.157418981478</v>
      </c>
      <c r="C23" t="s">
        <v>113</v>
      </c>
      <c r="D23" t="s">
        <v>359</v>
      </c>
      <c r="E23">
        <v>100</v>
      </c>
      <c r="F23">
        <v>230</v>
      </c>
      <c r="G23" t="b">
        <v>1</v>
      </c>
      <c r="H23" s="1">
        <v>44992.157430555555</v>
      </c>
      <c r="I23" t="s">
        <v>360</v>
      </c>
      <c r="N23">
        <v>52.406399999999998</v>
      </c>
      <c r="O23">
        <v>-1.5082</v>
      </c>
      <c r="P23" t="s">
        <v>308</v>
      </c>
      <c r="Q23" t="s">
        <v>294</v>
      </c>
      <c r="R23" t="s">
        <v>295</v>
      </c>
      <c r="S23" t="s">
        <v>296</v>
      </c>
      <c r="T23">
        <v>3</v>
      </c>
      <c r="U23">
        <v>2</v>
      </c>
      <c r="V23">
        <v>2</v>
      </c>
      <c r="W23" t="s">
        <v>320</v>
      </c>
      <c r="X23" t="s">
        <v>297</v>
      </c>
      <c r="Y23" t="s">
        <v>299</v>
      </c>
      <c r="Z23" t="s">
        <v>311</v>
      </c>
      <c r="AA23" t="s">
        <v>312</v>
      </c>
      <c r="AB23" t="s">
        <v>301</v>
      </c>
      <c r="BQ23" t="s">
        <v>303</v>
      </c>
      <c r="BS23" t="s">
        <v>303</v>
      </c>
      <c r="BU23" t="s">
        <v>303</v>
      </c>
      <c r="BW23" t="s">
        <v>303</v>
      </c>
      <c r="BY23" t="s">
        <v>303</v>
      </c>
      <c r="CA23" t="s">
        <v>303</v>
      </c>
      <c r="CC23" t="s">
        <v>303</v>
      </c>
      <c r="CE23" t="s">
        <v>303</v>
      </c>
      <c r="CG23" t="s">
        <v>303</v>
      </c>
      <c r="CI23" t="s">
        <v>303</v>
      </c>
      <c r="CK23" t="s">
        <v>303</v>
      </c>
      <c r="CM23" t="s">
        <v>303</v>
      </c>
      <c r="CO23" t="s">
        <v>303</v>
      </c>
      <c r="CQ23" t="s">
        <v>303</v>
      </c>
      <c r="CS23" t="s">
        <v>303</v>
      </c>
      <c r="CU23" t="s">
        <v>303</v>
      </c>
      <c r="CW23" t="s">
        <v>303</v>
      </c>
      <c r="CY23" t="s">
        <v>303</v>
      </c>
      <c r="DA23" t="s">
        <v>303</v>
      </c>
      <c r="DC23" t="s">
        <v>303</v>
      </c>
      <c r="DE23" t="s">
        <v>313</v>
      </c>
      <c r="DF23" t="s">
        <v>314</v>
      </c>
    </row>
    <row r="24" spans="1:110" x14ac:dyDescent="0.2">
      <c r="A24" s="1">
        <v>44992.157025462962</v>
      </c>
      <c r="B24" s="1">
        <v>44992.16138888889</v>
      </c>
      <c r="C24" t="s">
        <v>113</v>
      </c>
      <c r="D24" t="s">
        <v>361</v>
      </c>
      <c r="E24">
        <v>100</v>
      </c>
      <c r="F24">
        <v>377</v>
      </c>
      <c r="G24" t="b">
        <v>1</v>
      </c>
      <c r="H24" s="1">
        <v>44992.161400462966</v>
      </c>
      <c r="I24" t="s">
        <v>362</v>
      </c>
      <c r="N24">
        <v>30.649799999999999</v>
      </c>
      <c r="O24">
        <v>104.05549999999999</v>
      </c>
      <c r="P24" t="s">
        <v>308</v>
      </c>
      <c r="Q24" t="s">
        <v>294</v>
      </c>
      <c r="R24" t="s">
        <v>295</v>
      </c>
      <c r="S24" t="s">
        <v>296</v>
      </c>
      <c r="T24">
        <v>5</v>
      </c>
      <c r="U24">
        <v>2</v>
      </c>
      <c r="V24">
        <v>5</v>
      </c>
      <c r="W24" t="s">
        <v>320</v>
      </c>
      <c r="X24" t="s">
        <v>299</v>
      </c>
      <c r="Y24" t="s">
        <v>299</v>
      </c>
      <c r="Z24" s="2">
        <v>0.5</v>
      </c>
      <c r="AA24" t="s">
        <v>312</v>
      </c>
      <c r="AB24" t="s">
        <v>326</v>
      </c>
      <c r="BQ24" t="s">
        <v>302</v>
      </c>
      <c r="BR24" s="2">
        <v>0.5</v>
      </c>
      <c r="BS24" t="s">
        <v>303</v>
      </c>
      <c r="BT24" s="2">
        <v>0.6</v>
      </c>
      <c r="BU24" t="s">
        <v>302</v>
      </c>
      <c r="BV24" s="2">
        <v>0.5</v>
      </c>
      <c r="BW24" t="s">
        <v>303</v>
      </c>
      <c r="BX24" s="2">
        <v>0.4</v>
      </c>
      <c r="BY24" t="s">
        <v>302</v>
      </c>
      <c r="BZ24" s="2">
        <v>0.2</v>
      </c>
      <c r="CA24" t="s">
        <v>303</v>
      </c>
      <c r="CB24" s="2">
        <v>0.6</v>
      </c>
      <c r="CC24" t="s">
        <v>303</v>
      </c>
      <c r="CD24" s="2">
        <v>0.7</v>
      </c>
      <c r="CE24" t="s">
        <v>303</v>
      </c>
      <c r="CF24" s="2">
        <v>0.8</v>
      </c>
      <c r="CG24" t="s">
        <v>303</v>
      </c>
      <c r="CH24" s="2">
        <v>0.7</v>
      </c>
      <c r="CI24" t="s">
        <v>302</v>
      </c>
      <c r="CJ24" s="2">
        <v>0.3</v>
      </c>
      <c r="CK24" t="s">
        <v>303</v>
      </c>
      <c r="CL24" s="2">
        <v>0.5</v>
      </c>
      <c r="CM24" t="s">
        <v>303</v>
      </c>
      <c r="CN24" s="2">
        <v>0.2</v>
      </c>
      <c r="CO24" t="s">
        <v>302</v>
      </c>
      <c r="CP24" s="2">
        <v>0.7</v>
      </c>
      <c r="CQ24" t="s">
        <v>303</v>
      </c>
      <c r="CR24" s="2">
        <v>0.6</v>
      </c>
      <c r="CS24" t="s">
        <v>303</v>
      </c>
      <c r="CT24" s="2">
        <v>0.4</v>
      </c>
      <c r="CU24" t="s">
        <v>303</v>
      </c>
      <c r="CV24" s="2">
        <v>0.5</v>
      </c>
      <c r="CW24" t="s">
        <v>302</v>
      </c>
      <c r="CX24" s="2">
        <v>0.5</v>
      </c>
      <c r="CY24" t="s">
        <v>302</v>
      </c>
      <c r="CZ24" s="2">
        <v>0.6</v>
      </c>
      <c r="DA24" t="s">
        <v>303</v>
      </c>
      <c r="DB24" s="2">
        <v>0.6</v>
      </c>
      <c r="DC24" t="s">
        <v>303</v>
      </c>
      <c r="DD24" s="2">
        <v>0.2</v>
      </c>
      <c r="DE24" t="s">
        <v>313</v>
      </c>
      <c r="DF24" t="s">
        <v>305</v>
      </c>
    </row>
    <row r="25" spans="1:110" x14ac:dyDescent="0.2">
      <c r="A25" s="1">
        <v>44992.290254629632</v>
      </c>
      <c r="B25" s="1">
        <v>44992.296793981484</v>
      </c>
      <c r="C25" t="s">
        <v>113</v>
      </c>
      <c r="D25" t="s">
        <v>363</v>
      </c>
      <c r="E25">
        <v>100</v>
      </c>
      <c r="F25">
        <v>565</v>
      </c>
      <c r="G25" t="b">
        <v>1</v>
      </c>
      <c r="H25" s="1">
        <v>44992.296817129631</v>
      </c>
      <c r="I25" t="s">
        <v>364</v>
      </c>
      <c r="N25">
        <v>52.381999999999998</v>
      </c>
      <c r="O25">
        <v>-1.5873999999999999</v>
      </c>
      <c r="P25" t="s">
        <v>308</v>
      </c>
      <c r="Q25" t="s">
        <v>294</v>
      </c>
      <c r="R25" t="s">
        <v>295</v>
      </c>
      <c r="S25" t="s">
        <v>309</v>
      </c>
      <c r="T25">
        <v>7</v>
      </c>
      <c r="U25">
        <v>7</v>
      </c>
      <c r="V25">
        <v>7</v>
      </c>
      <c r="W25" t="s">
        <v>317</v>
      </c>
      <c r="X25" t="s">
        <v>298</v>
      </c>
      <c r="Y25" t="s">
        <v>298</v>
      </c>
      <c r="Z25" t="s">
        <v>344</v>
      </c>
      <c r="AA25" t="s">
        <v>300</v>
      </c>
      <c r="AB25" t="s">
        <v>301</v>
      </c>
      <c r="AC25" t="s">
        <v>302</v>
      </c>
      <c r="AD25" s="2">
        <v>0.8</v>
      </c>
      <c r="AE25" t="s">
        <v>302</v>
      </c>
      <c r="AF25" s="2">
        <v>0.8</v>
      </c>
      <c r="AG25" t="s">
        <v>302</v>
      </c>
      <c r="AH25" s="2">
        <v>0.6</v>
      </c>
      <c r="AI25" t="s">
        <v>302</v>
      </c>
      <c r="AJ25" s="2">
        <v>0.8</v>
      </c>
      <c r="AK25" t="s">
        <v>303</v>
      </c>
      <c r="AL25" s="2">
        <v>0.8</v>
      </c>
      <c r="AM25" t="s">
        <v>302</v>
      </c>
      <c r="AN25" s="2">
        <v>0.6</v>
      </c>
      <c r="AO25" t="s">
        <v>302</v>
      </c>
      <c r="AP25" s="2">
        <v>0.7</v>
      </c>
      <c r="AQ25" t="s">
        <v>302</v>
      </c>
      <c r="AR25" s="2">
        <v>0.6</v>
      </c>
      <c r="AS25" t="s">
        <v>302</v>
      </c>
      <c r="AT25" s="2">
        <v>0.9</v>
      </c>
      <c r="AU25" t="s">
        <v>302</v>
      </c>
      <c r="AV25" s="2">
        <v>0.5</v>
      </c>
      <c r="AW25" t="s">
        <v>302</v>
      </c>
      <c r="AX25" s="2">
        <v>0.6</v>
      </c>
      <c r="AY25" t="s">
        <v>302</v>
      </c>
      <c r="AZ25" s="2">
        <v>0.6</v>
      </c>
      <c r="BA25" t="s">
        <v>302</v>
      </c>
      <c r="BB25" s="2">
        <v>0.8</v>
      </c>
      <c r="BC25" t="s">
        <v>303</v>
      </c>
      <c r="BD25" s="2">
        <v>0.7</v>
      </c>
      <c r="BE25" t="s">
        <v>302</v>
      </c>
      <c r="BF25" s="2">
        <v>0.7</v>
      </c>
      <c r="BG25" t="s">
        <v>303</v>
      </c>
      <c r="BH25" s="2">
        <v>0.5</v>
      </c>
      <c r="BI25" t="s">
        <v>303</v>
      </c>
      <c r="BJ25" s="2">
        <v>0.6</v>
      </c>
      <c r="BK25" t="s">
        <v>302</v>
      </c>
      <c r="BL25" s="2">
        <v>0.6</v>
      </c>
      <c r="BM25" t="s">
        <v>303</v>
      </c>
      <c r="BN25" s="2">
        <v>0.6</v>
      </c>
      <c r="BO25" t="s">
        <v>302</v>
      </c>
      <c r="BP25" s="2">
        <v>0.6</v>
      </c>
      <c r="DE25" t="s">
        <v>313</v>
      </c>
      <c r="DF25" t="s">
        <v>314</v>
      </c>
    </row>
    <row r="26" spans="1:110" x14ac:dyDescent="0.2">
      <c r="A26" s="1">
        <v>44992.291944444441</v>
      </c>
      <c r="B26" s="1">
        <v>44992.298784722225</v>
      </c>
      <c r="C26" t="s">
        <v>113</v>
      </c>
      <c r="D26" t="s">
        <v>365</v>
      </c>
      <c r="E26">
        <v>100</v>
      </c>
      <c r="F26">
        <v>591</v>
      </c>
      <c r="G26" t="b">
        <v>1</v>
      </c>
      <c r="H26" s="1">
        <v>44992.298796296294</v>
      </c>
      <c r="I26" t="s">
        <v>366</v>
      </c>
      <c r="N26">
        <v>52.381999999999998</v>
      </c>
      <c r="O26">
        <v>-1.5873999999999999</v>
      </c>
      <c r="P26" t="s">
        <v>308</v>
      </c>
      <c r="Q26" t="s">
        <v>294</v>
      </c>
      <c r="R26" t="s">
        <v>295</v>
      </c>
      <c r="S26" t="s">
        <v>309</v>
      </c>
      <c r="T26">
        <v>7</v>
      </c>
      <c r="U26">
        <v>7</v>
      </c>
      <c r="V26">
        <v>7</v>
      </c>
      <c r="W26" t="s">
        <v>299</v>
      </c>
      <c r="X26" t="s">
        <v>299</v>
      </c>
      <c r="Y26" t="s">
        <v>299</v>
      </c>
      <c r="Z26" t="s">
        <v>344</v>
      </c>
      <c r="AA26" t="s">
        <v>337</v>
      </c>
      <c r="AB26" t="s">
        <v>301</v>
      </c>
      <c r="BQ26" t="s">
        <v>302</v>
      </c>
      <c r="BR26" s="2">
        <v>0.7</v>
      </c>
      <c r="BS26" t="s">
        <v>302</v>
      </c>
      <c r="BT26" s="2">
        <v>0.5</v>
      </c>
      <c r="BU26" t="s">
        <v>303</v>
      </c>
      <c r="BV26" s="2">
        <v>0.8</v>
      </c>
      <c r="BW26" t="s">
        <v>302</v>
      </c>
      <c r="BX26" s="2">
        <v>0.7</v>
      </c>
      <c r="BY26" t="s">
        <v>303</v>
      </c>
      <c r="BZ26" s="2">
        <v>0.8</v>
      </c>
      <c r="CA26" t="s">
        <v>302</v>
      </c>
      <c r="CB26" s="2">
        <v>0.8</v>
      </c>
      <c r="CC26" t="s">
        <v>302</v>
      </c>
      <c r="CD26" s="2">
        <v>0.8</v>
      </c>
      <c r="CE26" t="s">
        <v>303</v>
      </c>
      <c r="CF26" s="2">
        <v>0.8</v>
      </c>
      <c r="CG26" t="s">
        <v>302</v>
      </c>
      <c r="CH26" s="2">
        <v>0.6</v>
      </c>
      <c r="CI26" t="s">
        <v>303</v>
      </c>
      <c r="CJ26" s="2">
        <v>0.8</v>
      </c>
      <c r="CK26" t="s">
        <v>302</v>
      </c>
      <c r="CL26" s="2">
        <v>0.7</v>
      </c>
      <c r="CM26" t="s">
        <v>302</v>
      </c>
      <c r="CN26" s="2">
        <v>0.7</v>
      </c>
      <c r="CO26" t="s">
        <v>303</v>
      </c>
      <c r="CP26" s="2">
        <v>0.9</v>
      </c>
      <c r="CQ26" t="s">
        <v>303</v>
      </c>
      <c r="CR26" s="2">
        <v>0.7</v>
      </c>
      <c r="CS26" t="s">
        <v>302</v>
      </c>
      <c r="CT26" s="2">
        <v>0.7</v>
      </c>
      <c r="CU26" t="s">
        <v>303</v>
      </c>
      <c r="CV26" s="2">
        <v>0.8</v>
      </c>
      <c r="CW26" t="s">
        <v>303</v>
      </c>
      <c r="CX26" s="2">
        <v>0.8</v>
      </c>
      <c r="CY26" t="s">
        <v>302</v>
      </c>
      <c r="CZ26" s="2">
        <v>0.7</v>
      </c>
      <c r="DA26" t="s">
        <v>303</v>
      </c>
      <c r="DB26" s="2">
        <v>0.9</v>
      </c>
      <c r="DC26" t="s">
        <v>302</v>
      </c>
      <c r="DD26" s="2">
        <v>0.3</v>
      </c>
      <c r="DE26" t="s">
        <v>313</v>
      </c>
      <c r="DF26" t="s">
        <v>314</v>
      </c>
    </row>
    <row r="27" spans="1:110" x14ac:dyDescent="0.2">
      <c r="A27" s="1">
        <v>44992.298576388886</v>
      </c>
      <c r="B27" s="1">
        <v>44992.303263888891</v>
      </c>
      <c r="C27" t="s">
        <v>113</v>
      </c>
      <c r="D27" t="s">
        <v>367</v>
      </c>
      <c r="E27">
        <v>100</v>
      </c>
      <c r="F27">
        <v>404</v>
      </c>
      <c r="G27" t="b">
        <v>1</v>
      </c>
      <c r="H27" s="1">
        <v>44992.303287037037</v>
      </c>
      <c r="I27" t="s">
        <v>368</v>
      </c>
      <c r="N27">
        <v>52.381999999999998</v>
      </c>
      <c r="O27">
        <v>-1.5873999999999999</v>
      </c>
      <c r="P27" t="s">
        <v>308</v>
      </c>
      <c r="Q27" t="s">
        <v>294</v>
      </c>
      <c r="R27" t="s">
        <v>295</v>
      </c>
      <c r="S27" t="s">
        <v>309</v>
      </c>
      <c r="T27">
        <v>6</v>
      </c>
      <c r="U27">
        <v>6</v>
      </c>
      <c r="V27">
        <v>5</v>
      </c>
      <c r="W27" t="s">
        <v>297</v>
      </c>
      <c r="X27" t="s">
        <v>298</v>
      </c>
      <c r="Y27" t="s">
        <v>299</v>
      </c>
      <c r="Z27" s="2">
        <v>0.5</v>
      </c>
      <c r="AA27" t="s">
        <v>300</v>
      </c>
      <c r="AB27" t="s">
        <v>301</v>
      </c>
      <c r="AC27" t="s">
        <v>302</v>
      </c>
      <c r="AD27" s="2">
        <v>0.7</v>
      </c>
      <c r="AE27" t="s">
        <v>302</v>
      </c>
      <c r="AF27" s="2">
        <v>0.6</v>
      </c>
      <c r="AG27" t="s">
        <v>302</v>
      </c>
      <c r="AH27" s="2">
        <v>0.5</v>
      </c>
      <c r="AI27" t="s">
        <v>302</v>
      </c>
      <c r="AJ27" s="2">
        <v>0.6</v>
      </c>
      <c r="AK27" t="s">
        <v>302</v>
      </c>
      <c r="AL27" s="2">
        <v>0.5</v>
      </c>
      <c r="AM27" t="s">
        <v>302</v>
      </c>
      <c r="AN27" s="2">
        <v>0.8</v>
      </c>
      <c r="AO27" t="s">
        <v>302</v>
      </c>
      <c r="AP27" s="2">
        <v>0.6</v>
      </c>
      <c r="AQ27" t="s">
        <v>302</v>
      </c>
      <c r="AR27" s="2">
        <v>0.5</v>
      </c>
      <c r="AS27" t="s">
        <v>302</v>
      </c>
      <c r="AT27" s="2">
        <v>0.6</v>
      </c>
      <c r="AU27" t="s">
        <v>302</v>
      </c>
      <c r="AV27" s="2">
        <v>0.5</v>
      </c>
      <c r="AW27" t="s">
        <v>302</v>
      </c>
      <c r="AX27" s="2">
        <v>0.3</v>
      </c>
      <c r="AY27" t="s">
        <v>302</v>
      </c>
      <c r="AZ27" s="2">
        <v>0.5</v>
      </c>
      <c r="BA27" t="s">
        <v>302</v>
      </c>
      <c r="BB27" s="2">
        <v>0.6</v>
      </c>
      <c r="BC27" t="s">
        <v>303</v>
      </c>
      <c r="BD27" s="2">
        <v>0.6</v>
      </c>
      <c r="BE27" t="s">
        <v>302</v>
      </c>
      <c r="BF27" s="2">
        <v>0.4</v>
      </c>
      <c r="BG27" t="s">
        <v>302</v>
      </c>
      <c r="BH27" s="2">
        <v>0.6</v>
      </c>
      <c r="BI27" t="s">
        <v>303</v>
      </c>
      <c r="BJ27" s="2">
        <v>0.5</v>
      </c>
      <c r="BK27" t="s">
        <v>302</v>
      </c>
      <c r="BL27" s="2">
        <v>0.6</v>
      </c>
      <c r="BM27" t="s">
        <v>303</v>
      </c>
      <c r="BN27" s="2">
        <v>0.5</v>
      </c>
      <c r="BO27" t="s">
        <v>302</v>
      </c>
      <c r="BP27" s="2">
        <v>0.4</v>
      </c>
      <c r="DE27" t="s">
        <v>313</v>
      </c>
      <c r="DF27" t="s">
        <v>314</v>
      </c>
    </row>
    <row r="28" spans="1:110" x14ac:dyDescent="0.2">
      <c r="A28" s="1">
        <v>44992.677685185183</v>
      </c>
      <c r="B28" s="1">
        <v>44992.681157407409</v>
      </c>
      <c r="C28" t="s">
        <v>113</v>
      </c>
      <c r="D28" t="s">
        <v>347</v>
      </c>
      <c r="E28">
        <v>100</v>
      </c>
      <c r="F28">
        <v>300</v>
      </c>
      <c r="G28" t="b">
        <v>1</v>
      </c>
      <c r="H28" s="1">
        <v>44992.681168981479</v>
      </c>
      <c r="I28" t="s">
        <v>369</v>
      </c>
      <c r="N28">
        <v>51.504300000000001</v>
      </c>
      <c r="O28">
        <v>-0.22109999999999999</v>
      </c>
      <c r="P28" t="s">
        <v>308</v>
      </c>
      <c r="Q28" t="s">
        <v>294</v>
      </c>
      <c r="R28" t="s">
        <v>295</v>
      </c>
      <c r="S28" t="s">
        <v>296</v>
      </c>
      <c r="T28">
        <v>9</v>
      </c>
      <c r="U28">
        <v>6</v>
      </c>
      <c r="V28">
        <v>6</v>
      </c>
      <c r="W28" t="s">
        <v>310</v>
      </c>
      <c r="X28" t="s">
        <v>298</v>
      </c>
      <c r="Y28" t="s">
        <v>298</v>
      </c>
      <c r="Z28" t="s">
        <v>311</v>
      </c>
      <c r="AA28" t="s">
        <v>300</v>
      </c>
      <c r="AB28" t="s">
        <v>301</v>
      </c>
      <c r="AC28" t="s">
        <v>302</v>
      </c>
      <c r="AD28" s="2">
        <v>0.7</v>
      </c>
      <c r="AE28" t="s">
        <v>302</v>
      </c>
      <c r="AF28" s="2">
        <v>0.5</v>
      </c>
      <c r="AG28" t="s">
        <v>303</v>
      </c>
      <c r="AH28" s="2">
        <v>0.6</v>
      </c>
      <c r="AI28" t="s">
        <v>302</v>
      </c>
      <c r="AJ28" s="2">
        <v>0.7</v>
      </c>
      <c r="AK28" t="s">
        <v>303</v>
      </c>
      <c r="AL28" s="2">
        <v>0.7</v>
      </c>
      <c r="AM28" t="s">
        <v>302</v>
      </c>
      <c r="AN28" s="2">
        <v>0.7</v>
      </c>
      <c r="AO28" t="s">
        <v>303</v>
      </c>
      <c r="AP28" s="2">
        <v>0.6</v>
      </c>
      <c r="AQ28" t="s">
        <v>303</v>
      </c>
      <c r="AR28" s="2">
        <v>0.7</v>
      </c>
      <c r="AS28" t="s">
        <v>302</v>
      </c>
      <c r="AT28" s="2">
        <v>0.6</v>
      </c>
      <c r="AU28" t="s">
        <v>303</v>
      </c>
      <c r="AV28" s="2">
        <v>0.7</v>
      </c>
      <c r="AW28" t="s">
        <v>302</v>
      </c>
      <c r="AX28" s="2">
        <v>0.7</v>
      </c>
      <c r="AY28" t="s">
        <v>302</v>
      </c>
      <c r="AZ28" s="2">
        <v>0.8</v>
      </c>
      <c r="BA28" t="s">
        <v>302</v>
      </c>
      <c r="BB28" s="2">
        <v>0.7</v>
      </c>
      <c r="BC28" t="s">
        <v>303</v>
      </c>
      <c r="BD28" s="2">
        <v>0.8</v>
      </c>
      <c r="BE28" t="s">
        <v>302</v>
      </c>
      <c r="BF28" s="2">
        <v>0.9</v>
      </c>
      <c r="BG28" t="s">
        <v>303</v>
      </c>
      <c r="BH28" s="2">
        <v>0.8</v>
      </c>
      <c r="BI28" t="s">
        <v>303</v>
      </c>
      <c r="BJ28" s="2">
        <v>0.6</v>
      </c>
      <c r="BK28" t="s">
        <v>302</v>
      </c>
      <c r="BL28" s="2">
        <v>0.7</v>
      </c>
      <c r="BM28" t="s">
        <v>303</v>
      </c>
      <c r="BN28" s="2">
        <v>0.7</v>
      </c>
      <c r="BO28" t="s">
        <v>302</v>
      </c>
      <c r="BP28" s="2">
        <v>0.7</v>
      </c>
      <c r="DE28" t="s">
        <v>304</v>
      </c>
      <c r="DF28" t="s">
        <v>305</v>
      </c>
    </row>
    <row r="29" spans="1:110" x14ac:dyDescent="0.2">
      <c r="A29" s="1">
        <v>44993.071493055555</v>
      </c>
      <c r="B29" s="1">
        <v>44993.076747685183</v>
      </c>
      <c r="C29" t="s">
        <v>113</v>
      </c>
      <c r="D29" t="s">
        <v>370</v>
      </c>
      <c r="E29">
        <v>100</v>
      </c>
      <c r="F29">
        <v>454</v>
      </c>
      <c r="G29" t="b">
        <v>1</v>
      </c>
      <c r="H29" s="1">
        <v>44993.076770833337</v>
      </c>
      <c r="I29" t="s">
        <v>371</v>
      </c>
      <c r="N29">
        <v>12.8996</v>
      </c>
      <c r="O29">
        <v>80.2209</v>
      </c>
      <c r="P29" t="s">
        <v>308</v>
      </c>
      <c r="Q29" t="s">
        <v>294</v>
      </c>
      <c r="R29" t="s">
        <v>295</v>
      </c>
      <c r="S29" t="s">
        <v>309</v>
      </c>
      <c r="T29">
        <v>4</v>
      </c>
      <c r="U29">
        <v>8</v>
      </c>
      <c r="V29">
        <v>7</v>
      </c>
      <c r="W29" t="s">
        <v>334</v>
      </c>
      <c r="X29" t="s">
        <v>299</v>
      </c>
      <c r="Y29" t="s">
        <v>299</v>
      </c>
      <c r="Z29" t="s">
        <v>344</v>
      </c>
      <c r="AA29" t="s">
        <v>300</v>
      </c>
      <c r="AB29" t="s">
        <v>322</v>
      </c>
      <c r="AC29" t="s">
        <v>302</v>
      </c>
      <c r="AD29" s="2">
        <v>1</v>
      </c>
      <c r="AE29" t="s">
        <v>302</v>
      </c>
      <c r="AF29" s="2">
        <v>0.8</v>
      </c>
      <c r="AG29" t="s">
        <v>302</v>
      </c>
      <c r="AH29" s="2">
        <v>0.5</v>
      </c>
      <c r="AI29" t="s">
        <v>302</v>
      </c>
      <c r="AJ29" s="2">
        <v>0.5</v>
      </c>
      <c r="AK29" t="s">
        <v>303</v>
      </c>
      <c r="AL29" s="2">
        <v>0</v>
      </c>
      <c r="AM29" t="s">
        <v>302</v>
      </c>
      <c r="AN29" s="2">
        <v>1</v>
      </c>
      <c r="AO29" t="s">
        <v>302</v>
      </c>
      <c r="AP29" s="2">
        <v>0.6</v>
      </c>
      <c r="AQ29" t="s">
        <v>302</v>
      </c>
      <c r="AR29" s="2">
        <v>0.5</v>
      </c>
      <c r="AS29" t="s">
        <v>302</v>
      </c>
      <c r="AT29" s="2">
        <v>0.8</v>
      </c>
      <c r="AU29" t="s">
        <v>302</v>
      </c>
      <c r="AV29" s="2">
        <v>0.4</v>
      </c>
      <c r="AW29" t="s">
        <v>302</v>
      </c>
      <c r="AX29" s="2">
        <v>0.7</v>
      </c>
      <c r="AY29" t="s">
        <v>302</v>
      </c>
      <c r="AZ29" s="2">
        <v>0.8</v>
      </c>
      <c r="BA29" t="s">
        <v>302</v>
      </c>
      <c r="BB29" s="2">
        <v>0.6</v>
      </c>
      <c r="BC29" t="s">
        <v>303</v>
      </c>
      <c r="BD29" s="2">
        <v>0</v>
      </c>
      <c r="BE29" t="s">
        <v>302</v>
      </c>
      <c r="BF29" s="2">
        <v>0.6</v>
      </c>
      <c r="BG29" t="s">
        <v>303</v>
      </c>
      <c r="BH29" s="2">
        <v>0</v>
      </c>
      <c r="BI29" t="s">
        <v>303</v>
      </c>
      <c r="BK29" t="s">
        <v>302</v>
      </c>
      <c r="BL29" s="2">
        <v>1</v>
      </c>
      <c r="BM29" t="s">
        <v>303</v>
      </c>
      <c r="BO29" t="s">
        <v>302</v>
      </c>
      <c r="BP29" s="2">
        <v>0.7</v>
      </c>
      <c r="DE29" t="s">
        <v>304</v>
      </c>
      <c r="DF29" t="s">
        <v>305</v>
      </c>
    </row>
    <row r="30" spans="1:110" x14ac:dyDescent="0.2">
      <c r="A30" s="1">
        <v>44993.071666666663</v>
      </c>
      <c r="B30" s="1">
        <v>44993.080474537041</v>
      </c>
      <c r="C30" t="s">
        <v>113</v>
      </c>
      <c r="D30" t="s">
        <v>372</v>
      </c>
      <c r="E30">
        <v>100</v>
      </c>
      <c r="F30">
        <v>761</v>
      </c>
      <c r="G30" t="b">
        <v>1</v>
      </c>
      <c r="H30" s="1">
        <v>44993.08048611111</v>
      </c>
      <c r="I30" t="s">
        <v>373</v>
      </c>
      <c r="N30">
        <v>12.8996</v>
      </c>
      <c r="O30">
        <v>80.2209</v>
      </c>
      <c r="P30" t="s">
        <v>308</v>
      </c>
      <c r="Q30" t="s">
        <v>294</v>
      </c>
      <c r="R30" t="s">
        <v>374</v>
      </c>
      <c r="S30" t="s">
        <v>296</v>
      </c>
      <c r="T30">
        <v>5</v>
      </c>
      <c r="U30">
        <v>5</v>
      </c>
      <c r="V30">
        <v>5</v>
      </c>
      <c r="W30" t="s">
        <v>320</v>
      </c>
      <c r="X30" t="s">
        <v>298</v>
      </c>
      <c r="Y30" t="s">
        <v>298</v>
      </c>
      <c r="Z30" s="2">
        <v>0.5</v>
      </c>
      <c r="AA30" t="s">
        <v>337</v>
      </c>
      <c r="AB30" t="s">
        <v>326</v>
      </c>
      <c r="BQ30" t="s">
        <v>302</v>
      </c>
      <c r="BR30" s="2">
        <v>0.5</v>
      </c>
      <c r="BS30" t="s">
        <v>303</v>
      </c>
      <c r="BU30" t="s">
        <v>303</v>
      </c>
      <c r="BW30" t="s">
        <v>303</v>
      </c>
      <c r="BY30" t="s">
        <v>303</v>
      </c>
      <c r="CA30" t="s">
        <v>303</v>
      </c>
      <c r="CC30" t="s">
        <v>303</v>
      </c>
      <c r="CE30" t="s">
        <v>302</v>
      </c>
      <c r="CF30" s="2">
        <v>0.4</v>
      </c>
      <c r="CG30" t="s">
        <v>302</v>
      </c>
      <c r="CH30" s="2">
        <v>0.5</v>
      </c>
      <c r="CI30" t="s">
        <v>302</v>
      </c>
      <c r="CK30" t="s">
        <v>302</v>
      </c>
      <c r="CL30" s="2">
        <v>0.5</v>
      </c>
      <c r="CM30" t="s">
        <v>302</v>
      </c>
      <c r="CN30" s="2">
        <v>0.5</v>
      </c>
      <c r="CO30" t="s">
        <v>303</v>
      </c>
      <c r="CQ30" t="s">
        <v>303</v>
      </c>
      <c r="CS30" t="s">
        <v>302</v>
      </c>
      <c r="CT30" s="2">
        <v>0.4</v>
      </c>
      <c r="CU30" t="s">
        <v>303</v>
      </c>
      <c r="CW30" t="s">
        <v>303</v>
      </c>
      <c r="CY30" t="s">
        <v>302</v>
      </c>
      <c r="CZ30" s="2">
        <v>0.4</v>
      </c>
      <c r="DA30" t="s">
        <v>303</v>
      </c>
      <c r="DC30" t="s">
        <v>302</v>
      </c>
      <c r="DD30" s="2">
        <v>0.4</v>
      </c>
      <c r="DE30" t="s">
        <v>313</v>
      </c>
      <c r="DF30" t="s">
        <v>314</v>
      </c>
    </row>
    <row r="31" spans="1:110" x14ac:dyDescent="0.2">
      <c r="A31" s="1">
        <v>44993.11482638889</v>
      </c>
      <c r="B31" s="1">
        <v>44993.134918981479</v>
      </c>
      <c r="C31" t="s">
        <v>113</v>
      </c>
      <c r="D31" t="s">
        <v>375</v>
      </c>
      <c r="E31">
        <v>100</v>
      </c>
      <c r="F31">
        <v>1736</v>
      </c>
      <c r="G31" t="b">
        <v>1</v>
      </c>
      <c r="H31" s="1">
        <v>44993.134930555556</v>
      </c>
      <c r="I31" t="s">
        <v>376</v>
      </c>
      <c r="N31">
        <v>12.8996</v>
      </c>
      <c r="O31">
        <v>80.2209</v>
      </c>
      <c r="P31" t="s">
        <v>308</v>
      </c>
      <c r="Q31" t="s">
        <v>294</v>
      </c>
      <c r="R31" t="s">
        <v>374</v>
      </c>
      <c r="S31" t="s">
        <v>296</v>
      </c>
      <c r="T31">
        <v>3</v>
      </c>
      <c r="U31">
        <v>5</v>
      </c>
      <c r="V31">
        <v>7</v>
      </c>
      <c r="W31" t="s">
        <v>320</v>
      </c>
      <c r="X31" t="s">
        <v>298</v>
      </c>
      <c r="Y31" t="s">
        <v>298</v>
      </c>
      <c r="Z31" s="2">
        <v>0.5</v>
      </c>
      <c r="AA31" t="s">
        <v>337</v>
      </c>
      <c r="AB31" t="s">
        <v>326</v>
      </c>
      <c r="BQ31" t="s">
        <v>302</v>
      </c>
      <c r="BR31" s="2">
        <v>0.7</v>
      </c>
      <c r="BS31" t="s">
        <v>302</v>
      </c>
      <c r="BT31" s="2">
        <v>0.5</v>
      </c>
      <c r="BU31" t="s">
        <v>302</v>
      </c>
      <c r="BV31" s="2">
        <v>0.4</v>
      </c>
      <c r="BW31" t="s">
        <v>302</v>
      </c>
      <c r="BX31" s="2">
        <v>0.6</v>
      </c>
      <c r="BY31" t="s">
        <v>302</v>
      </c>
      <c r="BZ31" s="2">
        <v>0.3</v>
      </c>
      <c r="CA31" t="s">
        <v>302</v>
      </c>
      <c r="CB31" s="2">
        <v>0.8</v>
      </c>
      <c r="CC31" t="s">
        <v>303</v>
      </c>
      <c r="CD31" s="2">
        <v>0.2</v>
      </c>
      <c r="CE31" t="s">
        <v>302</v>
      </c>
      <c r="CF31" s="2">
        <v>0.3</v>
      </c>
      <c r="CG31" t="s">
        <v>302</v>
      </c>
      <c r="CH31" s="2">
        <v>0.4</v>
      </c>
      <c r="CI31" t="s">
        <v>303</v>
      </c>
      <c r="CJ31" s="2">
        <v>0.1</v>
      </c>
      <c r="CK31" t="s">
        <v>302</v>
      </c>
      <c r="CL31" s="2">
        <v>0.6</v>
      </c>
      <c r="CM31" t="s">
        <v>302</v>
      </c>
      <c r="CN31" s="2">
        <v>0.8</v>
      </c>
      <c r="CO31" t="s">
        <v>302</v>
      </c>
      <c r="CP31" s="2">
        <v>0.4</v>
      </c>
      <c r="CQ31" t="s">
        <v>303</v>
      </c>
      <c r="CR31" s="2">
        <v>0.1</v>
      </c>
      <c r="CS31" t="s">
        <v>302</v>
      </c>
      <c r="CT31" s="2">
        <v>0.5</v>
      </c>
      <c r="CU31" t="s">
        <v>303</v>
      </c>
      <c r="CV31" s="2">
        <v>0.2</v>
      </c>
      <c r="CW31" t="s">
        <v>302</v>
      </c>
      <c r="CX31" s="2">
        <v>0.3</v>
      </c>
      <c r="CY31" t="s">
        <v>302</v>
      </c>
      <c r="CZ31" s="2">
        <v>0.8</v>
      </c>
      <c r="DA31" t="s">
        <v>303</v>
      </c>
      <c r="DB31" s="2">
        <v>0</v>
      </c>
      <c r="DC31" t="s">
        <v>302</v>
      </c>
      <c r="DD31" s="2">
        <v>0.9</v>
      </c>
      <c r="DE31" t="s">
        <v>304</v>
      </c>
      <c r="DF31" t="s">
        <v>305</v>
      </c>
    </row>
    <row r="32" spans="1:110" x14ac:dyDescent="0.2">
      <c r="A32" s="1">
        <v>44993.192129629628</v>
      </c>
      <c r="B32" s="1">
        <v>44993.194918981484</v>
      </c>
      <c r="C32" t="s">
        <v>113</v>
      </c>
      <c r="D32" t="s">
        <v>377</v>
      </c>
      <c r="E32">
        <v>100</v>
      </c>
      <c r="F32">
        <v>241</v>
      </c>
      <c r="G32" t="b">
        <v>1</v>
      </c>
      <c r="H32" s="1">
        <v>44993.194930555554</v>
      </c>
      <c r="I32" t="s">
        <v>378</v>
      </c>
      <c r="N32">
        <v>51.502600000000001</v>
      </c>
      <c r="O32">
        <v>-6.6000000000000003E-2</v>
      </c>
      <c r="P32" t="s">
        <v>308</v>
      </c>
      <c r="Q32" t="s">
        <v>294</v>
      </c>
      <c r="R32" t="s">
        <v>295</v>
      </c>
      <c r="S32" t="s">
        <v>296</v>
      </c>
      <c r="T32">
        <v>5</v>
      </c>
      <c r="U32">
        <v>7</v>
      </c>
      <c r="V32">
        <v>7</v>
      </c>
      <c r="W32" t="s">
        <v>298</v>
      </c>
      <c r="X32" t="s">
        <v>334</v>
      </c>
      <c r="Y32" t="s">
        <v>297</v>
      </c>
      <c r="Z32" s="2">
        <v>0.5</v>
      </c>
      <c r="AA32" t="s">
        <v>321</v>
      </c>
      <c r="AB32" t="s">
        <v>301</v>
      </c>
      <c r="BQ32" t="s">
        <v>302</v>
      </c>
      <c r="BS32" t="s">
        <v>302</v>
      </c>
      <c r="BU32" t="s">
        <v>303</v>
      </c>
      <c r="BW32" t="s">
        <v>302</v>
      </c>
      <c r="BY32" t="s">
        <v>302</v>
      </c>
      <c r="CA32" t="s">
        <v>302</v>
      </c>
      <c r="CC32" t="s">
        <v>302</v>
      </c>
      <c r="CE32" t="s">
        <v>302</v>
      </c>
      <c r="CG32" t="s">
        <v>303</v>
      </c>
      <c r="CI32" t="s">
        <v>303</v>
      </c>
      <c r="CK32" t="s">
        <v>303</v>
      </c>
      <c r="CM32" t="s">
        <v>302</v>
      </c>
      <c r="CO32" t="s">
        <v>303</v>
      </c>
      <c r="CQ32" t="s">
        <v>302</v>
      </c>
      <c r="CS32" t="s">
        <v>302</v>
      </c>
      <c r="CU32" t="s">
        <v>303</v>
      </c>
      <c r="CW32" t="s">
        <v>302</v>
      </c>
      <c r="CY32" t="s">
        <v>302</v>
      </c>
      <c r="DA32" t="s">
        <v>303</v>
      </c>
      <c r="DC32" t="s">
        <v>302</v>
      </c>
      <c r="DE32" t="s">
        <v>313</v>
      </c>
      <c r="DF32" t="s">
        <v>305</v>
      </c>
    </row>
    <row r="33" spans="1:110" x14ac:dyDescent="0.2">
      <c r="A33" s="1">
        <v>44993.391539351855</v>
      </c>
      <c r="B33" s="1">
        <v>44993.39340277778</v>
      </c>
      <c r="C33" t="s">
        <v>113</v>
      </c>
      <c r="D33" t="s">
        <v>347</v>
      </c>
      <c r="E33">
        <v>100</v>
      </c>
      <c r="F33">
        <v>161</v>
      </c>
      <c r="G33" t="b">
        <v>1</v>
      </c>
      <c r="H33" s="1">
        <v>44993.393437500003</v>
      </c>
      <c r="I33" t="s">
        <v>379</v>
      </c>
      <c r="N33">
        <v>51.504300000000001</v>
      </c>
      <c r="O33">
        <v>-0.22109999999999999</v>
      </c>
      <c r="P33" t="s">
        <v>308</v>
      </c>
      <c r="Q33" t="s">
        <v>294</v>
      </c>
      <c r="R33" t="s">
        <v>295</v>
      </c>
      <c r="S33" t="s">
        <v>309</v>
      </c>
      <c r="T33">
        <v>7</v>
      </c>
      <c r="U33">
        <v>8</v>
      </c>
      <c r="V33">
        <v>7</v>
      </c>
      <c r="W33" t="s">
        <v>297</v>
      </c>
      <c r="X33" t="s">
        <v>298</v>
      </c>
      <c r="Y33" t="s">
        <v>298</v>
      </c>
      <c r="Z33" s="2">
        <v>0.5</v>
      </c>
      <c r="AA33" t="s">
        <v>337</v>
      </c>
      <c r="AB33" t="s">
        <v>322</v>
      </c>
      <c r="AC33" t="s">
        <v>302</v>
      </c>
      <c r="AD33" s="2">
        <v>0.8</v>
      </c>
      <c r="AE33" t="s">
        <v>302</v>
      </c>
      <c r="AF33" s="2">
        <v>0.9</v>
      </c>
      <c r="AG33" t="s">
        <v>302</v>
      </c>
      <c r="AH33" s="2">
        <v>0.8</v>
      </c>
      <c r="AI33" t="s">
        <v>302</v>
      </c>
      <c r="AJ33" s="2">
        <v>0.9</v>
      </c>
      <c r="AK33" t="s">
        <v>303</v>
      </c>
      <c r="AL33" s="2">
        <v>0.8</v>
      </c>
      <c r="AM33" t="s">
        <v>302</v>
      </c>
      <c r="AN33" s="2">
        <v>0.9</v>
      </c>
      <c r="AO33" t="s">
        <v>302</v>
      </c>
      <c r="AP33" s="2">
        <v>0.8</v>
      </c>
      <c r="AQ33" t="s">
        <v>302</v>
      </c>
      <c r="AR33" s="2">
        <v>0.8</v>
      </c>
      <c r="AS33" t="s">
        <v>302</v>
      </c>
      <c r="AT33" s="2">
        <v>0.9</v>
      </c>
      <c r="AU33" t="s">
        <v>302</v>
      </c>
      <c r="AV33" s="2">
        <v>0.7</v>
      </c>
      <c r="AW33" t="s">
        <v>302</v>
      </c>
      <c r="AX33" s="2">
        <v>0.9</v>
      </c>
      <c r="AY33" t="s">
        <v>302</v>
      </c>
      <c r="AZ33" s="2">
        <v>0.6</v>
      </c>
      <c r="BA33" t="s">
        <v>302</v>
      </c>
      <c r="BB33" s="2">
        <v>0.9</v>
      </c>
      <c r="BC33" t="s">
        <v>303</v>
      </c>
      <c r="BD33" s="2">
        <v>0.9</v>
      </c>
      <c r="BE33" t="s">
        <v>302</v>
      </c>
      <c r="BF33" s="2">
        <v>0.9</v>
      </c>
      <c r="BG33" t="s">
        <v>302</v>
      </c>
      <c r="BH33" s="2">
        <v>0.4</v>
      </c>
      <c r="BI33" t="s">
        <v>303</v>
      </c>
      <c r="BJ33" s="2">
        <v>0.6</v>
      </c>
      <c r="BK33" t="s">
        <v>302</v>
      </c>
      <c r="BL33" s="2">
        <v>0.8</v>
      </c>
      <c r="BM33" t="s">
        <v>302</v>
      </c>
      <c r="BN33" s="2">
        <v>0.5</v>
      </c>
      <c r="BO33" t="s">
        <v>302</v>
      </c>
      <c r="BP33" s="2">
        <v>0.7</v>
      </c>
      <c r="DE33" t="s">
        <v>313</v>
      </c>
      <c r="DF33" t="s">
        <v>314</v>
      </c>
    </row>
    <row r="34" spans="1:110" x14ac:dyDescent="0.2">
      <c r="A34" s="1">
        <v>44993.394166666665</v>
      </c>
      <c r="B34" s="1">
        <v>44993.397141203706</v>
      </c>
      <c r="C34" t="s">
        <v>113</v>
      </c>
      <c r="D34" t="s">
        <v>380</v>
      </c>
      <c r="E34">
        <v>100</v>
      </c>
      <c r="F34">
        <v>257</v>
      </c>
      <c r="G34" t="b">
        <v>1</v>
      </c>
      <c r="H34" s="1">
        <v>44993.397152777776</v>
      </c>
      <c r="I34" t="s">
        <v>381</v>
      </c>
      <c r="N34">
        <v>52.381999999999998</v>
      </c>
      <c r="O34">
        <v>-1.5873999999999999</v>
      </c>
      <c r="P34" t="s">
        <v>308</v>
      </c>
      <c r="Q34" t="s">
        <v>294</v>
      </c>
      <c r="R34" t="s">
        <v>295</v>
      </c>
      <c r="S34" t="s">
        <v>296</v>
      </c>
      <c r="T34">
        <v>6</v>
      </c>
      <c r="U34">
        <v>2</v>
      </c>
      <c r="V34">
        <v>2</v>
      </c>
      <c r="W34" t="s">
        <v>317</v>
      </c>
      <c r="X34" t="s">
        <v>297</v>
      </c>
      <c r="Y34" t="s">
        <v>299</v>
      </c>
      <c r="Z34" t="s">
        <v>344</v>
      </c>
      <c r="AA34" t="s">
        <v>300</v>
      </c>
      <c r="AB34" t="s">
        <v>326</v>
      </c>
      <c r="AC34" t="s">
        <v>302</v>
      </c>
      <c r="AD34" s="2">
        <v>0.8</v>
      </c>
      <c r="AE34" t="s">
        <v>302</v>
      </c>
      <c r="AF34" s="2">
        <v>0.8</v>
      </c>
      <c r="AG34" t="s">
        <v>302</v>
      </c>
      <c r="AH34" s="2">
        <v>0.6</v>
      </c>
      <c r="AI34" t="s">
        <v>302</v>
      </c>
      <c r="AJ34" s="2">
        <v>0.9</v>
      </c>
      <c r="AK34" t="s">
        <v>302</v>
      </c>
      <c r="AL34" s="2">
        <v>0.3</v>
      </c>
      <c r="AM34" t="s">
        <v>302</v>
      </c>
      <c r="AN34" s="2">
        <v>0.9</v>
      </c>
      <c r="AO34" t="s">
        <v>302</v>
      </c>
      <c r="AP34" s="2">
        <v>0.7</v>
      </c>
      <c r="AQ34" t="s">
        <v>302</v>
      </c>
      <c r="AR34" s="2">
        <v>0.5</v>
      </c>
      <c r="AS34" t="s">
        <v>303</v>
      </c>
      <c r="AT34" s="2">
        <v>0.2</v>
      </c>
      <c r="AU34" t="s">
        <v>303</v>
      </c>
      <c r="AV34" s="2">
        <v>0.1</v>
      </c>
      <c r="AW34" t="s">
        <v>302</v>
      </c>
      <c r="AX34" s="2">
        <v>0.3</v>
      </c>
      <c r="AY34" t="s">
        <v>302</v>
      </c>
      <c r="AZ34" s="2">
        <v>0.7</v>
      </c>
      <c r="BA34" t="s">
        <v>302</v>
      </c>
      <c r="BB34" s="2">
        <v>0.9</v>
      </c>
      <c r="BC34" t="s">
        <v>303</v>
      </c>
      <c r="BD34" s="2">
        <v>0.8</v>
      </c>
      <c r="BE34" t="s">
        <v>302</v>
      </c>
      <c r="BF34" s="2">
        <v>0.4</v>
      </c>
      <c r="BG34" t="s">
        <v>303</v>
      </c>
      <c r="BH34" s="2">
        <v>0.5</v>
      </c>
      <c r="BI34" t="s">
        <v>303</v>
      </c>
      <c r="BJ34" s="2">
        <v>0.9</v>
      </c>
      <c r="BK34" t="s">
        <v>302</v>
      </c>
      <c r="BL34" s="2">
        <v>0.9</v>
      </c>
      <c r="BM34" t="s">
        <v>303</v>
      </c>
      <c r="BN34" s="2">
        <v>0.3</v>
      </c>
      <c r="BO34" t="s">
        <v>302</v>
      </c>
      <c r="BP34" s="2">
        <v>0.3</v>
      </c>
      <c r="DE34" t="s">
        <v>313</v>
      </c>
      <c r="DF34" t="s">
        <v>305</v>
      </c>
    </row>
    <row r="35" spans="1:110" x14ac:dyDescent="0.2">
      <c r="A35" s="1">
        <v>44993.38795138889</v>
      </c>
      <c r="B35" s="1">
        <v>44993.675115740742</v>
      </c>
      <c r="C35" t="s">
        <v>113</v>
      </c>
      <c r="D35" t="s">
        <v>315</v>
      </c>
      <c r="E35">
        <v>100</v>
      </c>
      <c r="F35">
        <v>24810</v>
      </c>
      <c r="G35" t="b">
        <v>1</v>
      </c>
      <c r="H35" s="1">
        <v>44993.675115740742</v>
      </c>
      <c r="I35" t="s">
        <v>382</v>
      </c>
      <c r="N35">
        <v>52.447699999999998</v>
      </c>
      <c r="O35">
        <v>-1.8907</v>
      </c>
      <c r="P35" t="s">
        <v>308</v>
      </c>
      <c r="Q35" t="s">
        <v>294</v>
      </c>
      <c r="R35" t="s">
        <v>295</v>
      </c>
      <c r="S35" t="s">
        <v>309</v>
      </c>
      <c r="T35">
        <v>6</v>
      </c>
      <c r="U35">
        <v>4</v>
      </c>
      <c r="V35">
        <v>4</v>
      </c>
      <c r="W35" t="s">
        <v>299</v>
      </c>
      <c r="X35" t="s">
        <v>317</v>
      </c>
      <c r="Y35" t="s">
        <v>310</v>
      </c>
      <c r="Z35" t="s">
        <v>311</v>
      </c>
      <c r="AA35" t="s">
        <v>337</v>
      </c>
      <c r="AB35" t="s">
        <v>322</v>
      </c>
      <c r="BQ35" t="s">
        <v>302</v>
      </c>
      <c r="BR35" s="2">
        <v>0.6</v>
      </c>
      <c r="BS35" t="s">
        <v>302</v>
      </c>
      <c r="BT35" s="2">
        <v>0.7</v>
      </c>
      <c r="BU35" t="s">
        <v>302</v>
      </c>
      <c r="BV35" s="2">
        <v>0.5</v>
      </c>
      <c r="BW35" t="s">
        <v>302</v>
      </c>
      <c r="BX35" s="2">
        <v>0.5</v>
      </c>
      <c r="BY35" t="s">
        <v>302</v>
      </c>
      <c r="BZ35" s="2">
        <v>0.2</v>
      </c>
      <c r="CA35" t="s">
        <v>302</v>
      </c>
      <c r="CB35" s="2">
        <v>0.6</v>
      </c>
      <c r="CC35" t="s">
        <v>302</v>
      </c>
      <c r="CD35" s="2">
        <v>0.6</v>
      </c>
      <c r="CE35" t="s">
        <v>302</v>
      </c>
      <c r="CF35" s="2">
        <v>0.4</v>
      </c>
      <c r="CG35" t="s">
        <v>302</v>
      </c>
      <c r="CH35" s="2">
        <v>0.6</v>
      </c>
      <c r="CI35" t="s">
        <v>302</v>
      </c>
      <c r="CJ35" s="2">
        <v>0.5</v>
      </c>
      <c r="CK35" t="s">
        <v>303</v>
      </c>
      <c r="CL35" s="2">
        <v>0.2</v>
      </c>
      <c r="CM35" t="s">
        <v>302</v>
      </c>
      <c r="CN35" s="2">
        <v>0.3</v>
      </c>
      <c r="CO35" t="s">
        <v>303</v>
      </c>
      <c r="CP35" s="2">
        <v>0.3</v>
      </c>
      <c r="CQ35" t="s">
        <v>303</v>
      </c>
      <c r="CR35" s="2">
        <v>0.5</v>
      </c>
      <c r="CS35" t="s">
        <v>302</v>
      </c>
      <c r="CT35" s="2">
        <v>0.6</v>
      </c>
      <c r="CU35" t="s">
        <v>303</v>
      </c>
      <c r="CV35" s="2">
        <v>0.3</v>
      </c>
      <c r="CW35" t="s">
        <v>303</v>
      </c>
      <c r="CX35" s="2">
        <v>0.5</v>
      </c>
      <c r="CY35" t="s">
        <v>302</v>
      </c>
      <c r="CZ35" s="2">
        <v>0.6</v>
      </c>
      <c r="DA35" t="s">
        <v>303</v>
      </c>
      <c r="DB35" s="2">
        <v>0.2</v>
      </c>
      <c r="DC35" t="s">
        <v>302</v>
      </c>
      <c r="DD35" s="2">
        <v>0.4</v>
      </c>
      <c r="DE35" t="s">
        <v>313</v>
      </c>
      <c r="DF35" t="s">
        <v>305</v>
      </c>
    </row>
    <row r="36" spans="1:110" x14ac:dyDescent="0.2">
      <c r="A36" s="1">
        <v>44994.289490740739</v>
      </c>
      <c r="B36" s="1">
        <v>44994.292905092596</v>
      </c>
      <c r="C36" t="s">
        <v>113</v>
      </c>
      <c r="D36" t="s">
        <v>383</v>
      </c>
      <c r="E36">
        <v>100</v>
      </c>
      <c r="F36">
        <v>294</v>
      </c>
      <c r="G36" t="b">
        <v>1</v>
      </c>
      <c r="H36" s="1">
        <v>44994.292916666665</v>
      </c>
      <c r="I36" t="s">
        <v>384</v>
      </c>
      <c r="N36">
        <v>52.381999999999998</v>
      </c>
      <c r="O36">
        <v>-1.5873999999999999</v>
      </c>
      <c r="P36" t="s">
        <v>308</v>
      </c>
      <c r="Q36" t="s">
        <v>294</v>
      </c>
      <c r="R36" t="s">
        <v>353</v>
      </c>
      <c r="S36" t="s">
        <v>309</v>
      </c>
      <c r="T36">
        <v>5</v>
      </c>
      <c r="U36">
        <v>5</v>
      </c>
      <c r="V36">
        <v>5</v>
      </c>
      <c r="W36" t="s">
        <v>297</v>
      </c>
      <c r="X36" t="s">
        <v>310</v>
      </c>
      <c r="Y36" t="s">
        <v>310</v>
      </c>
      <c r="Z36" s="2">
        <v>0.5</v>
      </c>
      <c r="AA36" t="s">
        <v>321</v>
      </c>
      <c r="AB36" t="s">
        <v>322</v>
      </c>
      <c r="AC36" t="s">
        <v>302</v>
      </c>
      <c r="AD36" s="2">
        <v>0.9</v>
      </c>
      <c r="AE36" t="s">
        <v>302</v>
      </c>
      <c r="AF36" s="2">
        <v>0.5</v>
      </c>
      <c r="AG36" t="s">
        <v>303</v>
      </c>
      <c r="AH36" s="2">
        <v>0.7</v>
      </c>
      <c r="AI36" t="s">
        <v>302</v>
      </c>
      <c r="AJ36" s="2">
        <v>0.8</v>
      </c>
      <c r="AK36" t="s">
        <v>303</v>
      </c>
      <c r="AL36" s="2">
        <v>0.5</v>
      </c>
      <c r="AM36" t="s">
        <v>302</v>
      </c>
      <c r="AN36" s="2">
        <v>0.6</v>
      </c>
      <c r="AO36" t="s">
        <v>302</v>
      </c>
      <c r="AP36" s="2">
        <v>0.3</v>
      </c>
      <c r="AQ36" t="s">
        <v>302</v>
      </c>
      <c r="AR36" s="2">
        <v>0.3</v>
      </c>
      <c r="AS36" t="s">
        <v>302</v>
      </c>
      <c r="AT36" s="2">
        <v>0.6</v>
      </c>
      <c r="AU36" t="s">
        <v>302</v>
      </c>
      <c r="AV36" s="2">
        <v>0.2</v>
      </c>
      <c r="AW36" t="s">
        <v>303</v>
      </c>
      <c r="AX36" s="2">
        <v>0.3</v>
      </c>
      <c r="AY36" t="s">
        <v>302</v>
      </c>
      <c r="AZ36" s="2">
        <v>0.7</v>
      </c>
      <c r="BA36" t="s">
        <v>302</v>
      </c>
      <c r="BB36" s="2">
        <v>0.3</v>
      </c>
      <c r="BC36" t="s">
        <v>303</v>
      </c>
      <c r="BD36" s="2">
        <v>0.5</v>
      </c>
      <c r="BE36" t="s">
        <v>302</v>
      </c>
      <c r="BF36" s="2">
        <v>0.6</v>
      </c>
      <c r="BG36" t="s">
        <v>303</v>
      </c>
      <c r="BH36" s="2">
        <v>0.7</v>
      </c>
      <c r="BI36" t="s">
        <v>303</v>
      </c>
      <c r="BJ36" s="2">
        <v>0.9</v>
      </c>
      <c r="BK36" t="s">
        <v>302</v>
      </c>
      <c r="BL36" s="2">
        <v>0.6</v>
      </c>
      <c r="BM36" t="s">
        <v>303</v>
      </c>
      <c r="BN36" s="2">
        <v>0.5</v>
      </c>
      <c r="BO36" t="s">
        <v>302</v>
      </c>
      <c r="BP36" s="2">
        <v>0.5</v>
      </c>
      <c r="DE36" t="s">
        <v>313</v>
      </c>
      <c r="DF36" t="s">
        <v>314</v>
      </c>
    </row>
    <row r="37" spans="1:110" s="6" customFormat="1" x14ac:dyDescent="0.2">
      <c r="A37" s="7">
        <v>44989.463634259257</v>
      </c>
      <c r="B37" s="7">
        <v>44994.494733796295</v>
      </c>
      <c r="C37" s="6" t="s">
        <v>113</v>
      </c>
      <c r="D37" s="6" t="s">
        <v>306</v>
      </c>
      <c r="E37" s="6">
        <v>100</v>
      </c>
      <c r="F37" s="6">
        <v>434686</v>
      </c>
      <c r="G37" s="6" t="b">
        <v>1</v>
      </c>
      <c r="H37" s="7">
        <v>44994.494745370372</v>
      </c>
      <c r="I37" s="6" t="s">
        <v>385</v>
      </c>
      <c r="N37" s="6">
        <v>52.421399999999998</v>
      </c>
      <c r="O37" s="6">
        <v>-1.5673999999999999</v>
      </c>
      <c r="P37" s="6" t="s">
        <v>308</v>
      </c>
      <c r="Q37" s="6" t="s">
        <v>294</v>
      </c>
    </row>
    <row r="38" spans="1:110" s="6" customFormat="1" x14ac:dyDescent="0.2">
      <c r="A38" s="7">
        <v>44992.374884259261</v>
      </c>
      <c r="B38" s="7">
        <v>44994.499247685184</v>
      </c>
      <c r="C38" s="6" t="s">
        <v>113</v>
      </c>
      <c r="D38" s="6" t="s">
        <v>386</v>
      </c>
      <c r="E38" s="6">
        <v>100</v>
      </c>
      <c r="F38" s="6">
        <v>183544</v>
      </c>
      <c r="G38" s="6" t="b">
        <v>1</v>
      </c>
      <c r="H38" s="7">
        <v>44994.499247685184</v>
      </c>
      <c r="I38" s="6" t="s">
        <v>387</v>
      </c>
      <c r="N38" s="6">
        <v>52.406399999999998</v>
      </c>
      <c r="O38" s="6">
        <v>-1.5082</v>
      </c>
      <c r="P38" s="6" t="s">
        <v>308</v>
      </c>
      <c r="Q38" s="6" t="s">
        <v>294</v>
      </c>
      <c r="R38" s="6" t="s">
        <v>295</v>
      </c>
      <c r="S38" s="6" t="s">
        <v>296</v>
      </c>
      <c r="T38" s="6">
        <v>7</v>
      </c>
      <c r="U38" s="6">
        <v>5</v>
      </c>
      <c r="V38" s="6">
        <v>5</v>
      </c>
      <c r="DE38" s="6" t="s">
        <v>304</v>
      </c>
      <c r="DF38" s="6" t="s">
        <v>314</v>
      </c>
    </row>
    <row r="39" spans="1:110" x14ac:dyDescent="0.2">
      <c r="A39" s="1">
        <v>44994.499201388891</v>
      </c>
      <c r="B39" s="1">
        <v>44994.501979166664</v>
      </c>
      <c r="C39" t="s">
        <v>113</v>
      </c>
      <c r="D39" t="s">
        <v>388</v>
      </c>
      <c r="E39">
        <v>100</v>
      </c>
      <c r="F39">
        <v>239</v>
      </c>
      <c r="G39" t="b">
        <v>1</v>
      </c>
      <c r="H39" s="1">
        <v>44994.50199074074</v>
      </c>
      <c r="I39" t="s">
        <v>389</v>
      </c>
      <c r="N39">
        <v>52.421399999999998</v>
      </c>
      <c r="O39">
        <v>-1.5673999999999999</v>
      </c>
      <c r="P39" t="s">
        <v>308</v>
      </c>
      <c r="Q39" t="s">
        <v>294</v>
      </c>
      <c r="R39" t="s">
        <v>353</v>
      </c>
      <c r="S39" t="s">
        <v>296</v>
      </c>
      <c r="T39">
        <v>5</v>
      </c>
      <c r="U39">
        <v>5</v>
      </c>
      <c r="V39">
        <v>4</v>
      </c>
      <c r="W39" t="s">
        <v>297</v>
      </c>
      <c r="X39" t="s">
        <v>299</v>
      </c>
      <c r="Y39" t="s">
        <v>310</v>
      </c>
      <c r="Z39" t="s">
        <v>311</v>
      </c>
      <c r="AA39" t="s">
        <v>337</v>
      </c>
      <c r="AB39" t="s">
        <v>301</v>
      </c>
      <c r="BQ39" t="s">
        <v>302</v>
      </c>
      <c r="BR39" s="2">
        <v>0.7</v>
      </c>
      <c r="BS39" t="s">
        <v>302</v>
      </c>
      <c r="BT39" s="2">
        <v>0.6</v>
      </c>
      <c r="BU39" t="s">
        <v>303</v>
      </c>
      <c r="BV39" s="2">
        <v>0.8</v>
      </c>
      <c r="BW39" t="s">
        <v>302</v>
      </c>
      <c r="BX39" s="2">
        <v>0.7</v>
      </c>
      <c r="BY39" t="s">
        <v>303</v>
      </c>
      <c r="BZ39" s="2">
        <v>0.9</v>
      </c>
      <c r="CA39" t="s">
        <v>302</v>
      </c>
      <c r="CB39" s="2">
        <v>0.8</v>
      </c>
      <c r="CC39" t="s">
        <v>302</v>
      </c>
      <c r="CD39" s="2">
        <v>0.6</v>
      </c>
      <c r="CE39" t="s">
        <v>302</v>
      </c>
      <c r="CF39" s="2">
        <v>0.7</v>
      </c>
      <c r="CG39" t="s">
        <v>302</v>
      </c>
      <c r="CH39" s="2">
        <v>1</v>
      </c>
      <c r="CI39" t="s">
        <v>303</v>
      </c>
      <c r="CJ39" s="2">
        <v>0.5</v>
      </c>
      <c r="CK39" t="s">
        <v>302</v>
      </c>
      <c r="CL39" s="2">
        <v>0.8</v>
      </c>
      <c r="CM39" t="s">
        <v>302</v>
      </c>
      <c r="CN39" s="2">
        <v>0.4</v>
      </c>
      <c r="CO39" t="s">
        <v>303</v>
      </c>
      <c r="CP39" s="2">
        <v>0.8</v>
      </c>
      <c r="CQ39" t="s">
        <v>303</v>
      </c>
      <c r="CR39" s="2">
        <v>0.8</v>
      </c>
      <c r="CS39" t="s">
        <v>302</v>
      </c>
      <c r="CT39" s="2">
        <v>0.7</v>
      </c>
      <c r="CU39" t="s">
        <v>303</v>
      </c>
      <c r="CV39" s="2">
        <v>0.7</v>
      </c>
      <c r="CW39" t="s">
        <v>303</v>
      </c>
      <c r="CX39" s="2">
        <v>0.8</v>
      </c>
      <c r="CY39" t="s">
        <v>302</v>
      </c>
      <c r="CZ39" s="2">
        <v>0.6</v>
      </c>
      <c r="DA39" t="s">
        <v>303</v>
      </c>
      <c r="DB39" s="2">
        <v>0.8</v>
      </c>
      <c r="DC39" t="s">
        <v>302</v>
      </c>
      <c r="DD39" s="2">
        <v>0.8</v>
      </c>
      <c r="DE39" t="s">
        <v>313</v>
      </c>
      <c r="DF39" t="s">
        <v>314</v>
      </c>
    </row>
    <row r="40" spans="1:110" x14ac:dyDescent="0.2">
      <c r="A40" s="1">
        <v>44994.501851851855</v>
      </c>
      <c r="B40" s="1">
        <v>44994.507986111108</v>
      </c>
      <c r="C40" t="s">
        <v>113</v>
      </c>
      <c r="D40" t="s">
        <v>386</v>
      </c>
      <c r="E40">
        <v>100</v>
      </c>
      <c r="F40">
        <v>529</v>
      </c>
      <c r="G40" t="b">
        <v>1</v>
      </c>
      <c r="H40" s="1">
        <v>44994.507986111108</v>
      </c>
      <c r="I40" t="s">
        <v>390</v>
      </c>
      <c r="N40">
        <v>52.406399999999998</v>
      </c>
      <c r="O40">
        <v>-1.5082</v>
      </c>
      <c r="P40" t="s">
        <v>308</v>
      </c>
      <c r="Q40" t="s">
        <v>294</v>
      </c>
      <c r="R40" t="s">
        <v>295</v>
      </c>
      <c r="S40" t="s">
        <v>296</v>
      </c>
      <c r="T40">
        <v>7</v>
      </c>
      <c r="U40">
        <v>6</v>
      </c>
      <c r="V40">
        <v>6</v>
      </c>
      <c r="W40" t="s">
        <v>317</v>
      </c>
      <c r="X40" t="s">
        <v>299</v>
      </c>
      <c r="Y40" t="s">
        <v>310</v>
      </c>
      <c r="Z40" t="s">
        <v>311</v>
      </c>
      <c r="AA40" t="s">
        <v>312</v>
      </c>
      <c r="AB40" t="s">
        <v>326</v>
      </c>
      <c r="AC40" t="s">
        <v>302</v>
      </c>
      <c r="AD40" s="2">
        <v>0.6</v>
      </c>
      <c r="AE40" t="s">
        <v>302</v>
      </c>
      <c r="AF40" s="2">
        <v>0.6</v>
      </c>
      <c r="AG40" t="s">
        <v>303</v>
      </c>
      <c r="AH40" s="2">
        <v>0.7</v>
      </c>
      <c r="AI40" t="s">
        <v>303</v>
      </c>
      <c r="AJ40" s="2">
        <v>0.6</v>
      </c>
      <c r="AK40" t="s">
        <v>303</v>
      </c>
      <c r="AL40" s="2">
        <v>0.6</v>
      </c>
      <c r="AM40" t="s">
        <v>302</v>
      </c>
      <c r="AN40" s="2">
        <v>0.6</v>
      </c>
      <c r="AO40" t="s">
        <v>302</v>
      </c>
      <c r="AP40" s="2">
        <v>0.6</v>
      </c>
      <c r="AQ40" t="s">
        <v>302</v>
      </c>
      <c r="AR40" s="2">
        <v>0.5</v>
      </c>
      <c r="AS40" t="s">
        <v>302</v>
      </c>
      <c r="AT40" s="2">
        <v>0.6</v>
      </c>
      <c r="AU40" t="s">
        <v>303</v>
      </c>
      <c r="AV40" s="2">
        <v>0.6</v>
      </c>
      <c r="AW40" t="s">
        <v>302</v>
      </c>
      <c r="AX40" s="2">
        <v>0.7</v>
      </c>
      <c r="AY40" t="s">
        <v>302</v>
      </c>
      <c r="AZ40" s="2">
        <v>0.7</v>
      </c>
      <c r="BA40" t="s">
        <v>302</v>
      </c>
      <c r="BB40" s="2">
        <v>0.6</v>
      </c>
      <c r="BC40" t="s">
        <v>303</v>
      </c>
      <c r="BD40" s="2">
        <v>0.7</v>
      </c>
      <c r="BE40" t="s">
        <v>302</v>
      </c>
      <c r="BF40" s="2">
        <v>0.7</v>
      </c>
      <c r="BG40" t="s">
        <v>303</v>
      </c>
      <c r="BH40" s="2">
        <v>0.5</v>
      </c>
      <c r="BI40" t="s">
        <v>303</v>
      </c>
      <c r="BJ40" s="2">
        <v>0.5</v>
      </c>
      <c r="BK40" t="s">
        <v>302</v>
      </c>
      <c r="BL40" s="2">
        <v>0.7</v>
      </c>
      <c r="BM40" t="s">
        <v>303</v>
      </c>
      <c r="BN40" s="2">
        <v>0.6</v>
      </c>
      <c r="BO40" t="s">
        <v>302</v>
      </c>
      <c r="BP40" s="2">
        <v>0.7</v>
      </c>
      <c r="DE40" t="s">
        <v>304</v>
      </c>
      <c r="DF40" t="s">
        <v>314</v>
      </c>
    </row>
    <row r="41" spans="1:110" x14ac:dyDescent="0.2">
      <c r="A41" s="1">
        <v>44994.542164351849</v>
      </c>
      <c r="B41" s="1">
        <v>44994.545069444444</v>
      </c>
      <c r="C41" t="s">
        <v>113</v>
      </c>
      <c r="D41" t="s">
        <v>388</v>
      </c>
      <c r="E41">
        <v>100</v>
      </c>
      <c r="F41">
        <v>250</v>
      </c>
      <c r="G41" t="b">
        <v>1</v>
      </c>
      <c r="H41" s="1">
        <v>44994.545069444444</v>
      </c>
      <c r="I41" t="s">
        <v>391</v>
      </c>
      <c r="N41">
        <v>52.421399999999998</v>
      </c>
      <c r="O41">
        <v>-1.5673999999999999</v>
      </c>
      <c r="P41" t="s">
        <v>308</v>
      </c>
      <c r="Q41" t="s">
        <v>294</v>
      </c>
      <c r="R41" t="s">
        <v>353</v>
      </c>
      <c r="S41" t="s">
        <v>309</v>
      </c>
      <c r="T41">
        <v>5</v>
      </c>
      <c r="U41">
        <v>5</v>
      </c>
      <c r="V41">
        <v>6</v>
      </c>
      <c r="W41" t="s">
        <v>299</v>
      </c>
      <c r="X41" t="s">
        <v>299</v>
      </c>
      <c r="Y41" t="s">
        <v>299</v>
      </c>
      <c r="Z41" t="s">
        <v>311</v>
      </c>
      <c r="AA41" t="s">
        <v>300</v>
      </c>
      <c r="AB41" t="s">
        <v>301</v>
      </c>
      <c r="AC41" t="s">
        <v>302</v>
      </c>
      <c r="AD41" s="2">
        <v>0.8</v>
      </c>
      <c r="AE41" t="s">
        <v>302</v>
      </c>
      <c r="AF41" s="2">
        <v>0.7</v>
      </c>
      <c r="AG41" t="s">
        <v>303</v>
      </c>
      <c r="AH41" s="2">
        <v>0.6</v>
      </c>
      <c r="AI41" t="s">
        <v>302</v>
      </c>
      <c r="AJ41" s="2">
        <v>0.4</v>
      </c>
      <c r="AK41" t="s">
        <v>303</v>
      </c>
      <c r="AL41" s="2">
        <v>0.7</v>
      </c>
      <c r="AM41" t="s">
        <v>302</v>
      </c>
      <c r="AN41" s="2">
        <v>0.5</v>
      </c>
      <c r="AO41" t="s">
        <v>302</v>
      </c>
      <c r="AP41" s="2">
        <v>0.6</v>
      </c>
      <c r="AQ41" t="s">
        <v>302</v>
      </c>
      <c r="AR41" s="2">
        <v>0.7</v>
      </c>
      <c r="AS41" t="s">
        <v>302</v>
      </c>
      <c r="AT41" s="2">
        <v>0.4</v>
      </c>
      <c r="AU41" t="s">
        <v>302</v>
      </c>
      <c r="AV41" s="2">
        <v>0.5</v>
      </c>
      <c r="AW41" t="s">
        <v>302</v>
      </c>
      <c r="AX41" s="2">
        <v>0.5</v>
      </c>
      <c r="AY41" t="s">
        <v>302</v>
      </c>
      <c r="AZ41" s="2">
        <v>0.6</v>
      </c>
      <c r="BA41" t="s">
        <v>302</v>
      </c>
      <c r="BB41" s="2">
        <v>0.4</v>
      </c>
      <c r="BC41" t="s">
        <v>303</v>
      </c>
      <c r="BD41" s="2">
        <v>0.7</v>
      </c>
      <c r="BE41" t="s">
        <v>302</v>
      </c>
      <c r="BF41" s="2">
        <v>0.6</v>
      </c>
      <c r="BG41" t="s">
        <v>303</v>
      </c>
      <c r="BH41" s="2">
        <v>0.7</v>
      </c>
      <c r="BI41" t="s">
        <v>303</v>
      </c>
      <c r="BJ41" s="2">
        <v>0.9</v>
      </c>
      <c r="BK41" t="s">
        <v>302</v>
      </c>
      <c r="BL41" s="2">
        <v>0.8</v>
      </c>
      <c r="BM41" t="s">
        <v>303</v>
      </c>
      <c r="BN41" s="2">
        <v>0.7</v>
      </c>
      <c r="BO41" t="s">
        <v>302</v>
      </c>
      <c r="BP41" s="2">
        <v>0.3</v>
      </c>
      <c r="DE41" t="s">
        <v>313</v>
      </c>
      <c r="DF41" t="s">
        <v>314</v>
      </c>
    </row>
    <row r="42" spans="1:110" x14ac:dyDescent="0.2">
      <c r="A42" s="1">
        <v>44994.544745370367</v>
      </c>
      <c r="B42" s="1">
        <v>44994.559745370374</v>
      </c>
      <c r="C42" t="s">
        <v>113</v>
      </c>
      <c r="D42" t="s">
        <v>392</v>
      </c>
      <c r="E42">
        <v>100</v>
      </c>
      <c r="F42">
        <v>1295</v>
      </c>
      <c r="G42" t="b">
        <v>1</v>
      </c>
      <c r="H42" s="1">
        <v>44994.55976851852</v>
      </c>
      <c r="I42" t="s">
        <v>393</v>
      </c>
      <c r="N42">
        <v>52.406399999999998</v>
      </c>
      <c r="O42">
        <v>-1.5082</v>
      </c>
      <c r="P42" t="s">
        <v>308</v>
      </c>
      <c r="Q42" t="s">
        <v>294</v>
      </c>
      <c r="R42" t="s">
        <v>295</v>
      </c>
      <c r="S42" t="s">
        <v>309</v>
      </c>
      <c r="T42">
        <v>7</v>
      </c>
      <c r="U42">
        <v>7</v>
      </c>
      <c r="V42">
        <v>7</v>
      </c>
      <c r="W42" t="s">
        <v>317</v>
      </c>
      <c r="X42" t="s">
        <v>317</v>
      </c>
      <c r="Y42" t="s">
        <v>299</v>
      </c>
      <c r="Z42" s="2">
        <v>0.5</v>
      </c>
      <c r="AA42" t="s">
        <v>300</v>
      </c>
      <c r="AB42" t="s">
        <v>301</v>
      </c>
      <c r="BQ42" t="s">
        <v>302</v>
      </c>
      <c r="BR42" s="2">
        <v>0.8</v>
      </c>
      <c r="BS42" t="s">
        <v>302</v>
      </c>
      <c r="BT42" s="2">
        <v>0.9</v>
      </c>
      <c r="BU42" t="s">
        <v>302</v>
      </c>
      <c r="BV42" s="2">
        <v>0.3</v>
      </c>
      <c r="BW42" t="s">
        <v>302</v>
      </c>
      <c r="BX42" s="2">
        <v>0.9</v>
      </c>
      <c r="BY42" t="s">
        <v>303</v>
      </c>
      <c r="BZ42" s="2">
        <v>0.5</v>
      </c>
      <c r="CA42" t="s">
        <v>302</v>
      </c>
      <c r="CB42" s="2">
        <v>0.3</v>
      </c>
      <c r="CC42" t="s">
        <v>302</v>
      </c>
      <c r="CD42" s="2">
        <v>0.2</v>
      </c>
      <c r="CE42" t="s">
        <v>303</v>
      </c>
      <c r="CF42" s="2">
        <v>0.3</v>
      </c>
      <c r="CG42" t="s">
        <v>302</v>
      </c>
      <c r="CH42" s="2">
        <v>0.9</v>
      </c>
      <c r="CI42" t="s">
        <v>302</v>
      </c>
      <c r="CJ42" s="2">
        <v>0.3</v>
      </c>
      <c r="CK42" t="s">
        <v>302</v>
      </c>
      <c r="CL42" s="2">
        <v>0.9</v>
      </c>
      <c r="CM42" t="s">
        <v>302</v>
      </c>
      <c r="CN42" s="2">
        <v>0.5</v>
      </c>
      <c r="CO42" t="s">
        <v>302</v>
      </c>
      <c r="CP42" s="2">
        <v>0.1</v>
      </c>
      <c r="CQ42" t="s">
        <v>303</v>
      </c>
      <c r="CR42" s="2">
        <v>0.5</v>
      </c>
      <c r="CS42" t="s">
        <v>302</v>
      </c>
      <c r="CT42" s="2">
        <v>0.9</v>
      </c>
      <c r="CU42" t="s">
        <v>303</v>
      </c>
      <c r="CV42" s="2">
        <v>0.5</v>
      </c>
      <c r="CW42" t="s">
        <v>303</v>
      </c>
      <c r="CX42" s="2">
        <v>0.7</v>
      </c>
      <c r="CY42" t="s">
        <v>302</v>
      </c>
      <c r="CZ42" s="2">
        <v>0.8</v>
      </c>
      <c r="DA42" t="s">
        <v>303</v>
      </c>
      <c r="DB42" s="2">
        <v>0.4</v>
      </c>
      <c r="DC42" t="s">
        <v>302</v>
      </c>
      <c r="DD42" s="2">
        <v>0.8</v>
      </c>
      <c r="DE42" t="s">
        <v>313</v>
      </c>
      <c r="DF42" t="s">
        <v>305</v>
      </c>
    </row>
    <row r="43" spans="1:110" x14ac:dyDescent="0.2">
      <c r="A43" s="1">
        <v>44994.573738425926</v>
      </c>
      <c r="B43" s="1">
        <v>44994.577499999999</v>
      </c>
      <c r="C43" t="s">
        <v>113</v>
      </c>
      <c r="D43" t="s">
        <v>394</v>
      </c>
      <c r="E43">
        <v>100</v>
      </c>
      <c r="F43">
        <v>324</v>
      </c>
      <c r="G43" t="b">
        <v>1</v>
      </c>
      <c r="H43" s="1">
        <v>44994.577499999999</v>
      </c>
      <c r="I43" t="s">
        <v>395</v>
      </c>
      <c r="N43">
        <v>52.406399999999998</v>
      </c>
      <c r="O43">
        <v>-1.5082</v>
      </c>
      <c r="P43" t="s">
        <v>308</v>
      </c>
      <c r="Q43" t="s">
        <v>294</v>
      </c>
      <c r="R43" t="s">
        <v>295</v>
      </c>
      <c r="S43" t="s">
        <v>296</v>
      </c>
      <c r="T43">
        <v>5</v>
      </c>
      <c r="U43">
        <v>3</v>
      </c>
      <c r="V43">
        <v>5</v>
      </c>
      <c r="W43" t="s">
        <v>297</v>
      </c>
      <c r="X43" t="s">
        <v>310</v>
      </c>
      <c r="Y43" t="s">
        <v>334</v>
      </c>
      <c r="Z43" t="s">
        <v>311</v>
      </c>
      <c r="AA43" t="s">
        <v>300</v>
      </c>
      <c r="AB43" t="s">
        <v>326</v>
      </c>
      <c r="AC43" t="s">
        <v>302</v>
      </c>
      <c r="AD43" s="2">
        <v>1</v>
      </c>
      <c r="AE43" t="s">
        <v>303</v>
      </c>
      <c r="AF43" s="2">
        <v>0.7</v>
      </c>
      <c r="AG43" t="s">
        <v>303</v>
      </c>
      <c r="AH43" s="2">
        <v>0.7</v>
      </c>
      <c r="AI43" t="s">
        <v>303</v>
      </c>
      <c r="AJ43" s="2">
        <v>0.3</v>
      </c>
      <c r="AK43" t="s">
        <v>302</v>
      </c>
      <c r="AL43" s="2">
        <v>1</v>
      </c>
      <c r="AM43" t="s">
        <v>302</v>
      </c>
      <c r="AN43" s="2">
        <v>0.6</v>
      </c>
      <c r="AO43" t="s">
        <v>302</v>
      </c>
      <c r="AP43" s="2">
        <v>1</v>
      </c>
      <c r="AQ43" t="s">
        <v>302</v>
      </c>
      <c r="AR43" s="2">
        <v>0.8</v>
      </c>
      <c r="AS43" t="s">
        <v>303</v>
      </c>
      <c r="AT43" s="2">
        <v>0.2</v>
      </c>
      <c r="AU43" t="s">
        <v>303</v>
      </c>
      <c r="AV43" s="2">
        <v>0.7</v>
      </c>
      <c r="AW43" t="s">
        <v>302</v>
      </c>
      <c r="AX43" s="2">
        <v>0.9</v>
      </c>
      <c r="AY43" t="s">
        <v>302</v>
      </c>
      <c r="AZ43" s="2">
        <v>1</v>
      </c>
      <c r="BA43" t="s">
        <v>303</v>
      </c>
      <c r="BB43" s="2">
        <v>0.6</v>
      </c>
      <c r="BC43" t="s">
        <v>303</v>
      </c>
      <c r="BD43" s="2">
        <v>1</v>
      </c>
      <c r="BE43" t="s">
        <v>302</v>
      </c>
      <c r="BF43" s="2">
        <v>0.7</v>
      </c>
      <c r="BG43" t="s">
        <v>303</v>
      </c>
      <c r="BH43" s="2">
        <v>0.8</v>
      </c>
      <c r="BI43" t="s">
        <v>303</v>
      </c>
      <c r="BJ43" s="2">
        <v>0.3</v>
      </c>
      <c r="BK43" t="s">
        <v>302</v>
      </c>
      <c r="BL43" s="2">
        <v>0.9</v>
      </c>
      <c r="BM43" t="s">
        <v>303</v>
      </c>
      <c r="BN43" s="2">
        <v>0.8</v>
      </c>
      <c r="BO43" t="s">
        <v>302</v>
      </c>
      <c r="BP43" s="2">
        <v>1</v>
      </c>
      <c r="DE43" t="s">
        <v>304</v>
      </c>
      <c r="DF43" t="s">
        <v>305</v>
      </c>
    </row>
    <row r="44" spans="1:110" x14ac:dyDescent="0.2">
      <c r="A44" s="1">
        <v>44994.5778587963</v>
      </c>
      <c r="B44" s="1">
        <v>44994.579560185186</v>
      </c>
      <c r="C44" t="s">
        <v>113</v>
      </c>
      <c r="D44" t="s">
        <v>306</v>
      </c>
      <c r="E44">
        <v>100</v>
      </c>
      <c r="F44">
        <v>147</v>
      </c>
      <c r="G44" t="b">
        <v>1</v>
      </c>
      <c r="H44" s="1">
        <v>44994.579571759263</v>
      </c>
      <c r="I44" t="s">
        <v>396</v>
      </c>
      <c r="N44">
        <v>52.421399999999998</v>
      </c>
      <c r="O44">
        <v>-1.5673999999999999</v>
      </c>
      <c r="P44" t="s">
        <v>308</v>
      </c>
      <c r="Q44" t="s">
        <v>294</v>
      </c>
      <c r="R44" t="s">
        <v>295</v>
      </c>
      <c r="S44" t="s">
        <v>296</v>
      </c>
      <c r="T44">
        <v>8</v>
      </c>
      <c r="U44">
        <v>6</v>
      </c>
      <c r="V44">
        <v>8</v>
      </c>
      <c r="W44" t="s">
        <v>298</v>
      </c>
      <c r="X44" t="s">
        <v>299</v>
      </c>
      <c r="Y44" t="s">
        <v>297</v>
      </c>
      <c r="Z44" s="2">
        <v>0.5</v>
      </c>
      <c r="AA44" t="s">
        <v>337</v>
      </c>
      <c r="AB44" t="s">
        <v>301</v>
      </c>
      <c r="AC44" t="s">
        <v>302</v>
      </c>
      <c r="AD44" s="2">
        <v>0.6</v>
      </c>
      <c r="AE44" t="s">
        <v>303</v>
      </c>
      <c r="AF44" s="2">
        <v>0.2</v>
      </c>
      <c r="AG44" t="s">
        <v>303</v>
      </c>
      <c r="AH44" s="2">
        <v>0.3</v>
      </c>
      <c r="AI44" t="s">
        <v>303</v>
      </c>
      <c r="AJ44" s="2">
        <v>0.2</v>
      </c>
      <c r="AK44" t="s">
        <v>303</v>
      </c>
      <c r="AL44" s="2">
        <v>0.6</v>
      </c>
      <c r="AM44" t="s">
        <v>302</v>
      </c>
      <c r="AN44" s="2">
        <v>0.8</v>
      </c>
      <c r="AO44" t="s">
        <v>302</v>
      </c>
      <c r="AP44" s="2">
        <v>0.6</v>
      </c>
      <c r="AQ44" t="s">
        <v>302</v>
      </c>
      <c r="AR44" s="2">
        <v>0.5</v>
      </c>
      <c r="AS44" t="s">
        <v>302</v>
      </c>
      <c r="AT44" s="2">
        <v>0.6</v>
      </c>
      <c r="AU44" t="s">
        <v>302</v>
      </c>
      <c r="AV44" s="2">
        <v>0.6</v>
      </c>
      <c r="AW44" t="s">
        <v>302</v>
      </c>
      <c r="AX44" s="2">
        <v>0.7</v>
      </c>
      <c r="AY44" t="s">
        <v>302</v>
      </c>
      <c r="AZ44" s="2">
        <v>0.7</v>
      </c>
      <c r="BA44" t="s">
        <v>302</v>
      </c>
      <c r="BB44" s="2">
        <v>0.4</v>
      </c>
      <c r="BC44" t="s">
        <v>303</v>
      </c>
      <c r="BD44" s="2">
        <v>0.7</v>
      </c>
      <c r="BE44" t="s">
        <v>302</v>
      </c>
      <c r="BF44" s="2">
        <v>0.3</v>
      </c>
      <c r="BG44" t="s">
        <v>303</v>
      </c>
      <c r="BH44" s="2">
        <v>0.6</v>
      </c>
      <c r="BI44" t="s">
        <v>303</v>
      </c>
      <c r="BJ44" s="2">
        <v>0.5</v>
      </c>
      <c r="BK44" t="s">
        <v>302</v>
      </c>
      <c r="BL44" s="2">
        <v>0.6</v>
      </c>
      <c r="BM44" t="s">
        <v>302</v>
      </c>
      <c r="BN44" s="2">
        <v>0.6</v>
      </c>
      <c r="BO44" t="s">
        <v>302</v>
      </c>
      <c r="BP44" s="2">
        <v>0.4</v>
      </c>
      <c r="DE44" t="s">
        <v>313</v>
      </c>
      <c r="DF44" t="s">
        <v>314</v>
      </c>
    </row>
    <row r="45" spans="1:110" x14ac:dyDescent="0.2">
      <c r="A45" s="1">
        <v>44994.511041666665</v>
      </c>
      <c r="B45" s="1">
        <v>44994.611921296295</v>
      </c>
      <c r="C45" t="s">
        <v>113</v>
      </c>
      <c r="D45" t="s">
        <v>315</v>
      </c>
      <c r="E45">
        <v>100</v>
      </c>
      <c r="F45">
        <v>8716</v>
      </c>
      <c r="G45" t="b">
        <v>1</v>
      </c>
      <c r="H45" s="1">
        <v>44994.611932870372</v>
      </c>
      <c r="I45" t="s">
        <v>397</v>
      </c>
      <c r="N45">
        <v>52.447699999999998</v>
      </c>
      <c r="O45">
        <v>-1.8907</v>
      </c>
      <c r="P45" t="s">
        <v>308</v>
      </c>
      <c r="Q45" t="s">
        <v>294</v>
      </c>
      <c r="R45" t="s">
        <v>353</v>
      </c>
      <c r="S45" t="s">
        <v>296</v>
      </c>
      <c r="T45">
        <v>5</v>
      </c>
      <c r="U45">
        <v>4</v>
      </c>
      <c r="V45">
        <v>3</v>
      </c>
      <c r="W45" t="s">
        <v>299</v>
      </c>
      <c r="X45" t="s">
        <v>297</v>
      </c>
      <c r="Y45" t="s">
        <v>297</v>
      </c>
      <c r="Z45" t="s">
        <v>344</v>
      </c>
      <c r="AA45" t="s">
        <v>321</v>
      </c>
      <c r="AB45" t="s">
        <v>322</v>
      </c>
      <c r="BQ45" t="s">
        <v>302</v>
      </c>
      <c r="BR45" s="2">
        <v>0.8</v>
      </c>
      <c r="BS45" t="s">
        <v>302</v>
      </c>
      <c r="BT45" s="2">
        <v>0.6</v>
      </c>
      <c r="BU45" t="s">
        <v>303</v>
      </c>
      <c r="BV45" s="2">
        <v>0.3</v>
      </c>
      <c r="BW45" t="s">
        <v>302</v>
      </c>
      <c r="BX45" s="2">
        <v>0.3</v>
      </c>
      <c r="BY45" t="s">
        <v>303</v>
      </c>
      <c r="BZ45" s="2">
        <v>0.5</v>
      </c>
      <c r="CA45" t="s">
        <v>302</v>
      </c>
      <c r="CB45" s="2">
        <v>0.5</v>
      </c>
      <c r="CC45" t="s">
        <v>302</v>
      </c>
      <c r="CD45" s="2">
        <v>0.5</v>
      </c>
      <c r="CE45" t="s">
        <v>302</v>
      </c>
      <c r="CF45" s="2">
        <v>0.5</v>
      </c>
      <c r="CG45" t="s">
        <v>302</v>
      </c>
      <c r="CH45" s="2">
        <v>0.5</v>
      </c>
      <c r="CI45" t="s">
        <v>303</v>
      </c>
      <c r="CJ45" s="2">
        <v>0.3</v>
      </c>
      <c r="CK45" t="s">
        <v>302</v>
      </c>
      <c r="CL45" s="2">
        <v>0.5</v>
      </c>
      <c r="CM45" t="s">
        <v>302</v>
      </c>
      <c r="CN45" s="2">
        <v>0.4</v>
      </c>
      <c r="CO45" t="s">
        <v>302</v>
      </c>
      <c r="CP45" s="2">
        <v>0.6</v>
      </c>
      <c r="CQ45" t="s">
        <v>303</v>
      </c>
      <c r="CR45" s="2">
        <v>0.5</v>
      </c>
      <c r="CS45" t="s">
        <v>302</v>
      </c>
      <c r="CT45" s="2">
        <v>0.7</v>
      </c>
      <c r="CU45" t="s">
        <v>303</v>
      </c>
      <c r="CV45" s="2">
        <v>0.2</v>
      </c>
      <c r="CW45" t="s">
        <v>303</v>
      </c>
      <c r="CX45" s="2">
        <v>0.4</v>
      </c>
      <c r="CY45" t="s">
        <v>302</v>
      </c>
      <c r="CZ45" s="2">
        <v>0.5</v>
      </c>
      <c r="DA45" t="s">
        <v>303</v>
      </c>
      <c r="DB45" s="2">
        <v>0.4</v>
      </c>
      <c r="DC45" t="s">
        <v>302</v>
      </c>
      <c r="DD45" s="2">
        <v>0.6</v>
      </c>
      <c r="DE45" t="s">
        <v>304</v>
      </c>
      <c r="DF45" t="s">
        <v>305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4"/>
  <sheetViews>
    <sheetView topLeftCell="D1" workbookViewId="0">
      <selection activeCell="T1" sqref="T1:U21"/>
    </sheetView>
  </sheetViews>
  <sheetFormatPr baseColWidth="10" defaultRowHeight="16" x14ac:dyDescent="0.2"/>
  <cols>
    <col min="2" max="2" width="13.1640625" bestFit="1" customWidth="1"/>
    <col min="3" max="5" width="13.1640625" customWidth="1"/>
  </cols>
  <sheetData>
    <row r="1" spans="2:21" x14ac:dyDescent="0.2">
      <c r="B1" t="s">
        <v>424</v>
      </c>
      <c r="C1">
        <v>2874682</v>
      </c>
      <c r="E1" t="s">
        <v>431</v>
      </c>
      <c r="F1">
        <v>2874682</v>
      </c>
      <c r="G1" t="b">
        <f>F1=C1</f>
        <v>1</v>
      </c>
      <c r="I1" s="35" t="s">
        <v>429</v>
      </c>
      <c r="J1" s="35" t="s">
        <v>430</v>
      </c>
      <c r="L1" t="str">
        <f>VLOOKUP(F1,$I$1:$J$41,2,0)</f>
        <v>Good</v>
      </c>
      <c r="O1" s="35" t="s">
        <v>429</v>
      </c>
      <c r="P1" s="35" t="s">
        <v>465</v>
      </c>
      <c r="Q1" s="35" t="s">
        <v>430</v>
      </c>
      <c r="S1" s="35" t="s">
        <v>429</v>
      </c>
      <c r="T1" s="35" t="s">
        <v>465</v>
      </c>
      <c r="U1" s="35" t="s">
        <v>430</v>
      </c>
    </row>
    <row r="2" spans="2:21" x14ac:dyDescent="0.2">
      <c r="B2" t="s">
        <v>424</v>
      </c>
      <c r="C2">
        <v>2874682</v>
      </c>
      <c r="E2" t="s">
        <v>431</v>
      </c>
      <c r="F2">
        <v>2874682</v>
      </c>
      <c r="G2" t="b">
        <f t="shared" ref="G2:G40" si="0">F2=C2</f>
        <v>1</v>
      </c>
      <c r="I2">
        <v>3157804</v>
      </c>
      <c r="J2" t="s">
        <v>431</v>
      </c>
      <c r="L2" t="str">
        <f t="shared" ref="L2:L40" si="1">VLOOKUP(F2,$I$1:$J$41,2,0)</f>
        <v>Good</v>
      </c>
      <c r="O2">
        <v>3157804</v>
      </c>
      <c r="P2" t="s">
        <v>302</v>
      </c>
      <c r="Q2" t="s">
        <v>431</v>
      </c>
      <c r="S2">
        <v>2874682</v>
      </c>
      <c r="T2" t="str">
        <f>VLOOKUP(S2,$O$2:$Q$41,2,0)</f>
        <v>Approve</v>
      </c>
      <c r="U2" t="str">
        <f>VLOOKUP(S2,$O$2:$Q$41,3,0)</f>
        <v>Good</v>
      </c>
    </row>
    <row r="3" spans="2:21" x14ac:dyDescent="0.2">
      <c r="B3" t="s">
        <v>424</v>
      </c>
      <c r="C3">
        <v>2694779</v>
      </c>
      <c r="E3" t="s">
        <v>431</v>
      </c>
      <c r="F3">
        <v>2694779</v>
      </c>
      <c r="G3" t="b">
        <f t="shared" si="0"/>
        <v>1</v>
      </c>
      <c r="I3">
        <v>2874682</v>
      </c>
      <c r="J3" t="s">
        <v>431</v>
      </c>
      <c r="L3" t="str">
        <f t="shared" si="1"/>
        <v>Good</v>
      </c>
      <c r="O3">
        <v>2874682</v>
      </c>
      <c r="P3" t="s">
        <v>302</v>
      </c>
      <c r="Q3" t="s">
        <v>431</v>
      </c>
      <c r="S3">
        <v>2694779</v>
      </c>
      <c r="T3" t="str">
        <f t="shared" ref="T3:T21" si="2">VLOOKUP(S3,$O$2:$Q$41,2,0)</f>
        <v>Approve</v>
      </c>
      <c r="U3" t="str">
        <f t="shared" ref="U3:U21" si="3">VLOOKUP(S3,$O$2:$Q$41,3,0)</f>
        <v>Good</v>
      </c>
    </row>
    <row r="4" spans="2:21" x14ac:dyDescent="0.2">
      <c r="B4" t="s">
        <v>424</v>
      </c>
      <c r="C4">
        <v>2694779</v>
      </c>
      <c r="E4" t="s">
        <v>431</v>
      </c>
      <c r="F4">
        <v>2694779</v>
      </c>
      <c r="G4" t="b">
        <f t="shared" si="0"/>
        <v>1</v>
      </c>
      <c r="I4">
        <v>1543465</v>
      </c>
      <c r="J4" t="s">
        <v>432</v>
      </c>
      <c r="L4" t="str">
        <f t="shared" si="1"/>
        <v>Good</v>
      </c>
      <c r="O4">
        <v>1543465</v>
      </c>
      <c r="P4" t="s">
        <v>302</v>
      </c>
      <c r="Q4" t="s">
        <v>432</v>
      </c>
      <c r="S4">
        <v>1547832</v>
      </c>
      <c r="T4" t="str">
        <f t="shared" si="2"/>
        <v>Reject</v>
      </c>
      <c r="U4" t="str">
        <f t="shared" si="3"/>
        <v>Bad</v>
      </c>
    </row>
    <row r="5" spans="2:21" x14ac:dyDescent="0.2">
      <c r="B5" t="s">
        <v>424</v>
      </c>
      <c r="C5">
        <v>1547832</v>
      </c>
      <c r="E5" t="s">
        <v>432</v>
      </c>
      <c r="F5">
        <v>1547832</v>
      </c>
      <c r="G5" t="b">
        <f t="shared" si="0"/>
        <v>1</v>
      </c>
      <c r="I5">
        <v>3147774</v>
      </c>
      <c r="J5" t="s">
        <v>431</v>
      </c>
      <c r="L5" t="str">
        <f t="shared" si="1"/>
        <v>Bad</v>
      </c>
      <c r="O5">
        <v>3147774</v>
      </c>
      <c r="P5" t="s">
        <v>302</v>
      </c>
      <c r="Q5" t="s">
        <v>431</v>
      </c>
      <c r="S5">
        <v>1915074</v>
      </c>
      <c r="T5" t="str">
        <f t="shared" si="2"/>
        <v>Approve</v>
      </c>
      <c r="U5" t="str">
        <f t="shared" si="3"/>
        <v>Good</v>
      </c>
    </row>
    <row r="6" spans="2:21" x14ac:dyDescent="0.2">
      <c r="B6" t="s">
        <v>424</v>
      </c>
      <c r="C6">
        <v>1547832</v>
      </c>
      <c r="E6" t="s">
        <v>432</v>
      </c>
      <c r="F6">
        <v>1547832</v>
      </c>
      <c r="G6" t="b">
        <f t="shared" si="0"/>
        <v>1</v>
      </c>
      <c r="I6">
        <v>2694779</v>
      </c>
      <c r="J6" t="s">
        <v>431</v>
      </c>
      <c r="L6" t="str">
        <f t="shared" si="1"/>
        <v>Bad</v>
      </c>
      <c r="O6">
        <v>2694779</v>
      </c>
      <c r="P6" t="s">
        <v>302</v>
      </c>
      <c r="Q6" t="s">
        <v>431</v>
      </c>
      <c r="S6">
        <v>1511886</v>
      </c>
      <c r="T6" t="str">
        <f t="shared" si="2"/>
        <v>Reject</v>
      </c>
      <c r="U6" t="str">
        <f t="shared" si="3"/>
        <v>Bad</v>
      </c>
    </row>
    <row r="7" spans="2:21" x14ac:dyDescent="0.2">
      <c r="B7" t="s">
        <v>424</v>
      </c>
      <c r="C7">
        <v>1915074</v>
      </c>
      <c r="E7" t="s">
        <v>431</v>
      </c>
      <c r="F7">
        <v>1915074</v>
      </c>
      <c r="G7" t="b">
        <f t="shared" si="0"/>
        <v>1</v>
      </c>
      <c r="I7">
        <v>1547832</v>
      </c>
      <c r="J7" t="s">
        <v>432</v>
      </c>
      <c r="L7" t="str">
        <f t="shared" si="1"/>
        <v>Good</v>
      </c>
      <c r="O7">
        <v>1547832</v>
      </c>
      <c r="P7" t="s">
        <v>303</v>
      </c>
      <c r="Q7" t="s">
        <v>432</v>
      </c>
      <c r="S7">
        <v>1565168</v>
      </c>
      <c r="T7" t="str">
        <f t="shared" si="2"/>
        <v>Approve</v>
      </c>
      <c r="U7" t="str">
        <f t="shared" si="3"/>
        <v>Bad</v>
      </c>
    </row>
    <row r="8" spans="2:21" x14ac:dyDescent="0.2">
      <c r="B8" t="s">
        <v>424</v>
      </c>
      <c r="C8">
        <v>1915074</v>
      </c>
      <c r="E8" t="s">
        <v>431</v>
      </c>
      <c r="F8">
        <v>1915074</v>
      </c>
      <c r="G8" t="b">
        <f t="shared" si="0"/>
        <v>1</v>
      </c>
      <c r="I8">
        <v>1915074</v>
      </c>
      <c r="J8" t="s">
        <v>431</v>
      </c>
      <c r="L8" t="str">
        <f t="shared" si="1"/>
        <v>Good</v>
      </c>
      <c r="O8">
        <v>1915074</v>
      </c>
      <c r="P8" t="s">
        <v>302</v>
      </c>
      <c r="Q8" t="s">
        <v>431</v>
      </c>
      <c r="S8">
        <v>2935552</v>
      </c>
      <c r="T8" t="str">
        <f t="shared" si="2"/>
        <v>Approve</v>
      </c>
      <c r="U8" t="str">
        <f t="shared" si="3"/>
        <v>Good</v>
      </c>
    </row>
    <row r="9" spans="2:21" x14ac:dyDescent="0.2">
      <c r="B9" t="s">
        <v>424</v>
      </c>
      <c r="C9">
        <v>1511886</v>
      </c>
      <c r="E9" t="s">
        <v>432</v>
      </c>
      <c r="F9">
        <v>1511886</v>
      </c>
      <c r="G9" t="b">
        <f t="shared" si="0"/>
        <v>1</v>
      </c>
      <c r="I9">
        <v>1511886</v>
      </c>
      <c r="J9" t="s">
        <v>432</v>
      </c>
      <c r="L9" t="str">
        <f t="shared" si="1"/>
        <v>Bad</v>
      </c>
      <c r="O9">
        <v>1511886</v>
      </c>
      <c r="P9" t="s">
        <v>303</v>
      </c>
      <c r="Q9" t="s">
        <v>432</v>
      </c>
      <c r="S9">
        <v>3234657</v>
      </c>
      <c r="T9" t="str">
        <f t="shared" si="2"/>
        <v>Reject</v>
      </c>
      <c r="U9" t="str">
        <f t="shared" si="3"/>
        <v>Bad</v>
      </c>
    </row>
    <row r="10" spans="2:21" x14ac:dyDescent="0.2">
      <c r="B10" t="s">
        <v>424</v>
      </c>
      <c r="C10">
        <v>1511886</v>
      </c>
      <c r="E10" t="s">
        <v>432</v>
      </c>
      <c r="F10">
        <v>1511886</v>
      </c>
      <c r="G10" t="b">
        <f t="shared" si="0"/>
        <v>1</v>
      </c>
      <c r="I10">
        <v>1565168</v>
      </c>
      <c r="J10" t="s">
        <v>432</v>
      </c>
      <c r="L10" t="str">
        <f t="shared" si="1"/>
        <v>Bad</v>
      </c>
      <c r="O10">
        <v>1565168</v>
      </c>
      <c r="P10" t="s">
        <v>302</v>
      </c>
      <c r="Q10" t="s">
        <v>432</v>
      </c>
      <c r="S10">
        <v>3160232</v>
      </c>
      <c r="T10" t="str">
        <f t="shared" si="2"/>
        <v>Approve</v>
      </c>
      <c r="U10" t="str">
        <f t="shared" si="3"/>
        <v>Good</v>
      </c>
    </row>
    <row r="11" spans="2:21" x14ac:dyDescent="0.2">
      <c r="B11" t="s">
        <v>424</v>
      </c>
      <c r="C11">
        <v>1565168</v>
      </c>
      <c r="E11" t="s">
        <v>432</v>
      </c>
      <c r="F11">
        <v>1565168</v>
      </c>
      <c r="G11" t="b">
        <f t="shared" si="0"/>
        <v>1</v>
      </c>
      <c r="I11">
        <v>2935552</v>
      </c>
      <c r="J11" t="s">
        <v>431</v>
      </c>
      <c r="L11" t="str">
        <f t="shared" si="1"/>
        <v>Bad</v>
      </c>
      <c r="O11">
        <v>2935552</v>
      </c>
      <c r="P11" t="s">
        <v>302</v>
      </c>
      <c r="Q11" t="s">
        <v>431</v>
      </c>
      <c r="S11">
        <v>1603333</v>
      </c>
      <c r="T11" t="str">
        <f t="shared" si="2"/>
        <v>Reject</v>
      </c>
      <c r="U11" t="str">
        <f t="shared" si="3"/>
        <v>Good</v>
      </c>
    </row>
    <row r="12" spans="2:21" x14ac:dyDescent="0.2">
      <c r="B12" t="s">
        <v>424</v>
      </c>
      <c r="C12">
        <v>1565168</v>
      </c>
      <c r="E12" t="s">
        <v>432</v>
      </c>
      <c r="F12">
        <v>1565168</v>
      </c>
      <c r="G12" t="b">
        <f t="shared" si="0"/>
        <v>1</v>
      </c>
      <c r="I12">
        <v>1573706</v>
      </c>
      <c r="J12" t="s">
        <v>431</v>
      </c>
      <c r="L12" t="str">
        <f t="shared" si="1"/>
        <v>Bad</v>
      </c>
      <c r="O12">
        <v>1573706</v>
      </c>
      <c r="P12" t="s">
        <v>302</v>
      </c>
      <c r="Q12" t="s">
        <v>431</v>
      </c>
      <c r="S12">
        <v>1680689</v>
      </c>
      <c r="T12" t="str">
        <f t="shared" si="2"/>
        <v>Approve</v>
      </c>
      <c r="U12" t="str">
        <f t="shared" si="3"/>
        <v>Good</v>
      </c>
    </row>
    <row r="13" spans="2:21" x14ac:dyDescent="0.2">
      <c r="B13" t="s">
        <v>424</v>
      </c>
      <c r="C13">
        <v>2935552</v>
      </c>
      <c r="E13" t="s">
        <v>431</v>
      </c>
      <c r="F13">
        <v>2935552</v>
      </c>
      <c r="G13" t="b">
        <f t="shared" si="0"/>
        <v>1</v>
      </c>
      <c r="I13">
        <v>3234657</v>
      </c>
      <c r="J13" t="s">
        <v>432</v>
      </c>
      <c r="L13" t="str">
        <f t="shared" si="1"/>
        <v>Good</v>
      </c>
      <c r="O13">
        <v>3234657</v>
      </c>
      <c r="P13" t="s">
        <v>303</v>
      </c>
      <c r="Q13" t="s">
        <v>432</v>
      </c>
      <c r="S13">
        <v>3096824</v>
      </c>
      <c r="T13" t="str">
        <f t="shared" si="2"/>
        <v>Approve</v>
      </c>
      <c r="U13" t="str">
        <f t="shared" si="3"/>
        <v>Bad</v>
      </c>
    </row>
    <row r="14" spans="2:21" x14ac:dyDescent="0.2">
      <c r="B14" t="s">
        <v>424</v>
      </c>
      <c r="C14">
        <v>2935552</v>
      </c>
      <c r="E14" t="s">
        <v>431</v>
      </c>
      <c r="F14">
        <v>2935552</v>
      </c>
      <c r="G14" t="b">
        <f t="shared" si="0"/>
        <v>1</v>
      </c>
      <c r="I14">
        <v>1865377</v>
      </c>
      <c r="J14" t="s">
        <v>432</v>
      </c>
      <c r="L14" t="str">
        <f t="shared" si="1"/>
        <v>Good</v>
      </c>
      <c r="O14">
        <v>1865377</v>
      </c>
      <c r="P14" t="s">
        <v>303</v>
      </c>
      <c r="Q14" t="s">
        <v>432</v>
      </c>
      <c r="S14">
        <v>2276120</v>
      </c>
      <c r="T14" t="str">
        <f t="shared" si="2"/>
        <v>Approve</v>
      </c>
      <c r="U14" t="str">
        <f t="shared" si="3"/>
        <v>Good</v>
      </c>
    </row>
    <row r="15" spans="2:21" x14ac:dyDescent="0.2">
      <c r="B15" t="s">
        <v>425</v>
      </c>
      <c r="C15" t="s">
        <v>426</v>
      </c>
      <c r="E15" t="s">
        <v>432</v>
      </c>
      <c r="F15">
        <v>3234657</v>
      </c>
      <c r="G15" t="b">
        <f t="shared" si="0"/>
        <v>0</v>
      </c>
      <c r="I15">
        <v>3160232</v>
      </c>
      <c r="J15" t="s">
        <v>431</v>
      </c>
      <c r="L15" t="str">
        <f t="shared" si="1"/>
        <v>Bad</v>
      </c>
      <c r="O15">
        <v>3160232</v>
      </c>
      <c r="P15" t="s">
        <v>302</v>
      </c>
      <c r="Q15" t="s">
        <v>431</v>
      </c>
      <c r="S15">
        <v>1825350</v>
      </c>
      <c r="T15" t="str">
        <f t="shared" si="2"/>
        <v>Reject</v>
      </c>
      <c r="U15" t="str">
        <f t="shared" si="3"/>
        <v>Bad</v>
      </c>
    </row>
    <row r="16" spans="2:21" x14ac:dyDescent="0.2">
      <c r="B16" t="s">
        <v>425</v>
      </c>
      <c r="C16" t="s">
        <v>427</v>
      </c>
      <c r="E16" t="s">
        <v>432</v>
      </c>
      <c r="F16">
        <v>3234657</v>
      </c>
      <c r="G16" t="b">
        <f t="shared" si="0"/>
        <v>0</v>
      </c>
      <c r="I16">
        <v>1603333</v>
      </c>
      <c r="J16" t="s">
        <v>431</v>
      </c>
      <c r="L16" t="str">
        <f t="shared" si="1"/>
        <v>Bad</v>
      </c>
      <c r="O16">
        <v>1603333</v>
      </c>
      <c r="P16" t="s">
        <v>303</v>
      </c>
      <c r="Q16" t="s">
        <v>431</v>
      </c>
      <c r="S16">
        <v>3094753</v>
      </c>
      <c r="T16" t="str">
        <f t="shared" si="2"/>
        <v>Approve</v>
      </c>
      <c r="U16" t="str">
        <f t="shared" si="3"/>
        <v>Good</v>
      </c>
    </row>
    <row r="17" spans="2:21" x14ac:dyDescent="0.2">
      <c r="B17" t="s">
        <v>424</v>
      </c>
      <c r="C17">
        <v>3160232</v>
      </c>
      <c r="E17" t="s">
        <v>431</v>
      </c>
      <c r="F17">
        <v>3160232</v>
      </c>
      <c r="G17" t="b">
        <f t="shared" si="0"/>
        <v>1</v>
      </c>
      <c r="I17">
        <v>2384634</v>
      </c>
      <c r="J17" t="s">
        <v>431</v>
      </c>
      <c r="L17" t="str">
        <f t="shared" si="1"/>
        <v>Good</v>
      </c>
      <c r="O17">
        <v>2384634</v>
      </c>
      <c r="P17" t="s">
        <v>302</v>
      </c>
      <c r="Q17" t="s">
        <v>431</v>
      </c>
      <c r="S17">
        <v>2377392</v>
      </c>
      <c r="T17" t="str">
        <f t="shared" si="2"/>
        <v>Reject</v>
      </c>
      <c r="U17" t="str">
        <f t="shared" si="3"/>
        <v>Good</v>
      </c>
    </row>
    <row r="18" spans="2:21" x14ac:dyDescent="0.2">
      <c r="B18" t="s">
        <v>424</v>
      </c>
      <c r="C18">
        <v>3160232</v>
      </c>
      <c r="E18" t="s">
        <v>431</v>
      </c>
      <c r="F18">
        <v>3160232</v>
      </c>
      <c r="G18" t="b">
        <f t="shared" si="0"/>
        <v>1</v>
      </c>
      <c r="I18">
        <v>1680689</v>
      </c>
      <c r="J18" t="s">
        <v>431</v>
      </c>
      <c r="L18" t="str">
        <f t="shared" si="1"/>
        <v>Good</v>
      </c>
      <c r="O18">
        <v>1680689</v>
      </c>
      <c r="P18" t="s">
        <v>302</v>
      </c>
      <c r="Q18" t="s">
        <v>431</v>
      </c>
      <c r="S18">
        <v>1588096</v>
      </c>
      <c r="T18" t="str">
        <f t="shared" si="2"/>
        <v>Reject</v>
      </c>
      <c r="U18" t="str">
        <f t="shared" si="3"/>
        <v>Bad</v>
      </c>
    </row>
    <row r="19" spans="2:21" x14ac:dyDescent="0.2">
      <c r="B19" t="s">
        <v>424</v>
      </c>
      <c r="C19">
        <v>1603333</v>
      </c>
      <c r="E19" t="s">
        <v>431</v>
      </c>
      <c r="F19">
        <v>1603333</v>
      </c>
      <c r="G19" t="b">
        <f t="shared" si="0"/>
        <v>1</v>
      </c>
      <c r="I19">
        <v>2367282</v>
      </c>
      <c r="J19" t="s">
        <v>432</v>
      </c>
      <c r="L19" t="str">
        <f t="shared" si="1"/>
        <v>Good</v>
      </c>
      <c r="O19">
        <v>2367282</v>
      </c>
      <c r="P19" t="s">
        <v>302</v>
      </c>
      <c r="Q19" t="s">
        <v>432</v>
      </c>
      <c r="S19">
        <v>1857276</v>
      </c>
      <c r="T19" t="str">
        <f t="shared" si="2"/>
        <v>Approve</v>
      </c>
      <c r="U19" t="str">
        <f t="shared" si="3"/>
        <v>Good</v>
      </c>
    </row>
    <row r="20" spans="2:21" x14ac:dyDescent="0.2">
      <c r="B20" t="s">
        <v>424</v>
      </c>
      <c r="C20">
        <v>1603333</v>
      </c>
      <c r="E20" t="s">
        <v>431</v>
      </c>
      <c r="F20">
        <v>1603333</v>
      </c>
      <c r="G20" t="b">
        <f t="shared" si="0"/>
        <v>1</v>
      </c>
      <c r="I20">
        <v>3096824</v>
      </c>
      <c r="J20" t="s">
        <v>432</v>
      </c>
      <c r="L20" t="str">
        <f t="shared" si="1"/>
        <v>Good</v>
      </c>
      <c r="O20">
        <v>3096824</v>
      </c>
      <c r="P20" t="s">
        <v>302</v>
      </c>
      <c r="Q20" t="s">
        <v>432</v>
      </c>
      <c r="S20">
        <v>1624652</v>
      </c>
      <c r="T20" t="str">
        <f t="shared" si="2"/>
        <v>Reject</v>
      </c>
      <c r="U20" t="str">
        <f t="shared" si="3"/>
        <v>Good</v>
      </c>
    </row>
    <row r="21" spans="2:21" x14ac:dyDescent="0.2">
      <c r="B21" t="s">
        <v>424</v>
      </c>
      <c r="C21">
        <v>1680689</v>
      </c>
      <c r="E21" t="s">
        <v>431</v>
      </c>
      <c r="F21">
        <v>1680689</v>
      </c>
      <c r="G21" t="b">
        <f t="shared" si="0"/>
        <v>1</v>
      </c>
      <c r="I21">
        <v>1547996</v>
      </c>
      <c r="J21" t="s">
        <v>432</v>
      </c>
      <c r="L21" t="str">
        <f t="shared" si="1"/>
        <v>Good</v>
      </c>
      <c r="O21">
        <v>1547996</v>
      </c>
      <c r="P21" t="s">
        <v>303</v>
      </c>
      <c r="Q21" t="s">
        <v>432</v>
      </c>
      <c r="S21">
        <v>1492974</v>
      </c>
      <c r="T21" t="str">
        <f>VLOOKUP(S21,$O$2:$Q$41,2,0)</f>
        <v>Approve</v>
      </c>
      <c r="U21" t="str">
        <f t="shared" si="3"/>
        <v>Good</v>
      </c>
    </row>
    <row r="22" spans="2:21" x14ac:dyDescent="0.2">
      <c r="B22" t="s">
        <v>424</v>
      </c>
      <c r="C22">
        <v>1680689</v>
      </c>
      <c r="E22" t="s">
        <v>431</v>
      </c>
      <c r="F22">
        <v>1680689</v>
      </c>
      <c r="G22" t="b">
        <f t="shared" si="0"/>
        <v>1</v>
      </c>
      <c r="I22">
        <v>2276120</v>
      </c>
      <c r="J22" t="s">
        <v>431</v>
      </c>
      <c r="L22" t="str">
        <f t="shared" si="1"/>
        <v>Good</v>
      </c>
      <c r="O22">
        <v>2276120</v>
      </c>
      <c r="P22" t="s">
        <v>302</v>
      </c>
      <c r="Q22" t="s">
        <v>431</v>
      </c>
    </row>
    <row r="23" spans="2:21" x14ac:dyDescent="0.2">
      <c r="B23" t="s">
        <v>424</v>
      </c>
      <c r="C23">
        <v>3096824</v>
      </c>
      <c r="E23" t="s">
        <v>432</v>
      </c>
      <c r="F23">
        <v>3096824</v>
      </c>
      <c r="G23" t="b">
        <f t="shared" si="0"/>
        <v>1</v>
      </c>
      <c r="I23">
        <v>1684062</v>
      </c>
      <c r="J23" t="s">
        <v>431</v>
      </c>
      <c r="L23" t="str">
        <f t="shared" si="1"/>
        <v>Bad</v>
      </c>
      <c r="O23">
        <v>1684062</v>
      </c>
      <c r="P23" t="s">
        <v>302</v>
      </c>
      <c r="Q23" t="s">
        <v>431</v>
      </c>
    </row>
    <row r="24" spans="2:21" x14ac:dyDescent="0.2">
      <c r="B24" t="s">
        <v>424</v>
      </c>
      <c r="C24">
        <v>3096824</v>
      </c>
      <c r="E24" t="s">
        <v>432</v>
      </c>
      <c r="F24">
        <v>3096824</v>
      </c>
      <c r="G24" t="b">
        <f t="shared" si="0"/>
        <v>1</v>
      </c>
      <c r="I24">
        <v>1825350</v>
      </c>
      <c r="J24" t="s">
        <v>432</v>
      </c>
      <c r="L24" t="str">
        <f t="shared" si="1"/>
        <v>Bad</v>
      </c>
      <c r="O24">
        <v>1825350</v>
      </c>
      <c r="P24" t="s">
        <v>303</v>
      </c>
      <c r="Q24" t="s">
        <v>432</v>
      </c>
    </row>
    <row r="25" spans="2:21" x14ac:dyDescent="0.2">
      <c r="B25" t="s">
        <v>424</v>
      </c>
      <c r="C25">
        <v>2276120</v>
      </c>
      <c r="E25" t="s">
        <v>431</v>
      </c>
      <c r="F25">
        <v>2276120</v>
      </c>
      <c r="G25" t="b">
        <f t="shared" si="0"/>
        <v>1</v>
      </c>
      <c r="I25">
        <v>2225016</v>
      </c>
      <c r="J25" t="s">
        <v>431</v>
      </c>
      <c r="L25" t="str">
        <f t="shared" si="1"/>
        <v>Good</v>
      </c>
      <c r="O25">
        <v>2225016</v>
      </c>
      <c r="P25" t="s">
        <v>302</v>
      </c>
      <c r="Q25" t="s">
        <v>431</v>
      </c>
    </row>
    <row r="26" spans="2:21" x14ac:dyDescent="0.2">
      <c r="B26" t="s">
        <v>424</v>
      </c>
      <c r="C26">
        <v>2276120</v>
      </c>
      <c r="E26" t="s">
        <v>431</v>
      </c>
      <c r="F26">
        <v>2276120</v>
      </c>
      <c r="G26" t="b">
        <f t="shared" si="0"/>
        <v>1</v>
      </c>
      <c r="I26">
        <v>1684985</v>
      </c>
      <c r="J26" t="s">
        <v>431</v>
      </c>
      <c r="L26" t="str">
        <f t="shared" si="1"/>
        <v>Good</v>
      </c>
      <c r="O26">
        <v>1684985</v>
      </c>
      <c r="P26" t="s">
        <v>303</v>
      </c>
      <c r="Q26" t="s">
        <v>431</v>
      </c>
    </row>
    <row r="27" spans="2:21" x14ac:dyDescent="0.2">
      <c r="B27" t="s">
        <v>424</v>
      </c>
      <c r="C27">
        <v>1825350</v>
      </c>
      <c r="E27" t="s">
        <v>432</v>
      </c>
      <c r="F27">
        <v>1825350</v>
      </c>
      <c r="G27" t="b">
        <f t="shared" si="0"/>
        <v>1</v>
      </c>
      <c r="I27">
        <v>3056032</v>
      </c>
      <c r="J27" t="s">
        <v>431</v>
      </c>
      <c r="L27" t="str">
        <f t="shared" si="1"/>
        <v>Bad</v>
      </c>
      <c r="O27">
        <v>3056032</v>
      </c>
      <c r="P27" t="s">
        <v>302</v>
      </c>
      <c r="Q27" t="s">
        <v>431</v>
      </c>
    </row>
    <row r="28" spans="2:21" x14ac:dyDescent="0.2">
      <c r="B28" t="s">
        <v>424</v>
      </c>
      <c r="C28">
        <v>1825350</v>
      </c>
      <c r="E28" t="s">
        <v>432</v>
      </c>
      <c r="F28">
        <v>1825350</v>
      </c>
      <c r="G28" t="b">
        <f t="shared" si="0"/>
        <v>1</v>
      </c>
      <c r="I28">
        <v>3094753</v>
      </c>
      <c r="J28" t="s">
        <v>431</v>
      </c>
      <c r="L28" t="str">
        <f t="shared" si="1"/>
        <v>Bad</v>
      </c>
      <c r="O28">
        <v>3094753</v>
      </c>
      <c r="P28" t="s">
        <v>302</v>
      </c>
      <c r="Q28" t="s">
        <v>431</v>
      </c>
    </row>
    <row r="29" spans="2:21" x14ac:dyDescent="0.2">
      <c r="B29" t="s">
        <v>424</v>
      </c>
      <c r="C29">
        <v>3094753</v>
      </c>
      <c r="E29" t="s">
        <v>431</v>
      </c>
      <c r="F29">
        <v>3094753</v>
      </c>
      <c r="G29" t="b">
        <f t="shared" si="0"/>
        <v>1</v>
      </c>
      <c r="I29">
        <v>2377392</v>
      </c>
      <c r="J29" t="s">
        <v>431</v>
      </c>
      <c r="L29" t="str">
        <f t="shared" si="1"/>
        <v>Good</v>
      </c>
      <c r="O29">
        <v>2377392</v>
      </c>
      <c r="P29" t="s">
        <v>303</v>
      </c>
      <c r="Q29" t="s">
        <v>431</v>
      </c>
    </row>
    <row r="30" spans="2:21" x14ac:dyDescent="0.2">
      <c r="B30" t="s">
        <v>424</v>
      </c>
      <c r="C30">
        <v>3094753</v>
      </c>
      <c r="E30" t="s">
        <v>431</v>
      </c>
      <c r="F30">
        <v>3094753</v>
      </c>
      <c r="G30" t="b">
        <f t="shared" si="0"/>
        <v>1</v>
      </c>
      <c r="I30">
        <v>1678250</v>
      </c>
      <c r="J30" t="s">
        <v>432</v>
      </c>
      <c r="L30" t="str">
        <f t="shared" si="1"/>
        <v>Good</v>
      </c>
      <c r="O30">
        <v>1678250</v>
      </c>
      <c r="P30" t="s">
        <v>303</v>
      </c>
      <c r="Q30" t="s">
        <v>432</v>
      </c>
    </row>
    <row r="31" spans="2:21" x14ac:dyDescent="0.2">
      <c r="B31" t="s">
        <v>424</v>
      </c>
      <c r="C31">
        <v>2377392</v>
      </c>
      <c r="E31" t="s">
        <v>431</v>
      </c>
      <c r="F31">
        <v>2377392</v>
      </c>
      <c r="G31" t="b">
        <f t="shared" si="0"/>
        <v>1</v>
      </c>
      <c r="I31">
        <v>1686783</v>
      </c>
      <c r="J31" t="s">
        <v>431</v>
      </c>
      <c r="L31" t="str">
        <f t="shared" si="1"/>
        <v>Good</v>
      </c>
      <c r="O31">
        <v>1686783</v>
      </c>
      <c r="P31" t="s">
        <v>302</v>
      </c>
      <c r="Q31" t="s">
        <v>431</v>
      </c>
    </row>
    <row r="32" spans="2:21" x14ac:dyDescent="0.2">
      <c r="B32" t="s">
        <v>424</v>
      </c>
      <c r="C32">
        <v>2377392</v>
      </c>
      <c r="E32" t="s">
        <v>431</v>
      </c>
      <c r="F32">
        <v>2377392</v>
      </c>
      <c r="G32" t="b">
        <f t="shared" si="0"/>
        <v>1</v>
      </c>
      <c r="I32">
        <v>1625319</v>
      </c>
      <c r="J32" t="s">
        <v>431</v>
      </c>
      <c r="L32" t="str">
        <f t="shared" si="1"/>
        <v>Good</v>
      </c>
      <c r="O32">
        <v>1625319</v>
      </c>
      <c r="P32" t="s">
        <v>302</v>
      </c>
      <c r="Q32" t="s">
        <v>431</v>
      </c>
    </row>
    <row r="33" spans="2:17" x14ac:dyDescent="0.2">
      <c r="B33" t="s">
        <v>424</v>
      </c>
      <c r="C33">
        <v>1588096</v>
      </c>
      <c r="E33" t="s">
        <v>432</v>
      </c>
      <c r="F33">
        <v>1588096</v>
      </c>
      <c r="G33" t="b">
        <f t="shared" si="0"/>
        <v>1</v>
      </c>
      <c r="I33">
        <v>1588096</v>
      </c>
      <c r="J33" t="s">
        <v>432</v>
      </c>
      <c r="L33" t="str">
        <f t="shared" si="1"/>
        <v>Bad</v>
      </c>
      <c r="O33">
        <v>1588096</v>
      </c>
      <c r="P33" t="s">
        <v>303</v>
      </c>
      <c r="Q33" t="s">
        <v>432</v>
      </c>
    </row>
    <row r="34" spans="2:17" x14ac:dyDescent="0.2">
      <c r="B34" t="s">
        <v>424</v>
      </c>
      <c r="C34">
        <v>1588096</v>
      </c>
      <c r="E34" t="s">
        <v>432</v>
      </c>
      <c r="F34">
        <v>1588096</v>
      </c>
      <c r="G34" t="b">
        <f t="shared" si="0"/>
        <v>1</v>
      </c>
      <c r="I34">
        <v>1857276</v>
      </c>
      <c r="J34" t="s">
        <v>431</v>
      </c>
      <c r="L34" t="str">
        <f t="shared" si="1"/>
        <v>Bad</v>
      </c>
      <c r="O34">
        <v>1857276</v>
      </c>
      <c r="P34" t="s">
        <v>302</v>
      </c>
      <c r="Q34" t="s">
        <v>431</v>
      </c>
    </row>
    <row r="35" spans="2:17" x14ac:dyDescent="0.2">
      <c r="B35" t="s">
        <v>424</v>
      </c>
      <c r="C35">
        <v>1857276</v>
      </c>
      <c r="E35" t="s">
        <v>431</v>
      </c>
      <c r="F35">
        <v>1857276</v>
      </c>
      <c r="G35" t="b">
        <f t="shared" si="0"/>
        <v>1</v>
      </c>
      <c r="I35">
        <v>1624652</v>
      </c>
      <c r="J35" t="s">
        <v>431</v>
      </c>
      <c r="L35" t="str">
        <f t="shared" si="1"/>
        <v>Good</v>
      </c>
      <c r="O35">
        <v>1624652</v>
      </c>
      <c r="P35" t="s">
        <v>303</v>
      </c>
      <c r="Q35" t="s">
        <v>431</v>
      </c>
    </row>
    <row r="36" spans="2:17" x14ac:dyDescent="0.2">
      <c r="B36" t="s">
        <v>424</v>
      </c>
      <c r="C36">
        <v>1857276</v>
      </c>
      <c r="E36" t="s">
        <v>431</v>
      </c>
      <c r="F36">
        <v>1857276</v>
      </c>
      <c r="G36" t="b">
        <f t="shared" si="0"/>
        <v>1</v>
      </c>
      <c r="I36">
        <v>3164511</v>
      </c>
      <c r="J36" t="s">
        <v>431</v>
      </c>
      <c r="L36" t="str">
        <f t="shared" si="1"/>
        <v>Good</v>
      </c>
      <c r="O36">
        <v>3164511</v>
      </c>
      <c r="P36" t="s">
        <v>302</v>
      </c>
      <c r="Q36" t="s">
        <v>431</v>
      </c>
    </row>
    <row r="37" spans="2:17" x14ac:dyDescent="0.2">
      <c r="B37" t="s">
        <v>424</v>
      </c>
      <c r="C37">
        <v>1624652</v>
      </c>
      <c r="E37" t="s">
        <v>431</v>
      </c>
      <c r="F37">
        <v>1624652</v>
      </c>
      <c r="G37" t="b">
        <f t="shared" si="0"/>
        <v>1</v>
      </c>
      <c r="I37">
        <v>1492974</v>
      </c>
      <c r="J37" t="s">
        <v>431</v>
      </c>
      <c r="L37" t="str">
        <f t="shared" si="1"/>
        <v>Good</v>
      </c>
      <c r="O37">
        <v>1492974</v>
      </c>
      <c r="P37" t="s">
        <v>302</v>
      </c>
      <c r="Q37" t="s">
        <v>431</v>
      </c>
    </row>
    <row r="38" spans="2:17" x14ac:dyDescent="0.2">
      <c r="B38" t="s">
        <v>424</v>
      </c>
      <c r="C38">
        <v>1624652</v>
      </c>
      <c r="E38" t="s">
        <v>431</v>
      </c>
      <c r="F38">
        <v>1624652</v>
      </c>
      <c r="G38" t="b">
        <f t="shared" si="0"/>
        <v>1</v>
      </c>
      <c r="I38">
        <v>2298936</v>
      </c>
      <c r="J38" t="s">
        <v>432</v>
      </c>
      <c r="L38" t="str">
        <f t="shared" si="1"/>
        <v>Good</v>
      </c>
      <c r="O38">
        <v>2298936</v>
      </c>
      <c r="P38" t="s">
        <v>303</v>
      </c>
      <c r="Q38" t="s">
        <v>432</v>
      </c>
    </row>
    <row r="39" spans="2:17" x14ac:dyDescent="0.2">
      <c r="B39" t="s">
        <v>424</v>
      </c>
      <c r="C39">
        <v>1492974</v>
      </c>
      <c r="E39" t="s">
        <v>431</v>
      </c>
      <c r="F39">
        <v>1492974</v>
      </c>
      <c r="G39" t="b">
        <f t="shared" si="0"/>
        <v>1</v>
      </c>
      <c r="I39">
        <v>3218301</v>
      </c>
      <c r="J39" t="s">
        <v>431</v>
      </c>
      <c r="L39" t="str">
        <f t="shared" si="1"/>
        <v>Good</v>
      </c>
      <c r="O39">
        <v>3218301</v>
      </c>
      <c r="P39" t="s">
        <v>302</v>
      </c>
      <c r="Q39" t="s">
        <v>431</v>
      </c>
    </row>
    <row r="40" spans="2:17" x14ac:dyDescent="0.2">
      <c r="B40" t="s">
        <v>424</v>
      </c>
      <c r="C40">
        <v>1492974</v>
      </c>
      <c r="E40" t="s">
        <v>431</v>
      </c>
      <c r="F40">
        <v>1492974</v>
      </c>
      <c r="G40" t="b">
        <f t="shared" si="0"/>
        <v>1</v>
      </c>
      <c r="I40">
        <v>1866831</v>
      </c>
      <c r="J40" t="s">
        <v>431</v>
      </c>
      <c r="L40" t="str">
        <f t="shared" si="1"/>
        <v>Good</v>
      </c>
      <c r="O40">
        <v>1866831</v>
      </c>
      <c r="P40" t="s">
        <v>302</v>
      </c>
      <c r="Q40" t="s">
        <v>431</v>
      </c>
    </row>
    <row r="41" spans="2:17" x14ac:dyDescent="0.2">
      <c r="I41">
        <v>1628022</v>
      </c>
      <c r="J41" t="s">
        <v>431</v>
      </c>
      <c r="O41">
        <v>1628022</v>
      </c>
      <c r="P41" t="s">
        <v>302</v>
      </c>
      <c r="Q41" t="s">
        <v>431</v>
      </c>
    </row>
    <row r="45" spans="2:17" x14ac:dyDescent="0.2">
      <c r="E45" t="s">
        <v>431</v>
      </c>
      <c r="F45">
        <v>2874682</v>
      </c>
    </row>
    <row r="46" spans="2:17" x14ac:dyDescent="0.2">
      <c r="E46" t="s">
        <v>431</v>
      </c>
      <c r="F46">
        <v>2694779</v>
      </c>
    </row>
    <row r="47" spans="2:17" x14ac:dyDescent="0.2">
      <c r="E47" t="s">
        <v>432</v>
      </c>
      <c r="F47">
        <v>1547832</v>
      </c>
    </row>
    <row r="48" spans="2:17" x14ac:dyDescent="0.2">
      <c r="E48" t="s">
        <v>431</v>
      </c>
      <c r="F48">
        <v>1915074</v>
      </c>
    </row>
    <row r="49" spans="5:6" x14ac:dyDescent="0.2">
      <c r="E49" t="s">
        <v>432</v>
      </c>
      <c r="F49">
        <v>1511886</v>
      </c>
    </row>
    <row r="50" spans="5:6" x14ac:dyDescent="0.2">
      <c r="E50" t="s">
        <v>432</v>
      </c>
      <c r="F50">
        <v>1565168</v>
      </c>
    </row>
    <row r="51" spans="5:6" x14ac:dyDescent="0.2">
      <c r="E51" t="s">
        <v>431</v>
      </c>
      <c r="F51">
        <v>2935552</v>
      </c>
    </row>
    <row r="52" spans="5:6" x14ac:dyDescent="0.2">
      <c r="E52" t="s">
        <v>432</v>
      </c>
      <c r="F52">
        <v>3234657</v>
      </c>
    </row>
    <row r="53" spans="5:6" x14ac:dyDescent="0.2">
      <c r="E53" t="s">
        <v>431</v>
      </c>
      <c r="F53">
        <v>3160232</v>
      </c>
    </row>
    <row r="54" spans="5:6" x14ac:dyDescent="0.2">
      <c r="E54" t="s">
        <v>431</v>
      </c>
      <c r="F54">
        <v>1603333</v>
      </c>
    </row>
    <row r="55" spans="5:6" x14ac:dyDescent="0.2">
      <c r="E55" t="s">
        <v>431</v>
      </c>
      <c r="F55">
        <v>1680689</v>
      </c>
    </row>
    <row r="56" spans="5:6" x14ac:dyDescent="0.2">
      <c r="E56" t="s">
        <v>432</v>
      </c>
      <c r="F56">
        <v>3096824</v>
      </c>
    </row>
    <row r="57" spans="5:6" x14ac:dyDescent="0.2">
      <c r="E57" t="s">
        <v>431</v>
      </c>
      <c r="F57">
        <v>2276120</v>
      </c>
    </row>
    <row r="58" spans="5:6" x14ac:dyDescent="0.2">
      <c r="E58" t="s">
        <v>432</v>
      </c>
      <c r="F58">
        <v>1825350</v>
      </c>
    </row>
    <row r="59" spans="5:6" x14ac:dyDescent="0.2">
      <c r="E59" t="s">
        <v>431</v>
      </c>
      <c r="F59">
        <v>3094753</v>
      </c>
    </row>
    <row r="60" spans="5:6" x14ac:dyDescent="0.2">
      <c r="E60" t="s">
        <v>431</v>
      </c>
      <c r="F60">
        <v>2377392</v>
      </c>
    </row>
    <row r="61" spans="5:6" x14ac:dyDescent="0.2">
      <c r="E61" t="s">
        <v>432</v>
      </c>
      <c r="F61">
        <v>1588096</v>
      </c>
    </row>
    <row r="62" spans="5:6" x14ac:dyDescent="0.2">
      <c r="E62" t="s">
        <v>431</v>
      </c>
      <c r="F62">
        <v>1857276</v>
      </c>
    </row>
    <row r="63" spans="5:6" x14ac:dyDescent="0.2">
      <c r="E63" t="s">
        <v>431</v>
      </c>
      <c r="F63">
        <v>1624652</v>
      </c>
    </row>
    <row r="64" spans="5:6" x14ac:dyDescent="0.2">
      <c r="E64" t="s">
        <v>431</v>
      </c>
      <c r="F64">
        <v>1492974</v>
      </c>
    </row>
  </sheetData>
  <autoFilter ref="B5:B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R65"/>
  <sheetViews>
    <sheetView workbookViewId="0">
      <selection activeCell="K15" sqref="K15"/>
    </sheetView>
  </sheetViews>
  <sheetFormatPr baseColWidth="10" defaultRowHeight="16" x14ac:dyDescent="0.2"/>
  <cols>
    <col min="2" max="2" width="11.5" customWidth="1"/>
    <col min="11" max="11" width="13" bestFit="1" customWidth="1"/>
    <col min="12" max="12" width="8" bestFit="1" customWidth="1"/>
    <col min="13" max="13" width="12.1640625" bestFit="1" customWidth="1"/>
    <col min="14" max="14" width="7" bestFit="1" customWidth="1"/>
    <col min="15" max="15" width="14.5" bestFit="1" customWidth="1"/>
    <col min="16" max="16" width="8.1640625" bestFit="1" customWidth="1"/>
    <col min="17" max="17" width="15.1640625" bestFit="1" customWidth="1"/>
  </cols>
  <sheetData>
    <row r="3" spans="2:9" x14ac:dyDescent="0.2">
      <c r="B3" s="21" t="s">
        <v>401</v>
      </c>
      <c r="C3" s="22"/>
      <c r="D3" s="22"/>
      <c r="E3" s="22"/>
      <c r="F3" s="22"/>
      <c r="G3" s="22"/>
      <c r="H3" s="22"/>
      <c r="I3" s="23"/>
    </row>
    <row r="4" spans="2:9" x14ac:dyDescent="0.2">
      <c r="B4" s="13" t="s">
        <v>295</v>
      </c>
      <c r="C4" s="14">
        <v>17</v>
      </c>
      <c r="D4" s="14"/>
      <c r="E4" s="15" t="s">
        <v>313</v>
      </c>
      <c r="F4" s="14">
        <v>16</v>
      </c>
      <c r="G4" s="14"/>
      <c r="H4" s="14" t="s">
        <v>399</v>
      </c>
      <c r="I4" s="16">
        <v>13</v>
      </c>
    </row>
    <row r="5" spans="2:9" x14ac:dyDescent="0.2">
      <c r="B5" s="13" t="s">
        <v>353</v>
      </c>
      <c r="C5" s="14">
        <v>3</v>
      </c>
      <c r="D5" s="14"/>
      <c r="E5" s="15" t="s">
        <v>304</v>
      </c>
      <c r="F5" s="14">
        <v>6</v>
      </c>
      <c r="G5" s="14"/>
      <c r="H5" s="14" t="s">
        <v>400</v>
      </c>
      <c r="I5" s="16">
        <v>10</v>
      </c>
    </row>
    <row r="6" spans="2:9" x14ac:dyDescent="0.2">
      <c r="B6" s="13" t="s">
        <v>333</v>
      </c>
      <c r="C6" s="14">
        <v>1</v>
      </c>
      <c r="D6" s="14"/>
      <c r="E6" s="15" t="s">
        <v>398</v>
      </c>
      <c r="F6" s="14">
        <v>1</v>
      </c>
      <c r="G6" s="14"/>
      <c r="H6" s="14"/>
      <c r="I6" s="16"/>
    </row>
    <row r="7" spans="2:9" x14ac:dyDescent="0.2">
      <c r="B7" s="17" t="s">
        <v>374</v>
      </c>
      <c r="C7" s="14">
        <v>2</v>
      </c>
      <c r="D7" s="14"/>
      <c r="E7" s="14"/>
      <c r="F7" s="14"/>
      <c r="G7" s="14"/>
      <c r="H7" s="14"/>
      <c r="I7" s="16"/>
    </row>
    <row r="8" spans="2:9" x14ac:dyDescent="0.2">
      <c r="B8" s="13"/>
      <c r="C8" s="14"/>
      <c r="D8" s="14"/>
      <c r="E8" s="14"/>
      <c r="F8" s="14"/>
      <c r="G8" s="14"/>
      <c r="H8" s="14"/>
      <c r="I8" s="16"/>
    </row>
    <row r="9" spans="2:9" x14ac:dyDescent="0.2">
      <c r="B9" s="18"/>
      <c r="C9" s="19">
        <f>SUM(C4:C7)</f>
        <v>23</v>
      </c>
      <c r="D9" s="19"/>
      <c r="E9" s="19"/>
      <c r="F9" s="19">
        <f>SUM(F4:F6)</f>
        <v>23</v>
      </c>
      <c r="G9" s="19"/>
      <c r="H9" s="19"/>
      <c r="I9" s="20">
        <f>SUM(I4:I5)</f>
        <v>23</v>
      </c>
    </row>
    <row r="12" spans="2:9" x14ac:dyDescent="0.2">
      <c r="B12" s="21" t="s">
        <v>402</v>
      </c>
      <c r="C12" s="24"/>
      <c r="D12" s="22"/>
      <c r="E12" s="22"/>
      <c r="F12" s="22"/>
      <c r="G12" s="22"/>
      <c r="H12" s="22"/>
      <c r="I12" s="23"/>
    </row>
    <row r="13" spans="2:9" x14ac:dyDescent="0.2">
      <c r="B13" s="13" t="s">
        <v>295</v>
      </c>
      <c r="C13" s="14">
        <v>15</v>
      </c>
      <c r="D13" s="14"/>
      <c r="E13" s="14" t="s">
        <v>313</v>
      </c>
      <c r="F13" s="14">
        <v>11</v>
      </c>
      <c r="G13" s="14"/>
      <c r="H13" s="14" t="s">
        <v>399</v>
      </c>
      <c r="I13" s="16">
        <v>12</v>
      </c>
    </row>
    <row r="14" spans="2:9" x14ac:dyDescent="0.2">
      <c r="B14" s="13" t="s">
        <v>353</v>
      </c>
      <c r="C14" s="14">
        <v>2</v>
      </c>
      <c r="D14" s="14"/>
      <c r="E14" s="14" t="s">
        <v>304</v>
      </c>
      <c r="F14" s="14">
        <v>6</v>
      </c>
      <c r="G14" s="14"/>
      <c r="H14" s="14" t="s">
        <v>400</v>
      </c>
      <c r="I14" s="16">
        <v>5</v>
      </c>
    </row>
    <row r="15" spans="2:9" x14ac:dyDescent="0.2">
      <c r="B15" s="13"/>
      <c r="C15" s="14"/>
      <c r="D15" s="14"/>
      <c r="E15" s="14"/>
      <c r="F15" s="14"/>
      <c r="G15" s="14"/>
      <c r="H15" s="14"/>
      <c r="I15" s="16"/>
    </row>
    <row r="16" spans="2:9" x14ac:dyDescent="0.2">
      <c r="B16" s="18"/>
      <c r="C16" s="19">
        <f>SUM(C13:C14)</f>
        <v>17</v>
      </c>
      <c r="D16" s="19"/>
      <c r="E16" s="19"/>
      <c r="F16" s="19">
        <f>SUM(F13:F14)</f>
        <v>17</v>
      </c>
      <c r="G16" s="19"/>
      <c r="H16" s="19"/>
      <c r="I16" s="20">
        <f>SUM(I13:I14)</f>
        <v>17</v>
      </c>
    </row>
    <row r="19" spans="2:13" x14ac:dyDescent="0.2">
      <c r="B19" s="21" t="s">
        <v>403</v>
      </c>
      <c r="C19" s="24"/>
      <c r="D19" s="24"/>
      <c r="E19" s="24"/>
      <c r="F19" s="24"/>
      <c r="G19" s="24"/>
      <c r="H19" s="24"/>
      <c r="I19" s="25"/>
    </row>
    <row r="20" spans="2:13" x14ac:dyDescent="0.2">
      <c r="B20" s="52" t="s">
        <v>295</v>
      </c>
      <c r="C20" s="53">
        <f>SUM(C4,C13)</f>
        <v>32</v>
      </c>
      <c r="D20" s="53"/>
      <c r="E20" s="54" t="s">
        <v>313</v>
      </c>
      <c r="F20" s="53">
        <f>SUM(F4,F13)</f>
        <v>27</v>
      </c>
      <c r="G20" s="53"/>
      <c r="H20" s="54" t="s">
        <v>399</v>
      </c>
      <c r="I20" s="55">
        <f>SUM(I4,I13)</f>
        <v>25</v>
      </c>
    </row>
    <row r="21" spans="2:13" x14ac:dyDescent="0.2">
      <c r="B21" s="13" t="s">
        <v>353</v>
      </c>
      <c r="C21" s="14">
        <f t="shared" ref="C21:C23" si="0">SUM(C5,C14)</f>
        <v>5</v>
      </c>
      <c r="D21" s="14"/>
      <c r="E21" s="15" t="s">
        <v>304</v>
      </c>
      <c r="F21" s="14">
        <f t="shared" ref="F21:F22" si="1">SUM(F5,F14)</f>
        <v>12</v>
      </c>
      <c r="G21" s="14"/>
      <c r="H21" s="14" t="s">
        <v>400</v>
      </c>
      <c r="I21" s="16">
        <f>SUM(I5,I14)</f>
        <v>15</v>
      </c>
    </row>
    <row r="22" spans="2:13" x14ac:dyDescent="0.2">
      <c r="B22" s="13" t="s">
        <v>333</v>
      </c>
      <c r="C22" s="14">
        <f>SUM(C6)</f>
        <v>1</v>
      </c>
      <c r="D22" s="14"/>
      <c r="E22" s="15" t="s">
        <v>398</v>
      </c>
      <c r="F22" s="14">
        <f>SUM(F6)</f>
        <v>1</v>
      </c>
      <c r="G22" s="14"/>
      <c r="H22" s="14"/>
      <c r="I22" s="16"/>
    </row>
    <row r="23" spans="2:13" x14ac:dyDescent="0.2">
      <c r="B23" s="17" t="s">
        <v>374</v>
      </c>
      <c r="C23" s="14">
        <f>SUM(C7)</f>
        <v>2</v>
      </c>
      <c r="D23" s="14"/>
      <c r="E23" s="14"/>
      <c r="F23" s="14"/>
      <c r="G23" s="14"/>
      <c r="H23" s="14"/>
      <c r="I23" s="16"/>
    </row>
    <row r="24" spans="2:13" x14ac:dyDescent="0.2">
      <c r="B24" s="13"/>
      <c r="C24" s="14"/>
      <c r="D24" s="14"/>
      <c r="E24" s="14"/>
      <c r="F24" s="14"/>
      <c r="G24" s="14"/>
      <c r="H24" s="14"/>
      <c r="I24" s="16"/>
    </row>
    <row r="25" spans="2:13" x14ac:dyDescent="0.2">
      <c r="B25" s="18"/>
      <c r="C25" s="26">
        <f>SUM(C20:C23)</f>
        <v>40</v>
      </c>
      <c r="D25" s="26"/>
      <c r="E25" s="26"/>
      <c r="F25" s="26">
        <f>SUM(F20:F23)</f>
        <v>40</v>
      </c>
      <c r="G25" s="26"/>
      <c r="H25" s="26"/>
      <c r="I25" s="27">
        <f>SUM(I20:I23)</f>
        <v>40</v>
      </c>
    </row>
    <row r="28" spans="2:13" x14ac:dyDescent="0.2">
      <c r="B28" s="48" t="s">
        <v>18</v>
      </c>
      <c r="C28" s="32"/>
      <c r="D28" s="32"/>
      <c r="E28" s="32"/>
      <c r="F28" s="32"/>
      <c r="G28" s="32"/>
      <c r="H28" s="32"/>
    </row>
    <row r="29" spans="2:13" x14ac:dyDescent="0.2">
      <c r="B29" s="32" t="s">
        <v>125</v>
      </c>
      <c r="C29" s="32"/>
      <c r="D29" s="32"/>
      <c r="E29" s="32"/>
      <c r="F29" s="32"/>
      <c r="G29" s="51" t="s">
        <v>309</v>
      </c>
      <c r="H29" s="51">
        <v>21</v>
      </c>
    </row>
    <row r="30" spans="2:13" x14ac:dyDescent="0.2">
      <c r="B30" s="32"/>
      <c r="C30" s="32"/>
      <c r="D30" s="32"/>
      <c r="E30" s="32"/>
      <c r="F30" s="32"/>
      <c r="G30" s="43" t="s">
        <v>296</v>
      </c>
      <c r="H30" s="43">
        <v>19</v>
      </c>
    </row>
    <row r="32" spans="2:13" x14ac:dyDescent="0.2">
      <c r="B32" s="49" t="s">
        <v>19</v>
      </c>
      <c r="C32" s="32"/>
      <c r="D32" s="32"/>
      <c r="E32" s="32"/>
      <c r="F32" s="32"/>
      <c r="G32" s="32"/>
      <c r="H32" s="32"/>
      <c r="I32" s="32"/>
      <c r="L32" s="56" t="s">
        <v>454</v>
      </c>
      <c r="M32" s="56">
        <v>6.25</v>
      </c>
    </row>
    <row r="33" spans="2:18" x14ac:dyDescent="0.2">
      <c r="B33" s="32" t="s">
        <v>126</v>
      </c>
      <c r="C33" s="32"/>
      <c r="D33" s="32"/>
      <c r="E33" s="32"/>
      <c r="F33" s="32"/>
      <c r="G33" s="32"/>
      <c r="H33" s="32"/>
      <c r="I33" s="32"/>
      <c r="L33" s="56"/>
      <c r="M33" s="56"/>
    </row>
    <row r="34" spans="2:18" x14ac:dyDescent="0.2">
      <c r="L34" s="56"/>
      <c r="M34" s="56"/>
    </row>
    <row r="35" spans="2:18" x14ac:dyDescent="0.2">
      <c r="B35" s="49" t="s">
        <v>20</v>
      </c>
      <c r="C35" s="32"/>
      <c r="D35" s="32"/>
      <c r="E35" s="32"/>
      <c r="F35" s="32"/>
      <c r="G35" s="32"/>
      <c r="H35" s="32"/>
      <c r="I35" s="32"/>
      <c r="J35" s="32"/>
      <c r="L35" s="56" t="s">
        <v>454</v>
      </c>
      <c r="M35" s="56">
        <v>5.55</v>
      </c>
    </row>
    <row r="36" spans="2:18" x14ac:dyDescent="0.2">
      <c r="B36" s="32" t="s">
        <v>127</v>
      </c>
      <c r="C36" s="32"/>
      <c r="D36" s="32"/>
      <c r="E36" s="32"/>
      <c r="F36" s="32"/>
      <c r="G36" s="32"/>
      <c r="H36" s="32"/>
      <c r="I36" s="32"/>
      <c r="J36" s="32"/>
      <c r="L36" s="56"/>
      <c r="M36" s="56"/>
    </row>
    <row r="37" spans="2:18" x14ac:dyDescent="0.2">
      <c r="L37" s="56"/>
      <c r="M37" s="56"/>
    </row>
    <row r="38" spans="2:18" x14ac:dyDescent="0.2">
      <c r="L38" s="56"/>
      <c r="M38" s="56"/>
    </row>
    <row r="39" spans="2:18" x14ac:dyDescent="0.2">
      <c r="B39" s="49" t="s">
        <v>21</v>
      </c>
      <c r="C39" s="32"/>
      <c r="D39" s="32"/>
      <c r="E39" s="32"/>
      <c r="F39" s="32"/>
      <c r="G39" s="32"/>
      <c r="H39" s="32"/>
      <c r="I39" s="32"/>
      <c r="J39" s="32"/>
      <c r="L39" s="56" t="s">
        <v>454</v>
      </c>
      <c r="M39" s="56">
        <v>5.6749999999999998</v>
      </c>
    </row>
    <row r="40" spans="2:18" x14ac:dyDescent="0.2">
      <c r="B40" s="32" t="s">
        <v>128</v>
      </c>
      <c r="C40" s="32"/>
      <c r="D40" s="32"/>
      <c r="E40" s="32"/>
      <c r="F40" s="32"/>
      <c r="G40" s="32"/>
      <c r="H40" s="32"/>
      <c r="I40" s="32"/>
      <c r="J40" s="32"/>
    </row>
    <row r="42" spans="2:18" x14ac:dyDescent="0.2">
      <c r="B42" s="32"/>
      <c r="C42" s="32"/>
      <c r="D42" s="32"/>
      <c r="E42" s="32"/>
      <c r="F42" s="32"/>
      <c r="G42" s="32"/>
      <c r="H42" s="32"/>
      <c r="I42" s="32"/>
      <c r="J42" s="32"/>
      <c r="K42" s="43" t="s">
        <v>458</v>
      </c>
      <c r="L42" s="43" t="s">
        <v>459</v>
      </c>
      <c r="M42" s="43" t="s">
        <v>460</v>
      </c>
      <c r="N42" s="43" t="s">
        <v>461</v>
      </c>
      <c r="O42" s="43" t="s">
        <v>462</v>
      </c>
      <c r="P42" s="43" t="s">
        <v>463</v>
      </c>
      <c r="Q42" s="43" t="s">
        <v>464</v>
      </c>
      <c r="R42" s="32"/>
    </row>
    <row r="43" spans="2:18" x14ac:dyDescent="0.2">
      <c r="B43" s="32" t="s">
        <v>455</v>
      </c>
      <c r="C43" s="32"/>
      <c r="D43" s="32"/>
      <c r="E43" s="32"/>
      <c r="F43" s="32"/>
      <c r="G43" s="32"/>
      <c r="H43" s="32"/>
      <c r="I43" s="32"/>
      <c r="J43" s="32"/>
      <c r="K43" s="32">
        <v>1</v>
      </c>
      <c r="L43" s="32">
        <v>7</v>
      </c>
      <c r="M43" s="32">
        <v>3</v>
      </c>
      <c r="N43" s="32">
        <v>5</v>
      </c>
      <c r="O43" s="51">
        <v>10</v>
      </c>
      <c r="P43" s="32">
        <v>8</v>
      </c>
      <c r="Q43" s="32">
        <v>6</v>
      </c>
      <c r="R43" s="32">
        <f>SUM(K43:Q43)</f>
        <v>40</v>
      </c>
    </row>
    <row r="44" spans="2:18" x14ac:dyDescent="0.2">
      <c r="B44" s="32" t="s">
        <v>456</v>
      </c>
      <c r="C44" s="32"/>
      <c r="D44" s="32"/>
      <c r="E44" s="32"/>
      <c r="F44" s="32"/>
      <c r="G44" s="32"/>
      <c r="H44" s="32"/>
      <c r="I44" s="32"/>
      <c r="J44" s="32"/>
      <c r="K44" s="32">
        <v>2</v>
      </c>
      <c r="L44" s="32">
        <v>9</v>
      </c>
      <c r="M44" s="51">
        <v>13</v>
      </c>
      <c r="N44" s="32">
        <v>5</v>
      </c>
      <c r="O44" s="32">
        <v>5</v>
      </c>
      <c r="P44" s="32">
        <v>5</v>
      </c>
      <c r="Q44" s="32">
        <v>1</v>
      </c>
      <c r="R44" s="32">
        <f t="shared" ref="R44:R45" si="2">SUM(K44:Q44)</f>
        <v>40</v>
      </c>
    </row>
    <row r="45" spans="2:18" x14ac:dyDescent="0.2">
      <c r="B45" s="32" t="s">
        <v>457</v>
      </c>
      <c r="C45" s="32"/>
      <c r="D45" s="32"/>
      <c r="E45" s="32"/>
      <c r="F45" s="32"/>
      <c r="G45" s="32"/>
      <c r="H45" s="32"/>
      <c r="I45" s="32"/>
      <c r="J45" s="32"/>
      <c r="K45" s="32">
        <v>4</v>
      </c>
      <c r="L45" s="51">
        <v>13</v>
      </c>
      <c r="M45" s="32">
        <v>10</v>
      </c>
      <c r="N45" s="32">
        <v>5</v>
      </c>
      <c r="O45" s="32">
        <v>5</v>
      </c>
      <c r="P45" s="32">
        <v>1</v>
      </c>
      <c r="Q45" s="32">
        <v>2</v>
      </c>
      <c r="R45" s="32">
        <f t="shared" si="2"/>
        <v>40</v>
      </c>
    </row>
    <row r="50" spans="2:14" x14ac:dyDescent="0.2">
      <c r="B50" s="32" t="s">
        <v>132</v>
      </c>
      <c r="C50" s="32"/>
      <c r="D50" s="32"/>
      <c r="E50" s="32"/>
      <c r="F50" s="32"/>
      <c r="G50" s="32"/>
      <c r="H50" s="32"/>
      <c r="I50" s="32"/>
      <c r="J50" s="32"/>
      <c r="K50" s="43" t="s">
        <v>344</v>
      </c>
      <c r="L50" s="43" t="s">
        <v>311</v>
      </c>
      <c r="M50" s="50">
        <v>0.5</v>
      </c>
      <c r="N50" s="32"/>
    </row>
    <row r="51" spans="2:14" x14ac:dyDescent="0.2">
      <c r="B51" s="32"/>
      <c r="C51" s="32"/>
      <c r="D51" s="32"/>
      <c r="E51" s="32"/>
      <c r="F51" s="32"/>
      <c r="G51" s="32"/>
      <c r="H51" s="32"/>
      <c r="I51" s="32"/>
      <c r="J51" s="32"/>
      <c r="K51" s="32">
        <f>COUNTIF('All 40 (valid)'!$Z$4:$Z$43,K50)</f>
        <v>6</v>
      </c>
      <c r="L51" s="32">
        <f>COUNTIF('All 40 (valid)'!$Z$4:$Z$43,L50)</f>
        <v>14</v>
      </c>
      <c r="M51" s="51">
        <f>COUNTIF('All 40 (valid)'!$Z$4:$Z$43,M50)</f>
        <v>20</v>
      </c>
      <c r="N51" s="32">
        <f>SUM(K51:M51)</f>
        <v>40</v>
      </c>
    </row>
    <row r="52" spans="2:14" x14ac:dyDescent="0.2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4" spans="2:14" x14ac:dyDescent="0.2">
      <c r="B54" s="32" t="s">
        <v>133</v>
      </c>
      <c r="C54" s="32"/>
      <c r="D54" s="32"/>
      <c r="E54" s="32"/>
      <c r="F54" s="32"/>
      <c r="G54" s="32"/>
      <c r="H54" s="32"/>
      <c r="I54" s="32"/>
    </row>
    <row r="55" spans="2:14" x14ac:dyDescent="0.2">
      <c r="B55" s="51" t="s">
        <v>300</v>
      </c>
      <c r="C55" s="51"/>
      <c r="D55" s="51"/>
      <c r="E55" s="51"/>
      <c r="F55" s="51"/>
      <c r="G55" s="51">
        <f>COUNTIF('All 40 (valid)'!$AA$4:$AA$43,Summary!B55)</f>
        <v>15</v>
      </c>
      <c r="H55" s="32"/>
      <c r="I55" s="32"/>
    </row>
    <row r="56" spans="2:14" x14ac:dyDescent="0.2">
      <c r="B56" s="32" t="s">
        <v>312</v>
      </c>
      <c r="C56" s="32"/>
      <c r="D56" s="32"/>
      <c r="E56" s="32"/>
      <c r="F56" s="32"/>
      <c r="G56" s="43">
        <f>COUNTIF('All 40 (valid)'!$AA$4:$AA$43,Summary!B56)</f>
        <v>9</v>
      </c>
      <c r="H56" s="32"/>
      <c r="I56" s="32"/>
    </row>
    <row r="57" spans="2:14" x14ac:dyDescent="0.2">
      <c r="B57" s="32" t="s">
        <v>337</v>
      </c>
      <c r="C57" s="32"/>
      <c r="D57" s="32"/>
      <c r="E57" s="32"/>
      <c r="F57" s="32"/>
      <c r="G57" s="43">
        <f>COUNTIF('All 40 (valid)'!$AA$4:$AA$43,Summary!B57)</f>
        <v>10</v>
      </c>
      <c r="H57" s="32"/>
      <c r="I57" s="32"/>
    </row>
    <row r="58" spans="2:14" x14ac:dyDescent="0.2">
      <c r="B58" s="32" t="s">
        <v>321</v>
      </c>
      <c r="C58" s="32"/>
      <c r="D58" s="32"/>
      <c r="E58" s="32"/>
      <c r="F58" s="32"/>
      <c r="G58" s="43">
        <f>COUNTIF('All 40 (valid)'!$AA$4:$AA$43,Summary!B58)</f>
        <v>6</v>
      </c>
      <c r="H58" s="32"/>
      <c r="I58" s="32"/>
    </row>
    <row r="61" spans="2:14" x14ac:dyDescent="0.2">
      <c r="B61" s="32" t="s">
        <v>134</v>
      </c>
      <c r="C61" s="32"/>
      <c r="D61" s="32"/>
      <c r="E61" s="32"/>
      <c r="F61" s="32"/>
      <c r="G61" s="32"/>
      <c r="H61" s="32"/>
      <c r="I61" s="32"/>
    </row>
    <row r="62" spans="2:14" x14ac:dyDescent="0.2">
      <c r="B62" s="32" t="s">
        <v>326</v>
      </c>
      <c r="C62" s="32"/>
      <c r="D62" s="32"/>
      <c r="E62" s="43">
        <f>COUNTIF('All 40 (valid)'!$AB$4:$AB$43,B62)</f>
        <v>9</v>
      </c>
      <c r="F62" s="32"/>
      <c r="G62" s="32"/>
      <c r="H62" s="32"/>
      <c r="I62" s="32"/>
    </row>
    <row r="63" spans="2:14" x14ac:dyDescent="0.2">
      <c r="B63" s="51" t="s">
        <v>301</v>
      </c>
      <c r="C63" s="51"/>
      <c r="D63" s="51"/>
      <c r="E63" s="51">
        <f>COUNTIF('All 40 (valid)'!$AB$4:$AB$43,B63)</f>
        <v>24</v>
      </c>
      <c r="F63" s="32"/>
      <c r="G63" s="32"/>
      <c r="H63" s="32"/>
      <c r="I63" s="32"/>
    </row>
    <row r="64" spans="2:14" x14ac:dyDescent="0.2">
      <c r="B64" s="32" t="s">
        <v>322</v>
      </c>
      <c r="C64" s="32"/>
      <c r="D64" s="32"/>
      <c r="E64" s="43">
        <f>COUNTIF('All 40 (valid)'!$AB$4:$AB$43,B64)</f>
        <v>7</v>
      </c>
      <c r="F64" s="32"/>
      <c r="G64" s="32"/>
      <c r="H64" s="32"/>
      <c r="I64" s="32"/>
    </row>
    <row r="65" spans="2:9" x14ac:dyDescent="0.2">
      <c r="B65" s="32"/>
      <c r="C65" s="32"/>
      <c r="D65" s="32"/>
      <c r="E65" s="32"/>
      <c r="F65" s="32"/>
      <c r="G65" s="32"/>
      <c r="H65" s="32"/>
      <c r="I65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D42"/>
  <sheetViews>
    <sheetView topLeftCell="K1" workbookViewId="0">
      <selection activeCell="R9" sqref="R9"/>
    </sheetView>
  </sheetViews>
  <sheetFormatPr baseColWidth="10" defaultRowHeight="16" x14ac:dyDescent="0.2"/>
  <cols>
    <col min="14" max="14" width="8.83203125" customWidth="1"/>
    <col min="54" max="54" width="10.83203125" style="29"/>
  </cols>
  <sheetData>
    <row r="1" spans="1:56" x14ac:dyDescent="0.2"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4" t="s">
        <v>22</v>
      </c>
      <c r="I1" s="4" t="s">
        <v>23</v>
      </c>
      <c r="J1" s="4" t="s">
        <v>24</v>
      </c>
      <c r="K1" s="5" t="s">
        <v>25</v>
      </c>
      <c r="L1" s="5" t="s">
        <v>26</v>
      </c>
      <c r="M1" s="5" t="s">
        <v>27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90</v>
      </c>
      <c r="AK1" s="3" t="s">
        <v>91</v>
      </c>
      <c r="AL1" s="3" t="s">
        <v>92</v>
      </c>
      <c r="AM1" s="3" t="s">
        <v>93</v>
      </c>
      <c r="AN1" s="3" t="s">
        <v>94</v>
      </c>
      <c r="AO1" s="3" t="s">
        <v>95</v>
      </c>
      <c r="AP1" s="3" t="s">
        <v>96</v>
      </c>
      <c r="AQ1" s="3" t="s">
        <v>97</v>
      </c>
      <c r="AR1" s="3" t="s">
        <v>98</v>
      </c>
      <c r="AS1" s="3" t="s">
        <v>99</v>
      </c>
      <c r="AT1" s="3" t="s">
        <v>100</v>
      </c>
      <c r="AU1" s="3" t="s">
        <v>101</v>
      </c>
      <c r="AV1" s="3" t="s">
        <v>102</v>
      </c>
      <c r="AW1" s="3" t="s">
        <v>103</v>
      </c>
      <c r="AX1" s="3" t="s">
        <v>104</v>
      </c>
      <c r="AY1" s="3" t="s">
        <v>105</v>
      </c>
      <c r="AZ1" s="3" t="s">
        <v>106</v>
      </c>
      <c r="BA1" s="3" t="s">
        <v>107</v>
      </c>
      <c r="BB1" s="34" t="s">
        <v>404</v>
      </c>
      <c r="BC1" s="6" t="s">
        <v>108</v>
      </c>
      <c r="BD1" s="6" t="s">
        <v>109</v>
      </c>
    </row>
    <row r="2" spans="1:56" x14ac:dyDescent="0.2">
      <c r="A2" s="44" t="s">
        <v>445</v>
      </c>
      <c r="B2">
        <v>1</v>
      </c>
      <c r="C2" s="9" t="s">
        <v>295</v>
      </c>
      <c r="D2" s="9" t="s">
        <v>296</v>
      </c>
      <c r="E2" s="9">
        <v>7</v>
      </c>
      <c r="F2" s="9">
        <v>5</v>
      </c>
      <c r="G2" s="9">
        <v>7</v>
      </c>
      <c r="H2" s="9" t="s">
        <v>297</v>
      </c>
      <c r="I2" s="9" t="s">
        <v>298</v>
      </c>
      <c r="J2" s="9" t="s">
        <v>299</v>
      </c>
      <c r="K2" s="10">
        <v>0.5</v>
      </c>
      <c r="L2" s="9" t="s">
        <v>300</v>
      </c>
      <c r="M2" s="9" t="s">
        <v>301</v>
      </c>
      <c r="N2" s="9" t="s">
        <v>302</v>
      </c>
      <c r="O2" s="10">
        <v>1</v>
      </c>
      <c r="P2" s="9" t="s">
        <v>302</v>
      </c>
      <c r="Q2" s="10">
        <v>0.8</v>
      </c>
      <c r="R2" s="9" t="s">
        <v>302</v>
      </c>
      <c r="S2" s="10">
        <v>0.7</v>
      </c>
      <c r="T2" s="9" t="s">
        <v>302</v>
      </c>
      <c r="U2" s="10">
        <v>0.7</v>
      </c>
      <c r="V2" s="9" t="s">
        <v>303</v>
      </c>
      <c r="W2" s="10">
        <v>0.6</v>
      </c>
      <c r="X2" s="9" t="s">
        <v>302</v>
      </c>
      <c r="Y2" s="10">
        <v>0.7</v>
      </c>
      <c r="Z2" s="9" t="s">
        <v>302</v>
      </c>
      <c r="AA2" s="10">
        <v>0.7</v>
      </c>
      <c r="AB2" s="9" t="s">
        <v>303</v>
      </c>
      <c r="AC2" s="10">
        <v>0.6</v>
      </c>
      <c r="AD2" s="9" t="s">
        <v>302</v>
      </c>
      <c r="AE2" s="10">
        <v>0.9</v>
      </c>
      <c r="AF2" s="9" t="s">
        <v>302</v>
      </c>
      <c r="AG2" s="10">
        <v>0.6</v>
      </c>
      <c r="AH2" s="9" t="s">
        <v>302</v>
      </c>
      <c r="AI2" s="10">
        <v>0.4</v>
      </c>
      <c r="AJ2" s="9" t="s">
        <v>303</v>
      </c>
      <c r="AK2" s="10">
        <v>0.7</v>
      </c>
      <c r="AL2" s="9" t="s">
        <v>302</v>
      </c>
      <c r="AM2" s="10">
        <v>0.6</v>
      </c>
      <c r="AN2" s="9" t="s">
        <v>302</v>
      </c>
      <c r="AO2" s="10">
        <v>0.6</v>
      </c>
      <c r="AP2" s="9" t="s">
        <v>302</v>
      </c>
      <c r="AQ2" s="10">
        <v>0.6</v>
      </c>
      <c r="AR2" s="9" t="s">
        <v>303</v>
      </c>
      <c r="AS2" s="10">
        <v>0.4</v>
      </c>
      <c r="AT2" s="9" t="s">
        <v>303</v>
      </c>
      <c r="AU2" s="10">
        <v>1</v>
      </c>
      <c r="AV2" s="9" t="s">
        <v>302</v>
      </c>
      <c r="AW2" s="10">
        <v>0.6</v>
      </c>
      <c r="AX2" s="9" t="s">
        <v>302</v>
      </c>
      <c r="AY2" s="10">
        <v>0.6</v>
      </c>
      <c r="AZ2" s="9" t="s">
        <v>302</v>
      </c>
      <c r="BA2" s="10">
        <v>0.7</v>
      </c>
      <c r="BB2" s="30">
        <v>1</v>
      </c>
      <c r="BC2" t="s">
        <v>304</v>
      </c>
      <c r="BD2" t="s">
        <v>305</v>
      </c>
    </row>
    <row r="3" spans="1:56" x14ac:dyDescent="0.2">
      <c r="A3" s="44" t="s">
        <v>445</v>
      </c>
      <c r="B3">
        <v>2</v>
      </c>
      <c r="C3" s="9" t="s">
        <v>295</v>
      </c>
      <c r="D3" s="9" t="s">
        <v>309</v>
      </c>
      <c r="E3" s="9">
        <v>7</v>
      </c>
      <c r="F3" s="9">
        <v>7</v>
      </c>
      <c r="G3" s="9">
        <v>7</v>
      </c>
      <c r="H3" s="9" t="s">
        <v>310</v>
      </c>
      <c r="I3" s="9" t="s">
        <v>310</v>
      </c>
      <c r="J3" s="9" t="s">
        <v>297</v>
      </c>
      <c r="K3" s="9" t="s">
        <v>311</v>
      </c>
      <c r="L3" s="9" t="s">
        <v>312</v>
      </c>
      <c r="M3" s="9" t="s">
        <v>301</v>
      </c>
      <c r="N3" s="9" t="s">
        <v>302</v>
      </c>
      <c r="O3" s="10">
        <v>0.8</v>
      </c>
      <c r="P3" s="9" t="s">
        <v>302</v>
      </c>
      <c r="Q3" s="10">
        <v>0.8</v>
      </c>
      <c r="R3" s="9" t="s">
        <v>303</v>
      </c>
      <c r="S3" s="10">
        <v>0.5</v>
      </c>
      <c r="T3" s="9" t="s">
        <v>302</v>
      </c>
      <c r="U3" s="10">
        <v>0.5</v>
      </c>
      <c r="V3" s="9" t="s">
        <v>303</v>
      </c>
      <c r="W3" s="10">
        <v>0.5</v>
      </c>
      <c r="X3" s="9" t="s">
        <v>302</v>
      </c>
      <c r="Y3" s="10">
        <v>0.5</v>
      </c>
      <c r="Z3" s="9" t="s">
        <v>302</v>
      </c>
      <c r="AA3" s="10">
        <v>0.5</v>
      </c>
      <c r="AB3" s="9" t="s">
        <v>303</v>
      </c>
      <c r="AC3" s="10">
        <v>0.5</v>
      </c>
      <c r="AD3" s="9" t="s">
        <v>302</v>
      </c>
      <c r="AE3" s="10">
        <v>0.5</v>
      </c>
      <c r="AF3" s="9" t="s">
        <v>303</v>
      </c>
      <c r="AG3" s="10">
        <v>0.6</v>
      </c>
      <c r="AH3" s="9" t="s">
        <v>302</v>
      </c>
      <c r="AI3" s="10">
        <v>0.5</v>
      </c>
      <c r="AJ3" s="9" t="s">
        <v>302</v>
      </c>
      <c r="AK3" s="10">
        <v>0.5</v>
      </c>
      <c r="AL3" s="9" t="s">
        <v>303</v>
      </c>
      <c r="AM3" s="10">
        <v>0.8</v>
      </c>
      <c r="AN3" s="9" t="s">
        <v>303</v>
      </c>
      <c r="AO3" s="10">
        <v>0.5</v>
      </c>
      <c r="AP3" s="9" t="s">
        <v>302</v>
      </c>
      <c r="AQ3" s="10">
        <v>0.5</v>
      </c>
      <c r="AR3" s="9" t="s">
        <v>302</v>
      </c>
      <c r="AS3" s="10">
        <v>0.5</v>
      </c>
      <c r="AT3" s="9" t="s">
        <v>303</v>
      </c>
      <c r="AU3" s="10">
        <v>0.8</v>
      </c>
      <c r="AV3" s="9" t="s">
        <v>302</v>
      </c>
      <c r="AW3" s="10">
        <v>0.5</v>
      </c>
      <c r="AX3" s="9" t="s">
        <v>303</v>
      </c>
      <c r="AY3" s="10">
        <v>0.7</v>
      </c>
      <c r="AZ3" s="9" t="s">
        <v>302</v>
      </c>
      <c r="BA3" s="10">
        <v>0.3</v>
      </c>
      <c r="BB3" s="30">
        <v>1</v>
      </c>
      <c r="BC3" t="s">
        <v>313</v>
      </c>
      <c r="BD3" t="s">
        <v>314</v>
      </c>
    </row>
    <row r="4" spans="1:56" x14ac:dyDescent="0.2">
      <c r="A4" s="44" t="s">
        <v>445</v>
      </c>
      <c r="B4">
        <v>3</v>
      </c>
      <c r="C4" s="9" t="s">
        <v>295</v>
      </c>
      <c r="D4" s="9" t="s">
        <v>296</v>
      </c>
      <c r="E4" s="9">
        <v>6</v>
      </c>
      <c r="F4" s="9">
        <v>4</v>
      </c>
      <c r="G4" s="9">
        <v>4</v>
      </c>
      <c r="H4" s="9" t="s">
        <v>320</v>
      </c>
      <c r="I4" s="9" t="s">
        <v>298</v>
      </c>
      <c r="J4" s="9" t="s">
        <v>298</v>
      </c>
      <c r="K4" s="10">
        <v>0.5</v>
      </c>
      <c r="L4" s="9" t="s">
        <v>321</v>
      </c>
      <c r="M4" s="9" t="s">
        <v>322</v>
      </c>
      <c r="N4" s="9" t="s">
        <v>302</v>
      </c>
      <c r="O4" s="10">
        <v>1</v>
      </c>
      <c r="P4" s="9" t="s">
        <v>302</v>
      </c>
      <c r="Q4" s="10">
        <v>0.8</v>
      </c>
      <c r="R4" s="9" t="s">
        <v>302</v>
      </c>
      <c r="S4" s="10">
        <v>0.6</v>
      </c>
      <c r="T4" s="9" t="s">
        <v>302</v>
      </c>
      <c r="U4" s="10">
        <v>0.8</v>
      </c>
      <c r="V4" s="9" t="s">
        <v>302</v>
      </c>
      <c r="W4" s="10">
        <v>0.9</v>
      </c>
      <c r="X4" s="9" t="s">
        <v>302</v>
      </c>
      <c r="Y4" s="10">
        <v>0.8</v>
      </c>
      <c r="Z4" s="9" t="s">
        <v>302</v>
      </c>
      <c r="AA4" s="10">
        <v>0.5</v>
      </c>
      <c r="AB4" s="9" t="s">
        <v>302</v>
      </c>
      <c r="AC4" s="10">
        <v>0.8</v>
      </c>
      <c r="AD4" s="9" t="s">
        <v>302</v>
      </c>
      <c r="AE4" s="10">
        <v>0.9</v>
      </c>
      <c r="AF4" s="9" t="s">
        <v>302</v>
      </c>
      <c r="AG4" s="10">
        <v>0.8</v>
      </c>
      <c r="AH4" s="9" t="s">
        <v>302</v>
      </c>
      <c r="AI4" s="10">
        <v>0.9</v>
      </c>
      <c r="AJ4" s="9" t="s">
        <v>302</v>
      </c>
      <c r="AK4" s="10">
        <v>0.9</v>
      </c>
      <c r="AL4" s="9" t="s">
        <v>302</v>
      </c>
      <c r="AM4" s="10">
        <v>0.9</v>
      </c>
      <c r="AN4" s="9" t="s">
        <v>302</v>
      </c>
      <c r="AO4" s="10">
        <v>0.6</v>
      </c>
      <c r="AP4" s="9" t="s">
        <v>302</v>
      </c>
      <c r="AQ4" s="10">
        <v>0.9</v>
      </c>
      <c r="AR4" s="9" t="s">
        <v>302</v>
      </c>
      <c r="AS4" s="10">
        <v>0.7</v>
      </c>
      <c r="AT4" s="9" t="s">
        <v>302</v>
      </c>
      <c r="AU4" s="10">
        <v>0.7</v>
      </c>
      <c r="AV4" s="9" t="s">
        <v>302</v>
      </c>
      <c r="AW4" s="10">
        <v>0.9</v>
      </c>
      <c r="AX4" s="9" t="s">
        <v>302</v>
      </c>
      <c r="AY4" s="10">
        <v>0.6</v>
      </c>
      <c r="AZ4" s="9" t="s">
        <v>302</v>
      </c>
      <c r="BA4" s="10">
        <v>0.9</v>
      </c>
      <c r="BB4" s="30">
        <v>1</v>
      </c>
      <c r="BC4" t="s">
        <v>313</v>
      </c>
      <c r="BD4" t="s">
        <v>314</v>
      </c>
    </row>
    <row r="5" spans="1:56" x14ac:dyDescent="0.2">
      <c r="A5" s="44" t="s">
        <v>445</v>
      </c>
      <c r="B5">
        <v>4</v>
      </c>
      <c r="C5" s="9" t="s">
        <v>295</v>
      </c>
      <c r="D5" s="9" t="s">
        <v>309</v>
      </c>
      <c r="E5" s="9">
        <v>6</v>
      </c>
      <c r="F5" s="9">
        <v>6</v>
      </c>
      <c r="G5" s="9">
        <v>3</v>
      </c>
      <c r="H5" s="9" t="s">
        <v>310</v>
      </c>
      <c r="I5" s="9" t="s">
        <v>298</v>
      </c>
      <c r="J5" s="9" t="s">
        <v>299</v>
      </c>
      <c r="K5" s="10">
        <v>0.5</v>
      </c>
      <c r="L5" s="9" t="s">
        <v>300</v>
      </c>
      <c r="M5" s="9" t="s">
        <v>301</v>
      </c>
      <c r="N5" s="9" t="s">
        <v>302</v>
      </c>
      <c r="O5" s="10">
        <v>0.6</v>
      </c>
      <c r="P5" s="9" t="s">
        <v>303</v>
      </c>
      <c r="Q5" s="10">
        <v>0.1</v>
      </c>
      <c r="R5" s="9" t="s">
        <v>303</v>
      </c>
      <c r="S5" s="10">
        <v>0.1</v>
      </c>
      <c r="T5" s="9" t="s">
        <v>302</v>
      </c>
      <c r="U5" s="10">
        <v>0.6</v>
      </c>
      <c r="V5" s="9" t="s">
        <v>302</v>
      </c>
      <c r="W5" s="10">
        <v>0.7</v>
      </c>
      <c r="X5" s="9" t="s">
        <v>302</v>
      </c>
      <c r="Y5" s="10">
        <v>0.7</v>
      </c>
      <c r="Z5" s="9" t="s">
        <v>302</v>
      </c>
      <c r="AA5" s="10">
        <v>0.4</v>
      </c>
      <c r="AB5" s="9" t="s">
        <v>302</v>
      </c>
      <c r="AC5" s="10">
        <v>0.6</v>
      </c>
      <c r="AD5" s="9" t="s">
        <v>302</v>
      </c>
      <c r="AE5" s="10">
        <v>0.8</v>
      </c>
      <c r="AF5" s="9" t="s">
        <v>302</v>
      </c>
      <c r="AG5" s="10">
        <v>0.7</v>
      </c>
      <c r="AH5" s="9" t="s">
        <v>302</v>
      </c>
      <c r="AI5" s="10">
        <v>0.8</v>
      </c>
      <c r="AJ5" s="9" t="s">
        <v>302</v>
      </c>
      <c r="AK5" s="10">
        <v>0.8</v>
      </c>
      <c r="AL5" s="9" t="s">
        <v>302</v>
      </c>
      <c r="AM5" s="10">
        <v>0.8</v>
      </c>
      <c r="AN5" s="9" t="s">
        <v>303</v>
      </c>
      <c r="AO5" s="10">
        <v>0.1</v>
      </c>
      <c r="AP5" s="9" t="s">
        <v>302</v>
      </c>
      <c r="AQ5" s="10">
        <v>0.7</v>
      </c>
      <c r="AR5" s="9" t="s">
        <v>303</v>
      </c>
      <c r="AS5" s="10">
        <v>0.4</v>
      </c>
      <c r="AT5" s="9" t="s">
        <v>303</v>
      </c>
      <c r="AU5" s="10">
        <v>0.5</v>
      </c>
      <c r="AV5" s="9" t="s">
        <v>302</v>
      </c>
      <c r="AW5" s="10">
        <v>0.7</v>
      </c>
      <c r="AX5" s="9" t="s">
        <v>302</v>
      </c>
      <c r="AY5" s="10">
        <v>0.6</v>
      </c>
      <c r="AZ5" s="9" t="s">
        <v>302</v>
      </c>
      <c r="BA5" s="10">
        <v>0.6</v>
      </c>
      <c r="BB5" s="30">
        <v>1</v>
      </c>
      <c r="BC5" t="s">
        <v>313</v>
      </c>
      <c r="BD5" t="s">
        <v>305</v>
      </c>
    </row>
    <row r="6" spans="1:56" x14ac:dyDescent="0.2">
      <c r="A6" s="44" t="s">
        <v>445</v>
      </c>
      <c r="B6">
        <v>5</v>
      </c>
      <c r="C6" s="9" t="s">
        <v>295</v>
      </c>
      <c r="D6" s="9" t="s">
        <v>309</v>
      </c>
      <c r="E6" s="9">
        <v>10</v>
      </c>
      <c r="F6" s="9">
        <v>4</v>
      </c>
      <c r="G6" s="9">
        <v>7</v>
      </c>
      <c r="H6" s="9" t="s">
        <v>298</v>
      </c>
      <c r="I6" s="9" t="s">
        <v>310</v>
      </c>
      <c r="J6" s="9" t="s">
        <v>310</v>
      </c>
      <c r="K6" s="9" t="s">
        <v>311</v>
      </c>
      <c r="L6" s="9" t="s">
        <v>321</v>
      </c>
      <c r="M6" s="9" t="s">
        <v>301</v>
      </c>
      <c r="N6" s="9" t="s">
        <v>302</v>
      </c>
      <c r="O6" s="10">
        <v>0.5</v>
      </c>
      <c r="P6" s="9" t="s">
        <v>303</v>
      </c>
      <c r="Q6" s="10">
        <v>0.5</v>
      </c>
      <c r="R6" s="9" t="s">
        <v>303</v>
      </c>
      <c r="S6" s="10">
        <v>1</v>
      </c>
      <c r="T6" s="9" t="s">
        <v>303</v>
      </c>
      <c r="U6" s="10">
        <v>0.5</v>
      </c>
      <c r="V6" s="9" t="s">
        <v>302</v>
      </c>
      <c r="W6" s="10">
        <v>0.2</v>
      </c>
      <c r="X6" s="9" t="s">
        <v>302</v>
      </c>
      <c r="Y6" s="10">
        <v>0.6</v>
      </c>
      <c r="Z6" s="9" t="s">
        <v>302</v>
      </c>
      <c r="AA6" s="10">
        <v>0.6</v>
      </c>
      <c r="AB6" s="9" t="s">
        <v>302</v>
      </c>
      <c r="AC6" s="10">
        <v>0.6</v>
      </c>
      <c r="AD6" s="9" t="s">
        <v>303</v>
      </c>
      <c r="AE6" s="10">
        <v>0.8</v>
      </c>
      <c r="AF6" s="9" t="s">
        <v>303</v>
      </c>
      <c r="AG6" s="10">
        <v>0.7</v>
      </c>
      <c r="AH6" s="9" t="s">
        <v>303</v>
      </c>
      <c r="AI6" s="10">
        <v>0.7</v>
      </c>
      <c r="AJ6" s="9" t="s">
        <v>302</v>
      </c>
      <c r="AK6" s="10">
        <v>0.7</v>
      </c>
      <c r="AL6" s="9" t="s">
        <v>302</v>
      </c>
      <c r="AM6" s="10">
        <v>0.5</v>
      </c>
      <c r="AN6" s="9" t="s">
        <v>302</v>
      </c>
      <c r="AO6" s="10">
        <v>0.6</v>
      </c>
      <c r="AP6" s="9" t="s">
        <v>302</v>
      </c>
      <c r="AQ6" s="10">
        <v>0.8</v>
      </c>
      <c r="AR6" s="9" t="s">
        <v>302</v>
      </c>
      <c r="AS6" s="10">
        <v>0.7</v>
      </c>
      <c r="AT6" s="9" t="s">
        <v>302</v>
      </c>
      <c r="AU6" s="10">
        <v>0.6</v>
      </c>
      <c r="AV6" s="9" t="s">
        <v>302</v>
      </c>
      <c r="AW6" s="10">
        <v>0.7</v>
      </c>
      <c r="AX6" s="9" t="s">
        <v>302</v>
      </c>
      <c r="AY6" s="10">
        <v>0.6</v>
      </c>
      <c r="AZ6" s="9" t="s">
        <v>303</v>
      </c>
      <c r="BA6" s="10">
        <v>0.7</v>
      </c>
      <c r="BB6" s="30">
        <v>1</v>
      </c>
      <c r="BC6" t="s">
        <v>304</v>
      </c>
      <c r="BD6" t="s">
        <v>314</v>
      </c>
    </row>
    <row r="7" spans="1:56" x14ac:dyDescent="0.2">
      <c r="A7" s="44" t="s">
        <v>445</v>
      </c>
      <c r="B7">
        <v>6</v>
      </c>
      <c r="C7" s="9" t="s">
        <v>333</v>
      </c>
      <c r="D7" s="9" t="s">
        <v>309</v>
      </c>
      <c r="E7" s="9">
        <v>6</v>
      </c>
      <c r="F7" s="9">
        <v>4</v>
      </c>
      <c r="G7" s="9">
        <v>6</v>
      </c>
      <c r="H7" s="9" t="s">
        <v>320</v>
      </c>
      <c r="I7" s="9" t="s">
        <v>298</v>
      </c>
      <c r="J7" s="9" t="s">
        <v>334</v>
      </c>
      <c r="K7" s="10">
        <v>0.5</v>
      </c>
      <c r="L7" s="9" t="s">
        <v>312</v>
      </c>
      <c r="M7" s="9" t="s">
        <v>301</v>
      </c>
      <c r="N7" s="9" t="s">
        <v>302</v>
      </c>
      <c r="O7" s="10">
        <v>0.6</v>
      </c>
      <c r="P7" s="9" t="s">
        <v>302</v>
      </c>
      <c r="Q7" s="10">
        <v>0.6</v>
      </c>
      <c r="R7" s="9" t="s">
        <v>303</v>
      </c>
      <c r="S7" s="10">
        <v>0.3</v>
      </c>
      <c r="T7" s="9" t="s">
        <v>302</v>
      </c>
      <c r="U7" s="10">
        <v>0.6</v>
      </c>
      <c r="V7" s="9" t="s">
        <v>302</v>
      </c>
      <c r="W7" s="10">
        <v>0.8</v>
      </c>
      <c r="X7" s="9" t="s">
        <v>302</v>
      </c>
      <c r="Y7" s="10">
        <v>0.8</v>
      </c>
      <c r="Z7" s="9" t="s">
        <v>302</v>
      </c>
      <c r="AA7" s="10">
        <v>0.7</v>
      </c>
      <c r="AB7" s="9" t="s">
        <v>302</v>
      </c>
      <c r="AC7" s="10">
        <v>0.8</v>
      </c>
      <c r="AD7" s="9" t="s">
        <v>302</v>
      </c>
      <c r="AE7" s="10">
        <v>0.6</v>
      </c>
      <c r="AF7" s="9" t="s">
        <v>302</v>
      </c>
      <c r="AG7" s="10">
        <v>0.8</v>
      </c>
      <c r="AH7" s="9" t="s">
        <v>302</v>
      </c>
      <c r="AI7" s="10">
        <v>0.8</v>
      </c>
      <c r="AJ7" s="9" t="s">
        <v>302</v>
      </c>
      <c r="AK7" s="10">
        <v>0.8</v>
      </c>
      <c r="AL7" s="9" t="s">
        <v>302</v>
      </c>
      <c r="AM7" s="10">
        <v>0.7</v>
      </c>
      <c r="AN7" s="9" t="s">
        <v>302</v>
      </c>
      <c r="AO7" s="10">
        <v>0.7</v>
      </c>
      <c r="AP7" s="9" t="s">
        <v>302</v>
      </c>
      <c r="AQ7" s="10">
        <v>0.7</v>
      </c>
      <c r="AR7" s="9" t="s">
        <v>302</v>
      </c>
      <c r="AS7" s="10">
        <v>0.7</v>
      </c>
      <c r="AT7" s="9" t="s">
        <v>302</v>
      </c>
      <c r="AU7" s="10">
        <v>0.7</v>
      </c>
      <c r="AV7" s="9" t="s">
        <v>302</v>
      </c>
      <c r="AW7" s="10">
        <v>0.8</v>
      </c>
      <c r="AX7" s="9" t="s">
        <v>302</v>
      </c>
      <c r="AY7" s="10">
        <v>0.8</v>
      </c>
      <c r="AZ7" s="9" t="s">
        <v>302</v>
      </c>
      <c r="BA7" s="10">
        <v>0.8</v>
      </c>
      <c r="BB7" s="30">
        <v>1</v>
      </c>
      <c r="BC7" t="s">
        <v>313</v>
      </c>
      <c r="BD7" t="s">
        <v>314</v>
      </c>
    </row>
    <row r="8" spans="1:56" x14ac:dyDescent="0.2">
      <c r="A8" s="44" t="s">
        <v>445</v>
      </c>
      <c r="B8">
        <v>7</v>
      </c>
      <c r="C8" s="9" t="s">
        <v>295</v>
      </c>
      <c r="D8" s="9" t="s">
        <v>296</v>
      </c>
      <c r="E8" s="9">
        <v>5</v>
      </c>
      <c r="F8" s="9">
        <v>5</v>
      </c>
      <c r="G8" s="9">
        <v>5</v>
      </c>
      <c r="H8" s="9" t="s">
        <v>317</v>
      </c>
      <c r="I8" s="9" t="s">
        <v>299</v>
      </c>
      <c r="J8" s="9" t="s">
        <v>299</v>
      </c>
      <c r="K8" s="10">
        <v>0.5</v>
      </c>
      <c r="L8" s="9" t="s">
        <v>337</v>
      </c>
      <c r="M8" s="9" t="s">
        <v>301</v>
      </c>
      <c r="N8" s="9" t="s">
        <v>302</v>
      </c>
      <c r="O8" s="10">
        <v>0.6</v>
      </c>
      <c r="P8" s="9" t="s">
        <v>302</v>
      </c>
      <c r="Q8" s="10">
        <v>0.2</v>
      </c>
      <c r="R8" s="9" t="s">
        <v>302</v>
      </c>
      <c r="S8" s="10">
        <v>0.2</v>
      </c>
      <c r="T8" s="9" t="s">
        <v>303</v>
      </c>
      <c r="U8" s="10">
        <v>0.6</v>
      </c>
      <c r="V8" s="9" t="s">
        <v>303</v>
      </c>
      <c r="W8" s="10">
        <v>0.9</v>
      </c>
      <c r="X8" s="9" t="s">
        <v>302</v>
      </c>
      <c r="Y8" s="10">
        <v>0.9</v>
      </c>
      <c r="Z8" s="9" t="s">
        <v>302</v>
      </c>
      <c r="AA8" s="10">
        <v>0.8</v>
      </c>
      <c r="AB8" s="9" t="s">
        <v>302</v>
      </c>
      <c r="AC8" s="10">
        <v>0.6</v>
      </c>
      <c r="AD8" s="9" t="s">
        <v>303</v>
      </c>
      <c r="AE8" s="10">
        <v>0.3</v>
      </c>
      <c r="AF8" s="9" t="s">
        <v>303</v>
      </c>
      <c r="AG8" s="10">
        <v>0.5</v>
      </c>
      <c r="AH8" s="9" t="s">
        <v>302</v>
      </c>
      <c r="AI8" s="10">
        <v>0.5</v>
      </c>
      <c r="AJ8" s="9" t="s">
        <v>302</v>
      </c>
      <c r="AK8" s="10">
        <v>0.8</v>
      </c>
      <c r="AL8" s="9" t="s">
        <v>303</v>
      </c>
      <c r="AM8" s="10">
        <v>0.4</v>
      </c>
      <c r="AN8" s="9" t="s">
        <v>303</v>
      </c>
      <c r="AO8" s="10">
        <v>1</v>
      </c>
      <c r="AP8" s="9" t="s">
        <v>302</v>
      </c>
      <c r="AQ8" s="10">
        <v>0.6</v>
      </c>
      <c r="AR8" s="9" t="s">
        <v>303</v>
      </c>
      <c r="AS8" s="10">
        <v>0.6</v>
      </c>
      <c r="AT8" s="9" t="s">
        <v>303</v>
      </c>
      <c r="AU8" s="10">
        <v>0.8</v>
      </c>
      <c r="AV8" s="9" t="s">
        <v>302</v>
      </c>
      <c r="AW8" s="10">
        <v>0.6</v>
      </c>
      <c r="AX8" s="9" t="s">
        <v>303</v>
      </c>
      <c r="AY8" s="10">
        <v>0.6</v>
      </c>
      <c r="AZ8" s="9" t="s">
        <v>302</v>
      </c>
      <c r="BA8" s="10">
        <v>0.7</v>
      </c>
      <c r="BB8" s="30">
        <v>1</v>
      </c>
      <c r="BC8" t="s">
        <v>313</v>
      </c>
      <c r="BD8" t="s">
        <v>314</v>
      </c>
    </row>
    <row r="9" spans="1:56" x14ac:dyDescent="0.2">
      <c r="A9" s="44" t="s">
        <v>445</v>
      </c>
      <c r="B9">
        <v>8</v>
      </c>
      <c r="C9" s="9" t="s">
        <v>295</v>
      </c>
      <c r="D9" s="9" t="s">
        <v>309</v>
      </c>
      <c r="E9" s="9">
        <v>8</v>
      </c>
      <c r="F9" s="9">
        <v>7</v>
      </c>
      <c r="G9" s="9">
        <v>7</v>
      </c>
      <c r="H9" s="9" t="s">
        <v>299</v>
      </c>
      <c r="I9" s="9" t="s">
        <v>299</v>
      </c>
      <c r="J9" s="9" t="s">
        <v>299</v>
      </c>
      <c r="K9" s="9" t="s">
        <v>344</v>
      </c>
      <c r="L9" s="9" t="s">
        <v>300</v>
      </c>
      <c r="M9" s="9" t="s">
        <v>322</v>
      </c>
      <c r="N9" s="9" t="s">
        <v>302</v>
      </c>
      <c r="O9" s="10">
        <v>0.9</v>
      </c>
      <c r="P9" s="9" t="s">
        <v>302</v>
      </c>
      <c r="Q9" s="10">
        <v>0.8</v>
      </c>
      <c r="R9" s="9" t="s">
        <v>302</v>
      </c>
      <c r="S9" s="10">
        <v>0.6</v>
      </c>
      <c r="T9" s="9" t="s">
        <v>302</v>
      </c>
      <c r="U9" s="10">
        <v>0.7</v>
      </c>
      <c r="V9" s="9" t="s">
        <v>303</v>
      </c>
      <c r="W9" s="10">
        <v>0.5</v>
      </c>
      <c r="X9" s="9" t="s">
        <v>302</v>
      </c>
      <c r="Y9" s="10">
        <v>0.6</v>
      </c>
      <c r="Z9" s="9" t="s">
        <v>302</v>
      </c>
      <c r="AA9" s="10">
        <v>0.7</v>
      </c>
      <c r="AB9" s="9" t="s">
        <v>302</v>
      </c>
      <c r="AC9" s="10">
        <v>0.7</v>
      </c>
      <c r="AD9" s="9" t="s">
        <v>302</v>
      </c>
      <c r="AE9" s="10">
        <v>0.8</v>
      </c>
      <c r="AF9" s="9" t="s">
        <v>302</v>
      </c>
      <c r="AG9" s="10">
        <v>0.7</v>
      </c>
      <c r="AH9" s="9" t="s">
        <v>302</v>
      </c>
      <c r="AI9" s="10">
        <v>0.9</v>
      </c>
      <c r="AJ9" s="9" t="s">
        <v>302</v>
      </c>
      <c r="AK9" s="10">
        <v>0.9</v>
      </c>
      <c r="AL9" s="9" t="s">
        <v>302</v>
      </c>
      <c r="AM9" s="10">
        <v>0.6</v>
      </c>
      <c r="AN9" s="9" t="s">
        <v>303</v>
      </c>
      <c r="AO9" s="10">
        <v>0.6</v>
      </c>
      <c r="AP9" s="9" t="s">
        <v>302</v>
      </c>
      <c r="AQ9" s="10">
        <v>0.8</v>
      </c>
      <c r="AR9" s="9" t="s">
        <v>302</v>
      </c>
      <c r="AS9" s="10">
        <v>0.5</v>
      </c>
      <c r="AT9" s="9" t="s">
        <v>302</v>
      </c>
      <c r="AU9" s="10">
        <v>0.5</v>
      </c>
      <c r="AV9" s="9" t="s">
        <v>302</v>
      </c>
      <c r="AW9" s="10">
        <v>0.8</v>
      </c>
      <c r="AX9" s="9" t="s">
        <v>302</v>
      </c>
      <c r="AY9" s="10">
        <v>0.6</v>
      </c>
      <c r="AZ9" s="9" t="s">
        <v>302</v>
      </c>
      <c r="BA9" s="10">
        <v>0.8</v>
      </c>
      <c r="BB9" s="30">
        <v>1</v>
      </c>
      <c r="BC9" t="s">
        <v>313</v>
      </c>
      <c r="BD9" t="s">
        <v>305</v>
      </c>
    </row>
    <row r="10" spans="1:56" x14ac:dyDescent="0.2">
      <c r="A10" s="44" t="s">
        <v>445</v>
      </c>
      <c r="B10">
        <v>9</v>
      </c>
      <c r="C10" s="9" t="s">
        <v>295</v>
      </c>
      <c r="D10" s="9" t="s">
        <v>309</v>
      </c>
      <c r="E10" s="9">
        <v>8</v>
      </c>
      <c r="F10" s="9">
        <v>10</v>
      </c>
      <c r="G10" s="9">
        <v>7</v>
      </c>
      <c r="H10" s="9" t="s">
        <v>299</v>
      </c>
      <c r="I10" s="9" t="s">
        <v>298</v>
      </c>
      <c r="J10" s="9" t="s">
        <v>334</v>
      </c>
      <c r="K10" s="10">
        <v>0.5</v>
      </c>
      <c r="L10" s="9" t="s">
        <v>337</v>
      </c>
      <c r="M10" s="9" t="s">
        <v>301</v>
      </c>
      <c r="N10" s="9" t="s">
        <v>302</v>
      </c>
      <c r="O10" s="10">
        <v>0.8</v>
      </c>
      <c r="P10" s="9" t="s">
        <v>302</v>
      </c>
      <c r="Q10" s="10">
        <v>0.5</v>
      </c>
      <c r="R10" s="9" t="s">
        <v>302</v>
      </c>
      <c r="S10" s="10">
        <v>0.4</v>
      </c>
      <c r="T10" s="9" t="s">
        <v>302</v>
      </c>
      <c r="U10" s="10">
        <v>0.6</v>
      </c>
      <c r="V10" s="9" t="s">
        <v>303</v>
      </c>
      <c r="W10" s="10">
        <v>0.4</v>
      </c>
      <c r="X10" s="9" t="s">
        <v>302</v>
      </c>
      <c r="Y10" s="10">
        <v>0.9</v>
      </c>
      <c r="Z10" s="9" t="s">
        <v>302</v>
      </c>
      <c r="AA10" s="10">
        <v>0.8</v>
      </c>
      <c r="AB10" s="9" t="s">
        <v>302</v>
      </c>
      <c r="AC10" s="10">
        <v>0.7</v>
      </c>
      <c r="AD10" s="9" t="s">
        <v>302</v>
      </c>
      <c r="AE10" s="10">
        <v>0.9</v>
      </c>
      <c r="AF10" s="9" t="s">
        <v>302</v>
      </c>
      <c r="AG10" s="10">
        <v>0.6</v>
      </c>
      <c r="AH10" s="9" t="s">
        <v>303</v>
      </c>
      <c r="AI10" s="10">
        <v>0.7</v>
      </c>
      <c r="AJ10" s="9" t="s">
        <v>303</v>
      </c>
      <c r="AK10" s="10">
        <v>0.6</v>
      </c>
      <c r="AL10" s="9" t="s">
        <v>303</v>
      </c>
      <c r="AM10" s="10">
        <v>0.6</v>
      </c>
      <c r="AN10" s="9" t="s">
        <v>302</v>
      </c>
      <c r="AO10" s="10">
        <v>0.6</v>
      </c>
      <c r="AP10" s="9" t="s">
        <v>302</v>
      </c>
      <c r="AQ10" s="10">
        <v>0.8</v>
      </c>
      <c r="AR10" s="9" t="s">
        <v>302</v>
      </c>
      <c r="AS10" s="10">
        <v>0.7</v>
      </c>
      <c r="AT10" s="9" t="s">
        <v>303</v>
      </c>
      <c r="AU10" s="10">
        <v>0.5</v>
      </c>
      <c r="AV10" s="9" t="s">
        <v>303</v>
      </c>
      <c r="AW10" s="10">
        <v>0.6</v>
      </c>
      <c r="AX10" s="9" t="s">
        <v>302</v>
      </c>
      <c r="AY10" s="10">
        <v>0.3</v>
      </c>
      <c r="AZ10" s="9" t="s">
        <v>302</v>
      </c>
      <c r="BA10" s="10">
        <v>0.4</v>
      </c>
      <c r="BB10" s="30">
        <v>1</v>
      </c>
      <c r="BC10" t="s">
        <v>304</v>
      </c>
      <c r="BD10" t="s">
        <v>314</v>
      </c>
    </row>
    <row r="11" spans="1:56" x14ac:dyDescent="0.2">
      <c r="A11" s="44" t="s">
        <v>445</v>
      </c>
      <c r="B11">
        <v>10</v>
      </c>
      <c r="C11" s="9" t="s">
        <v>295</v>
      </c>
      <c r="D11" s="9" t="s">
        <v>309</v>
      </c>
      <c r="E11" s="9">
        <v>7</v>
      </c>
      <c r="F11" s="9">
        <v>8</v>
      </c>
      <c r="G11" s="9">
        <v>8</v>
      </c>
      <c r="H11" s="9" t="s">
        <v>297</v>
      </c>
      <c r="I11" s="9" t="s">
        <v>298</v>
      </c>
      <c r="J11" s="9" t="s">
        <v>298</v>
      </c>
      <c r="K11" s="9" t="s">
        <v>311</v>
      </c>
      <c r="L11" s="9" t="s">
        <v>300</v>
      </c>
      <c r="M11" s="9" t="s">
        <v>301</v>
      </c>
      <c r="N11" s="9" t="s">
        <v>302</v>
      </c>
      <c r="O11" s="10">
        <v>0.9</v>
      </c>
      <c r="P11" s="9" t="s">
        <v>302</v>
      </c>
      <c r="Q11" s="10">
        <v>0.9</v>
      </c>
      <c r="R11" s="9" t="s">
        <v>302</v>
      </c>
      <c r="S11" s="10">
        <v>0.6</v>
      </c>
      <c r="T11" s="9" t="s">
        <v>302</v>
      </c>
      <c r="U11" s="10">
        <v>0.7</v>
      </c>
      <c r="V11" s="9" t="s">
        <v>303</v>
      </c>
      <c r="W11" s="10">
        <v>0.7</v>
      </c>
      <c r="X11" s="9" t="s">
        <v>302</v>
      </c>
      <c r="Y11" s="10">
        <v>0.7</v>
      </c>
      <c r="Z11" s="9" t="s">
        <v>302</v>
      </c>
      <c r="AA11" s="10">
        <v>0.8</v>
      </c>
      <c r="AB11" s="9" t="s">
        <v>303</v>
      </c>
      <c r="AC11" s="10">
        <v>0.4</v>
      </c>
      <c r="AD11" s="9" t="s">
        <v>302</v>
      </c>
      <c r="AE11" s="10">
        <v>0.7</v>
      </c>
      <c r="AF11" s="9" t="s">
        <v>302</v>
      </c>
      <c r="AG11" s="10">
        <v>0.7</v>
      </c>
      <c r="AH11" s="9" t="s">
        <v>302</v>
      </c>
      <c r="AI11" s="10">
        <v>0.8</v>
      </c>
      <c r="AJ11" s="9" t="s">
        <v>302</v>
      </c>
      <c r="AK11" s="10">
        <v>0.8</v>
      </c>
      <c r="AL11" s="9" t="s">
        <v>303</v>
      </c>
      <c r="AM11" s="10">
        <v>0.6</v>
      </c>
      <c r="AN11" s="9" t="s">
        <v>303</v>
      </c>
      <c r="AO11" s="10">
        <v>0.8</v>
      </c>
      <c r="AP11" s="9" t="s">
        <v>302</v>
      </c>
      <c r="AQ11" s="10">
        <v>0.9</v>
      </c>
      <c r="AR11" s="9" t="s">
        <v>303</v>
      </c>
      <c r="AS11" s="10">
        <v>0.8</v>
      </c>
      <c r="AT11" s="9" t="s">
        <v>303</v>
      </c>
      <c r="AU11" s="10">
        <v>0.7</v>
      </c>
      <c r="AV11" s="9" t="s">
        <v>302</v>
      </c>
      <c r="AW11" s="10">
        <v>0.7</v>
      </c>
      <c r="AX11" s="9" t="s">
        <v>303</v>
      </c>
      <c r="AY11" s="10">
        <v>0.8</v>
      </c>
      <c r="AZ11" s="9" t="s">
        <v>302</v>
      </c>
      <c r="BA11" s="10">
        <v>0.6</v>
      </c>
      <c r="BB11" s="30">
        <v>1</v>
      </c>
      <c r="BC11" t="s">
        <v>313</v>
      </c>
      <c r="BD11" t="s">
        <v>314</v>
      </c>
    </row>
    <row r="12" spans="1:56" x14ac:dyDescent="0.2">
      <c r="A12" s="44" t="s">
        <v>445</v>
      </c>
      <c r="B12">
        <v>11</v>
      </c>
      <c r="C12" s="9" t="s">
        <v>353</v>
      </c>
      <c r="D12" s="9" t="s">
        <v>309</v>
      </c>
      <c r="E12" s="9">
        <v>8</v>
      </c>
      <c r="F12" s="9">
        <v>9</v>
      </c>
      <c r="G12" s="9">
        <v>8</v>
      </c>
      <c r="H12" s="9" t="s">
        <v>299</v>
      </c>
      <c r="I12" s="9" t="s">
        <v>334</v>
      </c>
      <c r="J12" s="9" t="s">
        <v>298</v>
      </c>
      <c r="K12" s="9" t="s">
        <v>311</v>
      </c>
      <c r="L12" s="9" t="s">
        <v>321</v>
      </c>
      <c r="M12" s="9" t="s">
        <v>301</v>
      </c>
      <c r="N12" s="9" t="s">
        <v>302</v>
      </c>
      <c r="O12" s="10">
        <v>0.9</v>
      </c>
      <c r="P12" s="9" t="s">
        <v>302</v>
      </c>
      <c r="Q12" s="10">
        <v>0.5</v>
      </c>
      <c r="R12" s="9" t="s">
        <v>303</v>
      </c>
      <c r="S12" s="10">
        <v>0.6</v>
      </c>
      <c r="T12" s="9" t="s">
        <v>302</v>
      </c>
      <c r="U12" s="10">
        <v>0.5</v>
      </c>
      <c r="V12" s="9" t="s">
        <v>303</v>
      </c>
      <c r="W12" s="10">
        <v>0.8</v>
      </c>
      <c r="X12" s="9" t="s">
        <v>302</v>
      </c>
      <c r="Y12" s="10">
        <v>0.8</v>
      </c>
      <c r="Z12" s="9" t="s">
        <v>302</v>
      </c>
      <c r="AA12" s="10">
        <v>0.5</v>
      </c>
      <c r="AB12" s="9" t="s">
        <v>302</v>
      </c>
      <c r="AC12" s="10">
        <v>0.4</v>
      </c>
      <c r="AD12" s="9" t="s">
        <v>302</v>
      </c>
      <c r="AE12" s="10">
        <v>0.6</v>
      </c>
      <c r="AF12" s="9" t="s">
        <v>302</v>
      </c>
      <c r="AG12" s="10">
        <v>0.3</v>
      </c>
      <c r="AH12" s="9" t="s">
        <v>302</v>
      </c>
      <c r="AI12" s="10">
        <v>0.8</v>
      </c>
      <c r="AJ12" s="9" t="s">
        <v>302</v>
      </c>
      <c r="AK12" s="10">
        <v>0.8</v>
      </c>
      <c r="AL12" s="9" t="s">
        <v>303</v>
      </c>
      <c r="AM12" s="10">
        <v>0.9</v>
      </c>
      <c r="AN12" s="9" t="s">
        <v>303</v>
      </c>
      <c r="AO12" s="10">
        <v>0.5</v>
      </c>
      <c r="AP12" s="9" t="s">
        <v>302</v>
      </c>
      <c r="AQ12" s="10">
        <v>0.7</v>
      </c>
      <c r="AR12" s="9" t="s">
        <v>303</v>
      </c>
      <c r="AS12" s="10">
        <v>0.8</v>
      </c>
      <c r="AT12" s="9" t="s">
        <v>303</v>
      </c>
      <c r="AU12" s="10">
        <v>1</v>
      </c>
      <c r="AV12" s="9" t="s">
        <v>302</v>
      </c>
      <c r="AW12" s="10">
        <v>0.8</v>
      </c>
      <c r="AX12" s="9" t="s">
        <v>303</v>
      </c>
      <c r="AY12" s="10">
        <v>0.8</v>
      </c>
      <c r="AZ12" s="9" t="s">
        <v>302</v>
      </c>
      <c r="BA12" s="10">
        <v>0.5</v>
      </c>
      <c r="BB12" s="30">
        <v>1</v>
      </c>
      <c r="BC12" t="s">
        <v>313</v>
      </c>
      <c r="BD12" t="s">
        <v>314</v>
      </c>
    </row>
    <row r="13" spans="1:56" x14ac:dyDescent="0.2">
      <c r="A13" s="44" t="s">
        <v>445</v>
      </c>
      <c r="B13">
        <v>12</v>
      </c>
      <c r="C13" s="9" t="s">
        <v>295</v>
      </c>
      <c r="D13" s="9" t="s">
        <v>296</v>
      </c>
      <c r="E13" s="9">
        <v>8</v>
      </c>
      <c r="F13" s="9">
        <v>7</v>
      </c>
      <c r="G13" s="9">
        <v>7</v>
      </c>
      <c r="H13" s="9" t="s">
        <v>310</v>
      </c>
      <c r="I13" s="9" t="s">
        <v>297</v>
      </c>
      <c r="J13" s="9" t="s">
        <v>299</v>
      </c>
      <c r="K13" s="10">
        <v>0.5</v>
      </c>
      <c r="L13" s="9" t="s">
        <v>300</v>
      </c>
      <c r="M13" s="9" t="s">
        <v>301</v>
      </c>
      <c r="N13" s="9" t="s">
        <v>302</v>
      </c>
      <c r="O13" s="10">
        <v>0.7</v>
      </c>
      <c r="P13" s="9" t="s">
        <v>302</v>
      </c>
      <c r="Q13" s="10">
        <v>0.7</v>
      </c>
      <c r="R13" s="9" t="s">
        <v>303</v>
      </c>
      <c r="S13" s="10">
        <v>0.1</v>
      </c>
      <c r="T13" s="9" t="s">
        <v>302</v>
      </c>
      <c r="U13" s="10">
        <v>0.4</v>
      </c>
      <c r="V13" s="9" t="s">
        <v>302</v>
      </c>
      <c r="W13" s="10">
        <v>0.2</v>
      </c>
      <c r="X13" s="9" t="s">
        <v>302</v>
      </c>
      <c r="Y13" s="10">
        <v>0.4</v>
      </c>
      <c r="Z13" s="9" t="s">
        <v>302</v>
      </c>
      <c r="AA13" s="10">
        <v>0.4</v>
      </c>
      <c r="AB13" s="9" t="s">
        <v>302</v>
      </c>
      <c r="AC13" s="10">
        <v>0.3</v>
      </c>
      <c r="AD13" s="9" t="s">
        <v>302</v>
      </c>
      <c r="AE13" s="10">
        <v>0.2</v>
      </c>
      <c r="AF13" s="9" t="s">
        <v>303</v>
      </c>
      <c r="AG13" s="10">
        <v>0.6</v>
      </c>
      <c r="AH13" s="9" t="s">
        <v>302</v>
      </c>
      <c r="AI13" s="10">
        <v>0.4</v>
      </c>
      <c r="AJ13" s="9" t="s">
        <v>302</v>
      </c>
      <c r="AK13" s="10">
        <v>0.4</v>
      </c>
      <c r="AL13" s="9" t="s">
        <v>303</v>
      </c>
      <c r="AM13" s="10">
        <v>0.7</v>
      </c>
      <c r="AN13" s="9" t="s">
        <v>303</v>
      </c>
      <c r="AO13" s="10">
        <v>0.3</v>
      </c>
      <c r="AP13" s="9" t="s">
        <v>302</v>
      </c>
      <c r="AQ13" s="10">
        <v>0.3</v>
      </c>
      <c r="AR13" s="9" t="s">
        <v>303</v>
      </c>
      <c r="AS13" s="10">
        <v>0.2</v>
      </c>
      <c r="AT13" s="9" t="s">
        <v>302</v>
      </c>
      <c r="AU13" s="10">
        <v>0.4</v>
      </c>
      <c r="AV13" s="9" t="s">
        <v>302</v>
      </c>
      <c r="AW13" s="10">
        <v>0.3</v>
      </c>
      <c r="AX13" s="9" t="s">
        <v>303</v>
      </c>
      <c r="AY13" s="10">
        <v>0.4</v>
      </c>
      <c r="AZ13" s="9" t="s">
        <v>303</v>
      </c>
      <c r="BA13" s="10">
        <v>0.3</v>
      </c>
      <c r="BB13" s="30">
        <v>1</v>
      </c>
      <c r="BC13" t="s">
        <v>304</v>
      </c>
      <c r="BD13" t="s">
        <v>314</v>
      </c>
    </row>
    <row r="14" spans="1:56" x14ac:dyDescent="0.2">
      <c r="A14" s="44" t="s">
        <v>445</v>
      </c>
      <c r="B14">
        <v>13</v>
      </c>
      <c r="C14" s="9" t="s">
        <v>295</v>
      </c>
      <c r="D14" s="9" t="s">
        <v>296</v>
      </c>
      <c r="E14" s="9">
        <v>6</v>
      </c>
      <c r="F14" s="9">
        <v>6</v>
      </c>
      <c r="G14" s="9">
        <v>6</v>
      </c>
      <c r="H14" s="9" t="s">
        <v>297</v>
      </c>
      <c r="I14" s="9" t="s">
        <v>317</v>
      </c>
      <c r="J14" s="9" t="s">
        <v>297</v>
      </c>
      <c r="K14" s="10">
        <v>0.5</v>
      </c>
      <c r="L14" s="9" t="s">
        <v>300</v>
      </c>
      <c r="M14" s="9" t="s">
        <v>301</v>
      </c>
      <c r="N14" s="9" t="s">
        <v>302</v>
      </c>
      <c r="O14" s="10">
        <v>0.5</v>
      </c>
      <c r="P14" s="9" t="s">
        <v>302</v>
      </c>
      <c r="Q14" s="10">
        <v>0.5</v>
      </c>
      <c r="R14" s="9" t="s">
        <v>302</v>
      </c>
      <c r="S14" s="10">
        <v>0.2</v>
      </c>
      <c r="T14" s="9" t="s">
        <v>302</v>
      </c>
      <c r="U14" s="10">
        <v>0.1</v>
      </c>
      <c r="V14" s="9" t="s">
        <v>302</v>
      </c>
      <c r="W14" s="10">
        <v>0.1</v>
      </c>
      <c r="X14" s="9" t="s">
        <v>302</v>
      </c>
      <c r="Y14" s="10">
        <v>0.1</v>
      </c>
      <c r="Z14" s="9" t="s">
        <v>302</v>
      </c>
      <c r="AA14" s="10">
        <v>0.1</v>
      </c>
      <c r="AB14" s="9" t="s">
        <v>302</v>
      </c>
      <c r="AC14" s="10">
        <v>0.1</v>
      </c>
      <c r="AD14" s="9" t="s">
        <v>302</v>
      </c>
      <c r="AE14" s="10">
        <v>0.1</v>
      </c>
      <c r="AF14" s="9" t="s">
        <v>302</v>
      </c>
      <c r="AG14" s="10">
        <v>0.1</v>
      </c>
      <c r="AH14" s="9" t="s">
        <v>302</v>
      </c>
      <c r="AI14" s="10">
        <v>0.1</v>
      </c>
      <c r="AJ14" s="9" t="s">
        <v>302</v>
      </c>
      <c r="AK14" s="10">
        <v>0.5</v>
      </c>
      <c r="AL14" s="9" t="s">
        <v>302</v>
      </c>
      <c r="AM14" s="10">
        <v>0.1</v>
      </c>
      <c r="AN14" s="9" t="s">
        <v>302</v>
      </c>
      <c r="AO14" s="10">
        <v>0.1</v>
      </c>
      <c r="AP14" s="9" t="s">
        <v>302</v>
      </c>
      <c r="AQ14" s="10">
        <v>0.1</v>
      </c>
      <c r="AR14" s="9" t="s">
        <v>302</v>
      </c>
      <c r="AS14" s="10">
        <v>0.1</v>
      </c>
      <c r="AT14" s="9" t="s">
        <v>302</v>
      </c>
      <c r="AU14" s="10">
        <v>0.1</v>
      </c>
      <c r="AV14" s="9" t="s">
        <v>302</v>
      </c>
      <c r="AW14" s="10">
        <v>0.1</v>
      </c>
      <c r="AX14" s="9" t="s">
        <v>302</v>
      </c>
      <c r="AY14" s="10">
        <v>0.1</v>
      </c>
      <c r="AZ14" s="9" t="s">
        <v>302</v>
      </c>
      <c r="BA14" s="10">
        <v>0.1</v>
      </c>
      <c r="BB14" s="30">
        <v>1</v>
      </c>
      <c r="BC14" t="s">
        <v>358</v>
      </c>
      <c r="BD14" t="s">
        <v>305</v>
      </c>
    </row>
    <row r="15" spans="1:56" x14ac:dyDescent="0.2">
      <c r="A15" s="44" t="s">
        <v>445</v>
      </c>
      <c r="B15">
        <v>14</v>
      </c>
      <c r="C15" s="9" t="s">
        <v>295</v>
      </c>
      <c r="D15" s="9" t="s">
        <v>296</v>
      </c>
      <c r="E15" s="9">
        <v>3</v>
      </c>
      <c r="F15" s="9">
        <v>2</v>
      </c>
      <c r="G15" s="9">
        <v>2</v>
      </c>
      <c r="H15" s="9" t="s">
        <v>320</v>
      </c>
      <c r="I15" s="9" t="s">
        <v>297</v>
      </c>
      <c r="J15" s="9" t="s">
        <v>299</v>
      </c>
      <c r="K15" s="9" t="s">
        <v>311</v>
      </c>
      <c r="L15" s="9" t="s">
        <v>312</v>
      </c>
      <c r="M15" s="9" t="s">
        <v>301</v>
      </c>
      <c r="N15" s="9" t="s">
        <v>303</v>
      </c>
      <c r="O15" s="10">
        <v>0.5</v>
      </c>
      <c r="P15" s="9" t="s">
        <v>303</v>
      </c>
      <c r="Q15" s="10">
        <v>0.5</v>
      </c>
      <c r="R15" s="9" t="s">
        <v>303</v>
      </c>
      <c r="S15" s="10">
        <v>0.4</v>
      </c>
      <c r="T15" s="9" t="s">
        <v>303</v>
      </c>
      <c r="U15" s="10">
        <v>0.6</v>
      </c>
      <c r="V15" s="9" t="s">
        <v>303</v>
      </c>
      <c r="W15" s="10">
        <v>0.5</v>
      </c>
      <c r="X15" s="9" t="s">
        <v>303</v>
      </c>
      <c r="Y15" s="10">
        <v>0.2</v>
      </c>
      <c r="Z15" s="9" t="s">
        <v>303</v>
      </c>
      <c r="AA15" s="10">
        <v>0.3</v>
      </c>
      <c r="AB15" s="9" t="s">
        <v>303</v>
      </c>
      <c r="AC15" s="10">
        <v>0.5</v>
      </c>
      <c r="AD15" s="9" t="s">
        <v>303</v>
      </c>
      <c r="AE15" s="10">
        <v>0.3</v>
      </c>
      <c r="AF15" s="9" t="s">
        <v>303</v>
      </c>
      <c r="AG15" s="10">
        <v>0.4</v>
      </c>
      <c r="AH15" s="9" t="s">
        <v>303</v>
      </c>
      <c r="AI15" s="10">
        <v>0.4</v>
      </c>
      <c r="AJ15" s="9" t="s">
        <v>303</v>
      </c>
      <c r="AK15" s="10">
        <v>0.4</v>
      </c>
      <c r="AL15" s="9" t="s">
        <v>303</v>
      </c>
      <c r="AM15" s="10">
        <v>0.7</v>
      </c>
      <c r="AN15" s="9" t="s">
        <v>303</v>
      </c>
      <c r="AO15" s="10">
        <v>0.5</v>
      </c>
      <c r="AP15" s="9" t="s">
        <v>303</v>
      </c>
      <c r="AQ15" s="10">
        <v>0.1</v>
      </c>
      <c r="AR15" s="9" t="s">
        <v>303</v>
      </c>
      <c r="AS15" s="10">
        <v>0.6</v>
      </c>
      <c r="AT15" s="9" t="s">
        <v>303</v>
      </c>
      <c r="AU15" s="10">
        <v>0.8</v>
      </c>
      <c r="AV15" s="9" t="s">
        <v>303</v>
      </c>
      <c r="AW15" s="10">
        <v>0.2</v>
      </c>
      <c r="AX15" s="9" t="s">
        <v>303</v>
      </c>
      <c r="AY15" s="10">
        <v>0.8</v>
      </c>
      <c r="AZ15" s="9" t="s">
        <v>303</v>
      </c>
      <c r="BA15" s="10">
        <v>0.7</v>
      </c>
      <c r="BB15" s="30">
        <v>1</v>
      </c>
      <c r="BC15" s="9" t="s">
        <v>313</v>
      </c>
      <c r="BD15" s="9" t="s">
        <v>314</v>
      </c>
    </row>
    <row r="16" spans="1:56" x14ac:dyDescent="0.2">
      <c r="A16" s="44" t="s">
        <v>445</v>
      </c>
      <c r="B16">
        <v>15</v>
      </c>
      <c r="C16" s="9" t="s">
        <v>295</v>
      </c>
      <c r="D16" s="9" t="s">
        <v>296</v>
      </c>
      <c r="E16" s="9">
        <v>5</v>
      </c>
      <c r="F16" s="9">
        <v>2</v>
      </c>
      <c r="G16" s="9">
        <v>5</v>
      </c>
      <c r="H16" s="9" t="s">
        <v>320</v>
      </c>
      <c r="I16" s="9" t="s">
        <v>299</v>
      </c>
      <c r="J16" s="9" t="s">
        <v>299</v>
      </c>
      <c r="K16" s="10">
        <v>0.5</v>
      </c>
      <c r="L16" s="9" t="s">
        <v>312</v>
      </c>
      <c r="M16" s="9" t="s">
        <v>326</v>
      </c>
      <c r="N16" s="9" t="s">
        <v>302</v>
      </c>
      <c r="O16" s="10">
        <v>0.5</v>
      </c>
      <c r="P16" s="9" t="s">
        <v>303</v>
      </c>
      <c r="Q16" s="10">
        <v>0.6</v>
      </c>
      <c r="R16" s="9" t="s">
        <v>302</v>
      </c>
      <c r="S16" s="10">
        <v>0.5</v>
      </c>
      <c r="T16" s="9" t="s">
        <v>303</v>
      </c>
      <c r="U16" s="10">
        <v>0.4</v>
      </c>
      <c r="V16" s="9" t="s">
        <v>302</v>
      </c>
      <c r="W16" s="10">
        <v>0.2</v>
      </c>
      <c r="X16" s="9" t="s">
        <v>303</v>
      </c>
      <c r="Y16" s="10">
        <v>0.6</v>
      </c>
      <c r="Z16" s="9" t="s">
        <v>303</v>
      </c>
      <c r="AA16" s="10">
        <v>0.7</v>
      </c>
      <c r="AB16" s="9" t="s">
        <v>303</v>
      </c>
      <c r="AC16" s="10">
        <v>0.8</v>
      </c>
      <c r="AD16" s="9" t="s">
        <v>303</v>
      </c>
      <c r="AE16" s="10">
        <v>0.7</v>
      </c>
      <c r="AF16" s="9" t="s">
        <v>302</v>
      </c>
      <c r="AG16" s="10">
        <v>0.3</v>
      </c>
      <c r="AH16" s="9" t="s">
        <v>303</v>
      </c>
      <c r="AI16" s="10">
        <v>0.5</v>
      </c>
      <c r="AJ16" s="9" t="s">
        <v>303</v>
      </c>
      <c r="AK16" s="10">
        <v>0.2</v>
      </c>
      <c r="AL16" s="9" t="s">
        <v>302</v>
      </c>
      <c r="AM16" s="10">
        <v>0.7</v>
      </c>
      <c r="AN16" s="9" t="s">
        <v>303</v>
      </c>
      <c r="AO16" s="10">
        <v>0.6</v>
      </c>
      <c r="AP16" s="9" t="s">
        <v>303</v>
      </c>
      <c r="AQ16" s="10">
        <v>0.4</v>
      </c>
      <c r="AR16" s="9" t="s">
        <v>303</v>
      </c>
      <c r="AS16" s="10">
        <v>0.5</v>
      </c>
      <c r="AT16" s="9" t="s">
        <v>302</v>
      </c>
      <c r="AU16" s="10">
        <v>0.5</v>
      </c>
      <c r="AV16" s="9" t="s">
        <v>302</v>
      </c>
      <c r="AW16" s="10">
        <v>0.6</v>
      </c>
      <c r="AX16" s="9" t="s">
        <v>303</v>
      </c>
      <c r="AY16" s="10">
        <v>0.6</v>
      </c>
      <c r="AZ16" s="9" t="s">
        <v>303</v>
      </c>
      <c r="BA16" s="10">
        <v>0.2</v>
      </c>
      <c r="BB16" s="30">
        <v>1</v>
      </c>
      <c r="BC16" s="9" t="s">
        <v>313</v>
      </c>
      <c r="BD16" s="9" t="s">
        <v>305</v>
      </c>
    </row>
    <row r="17" spans="1:56" x14ac:dyDescent="0.2">
      <c r="A17" s="44" t="s">
        <v>445</v>
      </c>
      <c r="B17">
        <v>16</v>
      </c>
      <c r="C17" s="9" t="s">
        <v>295</v>
      </c>
      <c r="D17" s="9" t="s">
        <v>309</v>
      </c>
      <c r="E17" s="9">
        <v>7</v>
      </c>
      <c r="F17" s="9">
        <v>7</v>
      </c>
      <c r="G17" s="9">
        <v>7</v>
      </c>
      <c r="H17" s="9" t="s">
        <v>299</v>
      </c>
      <c r="I17" s="9" t="s">
        <v>299</v>
      </c>
      <c r="J17" s="9" t="s">
        <v>299</v>
      </c>
      <c r="K17" s="9" t="s">
        <v>344</v>
      </c>
      <c r="L17" s="9" t="s">
        <v>337</v>
      </c>
      <c r="M17" s="9" t="s">
        <v>301</v>
      </c>
      <c r="N17" s="9" t="s">
        <v>302</v>
      </c>
      <c r="O17" s="10">
        <v>0.7</v>
      </c>
      <c r="P17" s="9" t="s">
        <v>302</v>
      </c>
      <c r="Q17" s="10">
        <v>0.5</v>
      </c>
      <c r="R17" s="9" t="s">
        <v>303</v>
      </c>
      <c r="S17" s="10">
        <v>0.8</v>
      </c>
      <c r="T17" s="9" t="s">
        <v>302</v>
      </c>
      <c r="U17" s="10">
        <v>0.7</v>
      </c>
      <c r="V17" s="9" t="s">
        <v>303</v>
      </c>
      <c r="W17" s="10">
        <v>0.8</v>
      </c>
      <c r="X17" s="9" t="s">
        <v>302</v>
      </c>
      <c r="Y17" s="10">
        <v>0.8</v>
      </c>
      <c r="Z17" s="9" t="s">
        <v>302</v>
      </c>
      <c r="AA17" s="10">
        <v>0.8</v>
      </c>
      <c r="AB17" s="9" t="s">
        <v>303</v>
      </c>
      <c r="AC17" s="10">
        <v>0.8</v>
      </c>
      <c r="AD17" s="9" t="s">
        <v>302</v>
      </c>
      <c r="AE17" s="10">
        <v>0.6</v>
      </c>
      <c r="AF17" s="9" t="s">
        <v>303</v>
      </c>
      <c r="AG17" s="10">
        <v>0.8</v>
      </c>
      <c r="AH17" s="9" t="s">
        <v>302</v>
      </c>
      <c r="AI17" s="10">
        <v>0.7</v>
      </c>
      <c r="AJ17" s="9" t="s">
        <v>302</v>
      </c>
      <c r="AK17" s="10">
        <v>0.7</v>
      </c>
      <c r="AL17" s="9" t="s">
        <v>303</v>
      </c>
      <c r="AM17" s="10">
        <v>0.9</v>
      </c>
      <c r="AN17" s="9" t="s">
        <v>303</v>
      </c>
      <c r="AO17" s="10">
        <v>0.7</v>
      </c>
      <c r="AP17" s="9" t="s">
        <v>302</v>
      </c>
      <c r="AQ17" s="10">
        <v>0.7</v>
      </c>
      <c r="AR17" s="9" t="s">
        <v>303</v>
      </c>
      <c r="AS17" s="10">
        <v>0.8</v>
      </c>
      <c r="AT17" s="9" t="s">
        <v>303</v>
      </c>
      <c r="AU17" s="10">
        <v>0.8</v>
      </c>
      <c r="AV17" s="9" t="s">
        <v>302</v>
      </c>
      <c r="AW17" s="10">
        <v>0.7</v>
      </c>
      <c r="AX17" s="9" t="s">
        <v>303</v>
      </c>
      <c r="AY17" s="10">
        <v>0.9</v>
      </c>
      <c r="AZ17" s="9" t="s">
        <v>302</v>
      </c>
      <c r="BA17" s="10">
        <v>0.3</v>
      </c>
      <c r="BB17" s="30">
        <v>1</v>
      </c>
      <c r="BC17" s="9" t="s">
        <v>313</v>
      </c>
      <c r="BD17" s="9" t="s">
        <v>314</v>
      </c>
    </row>
    <row r="18" spans="1:56" x14ac:dyDescent="0.2">
      <c r="A18" s="44" t="s">
        <v>445</v>
      </c>
      <c r="B18">
        <v>17</v>
      </c>
      <c r="C18" s="9" t="s">
        <v>374</v>
      </c>
      <c r="D18" s="9" t="s">
        <v>296</v>
      </c>
      <c r="E18" s="9">
        <v>5</v>
      </c>
      <c r="F18" s="9">
        <v>5</v>
      </c>
      <c r="G18" s="9">
        <v>5</v>
      </c>
      <c r="H18" s="9" t="s">
        <v>320</v>
      </c>
      <c r="I18" s="9" t="s">
        <v>298</v>
      </c>
      <c r="J18" s="9" t="s">
        <v>298</v>
      </c>
      <c r="K18" s="10">
        <v>0.5</v>
      </c>
      <c r="L18" s="9" t="s">
        <v>337</v>
      </c>
      <c r="M18" s="9" t="s">
        <v>326</v>
      </c>
      <c r="N18" s="9" t="s">
        <v>302</v>
      </c>
      <c r="O18" s="10">
        <v>0.5</v>
      </c>
      <c r="P18" s="9" t="s">
        <v>303</v>
      </c>
      <c r="Q18" s="10">
        <v>0.6</v>
      </c>
      <c r="R18" s="9" t="s">
        <v>303</v>
      </c>
      <c r="S18" s="10">
        <v>0.4</v>
      </c>
      <c r="T18" s="9" t="s">
        <v>303</v>
      </c>
      <c r="U18" s="10">
        <v>0.6</v>
      </c>
      <c r="V18" s="9" t="s">
        <v>303</v>
      </c>
      <c r="W18" s="10">
        <v>0.7</v>
      </c>
      <c r="X18" s="9" t="s">
        <v>303</v>
      </c>
      <c r="Y18" s="10">
        <v>0.2</v>
      </c>
      <c r="Z18" s="9" t="s">
        <v>303</v>
      </c>
      <c r="AA18" s="10">
        <v>0.3</v>
      </c>
      <c r="AB18" s="9" t="s">
        <v>302</v>
      </c>
      <c r="AC18" s="10">
        <v>0.4</v>
      </c>
      <c r="AD18" s="9" t="s">
        <v>302</v>
      </c>
      <c r="AE18" s="10">
        <v>0.5</v>
      </c>
      <c r="AF18" s="9" t="s">
        <v>302</v>
      </c>
      <c r="AG18" s="10">
        <v>0.5</v>
      </c>
      <c r="AH18" s="9" t="s">
        <v>302</v>
      </c>
      <c r="AI18" s="10">
        <v>0.5</v>
      </c>
      <c r="AJ18" s="9" t="s">
        <v>302</v>
      </c>
      <c r="AK18" s="10">
        <v>0.5</v>
      </c>
      <c r="AL18" s="9" t="s">
        <v>303</v>
      </c>
      <c r="AM18" s="10">
        <v>0.7</v>
      </c>
      <c r="AN18" s="9" t="s">
        <v>303</v>
      </c>
      <c r="AO18" s="10">
        <v>0.5</v>
      </c>
      <c r="AP18" s="9" t="s">
        <v>302</v>
      </c>
      <c r="AQ18" s="10">
        <v>0.4</v>
      </c>
      <c r="AR18" s="9" t="s">
        <v>303</v>
      </c>
      <c r="AS18" s="10">
        <v>0.6</v>
      </c>
      <c r="AT18" s="9" t="s">
        <v>303</v>
      </c>
      <c r="AU18" s="10">
        <v>0.7</v>
      </c>
      <c r="AV18" s="9" t="s">
        <v>302</v>
      </c>
      <c r="AW18" s="10">
        <v>0.4</v>
      </c>
      <c r="AX18" s="9" t="s">
        <v>303</v>
      </c>
      <c r="AY18" s="10">
        <v>0.7</v>
      </c>
      <c r="AZ18" s="9" t="s">
        <v>302</v>
      </c>
      <c r="BA18" s="10">
        <v>0.4</v>
      </c>
      <c r="BB18" s="30">
        <v>1</v>
      </c>
      <c r="BC18" s="9" t="s">
        <v>313</v>
      </c>
      <c r="BD18" s="9" t="s">
        <v>314</v>
      </c>
    </row>
    <row r="19" spans="1:56" x14ac:dyDescent="0.2">
      <c r="A19" s="44" t="s">
        <v>445</v>
      </c>
      <c r="B19">
        <v>18</v>
      </c>
      <c r="C19" s="9" t="s">
        <v>374</v>
      </c>
      <c r="D19" s="9" t="s">
        <v>296</v>
      </c>
      <c r="E19" s="9">
        <v>3</v>
      </c>
      <c r="F19" s="9">
        <v>5</v>
      </c>
      <c r="G19" s="9">
        <v>7</v>
      </c>
      <c r="H19" s="9" t="s">
        <v>320</v>
      </c>
      <c r="I19" s="9" t="s">
        <v>298</v>
      </c>
      <c r="J19" s="9" t="s">
        <v>298</v>
      </c>
      <c r="K19" s="10">
        <v>0.5</v>
      </c>
      <c r="L19" s="9" t="s">
        <v>337</v>
      </c>
      <c r="M19" s="9" t="s">
        <v>326</v>
      </c>
      <c r="N19" s="9" t="s">
        <v>302</v>
      </c>
      <c r="O19" s="10">
        <v>0.7</v>
      </c>
      <c r="P19" s="9" t="s">
        <v>302</v>
      </c>
      <c r="Q19" s="10">
        <v>0.5</v>
      </c>
      <c r="R19" s="9" t="s">
        <v>302</v>
      </c>
      <c r="S19" s="10">
        <v>0.4</v>
      </c>
      <c r="T19" s="9" t="s">
        <v>302</v>
      </c>
      <c r="U19" s="10">
        <v>0.6</v>
      </c>
      <c r="V19" s="9" t="s">
        <v>302</v>
      </c>
      <c r="W19" s="10">
        <v>0.3</v>
      </c>
      <c r="X19" s="9" t="s">
        <v>302</v>
      </c>
      <c r="Y19" s="10">
        <v>0.8</v>
      </c>
      <c r="Z19" s="9" t="s">
        <v>303</v>
      </c>
      <c r="AA19" s="10">
        <v>0.2</v>
      </c>
      <c r="AB19" s="9" t="s">
        <v>302</v>
      </c>
      <c r="AC19" s="10">
        <v>0.3</v>
      </c>
      <c r="AD19" s="9" t="s">
        <v>302</v>
      </c>
      <c r="AE19" s="10">
        <v>0.4</v>
      </c>
      <c r="AF19" s="9" t="s">
        <v>303</v>
      </c>
      <c r="AG19" s="10">
        <v>0.1</v>
      </c>
      <c r="AH19" s="9" t="s">
        <v>302</v>
      </c>
      <c r="AI19" s="10">
        <v>0.6</v>
      </c>
      <c r="AJ19" s="9" t="s">
        <v>302</v>
      </c>
      <c r="AK19" s="10">
        <v>0.8</v>
      </c>
      <c r="AL19" s="9" t="s">
        <v>302</v>
      </c>
      <c r="AM19" s="10">
        <v>0.4</v>
      </c>
      <c r="AN19" s="9" t="s">
        <v>303</v>
      </c>
      <c r="AO19" s="10">
        <v>0.1</v>
      </c>
      <c r="AP19" s="9" t="s">
        <v>302</v>
      </c>
      <c r="AQ19" s="10">
        <v>0.5</v>
      </c>
      <c r="AR19" s="9" t="s">
        <v>303</v>
      </c>
      <c r="AS19" s="10">
        <v>0.2</v>
      </c>
      <c r="AT19" s="9" t="s">
        <v>302</v>
      </c>
      <c r="AU19" s="10">
        <v>0.3</v>
      </c>
      <c r="AV19" s="9" t="s">
        <v>302</v>
      </c>
      <c r="AW19" s="10">
        <v>0.8</v>
      </c>
      <c r="AX19" s="9" t="s">
        <v>303</v>
      </c>
      <c r="AY19" s="10">
        <v>0</v>
      </c>
      <c r="AZ19" s="9" t="s">
        <v>302</v>
      </c>
      <c r="BA19" s="10">
        <v>0.9</v>
      </c>
      <c r="BB19" s="30">
        <v>1</v>
      </c>
      <c r="BC19" s="9" t="s">
        <v>304</v>
      </c>
      <c r="BD19" s="9" t="s">
        <v>305</v>
      </c>
    </row>
    <row r="20" spans="1:56" x14ac:dyDescent="0.2">
      <c r="A20" s="44" t="s">
        <v>445</v>
      </c>
      <c r="B20">
        <v>19</v>
      </c>
      <c r="C20" s="9" t="s">
        <v>295</v>
      </c>
      <c r="D20" s="9" t="s">
        <v>296</v>
      </c>
      <c r="E20" s="9">
        <v>5</v>
      </c>
      <c r="F20" s="9">
        <v>7</v>
      </c>
      <c r="G20" s="9">
        <v>7</v>
      </c>
      <c r="H20" s="9" t="s">
        <v>298</v>
      </c>
      <c r="I20" s="9" t="s">
        <v>334</v>
      </c>
      <c r="J20" s="9" t="s">
        <v>297</v>
      </c>
      <c r="K20" s="10">
        <v>0.5</v>
      </c>
      <c r="L20" s="9" t="s">
        <v>321</v>
      </c>
      <c r="M20" s="9" t="s">
        <v>301</v>
      </c>
      <c r="N20" s="9" t="s">
        <v>302</v>
      </c>
      <c r="O20" s="10">
        <v>0.6</v>
      </c>
      <c r="P20" s="9" t="s">
        <v>302</v>
      </c>
      <c r="Q20" s="10">
        <v>0.7</v>
      </c>
      <c r="R20" s="9" t="s">
        <v>303</v>
      </c>
      <c r="S20" s="10">
        <v>0.4</v>
      </c>
      <c r="T20" s="9" t="s">
        <v>302</v>
      </c>
      <c r="U20" s="10">
        <v>0.6</v>
      </c>
      <c r="V20" s="9" t="s">
        <v>302</v>
      </c>
      <c r="W20" s="10">
        <v>0.3</v>
      </c>
      <c r="X20" s="9" t="s">
        <v>302</v>
      </c>
      <c r="Y20" s="10">
        <v>0.7</v>
      </c>
      <c r="Z20" s="9" t="s">
        <v>302</v>
      </c>
      <c r="AA20" s="10">
        <v>0.8</v>
      </c>
      <c r="AB20" s="9" t="s">
        <v>302</v>
      </c>
      <c r="AC20" s="10">
        <v>0.5</v>
      </c>
      <c r="AD20" s="9" t="s">
        <v>303</v>
      </c>
      <c r="AE20" s="10">
        <v>0.4</v>
      </c>
      <c r="AF20" s="9" t="s">
        <v>303</v>
      </c>
      <c r="AG20" s="10">
        <v>0.5</v>
      </c>
      <c r="AH20" s="9" t="s">
        <v>303</v>
      </c>
      <c r="AI20" s="10">
        <v>0.4</v>
      </c>
      <c r="AJ20" s="9" t="s">
        <v>302</v>
      </c>
      <c r="AK20" s="10">
        <v>0.7</v>
      </c>
      <c r="AL20" s="9" t="s">
        <v>303</v>
      </c>
      <c r="AM20" s="10">
        <v>0.5</v>
      </c>
      <c r="AN20" s="9" t="s">
        <v>302</v>
      </c>
      <c r="AO20" s="10">
        <v>0.3</v>
      </c>
      <c r="AP20" s="9" t="s">
        <v>302</v>
      </c>
      <c r="AQ20" s="10">
        <v>0.7</v>
      </c>
      <c r="AR20" s="9" t="s">
        <v>303</v>
      </c>
      <c r="AS20" s="10">
        <v>0.6</v>
      </c>
      <c r="AT20" s="9" t="s">
        <v>302</v>
      </c>
      <c r="AU20" s="10">
        <v>0.8</v>
      </c>
      <c r="AV20" s="9" t="s">
        <v>302</v>
      </c>
      <c r="AW20" s="10">
        <v>0.7</v>
      </c>
      <c r="AX20" s="9" t="s">
        <v>303</v>
      </c>
      <c r="AY20" s="10">
        <v>0.8</v>
      </c>
      <c r="AZ20" s="9" t="s">
        <v>302</v>
      </c>
      <c r="BA20" s="10">
        <v>0.5</v>
      </c>
      <c r="BB20" s="30">
        <v>1</v>
      </c>
      <c r="BC20" s="9" t="s">
        <v>313</v>
      </c>
      <c r="BD20" s="9" t="s">
        <v>305</v>
      </c>
    </row>
    <row r="21" spans="1:56" x14ac:dyDescent="0.2">
      <c r="A21" s="44" t="s">
        <v>445</v>
      </c>
      <c r="B21">
        <v>20</v>
      </c>
      <c r="C21" s="9" t="s">
        <v>295</v>
      </c>
      <c r="D21" s="9" t="s">
        <v>309</v>
      </c>
      <c r="E21" s="9">
        <v>6</v>
      </c>
      <c r="F21" s="9">
        <v>4</v>
      </c>
      <c r="G21" s="9">
        <v>4</v>
      </c>
      <c r="H21" s="9" t="s">
        <v>299</v>
      </c>
      <c r="I21" s="9" t="s">
        <v>317</v>
      </c>
      <c r="J21" s="9" t="s">
        <v>310</v>
      </c>
      <c r="K21" s="9" t="s">
        <v>311</v>
      </c>
      <c r="L21" s="9" t="s">
        <v>337</v>
      </c>
      <c r="M21" s="9" t="s">
        <v>322</v>
      </c>
      <c r="N21" s="9" t="s">
        <v>302</v>
      </c>
      <c r="O21" s="10">
        <v>0.6</v>
      </c>
      <c r="P21" s="9" t="s">
        <v>302</v>
      </c>
      <c r="Q21" s="10">
        <v>0.7</v>
      </c>
      <c r="R21" s="9" t="s">
        <v>302</v>
      </c>
      <c r="S21" s="10">
        <v>0.5</v>
      </c>
      <c r="T21" s="9" t="s">
        <v>302</v>
      </c>
      <c r="U21" s="10">
        <v>0.5</v>
      </c>
      <c r="V21" s="9" t="s">
        <v>302</v>
      </c>
      <c r="W21" s="10">
        <v>0.2</v>
      </c>
      <c r="X21" s="9" t="s">
        <v>302</v>
      </c>
      <c r="Y21" s="10">
        <v>0.6</v>
      </c>
      <c r="Z21" s="9" t="s">
        <v>302</v>
      </c>
      <c r="AA21" s="10">
        <v>0.6</v>
      </c>
      <c r="AB21" s="9" t="s">
        <v>302</v>
      </c>
      <c r="AC21" s="10">
        <v>0.4</v>
      </c>
      <c r="AD21" s="9" t="s">
        <v>302</v>
      </c>
      <c r="AE21" s="10">
        <v>0.6</v>
      </c>
      <c r="AF21" s="9" t="s">
        <v>302</v>
      </c>
      <c r="AG21" s="10">
        <v>0.5</v>
      </c>
      <c r="AH21" s="9" t="s">
        <v>303</v>
      </c>
      <c r="AI21" s="10">
        <v>0.2</v>
      </c>
      <c r="AJ21" s="9" t="s">
        <v>302</v>
      </c>
      <c r="AK21" s="10">
        <v>0.3</v>
      </c>
      <c r="AL21" s="9" t="s">
        <v>303</v>
      </c>
      <c r="AM21" s="10">
        <v>0.3</v>
      </c>
      <c r="AN21" s="9" t="s">
        <v>303</v>
      </c>
      <c r="AO21" s="10">
        <v>0.5</v>
      </c>
      <c r="AP21" s="9" t="s">
        <v>302</v>
      </c>
      <c r="AQ21" s="10">
        <v>0.6</v>
      </c>
      <c r="AR21" s="9" t="s">
        <v>303</v>
      </c>
      <c r="AS21" s="10">
        <v>0.3</v>
      </c>
      <c r="AT21" s="9" t="s">
        <v>303</v>
      </c>
      <c r="AU21" s="10">
        <v>0.5</v>
      </c>
      <c r="AV21" s="9" t="s">
        <v>302</v>
      </c>
      <c r="AW21" s="10">
        <v>0.6</v>
      </c>
      <c r="AX21" s="9" t="s">
        <v>303</v>
      </c>
      <c r="AY21" s="10">
        <v>0.2</v>
      </c>
      <c r="AZ21" s="9" t="s">
        <v>302</v>
      </c>
      <c r="BA21" s="10">
        <v>0.4</v>
      </c>
      <c r="BB21" s="30">
        <v>1</v>
      </c>
      <c r="BC21" s="9" t="s">
        <v>313</v>
      </c>
      <c r="BD21" s="9" t="s">
        <v>305</v>
      </c>
    </row>
    <row r="22" spans="1:56" x14ac:dyDescent="0.2">
      <c r="A22" s="44" t="s">
        <v>445</v>
      </c>
      <c r="B22">
        <v>21</v>
      </c>
      <c r="C22" s="9" t="s">
        <v>353</v>
      </c>
      <c r="D22" s="9" t="s">
        <v>296</v>
      </c>
      <c r="E22" s="9">
        <v>5</v>
      </c>
      <c r="F22" s="9">
        <v>5</v>
      </c>
      <c r="G22" s="9">
        <v>4</v>
      </c>
      <c r="H22" s="9" t="s">
        <v>297</v>
      </c>
      <c r="I22" s="9" t="s">
        <v>299</v>
      </c>
      <c r="J22" s="9" t="s">
        <v>310</v>
      </c>
      <c r="K22" s="9" t="s">
        <v>311</v>
      </c>
      <c r="L22" s="9" t="s">
        <v>337</v>
      </c>
      <c r="M22" s="9" t="s">
        <v>301</v>
      </c>
      <c r="N22" s="9" t="s">
        <v>302</v>
      </c>
      <c r="O22" s="10">
        <v>0.7</v>
      </c>
      <c r="P22" s="9" t="s">
        <v>302</v>
      </c>
      <c r="Q22" s="10">
        <v>0.6</v>
      </c>
      <c r="R22" s="9" t="s">
        <v>303</v>
      </c>
      <c r="S22" s="10">
        <v>0.8</v>
      </c>
      <c r="T22" s="9" t="s">
        <v>302</v>
      </c>
      <c r="U22" s="10">
        <v>0.7</v>
      </c>
      <c r="V22" s="9" t="s">
        <v>303</v>
      </c>
      <c r="W22" s="10">
        <v>0.9</v>
      </c>
      <c r="X22" s="9" t="s">
        <v>302</v>
      </c>
      <c r="Y22" s="10">
        <v>0.8</v>
      </c>
      <c r="Z22" s="9" t="s">
        <v>302</v>
      </c>
      <c r="AA22" s="10">
        <v>0.6</v>
      </c>
      <c r="AB22" s="9" t="s">
        <v>302</v>
      </c>
      <c r="AC22" s="10">
        <v>0.7</v>
      </c>
      <c r="AD22" s="9" t="s">
        <v>302</v>
      </c>
      <c r="AE22" s="10">
        <v>1</v>
      </c>
      <c r="AF22" s="9" t="s">
        <v>303</v>
      </c>
      <c r="AG22" s="10">
        <v>0.5</v>
      </c>
      <c r="AH22" s="9" t="s">
        <v>302</v>
      </c>
      <c r="AI22" s="10">
        <v>0.8</v>
      </c>
      <c r="AJ22" s="9" t="s">
        <v>302</v>
      </c>
      <c r="AK22" s="10">
        <v>0.4</v>
      </c>
      <c r="AL22" s="9" t="s">
        <v>303</v>
      </c>
      <c r="AM22" s="10">
        <v>0.8</v>
      </c>
      <c r="AN22" s="9" t="s">
        <v>303</v>
      </c>
      <c r="AO22" s="10">
        <v>0.8</v>
      </c>
      <c r="AP22" s="9" t="s">
        <v>302</v>
      </c>
      <c r="AQ22" s="10">
        <v>0.7</v>
      </c>
      <c r="AR22" s="9" t="s">
        <v>303</v>
      </c>
      <c r="AS22" s="10">
        <v>0.7</v>
      </c>
      <c r="AT22" s="9" t="s">
        <v>303</v>
      </c>
      <c r="AU22" s="10">
        <v>0.8</v>
      </c>
      <c r="AV22" s="9" t="s">
        <v>302</v>
      </c>
      <c r="AW22" s="10">
        <v>0.6</v>
      </c>
      <c r="AX22" s="9" t="s">
        <v>303</v>
      </c>
      <c r="AY22" s="10">
        <v>0.8</v>
      </c>
      <c r="AZ22" s="9" t="s">
        <v>302</v>
      </c>
      <c r="BA22" s="10">
        <v>0.8</v>
      </c>
      <c r="BB22" s="30">
        <v>1</v>
      </c>
      <c r="BC22" t="s">
        <v>313</v>
      </c>
      <c r="BD22" t="s">
        <v>314</v>
      </c>
    </row>
    <row r="23" spans="1:56" x14ac:dyDescent="0.2">
      <c r="A23" s="44" t="s">
        <v>445</v>
      </c>
      <c r="B23">
        <v>22</v>
      </c>
      <c r="C23" s="9" t="s">
        <v>295</v>
      </c>
      <c r="D23" s="9" t="s">
        <v>309</v>
      </c>
      <c r="E23" s="9">
        <v>7</v>
      </c>
      <c r="F23" s="9">
        <v>7</v>
      </c>
      <c r="G23" s="9">
        <v>7</v>
      </c>
      <c r="H23" s="9" t="s">
        <v>317</v>
      </c>
      <c r="I23" s="9" t="s">
        <v>317</v>
      </c>
      <c r="J23" s="9" t="s">
        <v>299</v>
      </c>
      <c r="K23" s="10">
        <v>0.5</v>
      </c>
      <c r="L23" s="9" t="s">
        <v>300</v>
      </c>
      <c r="M23" s="9" t="s">
        <v>301</v>
      </c>
      <c r="N23" s="9" t="s">
        <v>302</v>
      </c>
      <c r="O23" s="10">
        <v>0.8</v>
      </c>
      <c r="P23" s="9" t="s">
        <v>302</v>
      </c>
      <c r="Q23" s="10">
        <v>0.9</v>
      </c>
      <c r="R23" s="9" t="s">
        <v>302</v>
      </c>
      <c r="S23" s="10">
        <v>0.3</v>
      </c>
      <c r="T23" s="9" t="s">
        <v>302</v>
      </c>
      <c r="U23" s="10">
        <v>0.9</v>
      </c>
      <c r="V23" s="9" t="s">
        <v>303</v>
      </c>
      <c r="W23" s="10">
        <v>0.5</v>
      </c>
      <c r="X23" s="9" t="s">
        <v>302</v>
      </c>
      <c r="Y23" s="10">
        <v>0.3</v>
      </c>
      <c r="Z23" s="9" t="s">
        <v>302</v>
      </c>
      <c r="AA23" s="10">
        <v>0.2</v>
      </c>
      <c r="AB23" s="9" t="s">
        <v>303</v>
      </c>
      <c r="AC23" s="10">
        <v>0.3</v>
      </c>
      <c r="AD23" s="9" t="s">
        <v>302</v>
      </c>
      <c r="AE23" s="10">
        <v>0.9</v>
      </c>
      <c r="AF23" s="9" t="s">
        <v>302</v>
      </c>
      <c r="AG23" s="10">
        <v>0.3</v>
      </c>
      <c r="AH23" s="9" t="s">
        <v>302</v>
      </c>
      <c r="AI23" s="10">
        <v>0.9</v>
      </c>
      <c r="AJ23" s="9" t="s">
        <v>302</v>
      </c>
      <c r="AK23" s="10">
        <v>0.5</v>
      </c>
      <c r="AL23" s="9" t="s">
        <v>302</v>
      </c>
      <c r="AM23" s="10">
        <v>0.1</v>
      </c>
      <c r="AN23" s="9" t="s">
        <v>303</v>
      </c>
      <c r="AO23" s="10">
        <v>0.5</v>
      </c>
      <c r="AP23" s="9" t="s">
        <v>302</v>
      </c>
      <c r="AQ23" s="10">
        <v>0.9</v>
      </c>
      <c r="AR23" s="9" t="s">
        <v>303</v>
      </c>
      <c r="AS23" s="10">
        <v>0.5</v>
      </c>
      <c r="AT23" s="9" t="s">
        <v>303</v>
      </c>
      <c r="AU23" s="10">
        <v>0.7</v>
      </c>
      <c r="AV23" s="9" t="s">
        <v>302</v>
      </c>
      <c r="AW23" s="10">
        <v>0.8</v>
      </c>
      <c r="AX23" s="9" t="s">
        <v>303</v>
      </c>
      <c r="AY23" s="10">
        <v>0.4</v>
      </c>
      <c r="AZ23" s="9" t="s">
        <v>302</v>
      </c>
      <c r="BA23" s="10">
        <v>0.8</v>
      </c>
      <c r="BB23" s="30">
        <v>1</v>
      </c>
      <c r="BC23" t="s">
        <v>313</v>
      </c>
      <c r="BD23" t="s">
        <v>305</v>
      </c>
    </row>
    <row r="24" spans="1:56" x14ac:dyDescent="0.2">
      <c r="A24" s="44" t="s">
        <v>445</v>
      </c>
      <c r="B24">
        <v>23</v>
      </c>
      <c r="C24" s="9" t="s">
        <v>353</v>
      </c>
      <c r="D24" s="9" t="s">
        <v>296</v>
      </c>
      <c r="E24" s="9">
        <v>5</v>
      </c>
      <c r="F24" s="9">
        <v>4</v>
      </c>
      <c r="G24" s="9">
        <v>3</v>
      </c>
      <c r="H24" s="9" t="s">
        <v>299</v>
      </c>
      <c r="I24" s="9" t="s">
        <v>297</v>
      </c>
      <c r="J24" s="9" t="s">
        <v>297</v>
      </c>
      <c r="K24" s="9" t="s">
        <v>344</v>
      </c>
      <c r="L24" s="9" t="s">
        <v>321</v>
      </c>
      <c r="M24" s="9" t="s">
        <v>322</v>
      </c>
      <c r="N24" s="9" t="s">
        <v>302</v>
      </c>
      <c r="O24" s="10">
        <v>0.8</v>
      </c>
      <c r="P24" s="9" t="s">
        <v>302</v>
      </c>
      <c r="Q24" s="10">
        <v>0.6</v>
      </c>
      <c r="R24" s="9" t="s">
        <v>303</v>
      </c>
      <c r="S24" s="10">
        <v>0.3</v>
      </c>
      <c r="T24" s="9" t="s">
        <v>302</v>
      </c>
      <c r="U24" s="10">
        <v>0.3</v>
      </c>
      <c r="V24" s="9" t="s">
        <v>303</v>
      </c>
      <c r="W24" s="10">
        <v>0.5</v>
      </c>
      <c r="X24" s="9" t="s">
        <v>302</v>
      </c>
      <c r="Y24" s="10">
        <v>0.5</v>
      </c>
      <c r="Z24" s="9" t="s">
        <v>302</v>
      </c>
      <c r="AA24" s="10">
        <v>0.5</v>
      </c>
      <c r="AB24" s="9" t="s">
        <v>302</v>
      </c>
      <c r="AC24" s="10">
        <v>0.5</v>
      </c>
      <c r="AD24" s="9" t="s">
        <v>302</v>
      </c>
      <c r="AE24" s="10">
        <v>0.5</v>
      </c>
      <c r="AF24" s="9" t="s">
        <v>303</v>
      </c>
      <c r="AG24" s="10">
        <v>0.3</v>
      </c>
      <c r="AH24" s="9" t="s">
        <v>302</v>
      </c>
      <c r="AI24" s="10">
        <v>0.5</v>
      </c>
      <c r="AJ24" s="9" t="s">
        <v>302</v>
      </c>
      <c r="AK24" s="10">
        <v>0.4</v>
      </c>
      <c r="AL24" s="9" t="s">
        <v>302</v>
      </c>
      <c r="AM24" s="10">
        <v>0.6</v>
      </c>
      <c r="AN24" s="9" t="s">
        <v>303</v>
      </c>
      <c r="AO24" s="10">
        <v>0.5</v>
      </c>
      <c r="AP24" s="9" t="s">
        <v>302</v>
      </c>
      <c r="AQ24" s="10">
        <v>0.7</v>
      </c>
      <c r="AR24" s="9" t="s">
        <v>303</v>
      </c>
      <c r="AS24" s="10">
        <v>0.2</v>
      </c>
      <c r="AT24" s="9" t="s">
        <v>303</v>
      </c>
      <c r="AU24" s="10">
        <v>0.4</v>
      </c>
      <c r="AV24" s="9" t="s">
        <v>302</v>
      </c>
      <c r="AW24" s="10">
        <v>0.5</v>
      </c>
      <c r="AX24" s="9" t="s">
        <v>303</v>
      </c>
      <c r="AY24" s="10">
        <v>0.4</v>
      </c>
      <c r="AZ24" s="9" t="s">
        <v>302</v>
      </c>
      <c r="BA24" s="10">
        <v>0.6</v>
      </c>
      <c r="BB24" s="30">
        <v>1</v>
      </c>
      <c r="BC24" t="s">
        <v>304</v>
      </c>
      <c r="BD24" t="s">
        <v>305</v>
      </c>
    </row>
    <row r="25" spans="1:56" s="32" customFormat="1" x14ac:dyDescent="0.2">
      <c r="A25" s="45" t="s">
        <v>402</v>
      </c>
      <c r="B25" s="32">
        <v>24</v>
      </c>
      <c r="C25" s="32" t="s">
        <v>295</v>
      </c>
      <c r="D25" s="32" t="s">
        <v>309</v>
      </c>
      <c r="E25" s="32">
        <v>3</v>
      </c>
      <c r="F25" s="32">
        <v>3</v>
      </c>
      <c r="G25" s="32">
        <v>3</v>
      </c>
      <c r="H25" s="32" t="s">
        <v>317</v>
      </c>
      <c r="I25" s="32" t="s">
        <v>297</v>
      </c>
      <c r="J25" s="32" t="s">
        <v>317</v>
      </c>
      <c r="K25" s="32" t="s">
        <v>311</v>
      </c>
      <c r="L25" s="32" t="s">
        <v>300</v>
      </c>
      <c r="M25" s="32" t="s">
        <v>301</v>
      </c>
      <c r="N25" s="32" t="s">
        <v>302</v>
      </c>
      <c r="O25" s="33">
        <v>0.8</v>
      </c>
      <c r="P25" s="32" t="s">
        <v>302</v>
      </c>
      <c r="Q25" s="33">
        <v>0.6</v>
      </c>
      <c r="R25" s="32" t="s">
        <v>302</v>
      </c>
      <c r="S25" s="33">
        <v>0.5</v>
      </c>
      <c r="T25" s="32" t="s">
        <v>302</v>
      </c>
      <c r="U25" s="33">
        <v>0.7</v>
      </c>
      <c r="V25" s="32" t="s">
        <v>302</v>
      </c>
      <c r="W25" s="33">
        <v>0.8</v>
      </c>
      <c r="X25" s="32" t="s">
        <v>302</v>
      </c>
      <c r="Y25" s="33">
        <v>0.7</v>
      </c>
      <c r="Z25" s="32" t="s">
        <v>302</v>
      </c>
      <c r="AA25" s="33">
        <v>0.6</v>
      </c>
      <c r="AB25" s="32" t="s">
        <v>302</v>
      </c>
      <c r="AC25" s="33">
        <v>0.7</v>
      </c>
      <c r="AD25" s="32" t="s">
        <v>302</v>
      </c>
      <c r="AE25" s="33">
        <v>0.6</v>
      </c>
      <c r="AF25" s="32" t="s">
        <v>302</v>
      </c>
      <c r="AG25" s="33">
        <v>0.6</v>
      </c>
      <c r="AH25" s="32" t="s">
        <v>302</v>
      </c>
      <c r="AI25" s="33">
        <v>0.7</v>
      </c>
      <c r="AJ25" s="32" t="s">
        <v>302</v>
      </c>
      <c r="AK25" s="33">
        <v>0.9</v>
      </c>
      <c r="AL25" s="32" t="s">
        <v>302</v>
      </c>
      <c r="AM25" s="33">
        <v>0.6</v>
      </c>
      <c r="AN25" s="32" t="s">
        <v>302</v>
      </c>
      <c r="AO25" s="33">
        <v>0.5</v>
      </c>
      <c r="AP25" s="32" t="s">
        <v>302</v>
      </c>
      <c r="AQ25" s="33">
        <v>0.6</v>
      </c>
      <c r="AR25" s="32" t="s">
        <v>302</v>
      </c>
      <c r="AS25" s="33">
        <v>0.6</v>
      </c>
      <c r="AT25" s="32" t="s">
        <v>302</v>
      </c>
      <c r="AU25" s="33">
        <v>0.6</v>
      </c>
      <c r="AV25" s="32" t="s">
        <v>302</v>
      </c>
      <c r="AW25" s="33">
        <v>0.8</v>
      </c>
      <c r="AX25" s="32" t="s">
        <v>302</v>
      </c>
      <c r="AY25" s="33">
        <v>0.6</v>
      </c>
      <c r="AZ25" s="32" t="s">
        <v>302</v>
      </c>
      <c r="BA25" s="33">
        <v>0.7</v>
      </c>
      <c r="BB25" s="30">
        <v>0</v>
      </c>
      <c r="BC25" s="32" t="s">
        <v>313</v>
      </c>
      <c r="BD25" s="32" t="s">
        <v>305</v>
      </c>
    </row>
    <row r="26" spans="1:56" s="32" customFormat="1" x14ac:dyDescent="0.2">
      <c r="A26" s="45" t="s">
        <v>402</v>
      </c>
      <c r="B26" s="32">
        <v>25</v>
      </c>
      <c r="C26" s="32" t="s">
        <v>295</v>
      </c>
      <c r="D26" s="32" t="s">
        <v>309</v>
      </c>
      <c r="E26" s="32">
        <v>6</v>
      </c>
      <c r="F26" s="32">
        <v>7</v>
      </c>
      <c r="G26" s="32">
        <v>6</v>
      </c>
      <c r="H26" s="32" t="s">
        <v>310</v>
      </c>
      <c r="I26" s="32" t="s">
        <v>298</v>
      </c>
      <c r="J26" s="32" t="s">
        <v>298</v>
      </c>
      <c r="K26" s="33">
        <v>0.5</v>
      </c>
      <c r="L26" s="32" t="s">
        <v>312</v>
      </c>
      <c r="M26" s="32" t="s">
        <v>326</v>
      </c>
      <c r="N26" s="32" t="s">
        <v>302</v>
      </c>
      <c r="O26" s="33">
        <v>1</v>
      </c>
      <c r="P26" s="32" t="s">
        <v>303</v>
      </c>
      <c r="Q26" s="33">
        <v>0.4</v>
      </c>
      <c r="R26" s="32" t="s">
        <v>303</v>
      </c>
      <c r="S26" s="33">
        <v>0.2</v>
      </c>
      <c r="T26" s="32" t="s">
        <v>302</v>
      </c>
      <c r="U26" s="33">
        <v>0.8</v>
      </c>
      <c r="V26" s="32" t="s">
        <v>303</v>
      </c>
      <c r="W26" s="33">
        <v>0.4</v>
      </c>
      <c r="X26" s="32" t="s">
        <v>302</v>
      </c>
      <c r="Y26" s="33">
        <v>0.6</v>
      </c>
      <c r="Z26" s="32" t="s">
        <v>302</v>
      </c>
      <c r="AA26" s="33">
        <v>0.8</v>
      </c>
      <c r="AB26" s="32" t="s">
        <v>303</v>
      </c>
      <c r="AC26" s="33">
        <v>0.6</v>
      </c>
      <c r="AD26" s="32" t="s">
        <v>302</v>
      </c>
      <c r="AE26" s="33">
        <v>0.5</v>
      </c>
      <c r="AF26" s="32" t="s">
        <v>303</v>
      </c>
      <c r="AG26" s="33">
        <v>0.5</v>
      </c>
      <c r="AH26" s="32" t="s">
        <v>302</v>
      </c>
      <c r="AI26" s="33">
        <v>0.8</v>
      </c>
      <c r="AJ26" s="32" t="s">
        <v>302</v>
      </c>
      <c r="AK26" s="33">
        <v>0.5</v>
      </c>
      <c r="AL26" s="32" t="s">
        <v>302</v>
      </c>
      <c r="AM26" s="33">
        <v>0.8</v>
      </c>
      <c r="AN26" s="32" t="s">
        <v>303</v>
      </c>
      <c r="AO26" s="33">
        <v>0.9</v>
      </c>
      <c r="AP26" s="32" t="s">
        <v>302</v>
      </c>
      <c r="AQ26" s="33">
        <v>0.8</v>
      </c>
      <c r="AR26" s="32" t="s">
        <v>303</v>
      </c>
      <c r="AS26" s="33">
        <v>0.6</v>
      </c>
      <c r="AT26" s="32" t="s">
        <v>303</v>
      </c>
      <c r="AU26" s="33">
        <v>0.4</v>
      </c>
      <c r="AV26" s="32" t="s">
        <v>302</v>
      </c>
      <c r="AW26" s="33">
        <v>1</v>
      </c>
      <c r="AX26" s="32" t="s">
        <v>302</v>
      </c>
      <c r="AY26" s="33">
        <v>0.4</v>
      </c>
      <c r="AZ26" s="32" t="s">
        <v>302</v>
      </c>
      <c r="BA26" s="33">
        <v>0.7</v>
      </c>
      <c r="BB26" s="30">
        <v>0</v>
      </c>
      <c r="BC26" s="32" t="s">
        <v>304</v>
      </c>
      <c r="BD26" s="32" t="s">
        <v>314</v>
      </c>
    </row>
    <row r="27" spans="1:56" s="32" customFormat="1" x14ac:dyDescent="0.2">
      <c r="A27" s="45" t="s">
        <v>402</v>
      </c>
      <c r="B27" s="32">
        <v>26</v>
      </c>
      <c r="C27" s="32" t="s">
        <v>295</v>
      </c>
      <c r="D27" s="32" t="s">
        <v>296</v>
      </c>
      <c r="E27" s="32">
        <v>7</v>
      </c>
      <c r="F27" s="32">
        <v>2</v>
      </c>
      <c r="G27" s="32">
        <v>4</v>
      </c>
      <c r="H27" s="32" t="s">
        <v>317</v>
      </c>
      <c r="I27" s="32" t="s">
        <v>320</v>
      </c>
      <c r="J27" s="32" t="s">
        <v>320</v>
      </c>
      <c r="K27" s="33">
        <v>0.5</v>
      </c>
      <c r="L27" s="32" t="s">
        <v>312</v>
      </c>
      <c r="M27" s="32" t="s">
        <v>326</v>
      </c>
      <c r="N27" s="32" t="s">
        <v>303</v>
      </c>
      <c r="O27" s="33">
        <v>0.4</v>
      </c>
      <c r="P27" s="32" t="s">
        <v>302</v>
      </c>
      <c r="Q27" s="33">
        <v>0.7</v>
      </c>
      <c r="R27" s="32" t="s">
        <v>303</v>
      </c>
      <c r="S27" s="33">
        <v>0.7</v>
      </c>
      <c r="T27" s="32" t="s">
        <v>302</v>
      </c>
      <c r="U27" s="33">
        <v>0.7</v>
      </c>
      <c r="V27" s="32" t="s">
        <v>303</v>
      </c>
      <c r="W27" s="33">
        <v>0.8</v>
      </c>
      <c r="X27" s="32" t="s">
        <v>302</v>
      </c>
      <c r="Y27" s="33">
        <v>0.7</v>
      </c>
      <c r="Z27" s="32" t="s">
        <v>302</v>
      </c>
      <c r="AA27" s="33">
        <v>0.5</v>
      </c>
      <c r="AB27" s="32" t="s">
        <v>302</v>
      </c>
      <c r="AC27" s="33">
        <v>0.5</v>
      </c>
      <c r="AD27" s="32" t="s">
        <v>302</v>
      </c>
      <c r="AE27" s="33">
        <v>0.6</v>
      </c>
      <c r="AF27" s="32" t="s">
        <v>303</v>
      </c>
      <c r="AG27" s="33">
        <v>0.6</v>
      </c>
      <c r="AH27" s="32" t="s">
        <v>302</v>
      </c>
      <c r="AI27" s="33">
        <v>0.7</v>
      </c>
      <c r="AJ27" s="32" t="s">
        <v>302</v>
      </c>
      <c r="AK27" s="33">
        <v>0.6</v>
      </c>
      <c r="AL27" s="32" t="s">
        <v>302</v>
      </c>
      <c r="AM27" s="33">
        <v>0.6</v>
      </c>
      <c r="AN27" s="32" t="s">
        <v>303</v>
      </c>
      <c r="AO27" s="33">
        <v>0.7</v>
      </c>
      <c r="AP27" s="32" t="s">
        <v>302</v>
      </c>
      <c r="AQ27" s="33">
        <v>0.6</v>
      </c>
      <c r="AR27" s="32" t="s">
        <v>303</v>
      </c>
      <c r="AS27" s="33">
        <v>0.5</v>
      </c>
      <c r="AT27" s="32" t="s">
        <v>303</v>
      </c>
      <c r="AU27" s="33">
        <v>0.8</v>
      </c>
      <c r="AV27" s="32" t="s">
        <v>302</v>
      </c>
      <c r="AW27" s="33">
        <v>0.7</v>
      </c>
      <c r="AX27" s="32" t="s">
        <v>303</v>
      </c>
      <c r="AY27" s="33">
        <v>0.7</v>
      </c>
      <c r="AZ27" s="32" t="s">
        <v>302</v>
      </c>
      <c r="BA27" s="33">
        <v>0.7</v>
      </c>
      <c r="BB27" s="30">
        <v>0</v>
      </c>
      <c r="BC27" s="32" t="s">
        <v>304</v>
      </c>
      <c r="BD27" s="32" t="s">
        <v>314</v>
      </c>
    </row>
    <row r="28" spans="1:56" s="32" customFormat="1" x14ac:dyDescent="0.2">
      <c r="A28" s="45" t="s">
        <v>402</v>
      </c>
      <c r="B28" s="32">
        <v>27</v>
      </c>
      <c r="C28" s="32" t="s">
        <v>295</v>
      </c>
      <c r="D28" s="32" t="s">
        <v>309</v>
      </c>
      <c r="E28" s="32">
        <v>8</v>
      </c>
      <c r="F28" s="32">
        <v>6</v>
      </c>
      <c r="G28" s="32">
        <v>5</v>
      </c>
      <c r="H28" s="32" t="s">
        <v>297</v>
      </c>
      <c r="I28" s="32" t="s">
        <v>317</v>
      </c>
      <c r="J28" s="32" t="s">
        <v>320</v>
      </c>
      <c r="K28" s="32" t="s">
        <v>311</v>
      </c>
      <c r="L28" s="32" t="s">
        <v>312</v>
      </c>
      <c r="M28" s="32" t="s">
        <v>326</v>
      </c>
      <c r="N28" s="32" t="s">
        <v>302</v>
      </c>
      <c r="O28" s="33">
        <v>0.7</v>
      </c>
      <c r="P28" s="32" t="s">
        <v>302</v>
      </c>
      <c r="Q28" s="33">
        <v>0.8</v>
      </c>
      <c r="R28" s="32" t="s">
        <v>302</v>
      </c>
      <c r="S28" s="33">
        <v>0.4</v>
      </c>
      <c r="T28" s="32" t="s">
        <v>302</v>
      </c>
      <c r="U28" s="33">
        <v>0.7</v>
      </c>
      <c r="V28" s="32" t="s">
        <v>303</v>
      </c>
      <c r="W28" s="33">
        <v>0.8</v>
      </c>
      <c r="X28" s="32" t="s">
        <v>302</v>
      </c>
      <c r="Y28" s="33">
        <v>0.7</v>
      </c>
      <c r="Z28" s="32" t="s">
        <v>302</v>
      </c>
      <c r="AA28" s="33">
        <v>0.5</v>
      </c>
      <c r="AB28" s="32" t="s">
        <v>302</v>
      </c>
      <c r="AC28" s="33">
        <v>0.6</v>
      </c>
      <c r="AD28" s="32" t="s">
        <v>302</v>
      </c>
      <c r="AE28" s="33">
        <v>0.7</v>
      </c>
      <c r="AF28" s="32" t="s">
        <v>302</v>
      </c>
      <c r="AG28" s="33">
        <v>0.5</v>
      </c>
      <c r="AH28" s="32" t="s">
        <v>302</v>
      </c>
      <c r="AI28" s="33">
        <v>0.7</v>
      </c>
      <c r="AJ28" s="32" t="s">
        <v>302</v>
      </c>
      <c r="AK28" s="33">
        <v>0.5</v>
      </c>
      <c r="AL28" s="32" t="s">
        <v>302</v>
      </c>
      <c r="AM28" s="33">
        <v>0.7</v>
      </c>
      <c r="AN28" s="32" t="s">
        <v>303</v>
      </c>
      <c r="AO28" s="33">
        <v>0.6</v>
      </c>
      <c r="AP28" s="32" t="s">
        <v>302</v>
      </c>
      <c r="AQ28" s="33">
        <v>0.7</v>
      </c>
      <c r="AR28" s="32" t="s">
        <v>303</v>
      </c>
      <c r="AS28" s="33">
        <v>0.6</v>
      </c>
      <c r="AT28" s="32" t="s">
        <v>303</v>
      </c>
      <c r="AU28" s="33">
        <v>0.7</v>
      </c>
      <c r="AV28" s="32" t="s">
        <v>302</v>
      </c>
      <c r="AW28" s="33">
        <v>0.7</v>
      </c>
      <c r="AX28" s="32" t="s">
        <v>303</v>
      </c>
      <c r="AY28" s="33">
        <v>0.6</v>
      </c>
      <c r="AZ28" s="32" t="s">
        <v>302</v>
      </c>
      <c r="BA28" s="33">
        <v>0.5</v>
      </c>
      <c r="BB28" s="30">
        <v>0</v>
      </c>
      <c r="BC28" s="32" t="s">
        <v>313</v>
      </c>
      <c r="BD28" s="32" t="s">
        <v>314</v>
      </c>
    </row>
    <row r="29" spans="1:56" s="32" customFormat="1" x14ac:dyDescent="0.2">
      <c r="A29" s="45" t="s">
        <v>402</v>
      </c>
      <c r="B29" s="32">
        <v>28</v>
      </c>
      <c r="C29" s="32" t="s">
        <v>295</v>
      </c>
      <c r="D29" s="32" t="s">
        <v>309</v>
      </c>
      <c r="E29" s="32">
        <v>6</v>
      </c>
      <c r="F29" s="32">
        <v>5</v>
      </c>
      <c r="G29" s="32">
        <v>5</v>
      </c>
      <c r="H29" s="32" t="s">
        <v>317</v>
      </c>
      <c r="I29" s="32" t="s">
        <v>310</v>
      </c>
      <c r="J29" s="32" t="s">
        <v>298</v>
      </c>
      <c r="K29" s="33">
        <v>0.5</v>
      </c>
      <c r="L29" s="32" t="s">
        <v>337</v>
      </c>
      <c r="M29" s="32" t="s">
        <v>301</v>
      </c>
      <c r="N29" s="32" t="s">
        <v>302</v>
      </c>
      <c r="O29" s="33">
        <v>0.5</v>
      </c>
      <c r="P29" s="32" t="s">
        <v>302</v>
      </c>
      <c r="Q29" s="33">
        <v>0.5</v>
      </c>
      <c r="R29" s="32" t="s">
        <v>302</v>
      </c>
      <c r="S29" s="33">
        <v>0.4</v>
      </c>
      <c r="T29" s="32" t="s">
        <v>302</v>
      </c>
      <c r="U29" s="33">
        <v>0.6</v>
      </c>
      <c r="V29" s="32" t="s">
        <v>303</v>
      </c>
      <c r="W29" s="33">
        <v>0.3</v>
      </c>
      <c r="X29" s="32" t="s">
        <v>302</v>
      </c>
      <c r="Y29" s="33">
        <v>0.4</v>
      </c>
      <c r="Z29" s="32" t="s">
        <v>302</v>
      </c>
      <c r="AA29" s="33">
        <v>0.3</v>
      </c>
      <c r="AB29" s="32" t="s">
        <v>302</v>
      </c>
      <c r="AC29" s="33">
        <v>0.1</v>
      </c>
      <c r="AD29" s="32" t="s">
        <v>302</v>
      </c>
      <c r="AE29" s="33">
        <v>0.6</v>
      </c>
      <c r="AF29" s="32" t="s">
        <v>302</v>
      </c>
      <c r="AG29" s="33">
        <v>0.2</v>
      </c>
      <c r="AH29" s="32" t="s">
        <v>302</v>
      </c>
      <c r="AI29" s="33">
        <v>0.3</v>
      </c>
      <c r="AJ29" s="32" t="s">
        <v>302</v>
      </c>
      <c r="AK29" s="33">
        <v>0.3</v>
      </c>
      <c r="AL29" s="32" t="s">
        <v>302</v>
      </c>
      <c r="AM29" s="33">
        <v>0.2</v>
      </c>
      <c r="AN29" s="32" t="s">
        <v>303</v>
      </c>
      <c r="AO29" s="33">
        <v>0.4</v>
      </c>
      <c r="AP29" s="32" t="s">
        <v>302</v>
      </c>
      <c r="AQ29" s="33">
        <v>0.3</v>
      </c>
      <c r="AR29" s="32" t="s">
        <v>303</v>
      </c>
      <c r="AS29" s="33">
        <v>0.3</v>
      </c>
      <c r="AT29" s="32" t="s">
        <v>303</v>
      </c>
      <c r="AU29" s="33">
        <v>0.3</v>
      </c>
      <c r="AV29" s="32" t="s">
        <v>302</v>
      </c>
      <c r="AW29" s="33">
        <v>0.3</v>
      </c>
      <c r="AX29" s="32" t="s">
        <v>303</v>
      </c>
      <c r="AY29" s="33">
        <v>0.1</v>
      </c>
      <c r="AZ29" s="32" t="s">
        <v>302</v>
      </c>
      <c r="BA29" s="33">
        <v>0.5</v>
      </c>
      <c r="BB29" s="30">
        <v>0</v>
      </c>
      <c r="BC29" s="32" t="s">
        <v>313</v>
      </c>
      <c r="BD29" s="32" t="s">
        <v>314</v>
      </c>
    </row>
    <row r="30" spans="1:56" s="32" customFormat="1" x14ac:dyDescent="0.2">
      <c r="A30" s="45" t="s">
        <v>402</v>
      </c>
      <c r="B30" s="32">
        <v>29</v>
      </c>
      <c r="C30" s="32" t="s">
        <v>295</v>
      </c>
      <c r="D30" s="32" t="s">
        <v>296</v>
      </c>
      <c r="E30" s="32">
        <v>8</v>
      </c>
      <c r="F30" s="32">
        <v>7</v>
      </c>
      <c r="G30" s="32">
        <v>7</v>
      </c>
      <c r="H30" s="32" t="s">
        <v>297</v>
      </c>
      <c r="I30" s="32" t="s">
        <v>317</v>
      </c>
      <c r="J30" s="32" t="s">
        <v>334</v>
      </c>
      <c r="K30" s="32" t="s">
        <v>311</v>
      </c>
      <c r="L30" s="32" t="s">
        <v>312</v>
      </c>
      <c r="M30" s="32" t="s">
        <v>301</v>
      </c>
      <c r="N30" s="32" t="s">
        <v>302</v>
      </c>
      <c r="O30" s="33">
        <v>0.6</v>
      </c>
      <c r="P30" s="32" t="s">
        <v>302</v>
      </c>
      <c r="Q30" s="33">
        <v>0.4</v>
      </c>
      <c r="R30" s="32" t="s">
        <v>303</v>
      </c>
      <c r="S30" s="33">
        <v>0.1</v>
      </c>
      <c r="T30" s="32" t="s">
        <v>303</v>
      </c>
      <c r="U30" s="33">
        <v>0.2</v>
      </c>
      <c r="V30" s="32" t="s">
        <v>303</v>
      </c>
      <c r="W30" s="33">
        <v>0.1</v>
      </c>
      <c r="X30" s="32" t="s">
        <v>302</v>
      </c>
      <c r="Y30" s="33">
        <v>0.4</v>
      </c>
      <c r="Z30" s="32" t="s">
        <v>302</v>
      </c>
      <c r="AA30" s="33">
        <v>0.4</v>
      </c>
      <c r="AB30" s="32" t="s">
        <v>303</v>
      </c>
      <c r="AC30" s="33">
        <v>0.1</v>
      </c>
      <c r="AD30" s="32" t="s">
        <v>302</v>
      </c>
      <c r="AE30" s="33">
        <v>0.6</v>
      </c>
      <c r="AF30" s="32" t="s">
        <v>303</v>
      </c>
      <c r="AG30" s="33">
        <v>0.3</v>
      </c>
      <c r="AH30" s="32" t="s">
        <v>302</v>
      </c>
      <c r="AI30" s="33">
        <v>0.7</v>
      </c>
      <c r="AJ30" s="32" t="s">
        <v>302</v>
      </c>
      <c r="AK30" s="33">
        <v>0.7</v>
      </c>
      <c r="AL30" s="32" t="s">
        <v>303</v>
      </c>
      <c r="AM30" s="33">
        <v>0.4</v>
      </c>
      <c r="AN30" s="32" t="s">
        <v>303</v>
      </c>
      <c r="AO30" s="33">
        <v>0.1</v>
      </c>
      <c r="AP30" s="32" t="s">
        <v>302</v>
      </c>
      <c r="AQ30" s="33">
        <v>0.5</v>
      </c>
      <c r="AR30" s="32" t="s">
        <v>303</v>
      </c>
      <c r="AS30" s="33">
        <v>0.4</v>
      </c>
      <c r="AT30" s="32" t="s">
        <v>303</v>
      </c>
      <c r="AU30" s="33">
        <v>0.1</v>
      </c>
      <c r="AV30" s="32" t="s">
        <v>302</v>
      </c>
      <c r="AW30" s="33">
        <v>0.6</v>
      </c>
      <c r="AX30" s="32" t="s">
        <v>303</v>
      </c>
      <c r="AY30" s="33">
        <v>0.4</v>
      </c>
      <c r="AZ30" s="32" t="s">
        <v>302</v>
      </c>
      <c r="BA30" s="33">
        <v>0.6</v>
      </c>
      <c r="BB30" s="30">
        <v>0</v>
      </c>
      <c r="BC30" s="32" t="s">
        <v>313</v>
      </c>
      <c r="BD30" s="32" t="s">
        <v>314</v>
      </c>
    </row>
    <row r="31" spans="1:56" s="32" customFormat="1" x14ac:dyDescent="0.2">
      <c r="A31" s="45" t="s">
        <v>402</v>
      </c>
      <c r="B31" s="32">
        <v>30</v>
      </c>
      <c r="C31" s="32" t="s">
        <v>295</v>
      </c>
      <c r="D31" s="32" t="s">
        <v>309</v>
      </c>
      <c r="E31" s="32">
        <v>7</v>
      </c>
      <c r="F31" s="32">
        <v>7</v>
      </c>
      <c r="G31" s="32">
        <v>7</v>
      </c>
      <c r="H31" s="32" t="s">
        <v>317</v>
      </c>
      <c r="I31" s="32" t="s">
        <v>298</v>
      </c>
      <c r="J31" s="32" t="s">
        <v>298</v>
      </c>
      <c r="K31" s="32" t="s">
        <v>344</v>
      </c>
      <c r="L31" s="32" t="s">
        <v>300</v>
      </c>
      <c r="M31" s="32" t="s">
        <v>301</v>
      </c>
      <c r="N31" s="32" t="s">
        <v>302</v>
      </c>
      <c r="O31" s="33">
        <v>0.8</v>
      </c>
      <c r="P31" s="32" t="s">
        <v>302</v>
      </c>
      <c r="Q31" s="33">
        <v>0.8</v>
      </c>
      <c r="R31" s="32" t="s">
        <v>302</v>
      </c>
      <c r="S31" s="33">
        <v>0.6</v>
      </c>
      <c r="T31" s="32" t="s">
        <v>302</v>
      </c>
      <c r="U31" s="33">
        <v>0.8</v>
      </c>
      <c r="V31" s="32" t="s">
        <v>303</v>
      </c>
      <c r="W31" s="33">
        <v>0.8</v>
      </c>
      <c r="X31" s="32" t="s">
        <v>302</v>
      </c>
      <c r="Y31" s="33">
        <v>0.6</v>
      </c>
      <c r="Z31" s="32" t="s">
        <v>302</v>
      </c>
      <c r="AA31" s="33">
        <v>0.7</v>
      </c>
      <c r="AB31" s="32" t="s">
        <v>302</v>
      </c>
      <c r="AC31" s="33">
        <v>0.6</v>
      </c>
      <c r="AD31" s="32" t="s">
        <v>302</v>
      </c>
      <c r="AE31" s="33">
        <v>0.9</v>
      </c>
      <c r="AF31" s="32" t="s">
        <v>302</v>
      </c>
      <c r="AG31" s="33">
        <v>0.5</v>
      </c>
      <c r="AH31" s="32" t="s">
        <v>302</v>
      </c>
      <c r="AI31" s="33">
        <v>0.6</v>
      </c>
      <c r="AJ31" s="32" t="s">
        <v>302</v>
      </c>
      <c r="AK31" s="33">
        <v>0.6</v>
      </c>
      <c r="AL31" s="32" t="s">
        <v>302</v>
      </c>
      <c r="AM31" s="33">
        <v>0.8</v>
      </c>
      <c r="AN31" s="32" t="s">
        <v>303</v>
      </c>
      <c r="AO31" s="33">
        <v>0.7</v>
      </c>
      <c r="AP31" s="32" t="s">
        <v>302</v>
      </c>
      <c r="AQ31" s="33">
        <v>0.7</v>
      </c>
      <c r="AR31" s="32" t="s">
        <v>303</v>
      </c>
      <c r="AS31" s="33">
        <v>0.5</v>
      </c>
      <c r="AT31" s="32" t="s">
        <v>303</v>
      </c>
      <c r="AU31" s="33">
        <v>0.6</v>
      </c>
      <c r="AV31" s="32" t="s">
        <v>302</v>
      </c>
      <c r="AW31" s="33">
        <v>0.6</v>
      </c>
      <c r="AX31" s="32" t="s">
        <v>303</v>
      </c>
      <c r="AY31" s="33">
        <v>0.6</v>
      </c>
      <c r="AZ31" s="32" t="s">
        <v>302</v>
      </c>
      <c r="BA31" s="33">
        <v>0.6</v>
      </c>
      <c r="BB31" s="30">
        <v>0</v>
      </c>
      <c r="BC31" s="32" t="s">
        <v>313</v>
      </c>
      <c r="BD31" s="32" t="s">
        <v>314</v>
      </c>
    </row>
    <row r="32" spans="1:56" s="32" customFormat="1" x14ac:dyDescent="0.2">
      <c r="A32" s="45" t="s">
        <v>402</v>
      </c>
      <c r="B32" s="32">
        <v>31</v>
      </c>
      <c r="C32" s="32" t="s">
        <v>295</v>
      </c>
      <c r="D32" s="32" t="s">
        <v>309</v>
      </c>
      <c r="E32" s="32">
        <v>6</v>
      </c>
      <c r="F32" s="32">
        <v>6</v>
      </c>
      <c r="G32" s="32">
        <v>5</v>
      </c>
      <c r="H32" s="32" t="s">
        <v>297</v>
      </c>
      <c r="I32" s="32" t="s">
        <v>298</v>
      </c>
      <c r="J32" s="32" t="s">
        <v>299</v>
      </c>
      <c r="K32" s="33">
        <v>0.5</v>
      </c>
      <c r="L32" s="32" t="s">
        <v>300</v>
      </c>
      <c r="M32" s="32" t="s">
        <v>301</v>
      </c>
      <c r="N32" s="32" t="s">
        <v>302</v>
      </c>
      <c r="O32" s="33">
        <v>0.7</v>
      </c>
      <c r="P32" s="32" t="s">
        <v>302</v>
      </c>
      <c r="Q32" s="33">
        <v>0.6</v>
      </c>
      <c r="R32" s="32" t="s">
        <v>302</v>
      </c>
      <c r="S32" s="33">
        <v>0.5</v>
      </c>
      <c r="T32" s="32" t="s">
        <v>302</v>
      </c>
      <c r="U32" s="33">
        <v>0.6</v>
      </c>
      <c r="V32" s="32" t="s">
        <v>302</v>
      </c>
      <c r="W32" s="33">
        <v>0.5</v>
      </c>
      <c r="X32" s="32" t="s">
        <v>302</v>
      </c>
      <c r="Y32" s="33">
        <v>0.8</v>
      </c>
      <c r="Z32" s="32" t="s">
        <v>302</v>
      </c>
      <c r="AA32" s="33">
        <v>0.6</v>
      </c>
      <c r="AB32" s="32" t="s">
        <v>302</v>
      </c>
      <c r="AC32" s="33">
        <v>0.5</v>
      </c>
      <c r="AD32" s="32" t="s">
        <v>302</v>
      </c>
      <c r="AE32" s="33">
        <v>0.6</v>
      </c>
      <c r="AF32" s="32" t="s">
        <v>302</v>
      </c>
      <c r="AG32" s="33">
        <v>0.5</v>
      </c>
      <c r="AH32" s="32" t="s">
        <v>302</v>
      </c>
      <c r="AI32" s="33">
        <v>0.3</v>
      </c>
      <c r="AJ32" s="32" t="s">
        <v>302</v>
      </c>
      <c r="AK32" s="33">
        <v>0.5</v>
      </c>
      <c r="AL32" s="32" t="s">
        <v>302</v>
      </c>
      <c r="AM32" s="33">
        <v>0.6</v>
      </c>
      <c r="AN32" s="32" t="s">
        <v>303</v>
      </c>
      <c r="AO32" s="33">
        <v>0.6</v>
      </c>
      <c r="AP32" s="32" t="s">
        <v>302</v>
      </c>
      <c r="AQ32" s="33">
        <v>0.4</v>
      </c>
      <c r="AR32" s="32" t="s">
        <v>302</v>
      </c>
      <c r="AS32" s="33">
        <v>0.6</v>
      </c>
      <c r="AT32" s="32" t="s">
        <v>303</v>
      </c>
      <c r="AU32" s="33">
        <v>0.5</v>
      </c>
      <c r="AV32" s="32" t="s">
        <v>302</v>
      </c>
      <c r="AW32" s="33">
        <v>0.6</v>
      </c>
      <c r="AX32" s="32" t="s">
        <v>303</v>
      </c>
      <c r="AY32" s="33">
        <v>0.5</v>
      </c>
      <c r="AZ32" s="32" t="s">
        <v>302</v>
      </c>
      <c r="BA32" s="33">
        <v>0.4</v>
      </c>
      <c r="BB32" s="30">
        <v>0</v>
      </c>
      <c r="BC32" s="32" t="s">
        <v>313</v>
      </c>
      <c r="BD32" s="32" t="s">
        <v>314</v>
      </c>
    </row>
    <row r="33" spans="1:56" s="32" customFormat="1" x14ac:dyDescent="0.2">
      <c r="A33" s="45" t="s">
        <v>402</v>
      </c>
      <c r="B33" s="32">
        <v>32</v>
      </c>
      <c r="C33" s="32" t="s">
        <v>295</v>
      </c>
      <c r="D33" s="32" t="s">
        <v>296</v>
      </c>
      <c r="E33" s="32">
        <v>9</v>
      </c>
      <c r="F33" s="32">
        <v>6</v>
      </c>
      <c r="G33" s="32">
        <v>6</v>
      </c>
      <c r="H33" s="32" t="s">
        <v>310</v>
      </c>
      <c r="I33" s="32" t="s">
        <v>298</v>
      </c>
      <c r="J33" s="32" t="s">
        <v>298</v>
      </c>
      <c r="K33" s="32" t="s">
        <v>311</v>
      </c>
      <c r="L33" s="32" t="s">
        <v>300</v>
      </c>
      <c r="M33" s="32" t="s">
        <v>301</v>
      </c>
      <c r="N33" s="32" t="s">
        <v>302</v>
      </c>
      <c r="O33" s="33">
        <v>0.7</v>
      </c>
      <c r="P33" s="32" t="s">
        <v>302</v>
      </c>
      <c r="Q33" s="33">
        <v>0.5</v>
      </c>
      <c r="R33" s="32" t="s">
        <v>303</v>
      </c>
      <c r="S33" s="33">
        <v>0.6</v>
      </c>
      <c r="T33" s="32" t="s">
        <v>302</v>
      </c>
      <c r="U33" s="33">
        <v>0.7</v>
      </c>
      <c r="V33" s="32" t="s">
        <v>303</v>
      </c>
      <c r="W33" s="33">
        <v>0.7</v>
      </c>
      <c r="X33" s="32" t="s">
        <v>302</v>
      </c>
      <c r="Y33" s="33">
        <v>0.7</v>
      </c>
      <c r="Z33" s="32" t="s">
        <v>303</v>
      </c>
      <c r="AA33" s="33">
        <v>0.6</v>
      </c>
      <c r="AB33" s="32" t="s">
        <v>303</v>
      </c>
      <c r="AC33" s="33">
        <v>0.7</v>
      </c>
      <c r="AD33" s="32" t="s">
        <v>302</v>
      </c>
      <c r="AE33" s="33">
        <v>0.6</v>
      </c>
      <c r="AF33" s="32" t="s">
        <v>303</v>
      </c>
      <c r="AG33" s="33">
        <v>0.7</v>
      </c>
      <c r="AH33" s="32" t="s">
        <v>302</v>
      </c>
      <c r="AI33" s="33">
        <v>0.7</v>
      </c>
      <c r="AJ33" s="32" t="s">
        <v>302</v>
      </c>
      <c r="AK33" s="33">
        <v>0.8</v>
      </c>
      <c r="AL33" s="32" t="s">
        <v>302</v>
      </c>
      <c r="AM33" s="33">
        <v>0.7</v>
      </c>
      <c r="AN33" s="32" t="s">
        <v>303</v>
      </c>
      <c r="AO33" s="33">
        <v>0.8</v>
      </c>
      <c r="AP33" s="32" t="s">
        <v>302</v>
      </c>
      <c r="AQ33" s="33">
        <v>0.9</v>
      </c>
      <c r="AR33" s="32" t="s">
        <v>303</v>
      </c>
      <c r="AS33" s="33">
        <v>0.8</v>
      </c>
      <c r="AT33" s="32" t="s">
        <v>303</v>
      </c>
      <c r="AU33" s="33">
        <v>0.6</v>
      </c>
      <c r="AV33" s="32" t="s">
        <v>302</v>
      </c>
      <c r="AW33" s="33">
        <v>0.7</v>
      </c>
      <c r="AX33" s="32" t="s">
        <v>303</v>
      </c>
      <c r="AY33" s="33">
        <v>0.7</v>
      </c>
      <c r="AZ33" s="32" t="s">
        <v>302</v>
      </c>
      <c r="BA33" s="33">
        <v>0.7</v>
      </c>
      <c r="BB33" s="30">
        <v>0</v>
      </c>
      <c r="BC33" s="32" t="s">
        <v>304</v>
      </c>
      <c r="BD33" s="32" t="s">
        <v>305</v>
      </c>
    </row>
    <row r="34" spans="1:56" s="32" customFormat="1" x14ac:dyDescent="0.2">
      <c r="A34" s="45" t="s">
        <v>402</v>
      </c>
      <c r="B34" s="32">
        <v>33</v>
      </c>
      <c r="C34" s="32" t="s">
        <v>295</v>
      </c>
      <c r="D34" s="32" t="s">
        <v>309</v>
      </c>
      <c r="E34" s="32">
        <v>4</v>
      </c>
      <c r="F34" s="32">
        <v>8</v>
      </c>
      <c r="G34" s="32">
        <v>7</v>
      </c>
      <c r="H34" s="32" t="s">
        <v>334</v>
      </c>
      <c r="I34" s="32" t="s">
        <v>299</v>
      </c>
      <c r="J34" s="32" t="s">
        <v>299</v>
      </c>
      <c r="K34" s="32" t="s">
        <v>344</v>
      </c>
      <c r="L34" s="32" t="s">
        <v>300</v>
      </c>
      <c r="M34" s="32" t="s">
        <v>322</v>
      </c>
      <c r="N34" s="32" t="s">
        <v>302</v>
      </c>
      <c r="O34" s="33">
        <v>1</v>
      </c>
      <c r="P34" s="32" t="s">
        <v>302</v>
      </c>
      <c r="Q34" s="33">
        <v>0.8</v>
      </c>
      <c r="R34" s="32" t="s">
        <v>302</v>
      </c>
      <c r="S34" s="33">
        <v>0.5</v>
      </c>
      <c r="T34" s="32" t="s">
        <v>302</v>
      </c>
      <c r="U34" s="33">
        <v>0.5</v>
      </c>
      <c r="V34" s="32" t="s">
        <v>303</v>
      </c>
      <c r="W34" s="33">
        <v>0</v>
      </c>
      <c r="X34" s="32" t="s">
        <v>302</v>
      </c>
      <c r="Y34" s="33">
        <v>1</v>
      </c>
      <c r="Z34" s="32" t="s">
        <v>302</v>
      </c>
      <c r="AA34" s="33">
        <v>0.6</v>
      </c>
      <c r="AB34" s="32" t="s">
        <v>302</v>
      </c>
      <c r="AC34" s="33">
        <v>0.5</v>
      </c>
      <c r="AD34" s="32" t="s">
        <v>302</v>
      </c>
      <c r="AE34" s="33">
        <v>0.8</v>
      </c>
      <c r="AF34" s="32" t="s">
        <v>302</v>
      </c>
      <c r="AG34" s="33">
        <v>0.4</v>
      </c>
      <c r="AH34" s="32" t="s">
        <v>302</v>
      </c>
      <c r="AI34" s="33">
        <v>0.7</v>
      </c>
      <c r="AJ34" s="32" t="s">
        <v>302</v>
      </c>
      <c r="AK34" s="33">
        <v>0.8</v>
      </c>
      <c r="AL34" s="32" t="s">
        <v>302</v>
      </c>
      <c r="AM34" s="33">
        <v>0.6</v>
      </c>
      <c r="AN34" s="32" t="s">
        <v>303</v>
      </c>
      <c r="AO34" s="33">
        <v>0</v>
      </c>
      <c r="AP34" s="32" t="s">
        <v>302</v>
      </c>
      <c r="AQ34" s="33">
        <v>0.6</v>
      </c>
      <c r="AR34" s="32" t="s">
        <v>303</v>
      </c>
      <c r="AS34" s="33">
        <v>0</v>
      </c>
      <c r="AT34" s="32" t="s">
        <v>303</v>
      </c>
      <c r="AU34" s="33">
        <v>0.5</v>
      </c>
      <c r="AV34" s="32" t="s">
        <v>302</v>
      </c>
      <c r="AW34" s="33">
        <v>1</v>
      </c>
      <c r="AX34" s="32" t="s">
        <v>303</v>
      </c>
      <c r="AY34" s="33">
        <v>0.5</v>
      </c>
      <c r="AZ34" s="32" t="s">
        <v>302</v>
      </c>
      <c r="BA34" s="33">
        <v>0.7</v>
      </c>
      <c r="BB34" s="30">
        <v>0</v>
      </c>
      <c r="BC34" s="32" t="s">
        <v>304</v>
      </c>
      <c r="BD34" s="32" t="s">
        <v>305</v>
      </c>
    </row>
    <row r="35" spans="1:56" s="32" customFormat="1" x14ac:dyDescent="0.2">
      <c r="A35" s="45" t="s">
        <v>402</v>
      </c>
      <c r="B35" s="32">
        <v>34</v>
      </c>
      <c r="C35" s="32" t="s">
        <v>295</v>
      </c>
      <c r="D35" s="32" t="s">
        <v>309</v>
      </c>
      <c r="E35" s="32">
        <v>7</v>
      </c>
      <c r="F35" s="32">
        <v>8</v>
      </c>
      <c r="G35" s="32">
        <v>7</v>
      </c>
      <c r="H35" s="32" t="s">
        <v>297</v>
      </c>
      <c r="I35" s="32" t="s">
        <v>298</v>
      </c>
      <c r="J35" s="32" t="s">
        <v>298</v>
      </c>
      <c r="K35" s="33">
        <v>0.5</v>
      </c>
      <c r="L35" s="32" t="s">
        <v>337</v>
      </c>
      <c r="M35" s="32" t="s">
        <v>322</v>
      </c>
      <c r="N35" s="32" t="s">
        <v>302</v>
      </c>
      <c r="O35" s="33">
        <v>0.8</v>
      </c>
      <c r="P35" s="32" t="s">
        <v>302</v>
      </c>
      <c r="Q35" s="33">
        <v>0.9</v>
      </c>
      <c r="R35" s="32" t="s">
        <v>302</v>
      </c>
      <c r="S35" s="33">
        <v>0.8</v>
      </c>
      <c r="T35" s="32" t="s">
        <v>302</v>
      </c>
      <c r="U35" s="33">
        <v>0.9</v>
      </c>
      <c r="V35" s="32" t="s">
        <v>303</v>
      </c>
      <c r="W35" s="33">
        <v>0.8</v>
      </c>
      <c r="X35" s="32" t="s">
        <v>302</v>
      </c>
      <c r="Y35" s="33">
        <v>0.9</v>
      </c>
      <c r="Z35" s="32" t="s">
        <v>302</v>
      </c>
      <c r="AA35" s="33">
        <v>0.8</v>
      </c>
      <c r="AB35" s="32" t="s">
        <v>302</v>
      </c>
      <c r="AC35" s="33">
        <v>0.8</v>
      </c>
      <c r="AD35" s="32" t="s">
        <v>302</v>
      </c>
      <c r="AE35" s="33">
        <v>0.9</v>
      </c>
      <c r="AF35" s="32" t="s">
        <v>302</v>
      </c>
      <c r="AG35" s="33">
        <v>0.7</v>
      </c>
      <c r="AH35" s="32" t="s">
        <v>302</v>
      </c>
      <c r="AI35" s="33">
        <v>0.9</v>
      </c>
      <c r="AJ35" s="32" t="s">
        <v>302</v>
      </c>
      <c r="AK35" s="33">
        <v>0.6</v>
      </c>
      <c r="AL35" s="32" t="s">
        <v>302</v>
      </c>
      <c r="AM35" s="33">
        <v>0.9</v>
      </c>
      <c r="AN35" s="32" t="s">
        <v>303</v>
      </c>
      <c r="AO35" s="33">
        <v>0.9</v>
      </c>
      <c r="AP35" s="32" t="s">
        <v>302</v>
      </c>
      <c r="AQ35" s="33">
        <v>0.9</v>
      </c>
      <c r="AR35" s="32" t="s">
        <v>302</v>
      </c>
      <c r="AS35" s="33">
        <v>0.4</v>
      </c>
      <c r="AT35" s="32" t="s">
        <v>303</v>
      </c>
      <c r="AU35" s="33">
        <v>0.6</v>
      </c>
      <c r="AV35" s="32" t="s">
        <v>302</v>
      </c>
      <c r="AW35" s="33">
        <v>0.8</v>
      </c>
      <c r="AX35" s="32" t="s">
        <v>302</v>
      </c>
      <c r="AY35" s="33">
        <v>0.5</v>
      </c>
      <c r="AZ35" s="32" t="s">
        <v>302</v>
      </c>
      <c r="BA35" s="33">
        <v>0.7</v>
      </c>
      <c r="BB35" s="30">
        <v>0</v>
      </c>
      <c r="BC35" s="32" t="s">
        <v>313</v>
      </c>
      <c r="BD35" s="32" t="s">
        <v>314</v>
      </c>
    </row>
    <row r="36" spans="1:56" s="32" customFormat="1" x14ac:dyDescent="0.2">
      <c r="A36" s="45" t="s">
        <v>402</v>
      </c>
      <c r="B36" s="32">
        <v>35</v>
      </c>
      <c r="C36" s="32" t="s">
        <v>295</v>
      </c>
      <c r="D36" s="32" t="s">
        <v>296</v>
      </c>
      <c r="E36" s="32">
        <v>6</v>
      </c>
      <c r="F36" s="32">
        <v>2</v>
      </c>
      <c r="G36" s="32">
        <v>2</v>
      </c>
      <c r="H36" s="32" t="s">
        <v>317</v>
      </c>
      <c r="I36" s="32" t="s">
        <v>297</v>
      </c>
      <c r="J36" s="32" t="s">
        <v>299</v>
      </c>
      <c r="K36" s="32" t="s">
        <v>344</v>
      </c>
      <c r="L36" s="32" t="s">
        <v>300</v>
      </c>
      <c r="M36" s="32" t="s">
        <v>326</v>
      </c>
      <c r="N36" s="32" t="s">
        <v>302</v>
      </c>
      <c r="O36" s="33">
        <v>0.8</v>
      </c>
      <c r="P36" s="32" t="s">
        <v>302</v>
      </c>
      <c r="Q36" s="33">
        <v>0.8</v>
      </c>
      <c r="R36" s="32" t="s">
        <v>302</v>
      </c>
      <c r="S36" s="33">
        <v>0.6</v>
      </c>
      <c r="T36" s="32" t="s">
        <v>302</v>
      </c>
      <c r="U36" s="33">
        <v>0.9</v>
      </c>
      <c r="V36" s="32" t="s">
        <v>302</v>
      </c>
      <c r="W36" s="33">
        <v>0.3</v>
      </c>
      <c r="X36" s="32" t="s">
        <v>302</v>
      </c>
      <c r="Y36" s="33">
        <v>0.9</v>
      </c>
      <c r="Z36" s="32" t="s">
        <v>302</v>
      </c>
      <c r="AA36" s="33">
        <v>0.7</v>
      </c>
      <c r="AB36" s="32" t="s">
        <v>302</v>
      </c>
      <c r="AC36" s="33">
        <v>0.5</v>
      </c>
      <c r="AD36" s="32" t="s">
        <v>303</v>
      </c>
      <c r="AE36" s="33">
        <v>0.2</v>
      </c>
      <c r="AF36" s="32" t="s">
        <v>303</v>
      </c>
      <c r="AG36" s="33">
        <v>0.1</v>
      </c>
      <c r="AH36" s="32" t="s">
        <v>302</v>
      </c>
      <c r="AI36" s="33">
        <v>0.3</v>
      </c>
      <c r="AJ36" s="32" t="s">
        <v>302</v>
      </c>
      <c r="AK36" s="33">
        <v>0.7</v>
      </c>
      <c r="AL36" s="32" t="s">
        <v>302</v>
      </c>
      <c r="AM36" s="33">
        <v>0.9</v>
      </c>
      <c r="AN36" s="32" t="s">
        <v>303</v>
      </c>
      <c r="AO36" s="33">
        <v>0.8</v>
      </c>
      <c r="AP36" s="32" t="s">
        <v>302</v>
      </c>
      <c r="AQ36" s="33">
        <v>0.4</v>
      </c>
      <c r="AR36" s="32" t="s">
        <v>303</v>
      </c>
      <c r="AS36" s="33">
        <v>0.5</v>
      </c>
      <c r="AT36" s="32" t="s">
        <v>303</v>
      </c>
      <c r="AU36" s="33">
        <v>0.9</v>
      </c>
      <c r="AV36" s="32" t="s">
        <v>302</v>
      </c>
      <c r="AW36" s="33">
        <v>0.9</v>
      </c>
      <c r="AX36" s="32" t="s">
        <v>303</v>
      </c>
      <c r="AY36" s="33">
        <v>0.3</v>
      </c>
      <c r="AZ36" s="32" t="s">
        <v>302</v>
      </c>
      <c r="BA36" s="33">
        <v>0.3</v>
      </c>
      <c r="BB36" s="30">
        <v>0</v>
      </c>
      <c r="BC36" s="32" t="s">
        <v>313</v>
      </c>
      <c r="BD36" s="32" t="s">
        <v>305</v>
      </c>
    </row>
    <row r="37" spans="1:56" s="32" customFormat="1" x14ac:dyDescent="0.2">
      <c r="A37" s="45" t="s">
        <v>402</v>
      </c>
      <c r="B37" s="32">
        <v>36</v>
      </c>
      <c r="C37" s="32" t="s">
        <v>353</v>
      </c>
      <c r="D37" s="32" t="s">
        <v>309</v>
      </c>
      <c r="E37" s="32">
        <v>5</v>
      </c>
      <c r="F37" s="32">
        <v>5</v>
      </c>
      <c r="G37" s="32">
        <v>5</v>
      </c>
      <c r="H37" s="32" t="s">
        <v>297</v>
      </c>
      <c r="I37" s="32" t="s">
        <v>310</v>
      </c>
      <c r="J37" s="32" t="s">
        <v>310</v>
      </c>
      <c r="K37" s="33">
        <v>0.5</v>
      </c>
      <c r="L37" s="32" t="s">
        <v>321</v>
      </c>
      <c r="M37" s="32" t="s">
        <v>322</v>
      </c>
      <c r="N37" s="32" t="s">
        <v>302</v>
      </c>
      <c r="O37" s="33">
        <v>0.9</v>
      </c>
      <c r="P37" s="32" t="s">
        <v>302</v>
      </c>
      <c r="Q37" s="33">
        <v>0.5</v>
      </c>
      <c r="R37" s="32" t="s">
        <v>303</v>
      </c>
      <c r="S37" s="33">
        <v>0.7</v>
      </c>
      <c r="T37" s="32" t="s">
        <v>302</v>
      </c>
      <c r="U37" s="33">
        <v>0.8</v>
      </c>
      <c r="V37" s="32" t="s">
        <v>303</v>
      </c>
      <c r="W37" s="33">
        <v>0.5</v>
      </c>
      <c r="X37" s="32" t="s">
        <v>302</v>
      </c>
      <c r="Y37" s="33">
        <v>0.6</v>
      </c>
      <c r="Z37" s="32" t="s">
        <v>302</v>
      </c>
      <c r="AA37" s="33">
        <v>0.3</v>
      </c>
      <c r="AB37" s="32" t="s">
        <v>302</v>
      </c>
      <c r="AC37" s="33">
        <v>0.3</v>
      </c>
      <c r="AD37" s="32" t="s">
        <v>302</v>
      </c>
      <c r="AE37" s="33">
        <v>0.6</v>
      </c>
      <c r="AF37" s="32" t="s">
        <v>302</v>
      </c>
      <c r="AG37" s="33">
        <v>0.2</v>
      </c>
      <c r="AH37" s="32" t="s">
        <v>303</v>
      </c>
      <c r="AI37" s="33">
        <v>0.3</v>
      </c>
      <c r="AJ37" s="32" t="s">
        <v>302</v>
      </c>
      <c r="AK37" s="33">
        <v>0.7</v>
      </c>
      <c r="AL37" s="32" t="s">
        <v>302</v>
      </c>
      <c r="AM37" s="33">
        <v>0.3</v>
      </c>
      <c r="AN37" s="32" t="s">
        <v>303</v>
      </c>
      <c r="AO37" s="33">
        <v>0.5</v>
      </c>
      <c r="AP37" s="32" t="s">
        <v>302</v>
      </c>
      <c r="AQ37" s="33">
        <v>0.6</v>
      </c>
      <c r="AR37" s="32" t="s">
        <v>303</v>
      </c>
      <c r="AS37" s="33">
        <v>0.7</v>
      </c>
      <c r="AT37" s="32" t="s">
        <v>303</v>
      </c>
      <c r="AU37" s="33">
        <v>0.9</v>
      </c>
      <c r="AV37" s="32" t="s">
        <v>302</v>
      </c>
      <c r="AW37" s="33">
        <v>0.6</v>
      </c>
      <c r="AX37" s="32" t="s">
        <v>303</v>
      </c>
      <c r="AY37" s="33">
        <v>0.5</v>
      </c>
      <c r="AZ37" s="32" t="s">
        <v>302</v>
      </c>
      <c r="BA37" s="33">
        <v>0.5</v>
      </c>
      <c r="BB37" s="30">
        <v>0</v>
      </c>
      <c r="BC37" s="32" t="s">
        <v>313</v>
      </c>
      <c r="BD37" s="32" t="s">
        <v>314</v>
      </c>
    </row>
    <row r="38" spans="1:56" s="32" customFormat="1" x14ac:dyDescent="0.2">
      <c r="A38" s="45" t="s">
        <v>402</v>
      </c>
      <c r="B38" s="32">
        <v>37</v>
      </c>
      <c r="C38" s="32" t="s">
        <v>295</v>
      </c>
      <c r="D38" s="32" t="s">
        <v>296</v>
      </c>
      <c r="E38" s="32">
        <v>7</v>
      </c>
      <c r="F38" s="32">
        <v>6</v>
      </c>
      <c r="G38" s="32">
        <v>6</v>
      </c>
      <c r="H38" s="32" t="s">
        <v>317</v>
      </c>
      <c r="I38" s="32" t="s">
        <v>299</v>
      </c>
      <c r="J38" s="32" t="s">
        <v>310</v>
      </c>
      <c r="K38" s="32" t="s">
        <v>311</v>
      </c>
      <c r="L38" s="32" t="s">
        <v>312</v>
      </c>
      <c r="M38" s="32" t="s">
        <v>326</v>
      </c>
      <c r="N38" s="32" t="s">
        <v>302</v>
      </c>
      <c r="O38" s="33">
        <v>0.6</v>
      </c>
      <c r="P38" s="32" t="s">
        <v>302</v>
      </c>
      <c r="Q38" s="33">
        <v>0.6</v>
      </c>
      <c r="R38" s="32" t="s">
        <v>303</v>
      </c>
      <c r="S38" s="33">
        <v>0.7</v>
      </c>
      <c r="T38" s="32" t="s">
        <v>303</v>
      </c>
      <c r="U38" s="33">
        <v>0.6</v>
      </c>
      <c r="V38" s="32" t="s">
        <v>303</v>
      </c>
      <c r="W38" s="33">
        <v>0.6</v>
      </c>
      <c r="X38" s="32" t="s">
        <v>302</v>
      </c>
      <c r="Y38" s="33">
        <v>0.6</v>
      </c>
      <c r="Z38" s="32" t="s">
        <v>302</v>
      </c>
      <c r="AA38" s="33">
        <v>0.6</v>
      </c>
      <c r="AB38" s="32" t="s">
        <v>302</v>
      </c>
      <c r="AC38" s="33">
        <v>0.5</v>
      </c>
      <c r="AD38" s="32" t="s">
        <v>302</v>
      </c>
      <c r="AE38" s="33">
        <v>0.6</v>
      </c>
      <c r="AF38" s="32" t="s">
        <v>303</v>
      </c>
      <c r="AG38" s="33">
        <v>0.6</v>
      </c>
      <c r="AH38" s="32" t="s">
        <v>302</v>
      </c>
      <c r="AI38" s="33">
        <v>0.7</v>
      </c>
      <c r="AJ38" s="32" t="s">
        <v>302</v>
      </c>
      <c r="AK38" s="33">
        <v>0.7</v>
      </c>
      <c r="AL38" s="32" t="s">
        <v>302</v>
      </c>
      <c r="AM38" s="33">
        <v>0.6</v>
      </c>
      <c r="AN38" s="32" t="s">
        <v>303</v>
      </c>
      <c r="AO38" s="33">
        <v>0.7</v>
      </c>
      <c r="AP38" s="32" t="s">
        <v>302</v>
      </c>
      <c r="AQ38" s="33">
        <v>0.7</v>
      </c>
      <c r="AR38" s="32" t="s">
        <v>303</v>
      </c>
      <c r="AS38" s="33">
        <v>0.5</v>
      </c>
      <c r="AT38" s="32" t="s">
        <v>303</v>
      </c>
      <c r="AU38" s="33">
        <v>0.5</v>
      </c>
      <c r="AV38" s="32" t="s">
        <v>302</v>
      </c>
      <c r="AW38" s="33">
        <v>0.7</v>
      </c>
      <c r="AX38" s="32" t="s">
        <v>303</v>
      </c>
      <c r="AY38" s="33">
        <v>0.6</v>
      </c>
      <c r="AZ38" s="32" t="s">
        <v>302</v>
      </c>
      <c r="BA38" s="33">
        <v>0.7</v>
      </c>
      <c r="BB38" s="30">
        <v>0</v>
      </c>
      <c r="BC38" s="32" t="s">
        <v>304</v>
      </c>
      <c r="BD38" s="32" t="s">
        <v>314</v>
      </c>
    </row>
    <row r="39" spans="1:56" s="32" customFormat="1" x14ac:dyDescent="0.2">
      <c r="A39" s="45" t="s">
        <v>402</v>
      </c>
      <c r="B39" s="32">
        <v>38</v>
      </c>
      <c r="C39" s="32" t="s">
        <v>353</v>
      </c>
      <c r="D39" s="32" t="s">
        <v>309</v>
      </c>
      <c r="E39" s="32">
        <v>5</v>
      </c>
      <c r="F39" s="32">
        <v>5</v>
      </c>
      <c r="G39" s="32">
        <v>6</v>
      </c>
      <c r="H39" s="32" t="s">
        <v>299</v>
      </c>
      <c r="I39" s="32" t="s">
        <v>299</v>
      </c>
      <c r="J39" s="32" t="s">
        <v>299</v>
      </c>
      <c r="K39" s="32" t="s">
        <v>311</v>
      </c>
      <c r="L39" s="32" t="s">
        <v>300</v>
      </c>
      <c r="M39" s="32" t="s">
        <v>301</v>
      </c>
      <c r="N39" s="32" t="s">
        <v>302</v>
      </c>
      <c r="O39" s="33">
        <v>0.8</v>
      </c>
      <c r="P39" s="32" t="s">
        <v>302</v>
      </c>
      <c r="Q39" s="33">
        <v>0.7</v>
      </c>
      <c r="R39" s="32" t="s">
        <v>303</v>
      </c>
      <c r="S39" s="33">
        <v>0.6</v>
      </c>
      <c r="T39" s="32" t="s">
        <v>302</v>
      </c>
      <c r="U39" s="33">
        <v>0.4</v>
      </c>
      <c r="V39" s="32" t="s">
        <v>303</v>
      </c>
      <c r="W39" s="33">
        <v>0.7</v>
      </c>
      <c r="X39" s="32" t="s">
        <v>302</v>
      </c>
      <c r="Y39" s="33">
        <v>0.5</v>
      </c>
      <c r="Z39" s="32" t="s">
        <v>302</v>
      </c>
      <c r="AA39" s="33">
        <v>0.6</v>
      </c>
      <c r="AB39" s="32" t="s">
        <v>302</v>
      </c>
      <c r="AC39" s="33">
        <v>0.7</v>
      </c>
      <c r="AD39" s="32" t="s">
        <v>302</v>
      </c>
      <c r="AE39" s="33">
        <v>0.4</v>
      </c>
      <c r="AF39" s="32" t="s">
        <v>302</v>
      </c>
      <c r="AG39" s="33">
        <v>0.5</v>
      </c>
      <c r="AH39" s="32" t="s">
        <v>302</v>
      </c>
      <c r="AI39" s="33">
        <v>0.5</v>
      </c>
      <c r="AJ39" s="32" t="s">
        <v>302</v>
      </c>
      <c r="AK39" s="33">
        <v>0.6</v>
      </c>
      <c r="AL39" s="32" t="s">
        <v>302</v>
      </c>
      <c r="AM39" s="33">
        <v>0.4</v>
      </c>
      <c r="AN39" s="32" t="s">
        <v>303</v>
      </c>
      <c r="AO39" s="33">
        <v>0.7</v>
      </c>
      <c r="AP39" s="32" t="s">
        <v>302</v>
      </c>
      <c r="AQ39" s="33">
        <v>0.6</v>
      </c>
      <c r="AR39" s="32" t="s">
        <v>303</v>
      </c>
      <c r="AS39" s="33">
        <v>0.7</v>
      </c>
      <c r="AT39" s="32" t="s">
        <v>303</v>
      </c>
      <c r="AU39" s="33">
        <v>0.9</v>
      </c>
      <c r="AV39" s="32" t="s">
        <v>302</v>
      </c>
      <c r="AW39" s="33">
        <v>0.8</v>
      </c>
      <c r="AX39" s="32" t="s">
        <v>303</v>
      </c>
      <c r="AY39" s="33">
        <v>0.7</v>
      </c>
      <c r="AZ39" s="32" t="s">
        <v>302</v>
      </c>
      <c r="BA39" s="33">
        <v>0.3</v>
      </c>
      <c r="BB39" s="30">
        <v>0</v>
      </c>
      <c r="BC39" s="32" t="s">
        <v>313</v>
      </c>
      <c r="BD39" s="32" t="s">
        <v>314</v>
      </c>
    </row>
    <row r="40" spans="1:56" s="32" customFormat="1" x14ac:dyDescent="0.2">
      <c r="A40" s="45" t="s">
        <v>402</v>
      </c>
      <c r="B40" s="32">
        <v>39</v>
      </c>
      <c r="C40" s="32" t="s">
        <v>295</v>
      </c>
      <c r="D40" s="32" t="s">
        <v>296</v>
      </c>
      <c r="E40" s="32">
        <v>5</v>
      </c>
      <c r="F40" s="32">
        <v>3</v>
      </c>
      <c r="G40" s="32">
        <v>5</v>
      </c>
      <c r="H40" s="32" t="s">
        <v>297</v>
      </c>
      <c r="I40" s="32" t="s">
        <v>310</v>
      </c>
      <c r="J40" s="32" t="s">
        <v>334</v>
      </c>
      <c r="K40" s="32" t="s">
        <v>311</v>
      </c>
      <c r="L40" s="32" t="s">
        <v>300</v>
      </c>
      <c r="M40" s="32" t="s">
        <v>326</v>
      </c>
      <c r="N40" s="32" t="s">
        <v>302</v>
      </c>
      <c r="O40" s="33">
        <v>1</v>
      </c>
      <c r="P40" s="32" t="s">
        <v>303</v>
      </c>
      <c r="Q40" s="33">
        <v>0.7</v>
      </c>
      <c r="R40" s="32" t="s">
        <v>303</v>
      </c>
      <c r="S40" s="33">
        <v>0.7</v>
      </c>
      <c r="T40" s="32" t="s">
        <v>303</v>
      </c>
      <c r="U40" s="33">
        <v>0.3</v>
      </c>
      <c r="V40" s="32" t="s">
        <v>302</v>
      </c>
      <c r="W40" s="33">
        <v>1</v>
      </c>
      <c r="X40" s="32" t="s">
        <v>302</v>
      </c>
      <c r="Y40" s="33">
        <v>0.6</v>
      </c>
      <c r="Z40" s="32" t="s">
        <v>302</v>
      </c>
      <c r="AA40" s="33">
        <v>1</v>
      </c>
      <c r="AB40" s="32" t="s">
        <v>302</v>
      </c>
      <c r="AC40" s="33">
        <v>0.8</v>
      </c>
      <c r="AD40" s="32" t="s">
        <v>303</v>
      </c>
      <c r="AE40" s="33">
        <v>0.2</v>
      </c>
      <c r="AF40" s="32" t="s">
        <v>303</v>
      </c>
      <c r="AG40" s="33">
        <v>0.7</v>
      </c>
      <c r="AH40" s="32" t="s">
        <v>302</v>
      </c>
      <c r="AI40" s="33">
        <v>0.9</v>
      </c>
      <c r="AJ40" s="32" t="s">
        <v>302</v>
      </c>
      <c r="AK40" s="33">
        <v>1</v>
      </c>
      <c r="AL40" s="32" t="s">
        <v>303</v>
      </c>
      <c r="AM40" s="33">
        <v>0.6</v>
      </c>
      <c r="AN40" s="32" t="s">
        <v>303</v>
      </c>
      <c r="AO40" s="33">
        <v>1</v>
      </c>
      <c r="AP40" s="32" t="s">
        <v>302</v>
      </c>
      <c r="AQ40" s="33">
        <v>0.7</v>
      </c>
      <c r="AR40" s="32" t="s">
        <v>303</v>
      </c>
      <c r="AS40" s="33">
        <v>0.8</v>
      </c>
      <c r="AT40" s="32" t="s">
        <v>303</v>
      </c>
      <c r="AU40" s="33">
        <v>0.3</v>
      </c>
      <c r="AV40" s="32" t="s">
        <v>302</v>
      </c>
      <c r="AW40" s="33">
        <v>0.9</v>
      </c>
      <c r="AX40" s="32" t="s">
        <v>303</v>
      </c>
      <c r="AY40" s="33">
        <v>0.8</v>
      </c>
      <c r="AZ40" s="32" t="s">
        <v>302</v>
      </c>
      <c r="BA40" s="33">
        <v>1</v>
      </c>
      <c r="BB40" s="30">
        <v>0</v>
      </c>
      <c r="BC40" s="32" t="s">
        <v>304</v>
      </c>
      <c r="BD40" s="32" t="s">
        <v>305</v>
      </c>
    </row>
    <row r="41" spans="1:56" s="32" customFormat="1" x14ac:dyDescent="0.2">
      <c r="A41" s="45" t="s">
        <v>402</v>
      </c>
      <c r="B41" s="32">
        <v>40</v>
      </c>
      <c r="C41" s="32" t="s">
        <v>295</v>
      </c>
      <c r="D41" s="32" t="s">
        <v>296</v>
      </c>
      <c r="E41" s="32">
        <v>8</v>
      </c>
      <c r="F41" s="32">
        <v>6</v>
      </c>
      <c r="G41" s="32">
        <v>8</v>
      </c>
      <c r="H41" s="32" t="s">
        <v>298</v>
      </c>
      <c r="I41" s="32" t="s">
        <v>299</v>
      </c>
      <c r="J41" s="32" t="s">
        <v>297</v>
      </c>
      <c r="K41" s="33">
        <v>0.5</v>
      </c>
      <c r="L41" s="32" t="s">
        <v>337</v>
      </c>
      <c r="M41" s="32" t="s">
        <v>301</v>
      </c>
      <c r="N41" s="32" t="s">
        <v>302</v>
      </c>
      <c r="O41" s="33">
        <v>0.6</v>
      </c>
      <c r="P41" s="32" t="s">
        <v>303</v>
      </c>
      <c r="Q41" s="33">
        <v>0.2</v>
      </c>
      <c r="R41" s="32" t="s">
        <v>303</v>
      </c>
      <c r="S41" s="33">
        <v>0.3</v>
      </c>
      <c r="T41" s="32" t="s">
        <v>303</v>
      </c>
      <c r="U41" s="33">
        <v>0.2</v>
      </c>
      <c r="V41" s="32" t="s">
        <v>303</v>
      </c>
      <c r="W41" s="33">
        <v>0.6</v>
      </c>
      <c r="X41" s="32" t="s">
        <v>302</v>
      </c>
      <c r="Y41" s="33">
        <v>0.8</v>
      </c>
      <c r="Z41" s="32" t="s">
        <v>302</v>
      </c>
      <c r="AA41" s="33">
        <v>0.6</v>
      </c>
      <c r="AB41" s="32" t="s">
        <v>302</v>
      </c>
      <c r="AC41" s="33">
        <v>0.5</v>
      </c>
      <c r="AD41" s="32" t="s">
        <v>302</v>
      </c>
      <c r="AE41" s="33">
        <v>0.6</v>
      </c>
      <c r="AF41" s="32" t="s">
        <v>302</v>
      </c>
      <c r="AG41" s="33">
        <v>0.6</v>
      </c>
      <c r="AH41" s="32" t="s">
        <v>302</v>
      </c>
      <c r="AI41" s="33">
        <v>0.7</v>
      </c>
      <c r="AJ41" s="32" t="s">
        <v>302</v>
      </c>
      <c r="AK41" s="33">
        <v>0.7</v>
      </c>
      <c r="AL41" s="32" t="s">
        <v>302</v>
      </c>
      <c r="AM41" s="33">
        <v>0.4</v>
      </c>
      <c r="AN41" s="32" t="s">
        <v>303</v>
      </c>
      <c r="AO41" s="33">
        <v>0.7</v>
      </c>
      <c r="AP41" s="32" t="s">
        <v>302</v>
      </c>
      <c r="AQ41" s="33">
        <v>0.3</v>
      </c>
      <c r="AR41" s="32" t="s">
        <v>303</v>
      </c>
      <c r="AS41" s="33">
        <v>0.6</v>
      </c>
      <c r="AT41" s="32" t="s">
        <v>303</v>
      </c>
      <c r="AU41" s="33">
        <v>0.5</v>
      </c>
      <c r="AV41" s="32" t="s">
        <v>302</v>
      </c>
      <c r="AW41" s="33">
        <v>0.6</v>
      </c>
      <c r="AX41" s="32" t="s">
        <v>302</v>
      </c>
      <c r="AY41" s="33">
        <v>0.6</v>
      </c>
      <c r="AZ41" s="32" t="s">
        <v>302</v>
      </c>
      <c r="BA41" s="33">
        <v>0.4</v>
      </c>
      <c r="BB41" s="30">
        <v>0</v>
      </c>
      <c r="BC41" s="32" t="s">
        <v>313</v>
      </c>
      <c r="BD41" s="32" t="s">
        <v>314</v>
      </c>
    </row>
    <row r="42" spans="1:56" x14ac:dyDescent="0.2">
      <c r="BB42" s="30"/>
    </row>
  </sheetData>
  <autoFilter ref="A1:B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41"/>
  <sheetViews>
    <sheetView tabSelected="1" workbookViewId="0">
      <selection activeCell="M17" sqref="M17"/>
    </sheetView>
  </sheetViews>
  <sheetFormatPr baseColWidth="10" defaultRowHeight="16" x14ac:dyDescent="0.2"/>
  <cols>
    <col min="2" max="2" width="4.83203125" customWidth="1"/>
    <col min="13" max="13" width="12.6640625" bestFit="1" customWidth="1"/>
    <col min="16" max="17" width="12.1640625" bestFit="1" customWidth="1"/>
    <col min="19" max="19" width="13.6640625" customWidth="1"/>
    <col min="21" max="21" width="13.33203125" customWidth="1"/>
    <col min="22" max="22" width="12.83203125" customWidth="1"/>
  </cols>
  <sheetData>
    <row r="1" spans="1:17" x14ac:dyDescent="0.2">
      <c r="B1" s="39"/>
      <c r="C1" s="12" t="s">
        <v>452</v>
      </c>
      <c r="D1" s="12" t="s">
        <v>453</v>
      </c>
      <c r="F1" s="12" t="s">
        <v>448</v>
      </c>
      <c r="G1" s="12" t="s">
        <v>449</v>
      </c>
      <c r="H1" s="12"/>
      <c r="I1" s="12" t="s">
        <v>450</v>
      </c>
      <c r="J1" s="12" t="s">
        <v>451</v>
      </c>
      <c r="M1" s="12" t="s">
        <v>466</v>
      </c>
      <c r="N1" s="12" t="s">
        <v>467</v>
      </c>
      <c r="O1" s="57"/>
      <c r="P1" s="12" t="s">
        <v>468</v>
      </c>
      <c r="Q1" s="12" t="s">
        <v>469</v>
      </c>
    </row>
    <row r="2" spans="1:17" x14ac:dyDescent="0.2">
      <c r="A2" s="46" t="s">
        <v>445</v>
      </c>
      <c r="B2" s="12">
        <v>1</v>
      </c>
      <c r="C2">
        <v>1</v>
      </c>
      <c r="D2">
        <v>3</v>
      </c>
      <c r="F2">
        <v>13</v>
      </c>
      <c r="G2">
        <v>7</v>
      </c>
      <c r="I2" s="40">
        <f>C2/F2</f>
        <v>7.6923076923076927E-2</v>
      </c>
      <c r="J2" s="40">
        <f>D2/G2</f>
        <v>0.42857142857142855</v>
      </c>
      <c r="M2">
        <v>3</v>
      </c>
      <c r="N2">
        <v>2</v>
      </c>
      <c r="P2" s="40">
        <f>M2/F2</f>
        <v>0.23076923076923078</v>
      </c>
      <c r="Q2" s="40">
        <f>N2/G2</f>
        <v>0.2857142857142857</v>
      </c>
    </row>
    <row r="3" spans="1:17" x14ac:dyDescent="0.2">
      <c r="A3" s="46" t="s">
        <v>445</v>
      </c>
      <c r="B3" s="12">
        <v>2</v>
      </c>
      <c r="C3">
        <v>3</v>
      </c>
      <c r="D3">
        <v>2</v>
      </c>
      <c r="F3">
        <v>13</v>
      </c>
      <c r="G3">
        <v>7</v>
      </c>
      <c r="I3" s="40">
        <f t="shared" ref="I3:I41" si="0">C3/F3</f>
        <v>0.23076923076923078</v>
      </c>
      <c r="J3" s="40">
        <f t="shared" ref="J3:J41" si="1">D3/G3</f>
        <v>0.2857142857142857</v>
      </c>
      <c r="M3">
        <v>3</v>
      </c>
      <c r="N3">
        <v>2</v>
      </c>
      <c r="P3" s="40">
        <f t="shared" ref="P3:P41" si="2">M3/F3</f>
        <v>0.23076923076923078</v>
      </c>
      <c r="Q3" s="40">
        <f t="shared" ref="Q3:Q41" si="3">N3/G3</f>
        <v>0.2857142857142857</v>
      </c>
    </row>
    <row r="4" spans="1:17" x14ac:dyDescent="0.2">
      <c r="A4" s="46" t="s">
        <v>445</v>
      </c>
      <c r="B4" s="12">
        <v>3</v>
      </c>
      <c r="C4">
        <v>0</v>
      </c>
      <c r="D4">
        <v>7</v>
      </c>
      <c r="F4">
        <v>13</v>
      </c>
      <c r="G4">
        <v>7</v>
      </c>
      <c r="I4" s="40">
        <f t="shared" si="0"/>
        <v>0</v>
      </c>
      <c r="J4" s="40">
        <f t="shared" si="1"/>
        <v>1</v>
      </c>
      <c r="M4">
        <v>3</v>
      </c>
      <c r="N4">
        <v>2</v>
      </c>
      <c r="P4" s="40">
        <f t="shared" si="2"/>
        <v>0.23076923076923078</v>
      </c>
      <c r="Q4" s="40">
        <f t="shared" si="3"/>
        <v>0.2857142857142857</v>
      </c>
    </row>
    <row r="5" spans="1:17" x14ac:dyDescent="0.2">
      <c r="A5" s="46" t="s">
        <v>445</v>
      </c>
      <c r="B5" s="12">
        <v>4</v>
      </c>
      <c r="C5">
        <v>2</v>
      </c>
      <c r="D5">
        <v>4</v>
      </c>
      <c r="F5">
        <v>13</v>
      </c>
      <c r="G5">
        <v>7</v>
      </c>
      <c r="I5" s="40">
        <f t="shared" si="0"/>
        <v>0.15384615384615385</v>
      </c>
      <c r="J5" s="40">
        <f t="shared" si="1"/>
        <v>0.5714285714285714</v>
      </c>
      <c r="M5">
        <v>3</v>
      </c>
      <c r="N5">
        <v>2</v>
      </c>
      <c r="P5" s="40">
        <f t="shared" si="2"/>
        <v>0.23076923076923078</v>
      </c>
      <c r="Q5" s="40">
        <f t="shared" si="3"/>
        <v>0.2857142857142857</v>
      </c>
    </row>
    <row r="6" spans="1:17" x14ac:dyDescent="0.2">
      <c r="A6" s="46" t="s">
        <v>445</v>
      </c>
      <c r="B6" s="12">
        <v>5</v>
      </c>
      <c r="C6">
        <v>6</v>
      </c>
      <c r="D6">
        <v>6</v>
      </c>
      <c r="F6">
        <v>13</v>
      </c>
      <c r="G6">
        <v>7</v>
      </c>
      <c r="I6" s="40">
        <f t="shared" si="0"/>
        <v>0.46153846153846156</v>
      </c>
      <c r="J6" s="40">
        <f t="shared" si="1"/>
        <v>0.8571428571428571</v>
      </c>
      <c r="M6">
        <v>3</v>
      </c>
      <c r="N6">
        <v>2</v>
      </c>
      <c r="P6" s="40">
        <f t="shared" si="2"/>
        <v>0.23076923076923078</v>
      </c>
      <c r="Q6" s="40">
        <f t="shared" si="3"/>
        <v>0.2857142857142857</v>
      </c>
    </row>
    <row r="7" spans="1:17" x14ac:dyDescent="0.2">
      <c r="A7" s="46" t="s">
        <v>445</v>
      </c>
      <c r="B7" s="12">
        <v>6</v>
      </c>
      <c r="C7">
        <v>0</v>
      </c>
      <c r="D7">
        <v>6</v>
      </c>
      <c r="F7">
        <v>13</v>
      </c>
      <c r="G7">
        <v>7</v>
      </c>
      <c r="I7" s="40">
        <f t="shared" si="0"/>
        <v>0</v>
      </c>
      <c r="J7" s="40">
        <f t="shared" si="1"/>
        <v>0.8571428571428571</v>
      </c>
      <c r="M7">
        <v>3</v>
      </c>
      <c r="N7">
        <v>2</v>
      </c>
      <c r="P7" s="40">
        <f t="shared" si="2"/>
        <v>0.23076923076923078</v>
      </c>
      <c r="Q7" s="40">
        <f t="shared" si="3"/>
        <v>0.2857142857142857</v>
      </c>
    </row>
    <row r="8" spans="1:17" x14ac:dyDescent="0.2">
      <c r="A8" s="46" t="s">
        <v>445</v>
      </c>
      <c r="B8" s="12">
        <v>7</v>
      </c>
      <c r="C8">
        <v>6</v>
      </c>
      <c r="D8">
        <v>4</v>
      </c>
      <c r="F8">
        <v>13</v>
      </c>
      <c r="G8">
        <v>7</v>
      </c>
      <c r="I8" s="40">
        <f t="shared" si="0"/>
        <v>0.46153846153846156</v>
      </c>
      <c r="J8" s="40">
        <f t="shared" si="1"/>
        <v>0.5714285714285714</v>
      </c>
      <c r="M8">
        <v>3</v>
      </c>
      <c r="N8">
        <v>2</v>
      </c>
      <c r="P8" s="40">
        <f t="shared" si="2"/>
        <v>0.23076923076923078</v>
      </c>
      <c r="Q8" s="40">
        <f t="shared" si="3"/>
        <v>0.2857142857142857</v>
      </c>
    </row>
    <row r="9" spans="1:17" x14ac:dyDescent="0.2">
      <c r="A9" s="46" t="s">
        <v>445</v>
      </c>
      <c r="B9" s="12">
        <v>8</v>
      </c>
      <c r="C9">
        <v>0</v>
      </c>
      <c r="D9">
        <v>5</v>
      </c>
      <c r="F9">
        <v>13</v>
      </c>
      <c r="G9">
        <v>7</v>
      </c>
      <c r="I9" s="40">
        <f t="shared" si="0"/>
        <v>0</v>
      </c>
      <c r="J9" s="40">
        <f t="shared" si="1"/>
        <v>0.7142857142857143</v>
      </c>
      <c r="M9">
        <v>3</v>
      </c>
      <c r="N9">
        <v>2</v>
      </c>
      <c r="P9" s="40">
        <f t="shared" si="2"/>
        <v>0.23076923076923078</v>
      </c>
      <c r="Q9" s="40">
        <f t="shared" si="3"/>
        <v>0.2857142857142857</v>
      </c>
    </row>
    <row r="10" spans="1:17" x14ac:dyDescent="0.2">
      <c r="A10" s="46" t="s">
        <v>445</v>
      </c>
      <c r="B10" s="12">
        <v>9</v>
      </c>
      <c r="C10">
        <v>3</v>
      </c>
      <c r="D10">
        <v>4</v>
      </c>
      <c r="F10">
        <v>13</v>
      </c>
      <c r="G10">
        <v>7</v>
      </c>
      <c r="I10" s="40">
        <f t="shared" si="0"/>
        <v>0.23076923076923078</v>
      </c>
      <c r="J10" s="40">
        <f t="shared" si="1"/>
        <v>0.5714285714285714</v>
      </c>
      <c r="M10">
        <v>3</v>
      </c>
      <c r="N10">
        <v>2</v>
      </c>
      <c r="P10" s="40">
        <f t="shared" si="2"/>
        <v>0.23076923076923078</v>
      </c>
      <c r="Q10" s="40">
        <f t="shared" si="3"/>
        <v>0.2857142857142857</v>
      </c>
    </row>
    <row r="11" spans="1:17" x14ac:dyDescent="0.2">
      <c r="A11" s="46" t="s">
        <v>445</v>
      </c>
      <c r="B11" s="12">
        <v>10</v>
      </c>
      <c r="C11">
        <v>3</v>
      </c>
      <c r="D11">
        <v>3</v>
      </c>
      <c r="F11">
        <v>13</v>
      </c>
      <c r="G11">
        <v>7</v>
      </c>
      <c r="I11" s="40">
        <f t="shared" si="0"/>
        <v>0.23076923076923078</v>
      </c>
      <c r="J11" s="40">
        <f t="shared" si="1"/>
        <v>0.42857142857142855</v>
      </c>
      <c r="M11">
        <v>3</v>
      </c>
      <c r="N11">
        <v>2</v>
      </c>
      <c r="P11" s="40">
        <f t="shared" si="2"/>
        <v>0.23076923076923078</v>
      </c>
      <c r="Q11" s="40">
        <f t="shared" si="3"/>
        <v>0.2857142857142857</v>
      </c>
    </row>
    <row r="12" spans="1:17" x14ac:dyDescent="0.2">
      <c r="A12" s="46" t="s">
        <v>445</v>
      </c>
      <c r="B12" s="12">
        <v>11</v>
      </c>
      <c r="C12">
        <v>3</v>
      </c>
      <c r="D12">
        <v>3</v>
      </c>
      <c r="F12">
        <v>13</v>
      </c>
      <c r="G12">
        <v>7</v>
      </c>
      <c r="I12" s="40">
        <f t="shared" si="0"/>
        <v>0.23076923076923078</v>
      </c>
      <c r="J12" s="40">
        <f t="shared" si="1"/>
        <v>0.42857142857142855</v>
      </c>
      <c r="M12">
        <v>3</v>
      </c>
      <c r="N12">
        <v>2</v>
      </c>
      <c r="P12" s="40">
        <f t="shared" si="2"/>
        <v>0.23076923076923078</v>
      </c>
      <c r="Q12" s="40">
        <f t="shared" si="3"/>
        <v>0.2857142857142857</v>
      </c>
    </row>
    <row r="13" spans="1:17" x14ac:dyDescent="0.2">
      <c r="A13" s="46" t="s">
        <v>445</v>
      </c>
      <c r="B13" s="12">
        <v>12</v>
      </c>
      <c r="C13">
        <v>5</v>
      </c>
      <c r="D13">
        <v>5</v>
      </c>
      <c r="F13">
        <v>13</v>
      </c>
      <c r="G13">
        <v>7</v>
      </c>
      <c r="I13" s="40">
        <f t="shared" si="0"/>
        <v>0.38461538461538464</v>
      </c>
      <c r="J13" s="40">
        <f t="shared" si="1"/>
        <v>0.7142857142857143</v>
      </c>
      <c r="M13">
        <v>3</v>
      </c>
      <c r="N13">
        <v>2</v>
      </c>
      <c r="P13" s="40">
        <f t="shared" si="2"/>
        <v>0.23076923076923078</v>
      </c>
      <c r="Q13" s="40">
        <f t="shared" si="3"/>
        <v>0.2857142857142857</v>
      </c>
    </row>
    <row r="14" spans="1:17" x14ac:dyDescent="0.2">
      <c r="A14" s="46" t="s">
        <v>445</v>
      </c>
      <c r="B14" s="12">
        <v>13</v>
      </c>
      <c r="C14">
        <v>0</v>
      </c>
      <c r="D14">
        <v>7</v>
      </c>
      <c r="F14">
        <v>13</v>
      </c>
      <c r="G14">
        <v>7</v>
      </c>
      <c r="I14" s="40">
        <f t="shared" si="0"/>
        <v>0</v>
      </c>
      <c r="J14" s="40">
        <f>D14/G14</f>
        <v>1</v>
      </c>
      <c r="M14">
        <v>3</v>
      </c>
      <c r="N14">
        <v>2</v>
      </c>
      <c r="P14" s="40">
        <f t="shared" si="2"/>
        <v>0.23076923076923078</v>
      </c>
      <c r="Q14" s="40">
        <f t="shared" si="3"/>
        <v>0.2857142857142857</v>
      </c>
    </row>
    <row r="15" spans="1:17" x14ac:dyDescent="0.2">
      <c r="A15" s="46" t="s">
        <v>445</v>
      </c>
      <c r="B15" s="12">
        <v>14</v>
      </c>
      <c r="C15">
        <v>13</v>
      </c>
      <c r="D15">
        <v>0</v>
      </c>
      <c r="F15">
        <v>13</v>
      </c>
      <c r="G15">
        <v>7</v>
      </c>
      <c r="I15" s="40">
        <f t="shared" si="0"/>
        <v>1</v>
      </c>
      <c r="J15" s="40">
        <f t="shared" si="1"/>
        <v>0</v>
      </c>
      <c r="M15">
        <v>3</v>
      </c>
      <c r="N15">
        <v>2</v>
      </c>
      <c r="P15" s="40">
        <f t="shared" si="2"/>
        <v>0.23076923076923078</v>
      </c>
      <c r="Q15" s="40">
        <f t="shared" si="3"/>
        <v>0.2857142857142857</v>
      </c>
    </row>
    <row r="16" spans="1:17" x14ac:dyDescent="0.2">
      <c r="A16" s="46" t="s">
        <v>445</v>
      </c>
      <c r="B16" s="12">
        <v>15</v>
      </c>
      <c r="C16">
        <v>9</v>
      </c>
      <c r="D16">
        <v>3</v>
      </c>
      <c r="F16">
        <v>13</v>
      </c>
      <c r="G16">
        <v>7</v>
      </c>
      <c r="I16" s="40">
        <f t="shared" si="0"/>
        <v>0.69230769230769229</v>
      </c>
      <c r="J16" s="40">
        <f t="shared" si="1"/>
        <v>0.42857142857142855</v>
      </c>
      <c r="M16">
        <v>3</v>
      </c>
      <c r="N16">
        <v>2</v>
      </c>
      <c r="P16" s="40">
        <f t="shared" si="2"/>
        <v>0.23076923076923078</v>
      </c>
      <c r="Q16" s="40">
        <f t="shared" si="3"/>
        <v>0.2857142857142857</v>
      </c>
    </row>
    <row r="17" spans="1:19" x14ac:dyDescent="0.2">
      <c r="A17" s="46" t="s">
        <v>445</v>
      </c>
      <c r="B17" s="12">
        <v>16</v>
      </c>
      <c r="C17">
        <v>4</v>
      </c>
      <c r="D17">
        <v>2</v>
      </c>
      <c r="F17">
        <v>13</v>
      </c>
      <c r="G17">
        <v>7</v>
      </c>
      <c r="I17" s="40">
        <f t="shared" si="0"/>
        <v>0.30769230769230771</v>
      </c>
      <c r="J17" s="40">
        <f t="shared" si="1"/>
        <v>0.2857142857142857</v>
      </c>
      <c r="M17">
        <v>3</v>
      </c>
      <c r="N17">
        <v>2</v>
      </c>
      <c r="P17" s="40">
        <f t="shared" si="2"/>
        <v>0.23076923076923078</v>
      </c>
      <c r="Q17" s="40">
        <f t="shared" si="3"/>
        <v>0.2857142857142857</v>
      </c>
    </row>
    <row r="18" spans="1:19" x14ac:dyDescent="0.2">
      <c r="A18" s="46" t="s">
        <v>445</v>
      </c>
      <c r="B18" s="12">
        <v>17</v>
      </c>
      <c r="C18">
        <v>6</v>
      </c>
      <c r="D18">
        <v>2</v>
      </c>
      <c r="F18">
        <v>13</v>
      </c>
      <c r="G18">
        <v>7</v>
      </c>
      <c r="I18" s="40">
        <f t="shared" si="0"/>
        <v>0.46153846153846156</v>
      </c>
      <c r="J18" s="40">
        <f t="shared" si="1"/>
        <v>0.2857142857142857</v>
      </c>
      <c r="M18">
        <v>3</v>
      </c>
      <c r="N18">
        <v>2</v>
      </c>
      <c r="P18" s="40">
        <f t="shared" si="2"/>
        <v>0.23076923076923078</v>
      </c>
      <c r="Q18" s="40">
        <f t="shared" si="3"/>
        <v>0.2857142857142857</v>
      </c>
    </row>
    <row r="19" spans="1:19" x14ac:dyDescent="0.2">
      <c r="A19" s="46" t="s">
        <v>445</v>
      </c>
      <c r="B19" s="12">
        <v>18</v>
      </c>
      <c r="C19">
        <v>4</v>
      </c>
      <c r="D19">
        <v>6</v>
      </c>
      <c r="F19">
        <v>13</v>
      </c>
      <c r="G19">
        <v>7</v>
      </c>
      <c r="I19" s="40">
        <f t="shared" si="0"/>
        <v>0.30769230769230771</v>
      </c>
      <c r="J19" s="40">
        <f t="shared" si="1"/>
        <v>0.8571428571428571</v>
      </c>
      <c r="M19">
        <v>3</v>
      </c>
      <c r="N19">
        <v>2</v>
      </c>
      <c r="P19" s="40">
        <f t="shared" si="2"/>
        <v>0.23076923076923078</v>
      </c>
      <c r="Q19" s="40">
        <f t="shared" si="3"/>
        <v>0.2857142857142857</v>
      </c>
    </row>
    <row r="20" spans="1:19" x14ac:dyDescent="0.2">
      <c r="A20" s="46" t="s">
        <v>445</v>
      </c>
      <c r="B20" s="12">
        <v>19</v>
      </c>
      <c r="C20">
        <v>6</v>
      </c>
      <c r="D20">
        <v>6</v>
      </c>
      <c r="F20">
        <v>13</v>
      </c>
      <c r="G20">
        <v>7</v>
      </c>
      <c r="I20" s="40">
        <f t="shared" si="0"/>
        <v>0.46153846153846156</v>
      </c>
      <c r="J20" s="40">
        <f t="shared" si="1"/>
        <v>0.8571428571428571</v>
      </c>
      <c r="M20">
        <v>3</v>
      </c>
      <c r="N20">
        <v>2</v>
      </c>
      <c r="P20" s="40">
        <f t="shared" si="2"/>
        <v>0.23076923076923078</v>
      </c>
      <c r="Q20" s="40">
        <f t="shared" si="3"/>
        <v>0.2857142857142857</v>
      </c>
    </row>
    <row r="21" spans="1:19" x14ac:dyDescent="0.2">
      <c r="A21" s="46" t="s">
        <v>445</v>
      </c>
      <c r="B21" s="12">
        <v>20</v>
      </c>
      <c r="C21">
        <v>4</v>
      </c>
      <c r="D21">
        <v>5</v>
      </c>
      <c r="F21">
        <v>13</v>
      </c>
      <c r="G21">
        <v>7</v>
      </c>
      <c r="I21" s="40">
        <f t="shared" si="0"/>
        <v>0.30769230769230771</v>
      </c>
      <c r="J21" s="40">
        <f t="shared" si="1"/>
        <v>0.7142857142857143</v>
      </c>
      <c r="M21">
        <v>3</v>
      </c>
      <c r="N21">
        <v>2</v>
      </c>
      <c r="P21" s="40">
        <f t="shared" si="2"/>
        <v>0.23076923076923078</v>
      </c>
      <c r="Q21" s="40">
        <f t="shared" si="3"/>
        <v>0.2857142857142857</v>
      </c>
    </row>
    <row r="22" spans="1:19" x14ac:dyDescent="0.2">
      <c r="A22" s="46" t="s">
        <v>445</v>
      </c>
      <c r="B22" s="12">
        <v>21</v>
      </c>
      <c r="C22">
        <v>4</v>
      </c>
      <c r="D22">
        <v>3</v>
      </c>
      <c r="F22">
        <v>13</v>
      </c>
      <c r="G22">
        <v>7</v>
      </c>
      <c r="I22" s="40">
        <f t="shared" si="0"/>
        <v>0.30769230769230771</v>
      </c>
      <c r="J22" s="40">
        <f t="shared" si="1"/>
        <v>0.42857142857142855</v>
      </c>
      <c r="M22">
        <v>3</v>
      </c>
      <c r="N22">
        <v>2</v>
      </c>
      <c r="P22" s="40">
        <f t="shared" si="2"/>
        <v>0.23076923076923078</v>
      </c>
      <c r="Q22" s="40">
        <f t="shared" si="3"/>
        <v>0.2857142857142857</v>
      </c>
    </row>
    <row r="23" spans="1:19" x14ac:dyDescent="0.2">
      <c r="A23" s="46" t="s">
        <v>445</v>
      </c>
      <c r="B23" s="12">
        <v>22</v>
      </c>
      <c r="C23">
        <v>2</v>
      </c>
      <c r="D23">
        <v>3</v>
      </c>
      <c r="F23">
        <v>13</v>
      </c>
      <c r="G23">
        <v>7</v>
      </c>
      <c r="I23" s="40">
        <f t="shared" si="0"/>
        <v>0.15384615384615385</v>
      </c>
      <c r="J23" s="40">
        <f t="shared" si="1"/>
        <v>0.42857142857142855</v>
      </c>
      <c r="M23">
        <v>3</v>
      </c>
      <c r="N23">
        <v>2</v>
      </c>
      <c r="P23" s="40">
        <f t="shared" si="2"/>
        <v>0.23076923076923078</v>
      </c>
      <c r="Q23" s="40">
        <f t="shared" si="3"/>
        <v>0.2857142857142857</v>
      </c>
      <c r="S23" s="9"/>
    </row>
    <row r="24" spans="1:19" x14ac:dyDescent="0.2">
      <c r="A24" s="46" t="s">
        <v>445</v>
      </c>
      <c r="B24" s="12">
        <v>23</v>
      </c>
      <c r="C24">
        <v>3</v>
      </c>
      <c r="D24">
        <v>3</v>
      </c>
      <c r="F24">
        <v>13</v>
      </c>
      <c r="G24">
        <v>7</v>
      </c>
      <c r="I24" s="40">
        <f t="shared" si="0"/>
        <v>0.23076923076923078</v>
      </c>
      <c r="J24" s="40">
        <f t="shared" si="1"/>
        <v>0.42857142857142855</v>
      </c>
      <c r="M24">
        <v>3</v>
      </c>
      <c r="N24">
        <v>2</v>
      </c>
      <c r="P24" s="40">
        <f t="shared" si="2"/>
        <v>0.23076923076923078</v>
      </c>
      <c r="Q24" s="40">
        <f t="shared" si="3"/>
        <v>0.2857142857142857</v>
      </c>
      <c r="S24" s="9"/>
    </row>
    <row r="25" spans="1:19" x14ac:dyDescent="0.2">
      <c r="A25" s="47" t="s">
        <v>402</v>
      </c>
      <c r="B25" s="47">
        <v>24</v>
      </c>
      <c r="C25" s="37">
        <v>0</v>
      </c>
      <c r="D25" s="37">
        <v>7</v>
      </c>
      <c r="E25" s="37"/>
      <c r="F25" s="37">
        <v>13</v>
      </c>
      <c r="G25" s="37">
        <v>7</v>
      </c>
      <c r="H25" s="37"/>
      <c r="I25" s="41">
        <f t="shared" si="0"/>
        <v>0</v>
      </c>
      <c r="J25" s="41">
        <f>D25/G25</f>
        <v>1</v>
      </c>
      <c r="M25">
        <v>3</v>
      </c>
      <c r="N25">
        <v>2</v>
      </c>
      <c r="P25" s="40">
        <f t="shared" si="2"/>
        <v>0.23076923076923078</v>
      </c>
      <c r="Q25" s="40">
        <f t="shared" si="3"/>
        <v>0.2857142857142857</v>
      </c>
      <c r="S25" s="9"/>
    </row>
    <row r="26" spans="1:19" x14ac:dyDescent="0.2">
      <c r="A26" s="47" t="s">
        <v>402</v>
      </c>
      <c r="B26" s="47">
        <v>25</v>
      </c>
      <c r="C26" s="37">
        <v>3</v>
      </c>
      <c r="D26" s="37">
        <v>2</v>
      </c>
      <c r="E26" s="37"/>
      <c r="F26" s="37">
        <v>13</v>
      </c>
      <c r="G26" s="37">
        <v>7</v>
      </c>
      <c r="H26" s="37"/>
      <c r="I26" s="41">
        <f t="shared" si="0"/>
        <v>0.23076923076923078</v>
      </c>
      <c r="J26" s="41">
        <f t="shared" si="1"/>
        <v>0.2857142857142857</v>
      </c>
      <c r="M26">
        <v>3</v>
      </c>
      <c r="N26">
        <v>2</v>
      </c>
      <c r="P26" s="40">
        <f t="shared" si="2"/>
        <v>0.23076923076923078</v>
      </c>
      <c r="Q26" s="40">
        <f t="shared" si="3"/>
        <v>0.2857142857142857</v>
      </c>
      <c r="S26" s="9"/>
    </row>
    <row r="27" spans="1:19" x14ac:dyDescent="0.2">
      <c r="A27" s="47" t="s">
        <v>402</v>
      </c>
      <c r="B27" s="47">
        <v>26</v>
      </c>
      <c r="C27" s="37">
        <v>4</v>
      </c>
      <c r="D27" s="37">
        <v>3</v>
      </c>
      <c r="E27" s="37"/>
      <c r="F27" s="37">
        <v>13</v>
      </c>
      <c r="G27" s="37">
        <v>7</v>
      </c>
      <c r="H27" s="37"/>
      <c r="I27" s="41">
        <f t="shared" si="0"/>
        <v>0.30769230769230771</v>
      </c>
      <c r="J27" s="41">
        <f t="shared" si="1"/>
        <v>0.42857142857142855</v>
      </c>
      <c r="M27">
        <v>3</v>
      </c>
      <c r="N27">
        <v>2</v>
      </c>
      <c r="P27" s="40">
        <f t="shared" si="2"/>
        <v>0.23076923076923078</v>
      </c>
      <c r="Q27" s="40">
        <f t="shared" si="3"/>
        <v>0.2857142857142857</v>
      </c>
    </row>
    <row r="28" spans="1:19" x14ac:dyDescent="0.2">
      <c r="A28" s="47" t="s">
        <v>402</v>
      </c>
      <c r="B28" s="47">
        <v>27</v>
      </c>
      <c r="C28" s="37">
        <v>2</v>
      </c>
      <c r="D28" s="37">
        <v>4</v>
      </c>
      <c r="E28" s="37"/>
      <c r="F28" s="37">
        <v>13</v>
      </c>
      <c r="G28" s="37">
        <v>7</v>
      </c>
      <c r="H28" s="37"/>
      <c r="I28" s="41">
        <f t="shared" si="0"/>
        <v>0.15384615384615385</v>
      </c>
      <c r="J28" s="41">
        <f t="shared" si="1"/>
        <v>0.5714285714285714</v>
      </c>
      <c r="M28">
        <v>3</v>
      </c>
      <c r="N28">
        <v>2</v>
      </c>
      <c r="P28" s="40">
        <f t="shared" si="2"/>
        <v>0.23076923076923078</v>
      </c>
      <c r="Q28" s="40">
        <f t="shared" si="3"/>
        <v>0.2857142857142857</v>
      </c>
    </row>
    <row r="29" spans="1:19" x14ac:dyDescent="0.2">
      <c r="A29" s="47" t="s">
        <v>402</v>
      </c>
      <c r="B29" s="47">
        <v>28</v>
      </c>
      <c r="C29" s="37">
        <v>2</v>
      </c>
      <c r="D29" s="37">
        <v>4</v>
      </c>
      <c r="E29" s="37"/>
      <c r="F29" s="37">
        <v>13</v>
      </c>
      <c r="G29" s="37">
        <v>7</v>
      </c>
      <c r="H29" s="37"/>
      <c r="I29" s="41">
        <f t="shared" si="0"/>
        <v>0.15384615384615385</v>
      </c>
      <c r="J29" s="41">
        <f t="shared" si="1"/>
        <v>0.5714285714285714</v>
      </c>
      <c r="M29">
        <v>3</v>
      </c>
      <c r="N29">
        <v>2</v>
      </c>
      <c r="P29" s="40">
        <f t="shared" si="2"/>
        <v>0.23076923076923078</v>
      </c>
      <c r="Q29" s="40">
        <f t="shared" si="3"/>
        <v>0.2857142857142857</v>
      </c>
    </row>
    <row r="30" spans="1:19" x14ac:dyDescent="0.2">
      <c r="A30" s="47" t="s">
        <v>402</v>
      </c>
      <c r="B30" s="47">
        <v>29</v>
      </c>
      <c r="C30" s="37">
        <v>5</v>
      </c>
      <c r="D30" s="37">
        <v>2</v>
      </c>
      <c r="E30" s="37"/>
      <c r="F30" s="37">
        <v>13</v>
      </c>
      <c r="G30" s="37">
        <v>7</v>
      </c>
      <c r="H30" s="37"/>
      <c r="I30" s="41">
        <f t="shared" si="0"/>
        <v>0.38461538461538464</v>
      </c>
      <c r="J30" s="41">
        <f t="shared" si="1"/>
        <v>0.2857142857142857</v>
      </c>
      <c r="M30">
        <v>3</v>
      </c>
      <c r="N30">
        <v>2</v>
      </c>
      <c r="P30" s="40">
        <f t="shared" si="2"/>
        <v>0.23076923076923078</v>
      </c>
      <c r="Q30" s="40">
        <f t="shared" si="3"/>
        <v>0.2857142857142857</v>
      </c>
    </row>
    <row r="31" spans="1:19" x14ac:dyDescent="0.2">
      <c r="A31" s="47" t="s">
        <v>402</v>
      </c>
      <c r="B31" s="47">
        <v>30</v>
      </c>
      <c r="C31" s="37">
        <v>2</v>
      </c>
      <c r="D31" s="37">
        <v>4</v>
      </c>
      <c r="E31" s="37"/>
      <c r="F31" s="37">
        <v>13</v>
      </c>
      <c r="G31" s="37">
        <v>7</v>
      </c>
      <c r="H31" s="37"/>
      <c r="I31" s="41">
        <f t="shared" si="0"/>
        <v>0.15384615384615385</v>
      </c>
      <c r="J31" s="41">
        <f t="shared" si="1"/>
        <v>0.5714285714285714</v>
      </c>
      <c r="M31">
        <v>3</v>
      </c>
      <c r="N31">
        <v>2</v>
      </c>
      <c r="P31" s="40">
        <f t="shared" si="2"/>
        <v>0.23076923076923078</v>
      </c>
      <c r="Q31" s="40">
        <f t="shared" si="3"/>
        <v>0.2857142857142857</v>
      </c>
    </row>
    <row r="32" spans="1:19" x14ac:dyDescent="0.2">
      <c r="A32" s="47" t="s">
        <v>402</v>
      </c>
      <c r="B32" s="47">
        <v>31</v>
      </c>
      <c r="C32" s="37">
        <v>1</v>
      </c>
      <c r="D32" s="37">
        <v>5</v>
      </c>
      <c r="E32" s="37"/>
      <c r="F32" s="37">
        <v>13</v>
      </c>
      <c r="G32" s="37">
        <v>7</v>
      </c>
      <c r="H32" s="37"/>
      <c r="I32" s="41">
        <f t="shared" si="0"/>
        <v>7.6923076923076927E-2</v>
      </c>
      <c r="J32" s="41">
        <f t="shared" si="1"/>
        <v>0.7142857142857143</v>
      </c>
      <c r="M32">
        <v>3</v>
      </c>
      <c r="N32">
        <v>2</v>
      </c>
      <c r="P32" s="40">
        <f t="shared" si="2"/>
        <v>0.23076923076923078</v>
      </c>
      <c r="Q32" s="40">
        <f t="shared" si="3"/>
        <v>0.2857142857142857</v>
      </c>
    </row>
    <row r="33" spans="1:17" x14ac:dyDescent="0.2">
      <c r="A33" s="47" t="s">
        <v>402</v>
      </c>
      <c r="B33" s="47">
        <v>32</v>
      </c>
      <c r="C33" s="37">
        <v>4</v>
      </c>
      <c r="D33" s="37">
        <v>2</v>
      </c>
      <c r="E33" s="37"/>
      <c r="F33" s="37">
        <v>13</v>
      </c>
      <c r="G33" s="37">
        <v>7</v>
      </c>
      <c r="H33" s="37"/>
      <c r="I33" s="41">
        <f t="shared" si="0"/>
        <v>0.30769230769230771</v>
      </c>
      <c r="J33" s="41">
        <f t="shared" si="1"/>
        <v>0.2857142857142857</v>
      </c>
      <c r="M33">
        <v>3</v>
      </c>
      <c r="N33">
        <v>2</v>
      </c>
      <c r="P33" s="40">
        <f t="shared" si="2"/>
        <v>0.23076923076923078</v>
      </c>
      <c r="Q33" s="40">
        <f t="shared" si="3"/>
        <v>0.2857142857142857</v>
      </c>
    </row>
    <row r="34" spans="1:17" x14ac:dyDescent="0.2">
      <c r="A34" s="47" t="s">
        <v>402</v>
      </c>
      <c r="B34" s="47">
        <v>33</v>
      </c>
      <c r="C34" s="37">
        <v>2</v>
      </c>
      <c r="D34" s="37">
        <v>4</v>
      </c>
      <c r="E34" s="37"/>
      <c r="F34" s="37">
        <v>13</v>
      </c>
      <c r="G34" s="37">
        <v>7</v>
      </c>
      <c r="H34" s="37"/>
      <c r="I34" s="41">
        <f t="shared" si="0"/>
        <v>0.15384615384615385</v>
      </c>
      <c r="J34" s="41">
        <f t="shared" si="1"/>
        <v>0.5714285714285714</v>
      </c>
      <c r="M34">
        <v>3</v>
      </c>
      <c r="N34">
        <v>2</v>
      </c>
      <c r="P34" s="40">
        <f t="shared" si="2"/>
        <v>0.23076923076923078</v>
      </c>
      <c r="Q34" s="40">
        <f t="shared" si="3"/>
        <v>0.2857142857142857</v>
      </c>
    </row>
    <row r="35" spans="1:17" x14ac:dyDescent="0.2">
      <c r="A35" s="47" t="s">
        <v>402</v>
      </c>
      <c r="B35" s="47">
        <v>34</v>
      </c>
      <c r="C35" s="37">
        <v>0</v>
      </c>
      <c r="D35" s="37">
        <v>4</v>
      </c>
      <c r="E35" s="37"/>
      <c r="F35" s="37">
        <v>13</v>
      </c>
      <c r="G35" s="37">
        <v>7</v>
      </c>
      <c r="H35" s="37"/>
      <c r="I35" s="41">
        <f>C35/F35</f>
        <v>0</v>
      </c>
      <c r="J35" s="41">
        <f t="shared" si="1"/>
        <v>0.5714285714285714</v>
      </c>
      <c r="M35">
        <v>3</v>
      </c>
      <c r="N35">
        <v>2</v>
      </c>
      <c r="P35" s="40">
        <f t="shared" si="2"/>
        <v>0.23076923076923078</v>
      </c>
      <c r="Q35" s="40">
        <f t="shared" si="3"/>
        <v>0.2857142857142857</v>
      </c>
    </row>
    <row r="36" spans="1:17" x14ac:dyDescent="0.2">
      <c r="A36" s="47" t="s">
        <v>402</v>
      </c>
      <c r="B36" s="47">
        <v>35</v>
      </c>
      <c r="C36" s="37">
        <v>4</v>
      </c>
      <c r="D36" s="37">
        <v>5</v>
      </c>
      <c r="E36" s="37"/>
      <c r="F36" s="37">
        <v>13</v>
      </c>
      <c r="G36" s="37">
        <v>7</v>
      </c>
      <c r="H36" s="37"/>
      <c r="I36" s="41">
        <f t="shared" si="0"/>
        <v>0.30769230769230771</v>
      </c>
      <c r="J36" s="41">
        <f t="shared" si="1"/>
        <v>0.7142857142857143</v>
      </c>
      <c r="M36">
        <v>3</v>
      </c>
      <c r="N36">
        <v>2</v>
      </c>
      <c r="P36" s="40">
        <f t="shared" si="2"/>
        <v>0.23076923076923078</v>
      </c>
      <c r="Q36" s="40">
        <f t="shared" si="3"/>
        <v>0.2857142857142857</v>
      </c>
    </row>
    <row r="37" spans="1:17" x14ac:dyDescent="0.2">
      <c r="A37" s="47" t="s">
        <v>402</v>
      </c>
      <c r="B37" s="47">
        <v>36</v>
      </c>
      <c r="C37" s="37">
        <v>3</v>
      </c>
      <c r="D37" s="37">
        <v>3</v>
      </c>
      <c r="E37" s="37"/>
      <c r="F37" s="37">
        <v>13</v>
      </c>
      <c r="G37" s="37">
        <v>7</v>
      </c>
      <c r="H37" s="37"/>
      <c r="I37" s="41">
        <f t="shared" si="0"/>
        <v>0.23076923076923078</v>
      </c>
      <c r="J37" s="41">
        <f t="shared" si="1"/>
        <v>0.42857142857142855</v>
      </c>
      <c r="M37">
        <v>3</v>
      </c>
      <c r="N37">
        <v>2</v>
      </c>
      <c r="P37" s="40">
        <f t="shared" si="2"/>
        <v>0.23076923076923078</v>
      </c>
      <c r="Q37" s="40">
        <f t="shared" si="3"/>
        <v>0.2857142857142857</v>
      </c>
    </row>
    <row r="38" spans="1:17" x14ac:dyDescent="0.2">
      <c r="A38" s="47" t="s">
        <v>402</v>
      </c>
      <c r="B38" s="47">
        <v>37</v>
      </c>
      <c r="C38" s="37">
        <v>4</v>
      </c>
      <c r="D38" s="37">
        <v>3</v>
      </c>
      <c r="E38" s="37"/>
      <c r="F38" s="37">
        <v>13</v>
      </c>
      <c r="G38" s="37">
        <v>7</v>
      </c>
      <c r="H38" s="37"/>
      <c r="I38" s="41">
        <f t="shared" si="0"/>
        <v>0.30769230769230771</v>
      </c>
      <c r="J38" s="41">
        <f t="shared" si="1"/>
        <v>0.42857142857142855</v>
      </c>
      <c r="M38">
        <v>3</v>
      </c>
      <c r="N38">
        <v>2</v>
      </c>
      <c r="P38" s="40">
        <f t="shared" si="2"/>
        <v>0.23076923076923078</v>
      </c>
      <c r="Q38" s="40">
        <f t="shared" si="3"/>
        <v>0.2857142857142857</v>
      </c>
    </row>
    <row r="39" spans="1:17" x14ac:dyDescent="0.2">
      <c r="A39" s="47" t="s">
        <v>402</v>
      </c>
      <c r="B39" s="47">
        <v>38</v>
      </c>
      <c r="C39" s="37">
        <v>2</v>
      </c>
      <c r="D39" s="37">
        <v>3</v>
      </c>
      <c r="E39" s="37"/>
      <c r="F39" s="37">
        <v>13</v>
      </c>
      <c r="G39" s="37">
        <v>7</v>
      </c>
      <c r="H39" s="37"/>
      <c r="I39" s="41">
        <f t="shared" si="0"/>
        <v>0.15384615384615385</v>
      </c>
      <c r="J39" s="41">
        <f t="shared" si="1"/>
        <v>0.42857142857142855</v>
      </c>
      <c r="M39">
        <v>3</v>
      </c>
      <c r="N39">
        <v>2</v>
      </c>
      <c r="P39" s="40">
        <f t="shared" si="2"/>
        <v>0.23076923076923078</v>
      </c>
      <c r="Q39" s="40">
        <f t="shared" si="3"/>
        <v>0.2857142857142857</v>
      </c>
    </row>
    <row r="40" spans="1:17" x14ac:dyDescent="0.2">
      <c r="A40" s="47" t="s">
        <v>402</v>
      </c>
      <c r="B40" s="47">
        <v>39</v>
      </c>
      <c r="C40" s="37">
        <v>7</v>
      </c>
      <c r="D40" s="37">
        <v>4</v>
      </c>
      <c r="E40" s="37"/>
      <c r="F40" s="37">
        <v>13</v>
      </c>
      <c r="G40" s="37">
        <v>7</v>
      </c>
      <c r="H40" s="37"/>
      <c r="I40" s="41">
        <f t="shared" si="0"/>
        <v>0.53846153846153844</v>
      </c>
      <c r="J40" s="41">
        <f t="shared" si="1"/>
        <v>0.5714285714285714</v>
      </c>
      <c r="M40">
        <v>3</v>
      </c>
      <c r="N40">
        <v>2</v>
      </c>
      <c r="P40" s="40">
        <f t="shared" si="2"/>
        <v>0.23076923076923078</v>
      </c>
      <c r="Q40" s="40">
        <f t="shared" si="3"/>
        <v>0.2857142857142857</v>
      </c>
    </row>
    <row r="41" spans="1:17" x14ac:dyDescent="0.2">
      <c r="A41" s="47" t="s">
        <v>402</v>
      </c>
      <c r="B41" s="47">
        <v>40</v>
      </c>
      <c r="C41" s="37">
        <v>3</v>
      </c>
      <c r="D41" s="37">
        <v>3</v>
      </c>
      <c r="E41" s="37"/>
      <c r="F41" s="37">
        <v>13</v>
      </c>
      <c r="G41" s="37">
        <v>7</v>
      </c>
      <c r="H41" s="37"/>
      <c r="I41" s="41">
        <f t="shared" si="0"/>
        <v>0.23076923076923078</v>
      </c>
      <c r="J41" s="41">
        <f t="shared" si="1"/>
        <v>0.42857142857142855</v>
      </c>
      <c r="M41">
        <v>3</v>
      </c>
      <c r="N41">
        <v>2</v>
      </c>
      <c r="P41" s="40">
        <f t="shared" si="2"/>
        <v>0.23076923076923078</v>
      </c>
      <c r="Q41" s="40">
        <f t="shared" si="3"/>
        <v>0.2857142857142857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CD21"/>
  <sheetViews>
    <sheetView workbookViewId="0">
      <selection activeCell="BS31" sqref="BS31"/>
    </sheetView>
  </sheetViews>
  <sheetFormatPr baseColWidth="10" defaultRowHeight="16" x14ac:dyDescent="0.2"/>
  <cols>
    <col min="2" max="2" width="16" bestFit="1" customWidth="1"/>
    <col min="3" max="3" width="16" customWidth="1"/>
  </cols>
  <sheetData>
    <row r="1" spans="2:82" s="58" customFormat="1" x14ac:dyDescent="0.2">
      <c r="C1" s="59">
        <v>1</v>
      </c>
      <c r="D1" s="60"/>
      <c r="E1" s="59">
        <v>2</v>
      </c>
      <c r="F1" s="60"/>
      <c r="G1" s="59">
        <v>3</v>
      </c>
      <c r="H1" s="60">
        <v>3</v>
      </c>
      <c r="I1" s="59">
        <v>4</v>
      </c>
      <c r="J1" s="60">
        <v>4</v>
      </c>
      <c r="K1" s="59">
        <v>5</v>
      </c>
      <c r="L1" s="60">
        <v>5</v>
      </c>
      <c r="M1" s="59">
        <v>6</v>
      </c>
      <c r="N1" s="60">
        <v>6</v>
      </c>
      <c r="O1" s="59">
        <v>7</v>
      </c>
      <c r="P1" s="60">
        <v>7.0571428571428596</v>
      </c>
      <c r="Q1" s="59">
        <v>8</v>
      </c>
      <c r="R1" s="60">
        <v>8</v>
      </c>
      <c r="S1" s="59">
        <v>9</v>
      </c>
      <c r="T1" s="60">
        <v>9</v>
      </c>
      <c r="U1" s="59">
        <v>10</v>
      </c>
      <c r="V1" s="60">
        <v>10</v>
      </c>
      <c r="W1" s="59">
        <v>11</v>
      </c>
      <c r="X1" s="60">
        <v>11.1517967781908</v>
      </c>
      <c r="Y1" s="59">
        <v>12</v>
      </c>
      <c r="Z1" s="60">
        <v>12</v>
      </c>
      <c r="AA1" s="59">
        <v>13</v>
      </c>
      <c r="AB1" s="60">
        <v>13</v>
      </c>
      <c r="AC1" s="59">
        <v>14</v>
      </c>
      <c r="AD1" s="60">
        <v>14</v>
      </c>
      <c r="AE1" s="59">
        <v>15</v>
      </c>
      <c r="AF1" s="60">
        <v>15</v>
      </c>
      <c r="AG1" s="59">
        <v>16</v>
      </c>
      <c r="AH1" s="60">
        <v>16</v>
      </c>
      <c r="AI1" s="59">
        <v>17</v>
      </c>
      <c r="AJ1" s="60">
        <v>17</v>
      </c>
      <c r="AK1" s="59">
        <v>18</v>
      </c>
      <c r="AL1" s="60">
        <v>18</v>
      </c>
      <c r="AM1" s="59">
        <v>19</v>
      </c>
      <c r="AN1" s="60">
        <v>19</v>
      </c>
      <c r="AO1" s="59">
        <v>20</v>
      </c>
      <c r="AP1" s="60">
        <v>20</v>
      </c>
      <c r="AQ1" s="59">
        <v>21</v>
      </c>
      <c r="AR1" s="60">
        <v>21</v>
      </c>
      <c r="AS1" s="59">
        <v>22</v>
      </c>
      <c r="AT1" s="60">
        <v>22</v>
      </c>
      <c r="AU1" s="59">
        <v>23</v>
      </c>
      <c r="AV1" s="60">
        <v>23</v>
      </c>
      <c r="AW1" s="59">
        <v>24</v>
      </c>
      <c r="AX1" s="60"/>
      <c r="AY1" s="59">
        <v>25</v>
      </c>
      <c r="AZ1" s="60"/>
      <c r="BA1" s="59">
        <v>26</v>
      </c>
      <c r="BB1" s="60"/>
      <c r="BC1" s="59">
        <v>27</v>
      </c>
      <c r="BD1" s="60"/>
      <c r="BE1" s="59">
        <v>28</v>
      </c>
      <c r="BF1" s="60"/>
      <c r="BG1" s="59">
        <v>29</v>
      </c>
      <c r="BH1" s="60"/>
      <c r="BI1" s="59">
        <v>30</v>
      </c>
      <c r="BJ1" s="60"/>
      <c r="BK1" s="59">
        <v>31</v>
      </c>
      <c r="BL1" s="60">
        <v>31</v>
      </c>
      <c r="BM1" s="59">
        <v>32</v>
      </c>
      <c r="BN1" s="60">
        <v>32</v>
      </c>
      <c r="BO1" s="59">
        <v>33</v>
      </c>
      <c r="BP1" s="60">
        <v>33</v>
      </c>
      <c r="BQ1" s="59">
        <v>34</v>
      </c>
      <c r="BR1" s="60">
        <v>34</v>
      </c>
      <c r="BS1" s="59">
        <v>35</v>
      </c>
      <c r="BT1" s="60">
        <v>35</v>
      </c>
      <c r="BU1" s="59">
        <v>36</v>
      </c>
      <c r="BV1" s="60">
        <v>36</v>
      </c>
      <c r="BW1" s="59">
        <v>37</v>
      </c>
      <c r="BX1" s="60">
        <v>37</v>
      </c>
      <c r="BY1" s="59">
        <v>38</v>
      </c>
      <c r="BZ1" s="60">
        <v>38</v>
      </c>
      <c r="CA1" s="59">
        <v>39</v>
      </c>
      <c r="CB1" s="60">
        <v>39</v>
      </c>
      <c r="CC1" s="59">
        <v>40</v>
      </c>
      <c r="CD1" s="60">
        <v>40</v>
      </c>
    </row>
    <row r="2" spans="2:82" x14ac:dyDescent="0.2">
      <c r="B2" s="3" t="s">
        <v>405</v>
      </c>
      <c r="C2" s="61" t="s">
        <v>302</v>
      </c>
      <c r="D2" s="62">
        <v>1</v>
      </c>
      <c r="E2" s="61" t="s">
        <v>302</v>
      </c>
      <c r="F2" s="62">
        <v>0.8</v>
      </c>
      <c r="G2" s="61" t="s">
        <v>302</v>
      </c>
      <c r="H2" s="62">
        <v>1</v>
      </c>
      <c r="I2" s="61" t="s">
        <v>302</v>
      </c>
      <c r="J2" s="62">
        <v>0.6</v>
      </c>
      <c r="K2" s="61" t="s">
        <v>302</v>
      </c>
      <c r="L2" s="62">
        <v>0.5</v>
      </c>
      <c r="M2" s="61" t="s">
        <v>302</v>
      </c>
      <c r="N2" s="62">
        <v>0.6</v>
      </c>
      <c r="O2" s="61" t="s">
        <v>302</v>
      </c>
      <c r="P2" s="62">
        <v>0.6</v>
      </c>
      <c r="Q2" s="61" t="s">
        <v>302</v>
      </c>
      <c r="R2" s="62">
        <v>0.9</v>
      </c>
      <c r="S2" s="61" t="s">
        <v>302</v>
      </c>
      <c r="T2" s="62">
        <v>0.8</v>
      </c>
      <c r="U2" s="61" t="s">
        <v>302</v>
      </c>
      <c r="V2" s="62">
        <v>0.9</v>
      </c>
      <c r="W2" s="61" t="s">
        <v>302</v>
      </c>
      <c r="X2" s="62">
        <v>0.9</v>
      </c>
      <c r="Y2" s="61" t="s">
        <v>302</v>
      </c>
      <c r="Z2" s="62">
        <v>0.7</v>
      </c>
      <c r="AA2" s="61" t="s">
        <v>302</v>
      </c>
      <c r="AB2" s="62">
        <v>0.5</v>
      </c>
      <c r="AC2" s="61" t="s">
        <v>303</v>
      </c>
      <c r="AD2" s="62">
        <v>0.5</v>
      </c>
      <c r="AE2" s="61" t="s">
        <v>302</v>
      </c>
      <c r="AF2" s="62">
        <v>0.5</v>
      </c>
      <c r="AG2" s="61" t="s">
        <v>302</v>
      </c>
      <c r="AH2" s="62">
        <v>0.7</v>
      </c>
      <c r="AI2" s="61" t="s">
        <v>302</v>
      </c>
      <c r="AJ2" s="62">
        <v>0.5</v>
      </c>
      <c r="AK2" s="61" t="s">
        <v>302</v>
      </c>
      <c r="AL2" s="62">
        <v>0.7</v>
      </c>
      <c r="AM2" s="61" t="s">
        <v>302</v>
      </c>
      <c r="AN2" s="62">
        <v>0.6</v>
      </c>
      <c r="AO2" s="61" t="s">
        <v>302</v>
      </c>
      <c r="AP2" s="62">
        <v>0.6</v>
      </c>
      <c r="AQ2" s="61" t="s">
        <v>302</v>
      </c>
      <c r="AR2" s="62">
        <v>0.7</v>
      </c>
      <c r="AS2" s="61" t="s">
        <v>302</v>
      </c>
      <c r="AT2" s="62">
        <v>0.8</v>
      </c>
      <c r="AU2" s="61" t="s">
        <v>302</v>
      </c>
      <c r="AV2" s="62">
        <v>0.8</v>
      </c>
      <c r="AW2" s="67" t="s">
        <v>302</v>
      </c>
      <c r="AX2" s="65">
        <v>0.8</v>
      </c>
      <c r="AY2" s="67" t="s">
        <v>302</v>
      </c>
      <c r="AZ2" s="65">
        <v>1</v>
      </c>
      <c r="BA2" s="67" t="s">
        <v>303</v>
      </c>
      <c r="BB2" s="65">
        <v>0.4</v>
      </c>
      <c r="BC2" s="67" t="s">
        <v>302</v>
      </c>
      <c r="BD2" s="65">
        <v>0.7</v>
      </c>
      <c r="BE2" s="67" t="s">
        <v>302</v>
      </c>
      <c r="BF2" s="65">
        <v>0.5</v>
      </c>
      <c r="BG2" s="67" t="s">
        <v>302</v>
      </c>
      <c r="BH2" s="65">
        <v>0.6</v>
      </c>
      <c r="BI2" s="67" t="s">
        <v>302</v>
      </c>
      <c r="BJ2" s="65">
        <v>0.8</v>
      </c>
      <c r="BK2" s="67" t="s">
        <v>302</v>
      </c>
      <c r="BL2" s="65">
        <v>0.7</v>
      </c>
      <c r="BM2" s="67" t="s">
        <v>302</v>
      </c>
      <c r="BN2" s="65">
        <v>0.7</v>
      </c>
      <c r="BO2" s="67" t="s">
        <v>302</v>
      </c>
      <c r="BP2" s="65">
        <v>1</v>
      </c>
      <c r="BQ2" s="67" t="s">
        <v>302</v>
      </c>
      <c r="BR2" s="65">
        <v>0.8</v>
      </c>
      <c r="BS2" s="67" t="s">
        <v>302</v>
      </c>
      <c r="BT2" s="65">
        <v>0.8</v>
      </c>
      <c r="BU2" s="67" t="s">
        <v>302</v>
      </c>
      <c r="BV2" s="65">
        <v>0.9</v>
      </c>
      <c r="BW2" s="67" t="s">
        <v>302</v>
      </c>
      <c r="BX2" s="65">
        <v>0.6</v>
      </c>
      <c r="BY2" s="67" t="s">
        <v>302</v>
      </c>
      <c r="BZ2" s="65">
        <v>0.8</v>
      </c>
      <c r="CA2" s="67" t="s">
        <v>302</v>
      </c>
      <c r="CB2" s="65">
        <v>1</v>
      </c>
      <c r="CC2" s="67" t="s">
        <v>302</v>
      </c>
      <c r="CD2" s="65">
        <v>0.6</v>
      </c>
    </row>
    <row r="3" spans="2:82" x14ac:dyDescent="0.2">
      <c r="B3" s="3" t="s">
        <v>406</v>
      </c>
      <c r="C3" s="61" t="s">
        <v>302</v>
      </c>
      <c r="D3" s="62">
        <v>0.8</v>
      </c>
      <c r="E3" s="61" t="s">
        <v>302</v>
      </c>
      <c r="F3" s="62">
        <v>0.8</v>
      </c>
      <c r="G3" s="61" t="s">
        <v>302</v>
      </c>
      <c r="H3" s="62">
        <v>0.8</v>
      </c>
      <c r="I3" s="61" t="s">
        <v>303</v>
      </c>
      <c r="J3" s="62">
        <v>0.1</v>
      </c>
      <c r="K3" s="61" t="s">
        <v>303</v>
      </c>
      <c r="L3" s="62">
        <v>0.5</v>
      </c>
      <c r="M3" s="61" t="s">
        <v>302</v>
      </c>
      <c r="N3" s="62">
        <v>0.6</v>
      </c>
      <c r="O3" s="61" t="s">
        <v>302</v>
      </c>
      <c r="P3" s="62">
        <v>0.2</v>
      </c>
      <c r="Q3" s="61" t="s">
        <v>302</v>
      </c>
      <c r="R3" s="62">
        <v>0.8</v>
      </c>
      <c r="S3" s="61" t="s">
        <v>302</v>
      </c>
      <c r="T3" s="62">
        <v>0.5</v>
      </c>
      <c r="U3" s="61" t="s">
        <v>302</v>
      </c>
      <c r="V3" s="62">
        <v>0.9</v>
      </c>
      <c r="W3" s="61" t="s">
        <v>302</v>
      </c>
      <c r="X3" s="62">
        <v>0.5</v>
      </c>
      <c r="Y3" s="61" t="s">
        <v>302</v>
      </c>
      <c r="Z3" s="62">
        <v>0.7</v>
      </c>
      <c r="AA3" s="61" t="s">
        <v>302</v>
      </c>
      <c r="AB3" s="62">
        <v>0.5</v>
      </c>
      <c r="AC3" s="61" t="s">
        <v>303</v>
      </c>
      <c r="AD3" s="62">
        <v>0.5</v>
      </c>
      <c r="AE3" s="61" t="s">
        <v>303</v>
      </c>
      <c r="AF3" s="62">
        <v>0.6</v>
      </c>
      <c r="AG3" s="61" t="s">
        <v>302</v>
      </c>
      <c r="AH3" s="62">
        <v>0.5</v>
      </c>
      <c r="AI3" s="61" t="s">
        <v>303</v>
      </c>
      <c r="AJ3" s="62">
        <v>0.6</v>
      </c>
      <c r="AK3" s="61" t="s">
        <v>302</v>
      </c>
      <c r="AL3" s="62">
        <v>0.5</v>
      </c>
      <c r="AM3" s="61" t="s">
        <v>302</v>
      </c>
      <c r="AN3" s="62">
        <v>0.7</v>
      </c>
      <c r="AO3" s="61" t="s">
        <v>302</v>
      </c>
      <c r="AP3" s="62">
        <v>0.7</v>
      </c>
      <c r="AQ3" s="61" t="s">
        <v>302</v>
      </c>
      <c r="AR3" s="62">
        <v>0.6</v>
      </c>
      <c r="AS3" s="61" t="s">
        <v>302</v>
      </c>
      <c r="AT3" s="62">
        <v>0.9</v>
      </c>
      <c r="AU3" s="61" t="s">
        <v>302</v>
      </c>
      <c r="AV3" s="62">
        <v>0.6</v>
      </c>
      <c r="AW3" s="67" t="s">
        <v>302</v>
      </c>
      <c r="AX3" s="65">
        <v>0.6</v>
      </c>
      <c r="AY3" s="67" t="s">
        <v>303</v>
      </c>
      <c r="AZ3" s="65">
        <v>0.4</v>
      </c>
      <c r="BA3" s="67" t="s">
        <v>302</v>
      </c>
      <c r="BB3" s="65">
        <v>0.7</v>
      </c>
      <c r="BC3" s="67" t="s">
        <v>302</v>
      </c>
      <c r="BD3" s="65">
        <v>0.8</v>
      </c>
      <c r="BE3" s="67" t="s">
        <v>302</v>
      </c>
      <c r="BF3" s="65">
        <v>0.5</v>
      </c>
      <c r="BG3" s="67" t="s">
        <v>302</v>
      </c>
      <c r="BH3" s="65">
        <v>0.4</v>
      </c>
      <c r="BI3" s="67" t="s">
        <v>302</v>
      </c>
      <c r="BJ3" s="65">
        <v>0.8</v>
      </c>
      <c r="BK3" s="67" t="s">
        <v>302</v>
      </c>
      <c r="BL3" s="65">
        <v>0.6</v>
      </c>
      <c r="BM3" s="67" t="s">
        <v>302</v>
      </c>
      <c r="BN3" s="65">
        <v>0.5</v>
      </c>
      <c r="BO3" s="67" t="s">
        <v>302</v>
      </c>
      <c r="BP3" s="65">
        <v>0.8</v>
      </c>
      <c r="BQ3" s="67" t="s">
        <v>302</v>
      </c>
      <c r="BR3" s="65">
        <v>0.9</v>
      </c>
      <c r="BS3" s="67" t="s">
        <v>302</v>
      </c>
      <c r="BT3" s="65">
        <v>0.8</v>
      </c>
      <c r="BU3" s="67" t="s">
        <v>302</v>
      </c>
      <c r="BV3" s="65">
        <v>0.5</v>
      </c>
      <c r="BW3" s="67" t="s">
        <v>302</v>
      </c>
      <c r="BX3" s="65">
        <v>0.6</v>
      </c>
      <c r="BY3" s="67" t="s">
        <v>302</v>
      </c>
      <c r="BZ3" s="65">
        <v>0.7</v>
      </c>
      <c r="CA3" s="67" t="s">
        <v>303</v>
      </c>
      <c r="CB3" s="65">
        <v>0.7</v>
      </c>
      <c r="CC3" s="67" t="s">
        <v>303</v>
      </c>
      <c r="CD3" s="65">
        <v>0.2</v>
      </c>
    </row>
    <row r="4" spans="2:82" x14ac:dyDescent="0.2">
      <c r="B4" s="3" t="s">
        <v>407</v>
      </c>
      <c r="C4" s="61" t="s">
        <v>302</v>
      </c>
      <c r="D4" s="62">
        <v>0.7</v>
      </c>
      <c r="E4" s="61" t="s">
        <v>303</v>
      </c>
      <c r="F4" s="62">
        <v>0.5</v>
      </c>
      <c r="G4" s="61" t="s">
        <v>302</v>
      </c>
      <c r="H4" s="62">
        <v>0.6</v>
      </c>
      <c r="I4" s="61" t="s">
        <v>303</v>
      </c>
      <c r="J4" s="62">
        <v>0.1</v>
      </c>
      <c r="K4" s="61" t="s">
        <v>303</v>
      </c>
      <c r="L4" s="62">
        <v>1</v>
      </c>
      <c r="M4" s="61" t="s">
        <v>303</v>
      </c>
      <c r="N4" s="62">
        <v>0.3</v>
      </c>
      <c r="O4" s="61" t="s">
        <v>302</v>
      </c>
      <c r="P4" s="62">
        <v>0.2</v>
      </c>
      <c r="Q4" s="61" t="s">
        <v>302</v>
      </c>
      <c r="R4" s="62">
        <v>0.6</v>
      </c>
      <c r="S4" s="61" t="s">
        <v>302</v>
      </c>
      <c r="T4" s="62">
        <v>0.4</v>
      </c>
      <c r="U4" s="61" t="s">
        <v>302</v>
      </c>
      <c r="V4" s="62">
        <v>0.6</v>
      </c>
      <c r="W4" s="61" t="s">
        <v>303</v>
      </c>
      <c r="X4" s="62">
        <v>0.6</v>
      </c>
      <c r="Y4" s="61" t="s">
        <v>303</v>
      </c>
      <c r="Z4" s="62">
        <v>0.1</v>
      </c>
      <c r="AA4" s="61" t="s">
        <v>302</v>
      </c>
      <c r="AB4" s="62">
        <v>0.2</v>
      </c>
      <c r="AC4" s="61" t="s">
        <v>303</v>
      </c>
      <c r="AD4" s="62">
        <v>0.4</v>
      </c>
      <c r="AE4" s="61" t="s">
        <v>302</v>
      </c>
      <c r="AF4" s="62">
        <v>0.5</v>
      </c>
      <c r="AG4" s="61" t="s">
        <v>303</v>
      </c>
      <c r="AH4" s="62">
        <v>0.8</v>
      </c>
      <c r="AI4" s="61" t="s">
        <v>303</v>
      </c>
      <c r="AJ4" s="62">
        <v>0.4</v>
      </c>
      <c r="AK4" s="61" t="s">
        <v>302</v>
      </c>
      <c r="AL4" s="62">
        <v>0.4</v>
      </c>
      <c r="AM4" s="61" t="s">
        <v>303</v>
      </c>
      <c r="AN4" s="62">
        <v>0.4</v>
      </c>
      <c r="AO4" s="61" t="s">
        <v>302</v>
      </c>
      <c r="AP4" s="62">
        <v>0.5</v>
      </c>
      <c r="AQ4" s="61" t="s">
        <v>303</v>
      </c>
      <c r="AR4" s="62">
        <v>0.8</v>
      </c>
      <c r="AS4" s="61" t="s">
        <v>302</v>
      </c>
      <c r="AT4" s="62">
        <v>0.3</v>
      </c>
      <c r="AU4" s="61" t="s">
        <v>303</v>
      </c>
      <c r="AV4" s="62">
        <v>0.3</v>
      </c>
      <c r="AW4" s="67" t="s">
        <v>302</v>
      </c>
      <c r="AX4" s="65">
        <v>0.5</v>
      </c>
      <c r="AY4" s="67" t="s">
        <v>303</v>
      </c>
      <c r="AZ4" s="65">
        <v>0.2</v>
      </c>
      <c r="BA4" s="67" t="s">
        <v>303</v>
      </c>
      <c r="BB4" s="65">
        <v>0.7</v>
      </c>
      <c r="BC4" s="67" t="s">
        <v>302</v>
      </c>
      <c r="BD4" s="65">
        <v>0.4</v>
      </c>
      <c r="BE4" s="67" t="s">
        <v>302</v>
      </c>
      <c r="BF4" s="65">
        <v>0.4</v>
      </c>
      <c r="BG4" s="67" t="s">
        <v>303</v>
      </c>
      <c r="BH4" s="65">
        <v>0.1</v>
      </c>
      <c r="BI4" s="67" t="s">
        <v>302</v>
      </c>
      <c r="BJ4" s="65">
        <v>0.6</v>
      </c>
      <c r="BK4" s="67" t="s">
        <v>302</v>
      </c>
      <c r="BL4" s="65">
        <v>0.5</v>
      </c>
      <c r="BM4" s="67" t="s">
        <v>303</v>
      </c>
      <c r="BN4" s="65">
        <v>0.6</v>
      </c>
      <c r="BO4" s="67" t="s">
        <v>302</v>
      </c>
      <c r="BP4" s="65">
        <v>0.5</v>
      </c>
      <c r="BQ4" s="67" t="s">
        <v>302</v>
      </c>
      <c r="BR4" s="65">
        <v>0.8</v>
      </c>
      <c r="BS4" s="67" t="s">
        <v>302</v>
      </c>
      <c r="BT4" s="65">
        <v>0.6</v>
      </c>
      <c r="BU4" s="67" t="s">
        <v>303</v>
      </c>
      <c r="BV4" s="65">
        <v>0.7</v>
      </c>
      <c r="BW4" s="67" t="s">
        <v>303</v>
      </c>
      <c r="BX4" s="65">
        <v>0.7</v>
      </c>
      <c r="BY4" s="67" t="s">
        <v>303</v>
      </c>
      <c r="BZ4" s="65">
        <v>0.6</v>
      </c>
      <c r="CA4" s="67" t="s">
        <v>303</v>
      </c>
      <c r="CB4" s="65">
        <v>0.7</v>
      </c>
      <c r="CC4" s="67" t="s">
        <v>303</v>
      </c>
      <c r="CD4" s="65">
        <v>0.3</v>
      </c>
    </row>
    <row r="5" spans="2:82" x14ac:dyDescent="0.2">
      <c r="B5" s="3" t="s">
        <v>408</v>
      </c>
      <c r="C5" s="61" t="s">
        <v>302</v>
      </c>
      <c r="D5" s="62">
        <v>0.7</v>
      </c>
      <c r="E5" s="61" t="s">
        <v>302</v>
      </c>
      <c r="F5" s="62">
        <v>0.5</v>
      </c>
      <c r="G5" s="61" t="s">
        <v>302</v>
      </c>
      <c r="H5" s="62">
        <v>0.8</v>
      </c>
      <c r="I5" s="61" t="s">
        <v>302</v>
      </c>
      <c r="J5" s="62">
        <v>0.6</v>
      </c>
      <c r="K5" s="61" t="s">
        <v>303</v>
      </c>
      <c r="L5" s="62">
        <v>0.5</v>
      </c>
      <c r="M5" s="61" t="s">
        <v>302</v>
      </c>
      <c r="N5" s="62">
        <v>0.6</v>
      </c>
      <c r="O5" s="61" t="s">
        <v>303</v>
      </c>
      <c r="P5" s="62">
        <v>0.6</v>
      </c>
      <c r="Q5" s="61" t="s">
        <v>302</v>
      </c>
      <c r="R5" s="62">
        <v>0.7</v>
      </c>
      <c r="S5" s="61" t="s">
        <v>302</v>
      </c>
      <c r="T5" s="62">
        <v>0.6</v>
      </c>
      <c r="U5" s="61" t="s">
        <v>302</v>
      </c>
      <c r="V5" s="62">
        <v>0.7</v>
      </c>
      <c r="W5" s="61" t="s">
        <v>302</v>
      </c>
      <c r="X5" s="62">
        <v>0.5</v>
      </c>
      <c r="Y5" s="61" t="s">
        <v>302</v>
      </c>
      <c r="Z5" s="62">
        <v>0.4</v>
      </c>
      <c r="AA5" s="61" t="s">
        <v>302</v>
      </c>
      <c r="AB5" s="62">
        <v>0.1</v>
      </c>
      <c r="AC5" s="61" t="s">
        <v>303</v>
      </c>
      <c r="AD5" s="62">
        <v>0.6</v>
      </c>
      <c r="AE5" s="61" t="s">
        <v>303</v>
      </c>
      <c r="AF5" s="62">
        <v>0.4</v>
      </c>
      <c r="AG5" s="61" t="s">
        <v>302</v>
      </c>
      <c r="AH5" s="62">
        <v>0.7</v>
      </c>
      <c r="AI5" s="61" t="s">
        <v>303</v>
      </c>
      <c r="AJ5" s="62">
        <v>0.6</v>
      </c>
      <c r="AK5" s="61" t="s">
        <v>302</v>
      </c>
      <c r="AL5" s="62">
        <v>0.6</v>
      </c>
      <c r="AM5" s="61" t="s">
        <v>302</v>
      </c>
      <c r="AN5" s="62">
        <v>0.6</v>
      </c>
      <c r="AO5" s="61" t="s">
        <v>302</v>
      </c>
      <c r="AP5" s="62">
        <v>0.5</v>
      </c>
      <c r="AQ5" s="61" t="s">
        <v>302</v>
      </c>
      <c r="AR5" s="62">
        <v>0.7</v>
      </c>
      <c r="AS5" s="61" t="s">
        <v>302</v>
      </c>
      <c r="AT5" s="62">
        <v>0.9</v>
      </c>
      <c r="AU5" s="61" t="s">
        <v>302</v>
      </c>
      <c r="AV5" s="62">
        <v>0.3</v>
      </c>
      <c r="AW5" s="67" t="s">
        <v>302</v>
      </c>
      <c r="AX5" s="65">
        <v>0.7</v>
      </c>
      <c r="AY5" s="67" t="s">
        <v>302</v>
      </c>
      <c r="AZ5" s="65">
        <v>0.8</v>
      </c>
      <c r="BA5" s="67" t="s">
        <v>302</v>
      </c>
      <c r="BB5" s="65">
        <v>0.7</v>
      </c>
      <c r="BC5" s="67" t="s">
        <v>302</v>
      </c>
      <c r="BD5" s="65">
        <v>0.7</v>
      </c>
      <c r="BE5" s="67" t="s">
        <v>302</v>
      </c>
      <c r="BF5" s="65">
        <v>0.6</v>
      </c>
      <c r="BG5" s="67" t="s">
        <v>303</v>
      </c>
      <c r="BH5" s="65">
        <v>0.2</v>
      </c>
      <c r="BI5" s="67" t="s">
        <v>302</v>
      </c>
      <c r="BJ5" s="65">
        <v>0.8</v>
      </c>
      <c r="BK5" s="67" t="s">
        <v>302</v>
      </c>
      <c r="BL5" s="65">
        <v>0.6</v>
      </c>
      <c r="BM5" s="67" t="s">
        <v>302</v>
      </c>
      <c r="BN5" s="65">
        <v>0.7</v>
      </c>
      <c r="BO5" s="67" t="s">
        <v>302</v>
      </c>
      <c r="BP5" s="65">
        <v>0.5</v>
      </c>
      <c r="BQ5" s="67" t="s">
        <v>302</v>
      </c>
      <c r="BR5" s="65">
        <v>0.9</v>
      </c>
      <c r="BS5" s="67" t="s">
        <v>302</v>
      </c>
      <c r="BT5" s="65">
        <v>0.9</v>
      </c>
      <c r="BU5" s="67" t="s">
        <v>302</v>
      </c>
      <c r="BV5" s="65">
        <v>0.8</v>
      </c>
      <c r="BW5" s="67" t="s">
        <v>303</v>
      </c>
      <c r="BX5" s="65">
        <v>0.6</v>
      </c>
      <c r="BY5" s="67" t="s">
        <v>302</v>
      </c>
      <c r="BZ5" s="65">
        <v>0.4</v>
      </c>
      <c r="CA5" s="67" t="s">
        <v>303</v>
      </c>
      <c r="CB5" s="65">
        <v>0.3</v>
      </c>
      <c r="CC5" s="67" t="s">
        <v>303</v>
      </c>
      <c r="CD5" s="65">
        <v>0.2</v>
      </c>
    </row>
    <row r="6" spans="2:82" x14ac:dyDescent="0.2">
      <c r="B6" s="3" t="s">
        <v>409</v>
      </c>
      <c r="C6" s="61" t="s">
        <v>303</v>
      </c>
      <c r="D6" s="62">
        <v>0.6</v>
      </c>
      <c r="E6" s="61" t="s">
        <v>303</v>
      </c>
      <c r="F6" s="62">
        <v>0.5</v>
      </c>
      <c r="G6" s="61" t="s">
        <v>302</v>
      </c>
      <c r="H6" s="62">
        <v>0.9</v>
      </c>
      <c r="I6" s="61" t="s">
        <v>302</v>
      </c>
      <c r="J6" s="62">
        <v>0.7</v>
      </c>
      <c r="K6" s="61" t="s">
        <v>302</v>
      </c>
      <c r="L6" s="62">
        <v>0.2</v>
      </c>
      <c r="M6" s="61" t="s">
        <v>302</v>
      </c>
      <c r="N6" s="62">
        <v>0.8</v>
      </c>
      <c r="O6" s="61" t="s">
        <v>303</v>
      </c>
      <c r="P6" s="62">
        <v>0.9</v>
      </c>
      <c r="Q6" s="61" t="s">
        <v>303</v>
      </c>
      <c r="R6" s="62">
        <v>0.5</v>
      </c>
      <c r="S6" s="61" t="s">
        <v>303</v>
      </c>
      <c r="T6" s="62">
        <v>0.4</v>
      </c>
      <c r="U6" s="61" t="s">
        <v>303</v>
      </c>
      <c r="V6" s="62">
        <v>0.7</v>
      </c>
      <c r="W6" s="61" t="s">
        <v>303</v>
      </c>
      <c r="X6" s="62">
        <v>0.8</v>
      </c>
      <c r="Y6" s="61" t="s">
        <v>302</v>
      </c>
      <c r="Z6" s="62">
        <v>0.2</v>
      </c>
      <c r="AA6" s="61" t="s">
        <v>302</v>
      </c>
      <c r="AB6" s="62">
        <v>0.1</v>
      </c>
      <c r="AC6" s="61" t="s">
        <v>303</v>
      </c>
      <c r="AD6" s="62">
        <v>0.5</v>
      </c>
      <c r="AE6" s="61" t="s">
        <v>302</v>
      </c>
      <c r="AF6" s="62">
        <v>0.2</v>
      </c>
      <c r="AG6" s="61" t="s">
        <v>303</v>
      </c>
      <c r="AH6" s="62">
        <v>0.8</v>
      </c>
      <c r="AI6" s="61" t="s">
        <v>303</v>
      </c>
      <c r="AJ6" s="62">
        <v>0.7</v>
      </c>
      <c r="AK6" s="61" t="s">
        <v>302</v>
      </c>
      <c r="AL6" s="62">
        <v>0.3</v>
      </c>
      <c r="AM6" s="61" t="s">
        <v>302</v>
      </c>
      <c r="AN6" s="62">
        <v>0.3</v>
      </c>
      <c r="AO6" s="61" t="s">
        <v>302</v>
      </c>
      <c r="AP6" s="62">
        <v>0.2</v>
      </c>
      <c r="AQ6" s="61" t="s">
        <v>303</v>
      </c>
      <c r="AR6" s="62">
        <v>0.9</v>
      </c>
      <c r="AS6" s="61" t="s">
        <v>303</v>
      </c>
      <c r="AT6" s="62">
        <v>0.5</v>
      </c>
      <c r="AU6" s="61" t="s">
        <v>303</v>
      </c>
      <c r="AV6" s="62">
        <v>0.5</v>
      </c>
      <c r="AW6" s="67" t="s">
        <v>302</v>
      </c>
      <c r="AX6" s="65">
        <v>0.8</v>
      </c>
      <c r="AY6" s="67" t="s">
        <v>303</v>
      </c>
      <c r="AZ6" s="65">
        <v>0.4</v>
      </c>
      <c r="BA6" s="67" t="s">
        <v>303</v>
      </c>
      <c r="BB6" s="65">
        <v>0.8</v>
      </c>
      <c r="BC6" s="67" t="s">
        <v>303</v>
      </c>
      <c r="BD6" s="65">
        <v>0.8</v>
      </c>
      <c r="BE6" s="67" t="s">
        <v>303</v>
      </c>
      <c r="BF6" s="65">
        <v>0.3</v>
      </c>
      <c r="BG6" s="67" t="s">
        <v>303</v>
      </c>
      <c r="BH6" s="65">
        <v>0.1</v>
      </c>
      <c r="BI6" s="67" t="s">
        <v>303</v>
      </c>
      <c r="BJ6" s="65">
        <v>0.8</v>
      </c>
      <c r="BK6" s="67" t="s">
        <v>302</v>
      </c>
      <c r="BL6" s="65">
        <v>0.5</v>
      </c>
      <c r="BM6" s="67" t="s">
        <v>303</v>
      </c>
      <c r="BN6" s="65">
        <v>0.7</v>
      </c>
      <c r="BO6" s="67" t="s">
        <v>303</v>
      </c>
      <c r="BP6" s="65">
        <v>0</v>
      </c>
      <c r="BQ6" s="67" t="s">
        <v>303</v>
      </c>
      <c r="BR6" s="65">
        <v>0.8</v>
      </c>
      <c r="BS6" s="67" t="s">
        <v>302</v>
      </c>
      <c r="BT6" s="65">
        <v>0.3</v>
      </c>
      <c r="BU6" s="67" t="s">
        <v>303</v>
      </c>
      <c r="BV6" s="65">
        <v>0.5</v>
      </c>
      <c r="BW6" s="67" t="s">
        <v>303</v>
      </c>
      <c r="BX6" s="65">
        <v>0.6</v>
      </c>
      <c r="BY6" s="67" t="s">
        <v>303</v>
      </c>
      <c r="BZ6" s="65">
        <v>0.7</v>
      </c>
      <c r="CA6" s="67" t="s">
        <v>302</v>
      </c>
      <c r="CB6" s="65">
        <v>1</v>
      </c>
      <c r="CC6" s="67" t="s">
        <v>303</v>
      </c>
      <c r="CD6" s="65">
        <v>0.6</v>
      </c>
    </row>
    <row r="7" spans="2:82" x14ac:dyDescent="0.2">
      <c r="B7" s="3" t="s">
        <v>410</v>
      </c>
      <c r="C7" s="61" t="s">
        <v>302</v>
      </c>
      <c r="D7" s="62">
        <v>0.7</v>
      </c>
      <c r="E7" s="61" t="s">
        <v>302</v>
      </c>
      <c r="F7" s="62">
        <v>0.5</v>
      </c>
      <c r="G7" s="61" t="s">
        <v>302</v>
      </c>
      <c r="H7" s="62">
        <v>0.8</v>
      </c>
      <c r="I7" s="61" t="s">
        <v>302</v>
      </c>
      <c r="J7" s="62">
        <v>0.7</v>
      </c>
      <c r="K7" s="61" t="s">
        <v>302</v>
      </c>
      <c r="L7" s="62">
        <v>0.6</v>
      </c>
      <c r="M7" s="61" t="s">
        <v>302</v>
      </c>
      <c r="N7" s="62">
        <v>0.8</v>
      </c>
      <c r="O7" s="61" t="s">
        <v>302</v>
      </c>
      <c r="P7" s="62">
        <v>0.9</v>
      </c>
      <c r="Q7" s="61" t="s">
        <v>302</v>
      </c>
      <c r="R7" s="62">
        <v>0.6</v>
      </c>
      <c r="S7" s="61" t="s">
        <v>302</v>
      </c>
      <c r="T7" s="62">
        <v>0.9</v>
      </c>
      <c r="U7" s="61" t="s">
        <v>302</v>
      </c>
      <c r="V7" s="62">
        <v>0.7</v>
      </c>
      <c r="W7" s="61" t="s">
        <v>302</v>
      </c>
      <c r="X7" s="62">
        <v>0.8</v>
      </c>
      <c r="Y7" s="61" t="s">
        <v>302</v>
      </c>
      <c r="Z7" s="62">
        <v>0.4</v>
      </c>
      <c r="AA7" s="61" t="s">
        <v>302</v>
      </c>
      <c r="AB7" s="62">
        <v>0.1</v>
      </c>
      <c r="AC7" s="61" t="s">
        <v>303</v>
      </c>
      <c r="AD7" s="62">
        <v>0.2</v>
      </c>
      <c r="AE7" s="61" t="s">
        <v>303</v>
      </c>
      <c r="AF7" s="62">
        <v>0.6</v>
      </c>
      <c r="AG7" s="61" t="s">
        <v>302</v>
      </c>
      <c r="AH7" s="62">
        <v>0.8</v>
      </c>
      <c r="AI7" s="61" t="s">
        <v>303</v>
      </c>
      <c r="AJ7" s="62">
        <v>0.2</v>
      </c>
      <c r="AK7" s="61" t="s">
        <v>302</v>
      </c>
      <c r="AL7" s="62">
        <v>0.8</v>
      </c>
      <c r="AM7" s="61" t="s">
        <v>302</v>
      </c>
      <c r="AN7" s="62">
        <v>0.7</v>
      </c>
      <c r="AO7" s="61" t="s">
        <v>302</v>
      </c>
      <c r="AP7" s="62">
        <v>0.6</v>
      </c>
      <c r="AQ7" s="61" t="s">
        <v>302</v>
      </c>
      <c r="AR7" s="62">
        <v>0.8</v>
      </c>
      <c r="AS7" s="61" t="s">
        <v>302</v>
      </c>
      <c r="AT7" s="62">
        <v>0.3</v>
      </c>
      <c r="AU7" s="61" t="s">
        <v>302</v>
      </c>
      <c r="AV7" s="62">
        <v>0.5</v>
      </c>
      <c r="AW7" s="67" t="s">
        <v>302</v>
      </c>
      <c r="AX7" s="65">
        <v>0.7</v>
      </c>
      <c r="AY7" s="67" t="s">
        <v>302</v>
      </c>
      <c r="AZ7" s="65">
        <v>0.6</v>
      </c>
      <c r="BA7" s="67" t="s">
        <v>302</v>
      </c>
      <c r="BB7" s="65">
        <v>0.7</v>
      </c>
      <c r="BC7" s="67" t="s">
        <v>302</v>
      </c>
      <c r="BD7" s="65">
        <v>0.7</v>
      </c>
      <c r="BE7" s="67" t="s">
        <v>302</v>
      </c>
      <c r="BF7" s="65">
        <v>0.4</v>
      </c>
      <c r="BG7" s="67" t="s">
        <v>302</v>
      </c>
      <c r="BH7" s="65">
        <v>0.4</v>
      </c>
      <c r="BI7" s="67" t="s">
        <v>302</v>
      </c>
      <c r="BJ7" s="65">
        <v>0.6</v>
      </c>
      <c r="BK7" s="67" t="s">
        <v>302</v>
      </c>
      <c r="BL7" s="65">
        <v>0.8</v>
      </c>
      <c r="BM7" s="67" t="s">
        <v>302</v>
      </c>
      <c r="BN7" s="65">
        <v>0.7</v>
      </c>
      <c r="BO7" s="67" t="s">
        <v>302</v>
      </c>
      <c r="BP7" s="65">
        <v>1</v>
      </c>
      <c r="BQ7" s="67" t="s">
        <v>302</v>
      </c>
      <c r="BR7" s="65">
        <v>0.9</v>
      </c>
      <c r="BS7" s="67" t="s">
        <v>302</v>
      </c>
      <c r="BT7" s="65">
        <v>0.9</v>
      </c>
      <c r="BU7" s="67" t="s">
        <v>302</v>
      </c>
      <c r="BV7" s="65">
        <v>0.6</v>
      </c>
      <c r="BW7" s="67" t="s">
        <v>302</v>
      </c>
      <c r="BX7" s="65">
        <v>0.6</v>
      </c>
      <c r="BY7" s="67" t="s">
        <v>302</v>
      </c>
      <c r="BZ7" s="65">
        <v>0.5</v>
      </c>
      <c r="CA7" s="67" t="s">
        <v>302</v>
      </c>
      <c r="CB7" s="65">
        <v>0.6</v>
      </c>
      <c r="CC7" s="67" t="s">
        <v>302</v>
      </c>
      <c r="CD7" s="65">
        <v>0.8</v>
      </c>
    </row>
    <row r="8" spans="2:82" x14ac:dyDescent="0.2">
      <c r="B8" s="3" t="s">
        <v>411</v>
      </c>
      <c r="C8" s="61" t="s">
        <v>302</v>
      </c>
      <c r="D8" s="62">
        <v>0.7</v>
      </c>
      <c r="E8" s="61" t="s">
        <v>302</v>
      </c>
      <c r="F8" s="62">
        <v>0.5</v>
      </c>
      <c r="G8" s="61" t="s">
        <v>302</v>
      </c>
      <c r="H8" s="62">
        <v>0.5</v>
      </c>
      <c r="I8" s="61" t="s">
        <v>302</v>
      </c>
      <c r="J8" s="62">
        <v>0.4</v>
      </c>
      <c r="K8" s="61" t="s">
        <v>302</v>
      </c>
      <c r="L8" s="62">
        <v>0.6</v>
      </c>
      <c r="M8" s="61" t="s">
        <v>302</v>
      </c>
      <c r="N8" s="62">
        <v>0.7</v>
      </c>
      <c r="O8" s="61" t="s">
        <v>302</v>
      </c>
      <c r="P8" s="62">
        <v>0.8</v>
      </c>
      <c r="Q8" s="61" t="s">
        <v>302</v>
      </c>
      <c r="R8" s="62">
        <v>0.7</v>
      </c>
      <c r="S8" s="61" t="s">
        <v>302</v>
      </c>
      <c r="T8" s="62">
        <v>0.8</v>
      </c>
      <c r="U8" s="61" t="s">
        <v>302</v>
      </c>
      <c r="V8" s="62">
        <v>0.8</v>
      </c>
      <c r="W8" s="61" t="s">
        <v>302</v>
      </c>
      <c r="X8" s="62">
        <v>0.5</v>
      </c>
      <c r="Y8" s="61" t="s">
        <v>302</v>
      </c>
      <c r="Z8" s="62">
        <v>0.4</v>
      </c>
      <c r="AA8" s="61" t="s">
        <v>302</v>
      </c>
      <c r="AB8" s="62">
        <v>0.1</v>
      </c>
      <c r="AC8" s="61" t="s">
        <v>303</v>
      </c>
      <c r="AD8" s="62">
        <v>0.3</v>
      </c>
      <c r="AE8" s="61" t="s">
        <v>303</v>
      </c>
      <c r="AF8" s="62">
        <v>0.7</v>
      </c>
      <c r="AG8" s="61" t="s">
        <v>302</v>
      </c>
      <c r="AH8" s="62">
        <v>0.8</v>
      </c>
      <c r="AI8" s="61" t="s">
        <v>303</v>
      </c>
      <c r="AJ8" s="62">
        <v>0.3</v>
      </c>
      <c r="AK8" s="61" t="s">
        <v>303</v>
      </c>
      <c r="AL8" s="62">
        <v>0.2</v>
      </c>
      <c r="AM8" s="61" t="s">
        <v>302</v>
      </c>
      <c r="AN8" s="62">
        <v>0.8</v>
      </c>
      <c r="AO8" s="61" t="s">
        <v>302</v>
      </c>
      <c r="AP8" s="62">
        <v>0.6</v>
      </c>
      <c r="AQ8" s="61" t="s">
        <v>302</v>
      </c>
      <c r="AR8" s="62">
        <v>0.6</v>
      </c>
      <c r="AS8" s="61" t="s">
        <v>302</v>
      </c>
      <c r="AT8" s="62">
        <v>0.2</v>
      </c>
      <c r="AU8" s="61" t="s">
        <v>302</v>
      </c>
      <c r="AV8" s="62">
        <v>0.5</v>
      </c>
      <c r="AW8" s="67" t="s">
        <v>302</v>
      </c>
      <c r="AX8" s="65">
        <v>0.6</v>
      </c>
      <c r="AY8" s="67" t="s">
        <v>302</v>
      </c>
      <c r="AZ8" s="65">
        <v>0.8</v>
      </c>
      <c r="BA8" s="67" t="s">
        <v>302</v>
      </c>
      <c r="BB8" s="65">
        <v>0.5</v>
      </c>
      <c r="BC8" s="67" t="s">
        <v>302</v>
      </c>
      <c r="BD8" s="65">
        <v>0.5</v>
      </c>
      <c r="BE8" s="67" t="s">
        <v>302</v>
      </c>
      <c r="BF8" s="65">
        <v>0.3</v>
      </c>
      <c r="BG8" s="67" t="s">
        <v>302</v>
      </c>
      <c r="BH8" s="65">
        <v>0.4</v>
      </c>
      <c r="BI8" s="67" t="s">
        <v>302</v>
      </c>
      <c r="BJ8" s="65">
        <v>0.7</v>
      </c>
      <c r="BK8" s="67" t="s">
        <v>302</v>
      </c>
      <c r="BL8" s="65">
        <v>0.6</v>
      </c>
      <c r="BM8" s="67" t="s">
        <v>303</v>
      </c>
      <c r="BN8" s="65">
        <v>0.6</v>
      </c>
      <c r="BO8" s="67" t="s">
        <v>302</v>
      </c>
      <c r="BP8" s="65">
        <v>0.6</v>
      </c>
      <c r="BQ8" s="67" t="s">
        <v>302</v>
      </c>
      <c r="BR8" s="65">
        <v>0.8</v>
      </c>
      <c r="BS8" s="67" t="s">
        <v>302</v>
      </c>
      <c r="BT8" s="65">
        <v>0.7</v>
      </c>
      <c r="BU8" s="67" t="s">
        <v>302</v>
      </c>
      <c r="BV8" s="65">
        <v>0.3</v>
      </c>
      <c r="BW8" s="67" t="s">
        <v>302</v>
      </c>
      <c r="BX8" s="65">
        <v>0.6</v>
      </c>
      <c r="BY8" s="67" t="s">
        <v>302</v>
      </c>
      <c r="BZ8" s="65">
        <v>0.6</v>
      </c>
      <c r="CA8" s="67" t="s">
        <v>302</v>
      </c>
      <c r="CB8" s="65">
        <v>1</v>
      </c>
      <c r="CC8" s="67" t="s">
        <v>302</v>
      </c>
      <c r="CD8" s="65">
        <v>0.6</v>
      </c>
    </row>
    <row r="9" spans="2:82" x14ac:dyDescent="0.2">
      <c r="B9" s="3" t="s">
        <v>428</v>
      </c>
      <c r="C9" s="61" t="s">
        <v>303</v>
      </c>
      <c r="D9" s="62">
        <v>0.6</v>
      </c>
      <c r="E9" s="61" t="s">
        <v>303</v>
      </c>
      <c r="F9" s="62">
        <v>0.5</v>
      </c>
      <c r="G9" s="61" t="s">
        <v>302</v>
      </c>
      <c r="H9" s="62">
        <v>0.8</v>
      </c>
      <c r="I9" s="61" t="s">
        <v>302</v>
      </c>
      <c r="J9" s="62">
        <v>0.6</v>
      </c>
      <c r="K9" s="61" t="s">
        <v>302</v>
      </c>
      <c r="L9" s="62">
        <v>0.6</v>
      </c>
      <c r="M9" s="61" t="s">
        <v>302</v>
      </c>
      <c r="N9" s="62">
        <v>0.8</v>
      </c>
      <c r="O9" s="61" t="s">
        <v>302</v>
      </c>
      <c r="P9" s="62">
        <v>0.6</v>
      </c>
      <c r="Q9" s="61" t="s">
        <v>302</v>
      </c>
      <c r="R9" s="62">
        <v>0.7</v>
      </c>
      <c r="S9" s="61" t="s">
        <v>302</v>
      </c>
      <c r="T9" s="62">
        <v>0.7</v>
      </c>
      <c r="U9" s="61" t="s">
        <v>303</v>
      </c>
      <c r="V9" s="62">
        <v>0.4</v>
      </c>
      <c r="W9" s="61" t="s">
        <v>302</v>
      </c>
      <c r="X9" s="62">
        <v>0.4</v>
      </c>
      <c r="Y9" s="61" t="s">
        <v>302</v>
      </c>
      <c r="Z9" s="62">
        <v>0.3</v>
      </c>
      <c r="AA9" s="61" t="s">
        <v>302</v>
      </c>
      <c r="AB9" s="62">
        <v>0.1</v>
      </c>
      <c r="AC9" s="61" t="s">
        <v>303</v>
      </c>
      <c r="AD9" s="62">
        <v>0.5</v>
      </c>
      <c r="AE9" s="61" t="s">
        <v>303</v>
      </c>
      <c r="AF9" s="62">
        <v>0.8</v>
      </c>
      <c r="AG9" s="61" t="s">
        <v>303</v>
      </c>
      <c r="AH9" s="62">
        <v>0.8</v>
      </c>
      <c r="AI9" s="61" t="s">
        <v>302</v>
      </c>
      <c r="AJ9" s="62">
        <v>0.4</v>
      </c>
      <c r="AK9" s="61" t="s">
        <v>302</v>
      </c>
      <c r="AL9" s="62">
        <v>0.3</v>
      </c>
      <c r="AM9" s="61" t="s">
        <v>302</v>
      </c>
      <c r="AN9" s="62">
        <v>0.5</v>
      </c>
      <c r="AO9" s="61" t="s">
        <v>302</v>
      </c>
      <c r="AP9" s="62">
        <v>0.4</v>
      </c>
      <c r="AQ9" s="61" t="s">
        <v>302</v>
      </c>
      <c r="AR9" s="62">
        <v>0.7</v>
      </c>
      <c r="AS9" s="61" t="s">
        <v>303</v>
      </c>
      <c r="AT9" s="62">
        <v>0.3</v>
      </c>
      <c r="AU9" s="61" t="s">
        <v>302</v>
      </c>
      <c r="AV9" s="62">
        <v>0.5</v>
      </c>
      <c r="AW9" s="67" t="s">
        <v>302</v>
      </c>
      <c r="AX9" s="65">
        <v>0.7</v>
      </c>
      <c r="AY9" s="67" t="s">
        <v>303</v>
      </c>
      <c r="AZ9" s="65">
        <v>0.6</v>
      </c>
      <c r="BA9" s="67" t="s">
        <v>302</v>
      </c>
      <c r="BB9" s="65">
        <v>0.5</v>
      </c>
      <c r="BC9" s="67" t="s">
        <v>302</v>
      </c>
      <c r="BD9" s="65">
        <v>0.6</v>
      </c>
      <c r="BE9" s="67" t="s">
        <v>302</v>
      </c>
      <c r="BF9" s="65">
        <v>0.1</v>
      </c>
      <c r="BG9" s="67" t="s">
        <v>303</v>
      </c>
      <c r="BH9" s="65">
        <v>0.1</v>
      </c>
      <c r="BI9" s="67" t="s">
        <v>302</v>
      </c>
      <c r="BJ9" s="65">
        <v>0.6</v>
      </c>
      <c r="BK9" s="67" t="s">
        <v>302</v>
      </c>
      <c r="BL9" s="65">
        <v>0.5</v>
      </c>
      <c r="BM9" s="67" t="s">
        <v>303</v>
      </c>
      <c r="BN9" s="65">
        <v>0.7</v>
      </c>
      <c r="BO9" s="67" t="s">
        <v>302</v>
      </c>
      <c r="BP9" s="65">
        <v>0.5</v>
      </c>
      <c r="BQ9" s="67" t="s">
        <v>302</v>
      </c>
      <c r="BR9" s="65">
        <v>0.8</v>
      </c>
      <c r="BS9" s="67" t="s">
        <v>302</v>
      </c>
      <c r="BT9" s="65">
        <v>0.5</v>
      </c>
      <c r="BU9" s="67" t="s">
        <v>302</v>
      </c>
      <c r="BV9" s="65">
        <v>0.3</v>
      </c>
      <c r="BW9" s="67" t="s">
        <v>302</v>
      </c>
      <c r="BX9" s="65">
        <v>0.5</v>
      </c>
      <c r="BY9" s="67" t="s">
        <v>302</v>
      </c>
      <c r="BZ9" s="65">
        <v>0.7</v>
      </c>
      <c r="CA9" s="67" t="s">
        <v>302</v>
      </c>
      <c r="CB9" s="65">
        <v>0.8</v>
      </c>
      <c r="CC9" s="67" t="s">
        <v>302</v>
      </c>
      <c r="CD9" s="65">
        <v>0.5</v>
      </c>
    </row>
    <row r="10" spans="2:82" x14ac:dyDescent="0.2">
      <c r="B10" s="3" t="s">
        <v>412</v>
      </c>
      <c r="C10" s="61" t="s">
        <v>302</v>
      </c>
      <c r="D10" s="62">
        <v>0.9</v>
      </c>
      <c r="E10" s="61" t="s">
        <v>302</v>
      </c>
      <c r="F10" s="62">
        <v>0.5</v>
      </c>
      <c r="G10" s="61" t="s">
        <v>302</v>
      </c>
      <c r="H10" s="62">
        <v>0.9</v>
      </c>
      <c r="I10" s="61" t="s">
        <v>302</v>
      </c>
      <c r="J10" s="62">
        <v>0.8</v>
      </c>
      <c r="K10" s="61" t="s">
        <v>303</v>
      </c>
      <c r="L10" s="62">
        <v>0.8</v>
      </c>
      <c r="M10" s="61" t="s">
        <v>302</v>
      </c>
      <c r="N10" s="62">
        <v>0.6</v>
      </c>
      <c r="O10" s="61" t="s">
        <v>303</v>
      </c>
      <c r="P10" s="62">
        <v>0.3</v>
      </c>
      <c r="Q10" s="61" t="s">
        <v>302</v>
      </c>
      <c r="R10" s="62">
        <v>0.8</v>
      </c>
      <c r="S10" s="61" t="s">
        <v>302</v>
      </c>
      <c r="T10" s="62">
        <v>0.9</v>
      </c>
      <c r="U10" s="61" t="s">
        <v>302</v>
      </c>
      <c r="V10" s="62">
        <v>0.7</v>
      </c>
      <c r="W10" s="61" t="s">
        <v>302</v>
      </c>
      <c r="X10" s="62">
        <v>0.6</v>
      </c>
      <c r="Y10" s="61" t="s">
        <v>302</v>
      </c>
      <c r="Z10" s="62">
        <v>0.2</v>
      </c>
      <c r="AA10" s="61" t="s">
        <v>302</v>
      </c>
      <c r="AB10" s="62">
        <v>0.1</v>
      </c>
      <c r="AC10" s="61" t="s">
        <v>303</v>
      </c>
      <c r="AD10" s="62">
        <v>0.3</v>
      </c>
      <c r="AE10" s="61" t="s">
        <v>303</v>
      </c>
      <c r="AF10" s="62">
        <v>0.7</v>
      </c>
      <c r="AG10" s="61" t="s">
        <v>302</v>
      </c>
      <c r="AH10" s="62">
        <v>0.6</v>
      </c>
      <c r="AI10" s="61" t="s">
        <v>302</v>
      </c>
      <c r="AJ10" s="62">
        <v>0.5</v>
      </c>
      <c r="AK10" s="61" t="s">
        <v>302</v>
      </c>
      <c r="AL10" s="62">
        <v>0.4</v>
      </c>
      <c r="AM10" s="61" t="s">
        <v>303</v>
      </c>
      <c r="AN10" s="62">
        <v>0.4</v>
      </c>
      <c r="AO10" s="61" t="s">
        <v>302</v>
      </c>
      <c r="AP10" s="62">
        <v>0.6</v>
      </c>
      <c r="AQ10" s="61" t="s">
        <v>302</v>
      </c>
      <c r="AR10" s="62">
        <v>1</v>
      </c>
      <c r="AS10" s="61" t="s">
        <v>302</v>
      </c>
      <c r="AT10" s="62">
        <v>0.9</v>
      </c>
      <c r="AU10" s="61" t="s">
        <v>302</v>
      </c>
      <c r="AV10" s="62">
        <v>0.5</v>
      </c>
      <c r="AW10" s="67" t="s">
        <v>302</v>
      </c>
      <c r="AX10" s="65">
        <v>0.6</v>
      </c>
      <c r="AY10" s="67" t="s">
        <v>302</v>
      </c>
      <c r="AZ10" s="65">
        <v>0.5</v>
      </c>
      <c r="BA10" s="67" t="s">
        <v>302</v>
      </c>
      <c r="BB10" s="65">
        <v>0.6</v>
      </c>
      <c r="BC10" s="67" t="s">
        <v>302</v>
      </c>
      <c r="BD10" s="65">
        <v>0.7</v>
      </c>
      <c r="BE10" s="67" t="s">
        <v>302</v>
      </c>
      <c r="BF10" s="65">
        <v>0.6</v>
      </c>
      <c r="BG10" s="67" t="s">
        <v>302</v>
      </c>
      <c r="BH10" s="65">
        <v>0.6</v>
      </c>
      <c r="BI10" s="67" t="s">
        <v>302</v>
      </c>
      <c r="BJ10" s="65">
        <v>0.9</v>
      </c>
      <c r="BK10" s="67" t="s">
        <v>302</v>
      </c>
      <c r="BL10" s="65">
        <v>0.6</v>
      </c>
      <c r="BM10" s="67" t="s">
        <v>302</v>
      </c>
      <c r="BN10" s="65">
        <v>0.6</v>
      </c>
      <c r="BO10" s="67" t="s">
        <v>302</v>
      </c>
      <c r="BP10" s="65">
        <v>0.8</v>
      </c>
      <c r="BQ10" s="67" t="s">
        <v>302</v>
      </c>
      <c r="BR10" s="65">
        <v>0.9</v>
      </c>
      <c r="BS10" s="67" t="s">
        <v>303</v>
      </c>
      <c r="BT10" s="65">
        <v>0.2</v>
      </c>
      <c r="BU10" s="67" t="s">
        <v>302</v>
      </c>
      <c r="BV10" s="65">
        <v>0.6</v>
      </c>
      <c r="BW10" s="67" t="s">
        <v>302</v>
      </c>
      <c r="BX10" s="65">
        <v>0.6</v>
      </c>
      <c r="BY10" s="67" t="s">
        <v>302</v>
      </c>
      <c r="BZ10" s="65">
        <v>0.4</v>
      </c>
      <c r="CA10" s="67" t="s">
        <v>303</v>
      </c>
      <c r="CB10" s="65">
        <v>0.2</v>
      </c>
      <c r="CC10" s="67" t="s">
        <v>302</v>
      </c>
      <c r="CD10" s="65">
        <v>0.6</v>
      </c>
    </row>
    <row r="11" spans="2:82" x14ac:dyDescent="0.2">
      <c r="B11" s="3" t="s">
        <v>413</v>
      </c>
      <c r="C11" s="61" t="s">
        <v>302</v>
      </c>
      <c r="D11" s="62">
        <v>0.6</v>
      </c>
      <c r="E11" s="61" t="s">
        <v>303</v>
      </c>
      <c r="F11" s="62">
        <v>0.6</v>
      </c>
      <c r="G11" s="61" t="s">
        <v>302</v>
      </c>
      <c r="H11" s="62">
        <v>0.8</v>
      </c>
      <c r="I11" s="61" t="s">
        <v>302</v>
      </c>
      <c r="J11" s="62">
        <v>0.7</v>
      </c>
      <c r="K11" s="61" t="s">
        <v>303</v>
      </c>
      <c r="L11" s="62">
        <v>0.7</v>
      </c>
      <c r="M11" s="61" t="s">
        <v>302</v>
      </c>
      <c r="N11" s="62">
        <v>0.8</v>
      </c>
      <c r="O11" s="61" t="s">
        <v>303</v>
      </c>
      <c r="P11" s="62">
        <v>0.5</v>
      </c>
      <c r="Q11" s="61" t="s">
        <v>302</v>
      </c>
      <c r="R11" s="62">
        <v>0.7</v>
      </c>
      <c r="S11" s="61" t="s">
        <v>302</v>
      </c>
      <c r="T11" s="62">
        <v>0.6</v>
      </c>
      <c r="U11" s="61" t="s">
        <v>302</v>
      </c>
      <c r="V11" s="62">
        <v>0.7</v>
      </c>
      <c r="W11" s="61" t="s">
        <v>302</v>
      </c>
      <c r="X11" s="62">
        <v>0.3</v>
      </c>
      <c r="Y11" s="61" t="s">
        <v>303</v>
      </c>
      <c r="Z11" s="62">
        <v>0.6</v>
      </c>
      <c r="AA11" s="61" t="s">
        <v>302</v>
      </c>
      <c r="AB11" s="62">
        <v>0.1</v>
      </c>
      <c r="AC11" s="61" t="s">
        <v>303</v>
      </c>
      <c r="AD11" s="62">
        <v>0.4</v>
      </c>
      <c r="AE11" s="61" t="s">
        <v>302</v>
      </c>
      <c r="AF11" s="62">
        <v>0.3</v>
      </c>
      <c r="AG11" s="61" t="s">
        <v>303</v>
      </c>
      <c r="AH11" s="62">
        <v>0.8</v>
      </c>
      <c r="AI11" s="61" t="s">
        <v>302</v>
      </c>
      <c r="AJ11" s="62">
        <v>0.5</v>
      </c>
      <c r="AK11" s="61" t="s">
        <v>303</v>
      </c>
      <c r="AL11" s="62">
        <v>0.1</v>
      </c>
      <c r="AM11" s="61" t="s">
        <v>303</v>
      </c>
      <c r="AN11" s="62">
        <v>0.5</v>
      </c>
      <c r="AO11" s="61" t="s">
        <v>302</v>
      </c>
      <c r="AP11" s="62">
        <v>0.5</v>
      </c>
      <c r="AQ11" s="61" t="s">
        <v>303</v>
      </c>
      <c r="AR11" s="62">
        <v>0.5</v>
      </c>
      <c r="AS11" s="61" t="s">
        <v>302</v>
      </c>
      <c r="AT11" s="62">
        <v>0.3</v>
      </c>
      <c r="AU11" s="61" t="s">
        <v>303</v>
      </c>
      <c r="AV11" s="62">
        <v>0.3</v>
      </c>
      <c r="AW11" s="67" t="s">
        <v>302</v>
      </c>
      <c r="AX11" s="65">
        <v>0.6</v>
      </c>
      <c r="AY11" s="67" t="s">
        <v>303</v>
      </c>
      <c r="AZ11" s="65">
        <v>0.5</v>
      </c>
      <c r="BA11" s="67" t="s">
        <v>303</v>
      </c>
      <c r="BB11" s="65">
        <v>0.6</v>
      </c>
      <c r="BC11" s="67" t="s">
        <v>302</v>
      </c>
      <c r="BD11" s="65">
        <v>0.5</v>
      </c>
      <c r="BE11" s="67" t="s">
        <v>302</v>
      </c>
      <c r="BF11" s="65">
        <v>0.2</v>
      </c>
      <c r="BG11" s="67" t="s">
        <v>303</v>
      </c>
      <c r="BH11" s="65">
        <v>0.3</v>
      </c>
      <c r="BI11" s="67" t="s">
        <v>302</v>
      </c>
      <c r="BJ11" s="65">
        <v>0.5</v>
      </c>
      <c r="BK11" s="67" t="s">
        <v>302</v>
      </c>
      <c r="BL11" s="65">
        <v>0.5</v>
      </c>
      <c r="BM11" s="67" t="s">
        <v>303</v>
      </c>
      <c r="BN11" s="65">
        <v>0.7</v>
      </c>
      <c r="BO11" s="67" t="s">
        <v>302</v>
      </c>
      <c r="BP11" s="65">
        <v>0.4</v>
      </c>
      <c r="BQ11" s="67" t="s">
        <v>302</v>
      </c>
      <c r="BR11" s="65">
        <v>0.7</v>
      </c>
      <c r="BS11" s="67" t="s">
        <v>303</v>
      </c>
      <c r="BT11" s="65">
        <v>0.1</v>
      </c>
      <c r="BU11" s="67" t="s">
        <v>302</v>
      </c>
      <c r="BV11" s="65">
        <v>0.2</v>
      </c>
      <c r="BW11" s="67" t="s">
        <v>303</v>
      </c>
      <c r="BX11" s="65">
        <v>0.6</v>
      </c>
      <c r="BY11" s="67" t="s">
        <v>302</v>
      </c>
      <c r="BZ11" s="65">
        <v>0.5</v>
      </c>
      <c r="CA11" s="67" t="s">
        <v>303</v>
      </c>
      <c r="CB11" s="65">
        <v>0.7</v>
      </c>
      <c r="CC11" s="67" t="s">
        <v>302</v>
      </c>
      <c r="CD11" s="65">
        <v>0.6</v>
      </c>
    </row>
    <row r="12" spans="2:82" x14ac:dyDescent="0.2">
      <c r="B12" s="3" t="s">
        <v>414</v>
      </c>
      <c r="C12" s="61" t="s">
        <v>302</v>
      </c>
      <c r="D12" s="62">
        <v>0.4</v>
      </c>
      <c r="E12" s="61" t="s">
        <v>302</v>
      </c>
      <c r="F12" s="62">
        <v>0.5</v>
      </c>
      <c r="G12" s="61" t="s">
        <v>302</v>
      </c>
      <c r="H12" s="62">
        <v>0.9</v>
      </c>
      <c r="I12" s="61" t="s">
        <v>302</v>
      </c>
      <c r="J12" s="62">
        <v>0.8</v>
      </c>
      <c r="K12" s="61" t="s">
        <v>303</v>
      </c>
      <c r="L12" s="62">
        <v>0.7</v>
      </c>
      <c r="M12" s="61" t="s">
        <v>302</v>
      </c>
      <c r="N12" s="62">
        <v>0.8</v>
      </c>
      <c r="O12" s="61" t="s">
        <v>302</v>
      </c>
      <c r="P12" s="62">
        <v>0.5</v>
      </c>
      <c r="Q12" s="61" t="s">
        <v>302</v>
      </c>
      <c r="R12" s="62">
        <v>0.9</v>
      </c>
      <c r="S12" s="61" t="s">
        <v>303</v>
      </c>
      <c r="T12" s="62">
        <v>0.7</v>
      </c>
      <c r="U12" s="61" t="s">
        <v>302</v>
      </c>
      <c r="V12" s="62">
        <v>0.8</v>
      </c>
      <c r="W12" s="61" t="s">
        <v>302</v>
      </c>
      <c r="X12" s="62">
        <v>0.8</v>
      </c>
      <c r="Y12" s="61" t="s">
        <v>302</v>
      </c>
      <c r="Z12" s="62">
        <v>0.4</v>
      </c>
      <c r="AA12" s="61" t="s">
        <v>302</v>
      </c>
      <c r="AB12" s="62">
        <v>0.1</v>
      </c>
      <c r="AC12" s="61" t="s">
        <v>303</v>
      </c>
      <c r="AD12" s="62">
        <v>0.4</v>
      </c>
      <c r="AE12" s="61" t="s">
        <v>303</v>
      </c>
      <c r="AF12" s="62">
        <v>0.5</v>
      </c>
      <c r="AG12" s="61" t="s">
        <v>302</v>
      </c>
      <c r="AH12" s="62">
        <v>0.7</v>
      </c>
      <c r="AI12" s="61" t="s">
        <v>302</v>
      </c>
      <c r="AJ12" s="62">
        <v>0.5</v>
      </c>
      <c r="AK12" s="61" t="s">
        <v>302</v>
      </c>
      <c r="AL12" s="62">
        <v>0.6</v>
      </c>
      <c r="AM12" s="61" t="s">
        <v>303</v>
      </c>
      <c r="AN12" s="62">
        <v>0.4</v>
      </c>
      <c r="AO12" s="61" t="s">
        <v>303</v>
      </c>
      <c r="AP12" s="62">
        <v>0.2</v>
      </c>
      <c r="AQ12" s="61" t="s">
        <v>302</v>
      </c>
      <c r="AR12" s="62">
        <v>0.8</v>
      </c>
      <c r="AS12" s="61" t="s">
        <v>302</v>
      </c>
      <c r="AT12" s="62">
        <v>0.9</v>
      </c>
      <c r="AU12" s="61" t="s">
        <v>302</v>
      </c>
      <c r="AV12" s="62">
        <v>0.5</v>
      </c>
      <c r="AW12" s="67" t="s">
        <v>302</v>
      </c>
      <c r="AX12" s="65">
        <v>0.7</v>
      </c>
      <c r="AY12" s="67" t="s">
        <v>302</v>
      </c>
      <c r="AZ12" s="65">
        <v>0.8</v>
      </c>
      <c r="BA12" s="67" t="s">
        <v>302</v>
      </c>
      <c r="BB12" s="65">
        <v>0.7</v>
      </c>
      <c r="BC12" s="67" t="s">
        <v>302</v>
      </c>
      <c r="BD12" s="65">
        <v>0.7</v>
      </c>
      <c r="BE12" s="67" t="s">
        <v>302</v>
      </c>
      <c r="BF12" s="65">
        <v>0.3</v>
      </c>
      <c r="BG12" s="67" t="s">
        <v>302</v>
      </c>
      <c r="BH12" s="65">
        <v>0.7</v>
      </c>
      <c r="BI12" s="67" t="s">
        <v>302</v>
      </c>
      <c r="BJ12" s="65">
        <v>0.6</v>
      </c>
      <c r="BK12" s="67" t="s">
        <v>302</v>
      </c>
      <c r="BL12" s="65">
        <v>0.3</v>
      </c>
      <c r="BM12" s="67" t="s">
        <v>302</v>
      </c>
      <c r="BN12" s="65">
        <v>0.7</v>
      </c>
      <c r="BO12" s="67" t="s">
        <v>302</v>
      </c>
      <c r="BP12" s="65">
        <v>0.7</v>
      </c>
      <c r="BQ12" s="67" t="s">
        <v>302</v>
      </c>
      <c r="BR12" s="65">
        <v>0.9</v>
      </c>
      <c r="BS12" s="67" t="s">
        <v>302</v>
      </c>
      <c r="BT12" s="65">
        <v>0.3</v>
      </c>
      <c r="BU12" s="67" t="s">
        <v>303</v>
      </c>
      <c r="BV12" s="65">
        <v>0.3</v>
      </c>
      <c r="BW12" s="67" t="s">
        <v>302</v>
      </c>
      <c r="BX12" s="65">
        <v>0.7</v>
      </c>
      <c r="BY12" s="67" t="s">
        <v>302</v>
      </c>
      <c r="BZ12" s="65">
        <v>0.5</v>
      </c>
      <c r="CA12" s="67" t="s">
        <v>302</v>
      </c>
      <c r="CB12" s="65">
        <v>0.9</v>
      </c>
      <c r="CC12" s="67" t="s">
        <v>302</v>
      </c>
      <c r="CD12" s="65">
        <v>0.7</v>
      </c>
    </row>
    <row r="13" spans="2:82" x14ac:dyDescent="0.2">
      <c r="B13" s="3" t="s">
        <v>415</v>
      </c>
      <c r="C13" s="61" t="s">
        <v>303</v>
      </c>
      <c r="D13" s="62">
        <v>0.7</v>
      </c>
      <c r="E13" s="61" t="s">
        <v>302</v>
      </c>
      <c r="F13" s="62">
        <v>0.5</v>
      </c>
      <c r="G13" s="61" t="s">
        <v>302</v>
      </c>
      <c r="H13" s="62">
        <v>0.9</v>
      </c>
      <c r="I13" s="61" t="s">
        <v>302</v>
      </c>
      <c r="J13" s="62">
        <v>0.8</v>
      </c>
      <c r="K13" s="61" t="s">
        <v>302</v>
      </c>
      <c r="L13" s="62">
        <v>0.7</v>
      </c>
      <c r="M13" s="61" t="s">
        <v>302</v>
      </c>
      <c r="N13" s="62">
        <v>0.8</v>
      </c>
      <c r="O13" s="61" t="s">
        <v>302</v>
      </c>
      <c r="P13" s="62">
        <v>0.8</v>
      </c>
      <c r="Q13" s="61" t="s">
        <v>302</v>
      </c>
      <c r="R13" s="62">
        <v>0.9</v>
      </c>
      <c r="S13" s="61" t="s">
        <v>303</v>
      </c>
      <c r="T13" s="62">
        <v>0.6</v>
      </c>
      <c r="U13" s="61" t="s">
        <v>302</v>
      </c>
      <c r="V13" s="62">
        <v>0.8</v>
      </c>
      <c r="W13" s="61" t="s">
        <v>302</v>
      </c>
      <c r="X13" s="62">
        <v>0.8</v>
      </c>
      <c r="Y13" s="61" t="s">
        <v>302</v>
      </c>
      <c r="Z13" s="62">
        <v>0.4</v>
      </c>
      <c r="AA13" s="61" t="s">
        <v>302</v>
      </c>
      <c r="AB13" s="62">
        <v>0.5</v>
      </c>
      <c r="AC13" s="61" t="s">
        <v>303</v>
      </c>
      <c r="AD13" s="62">
        <v>0.4</v>
      </c>
      <c r="AE13" s="61" t="s">
        <v>303</v>
      </c>
      <c r="AF13" s="62">
        <v>0.2</v>
      </c>
      <c r="AG13" s="61" t="s">
        <v>302</v>
      </c>
      <c r="AH13" s="62">
        <v>0.7</v>
      </c>
      <c r="AI13" s="61" t="s">
        <v>302</v>
      </c>
      <c r="AJ13" s="62">
        <v>0.5</v>
      </c>
      <c r="AK13" s="61" t="s">
        <v>302</v>
      </c>
      <c r="AL13" s="62">
        <v>0.8</v>
      </c>
      <c r="AM13" s="61" t="s">
        <v>302</v>
      </c>
      <c r="AN13" s="62">
        <v>0.7</v>
      </c>
      <c r="AO13" s="61" t="s">
        <v>302</v>
      </c>
      <c r="AP13" s="62">
        <v>0.3</v>
      </c>
      <c r="AQ13" s="61" t="s">
        <v>302</v>
      </c>
      <c r="AR13" s="62">
        <v>0.4</v>
      </c>
      <c r="AS13" s="61" t="s">
        <v>302</v>
      </c>
      <c r="AT13" s="62">
        <v>0.5</v>
      </c>
      <c r="AU13" s="61" t="s">
        <v>302</v>
      </c>
      <c r="AV13" s="62">
        <v>0.4</v>
      </c>
      <c r="AW13" s="67" t="s">
        <v>302</v>
      </c>
      <c r="AX13" s="65">
        <v>0.9</v>
      </c>
      <c r="AY13" s="67" t="s">
        <v>302</v>
      </c>
      <c r="AZ13" s="65">
        <v>0.5</v>
      </c>
      <c r="BA13" s="67" t="s">
        <v>302</v>
      </c>
      <c r="BB13" s="65">
        <v>0.6</v>
      </c>
      <c r="BC13" s="67" t="s">
        <v>302</v>
      </c>
      <c r="BD13" s="65">
        <v>0.5</v>
      </c>
      <c r="BE13" s="67" t="s">
        <v>302</v>
      </c>
      <c r="BF13" s="65">
        <v>0.3</v>
      </c>
      <c r="BG13" s="67" t="s">
        <v>302</v>
      </c>
      <c r="BH13" s="65">
        <v>0.7</v>
      </c>
      <c r="BI13" s="67" t="s">
        <v>302</v>
      </c>
      <c r="BJ13" s="65">
        <v>0.6</v>
      </c>
      <c r="BK13" s="67" t="s">
        <v>302</v>
      </c>
      <c r="BL13" s="65">
        <v>0.5</v>
      </c>
      <c r="BM13" s="67" t="s">
        <v>302</v>
      </c>
      <c r="BN13" s="65">
        <v>0.8</v>
      </c>
      <c r="BO13" s="67" t="s">
        <v>302</v>
      </c>
      <c r="BP13" s="65">
        <v>0.8</v>
      </c>
      <c r="BQ13" s="67" t="s">
        <v>302</v>
      </c>
      <c r="BR13" s="65">
        <v>0.6</v>
      </c>
      <c r="BS13" s="67" t="s">
        <v>302</v>
      </c>
      <c r="BT13" s="65">
        <v>0.7</v>
      </c>
      <c r="BU13" s="67" t="s">
        <v>302</v>
      </c>
      <c r="BV13" s="65">
        <v>0.7</v>
      </c>
      <c r="BW13" s="67" t="s">
        <v>302</v>
      </c>
      <c r="BX13" s="65">
        <v>0.7</v>
      </c>
      <c r="BY13" s="67" t="s">
        <v>302</v>
      </c>
      <c r="BZ13" s="65">
        <v>0.6</v>
      </c>
      <c r="CA13" s="67" t="s">
        <v>302</v>
      </c>
      <c r="CB13" s="65">
        <v>1</v>
      </c>
      <c r="CC13" s="67" t="s">
        <v>302</v>
      </c>
      <c r="CD13" s="65">
        <v>0.7</v>
      </c>
    </row>
    <row r="14" spans="2:82" x14ac:dyDescent="0.2">
      <c r="B14" s="3" t="s">
        <v>416</v>
      </c>
      <c r="C14" s="61" t="s">
        <v>302</v>
      </c>
      <c r="D14" s="62">
        <v>0.6</v>
      </c>
      <c r="E14" s="61" t="s">
        <v>303</v>
      </c>
      <c r="F14" s="62">
        <v>0.8</v>
      </c>
      <c r="G14" s="61" t="s">
        <v>302</v>
      </c>
      <c r="H14" s="62">
        <v>0.9</v>
      </c>
      <c r="I14" s="61" t="s">
        <v>302</v>
      </c>
      <c r="J14" s="62">
        <v>0.8</v>
      </c>
      <c r="K14" s="61" t="s">
        <v>302</v>
      </c>
      <c r="L14" s="62">
        <v>0.5</v>
      </c>
      <c r="M14" s="61" t="s">
        <v>302</v>
      </c>
      <c r="N14" s="62">
        <v>0.7</v>
      </c>
      <c r="O14" s="61" t="s">
        <v>303</v>
      </c>
      <c r="P14" s="62">
        <v>0.4</v>
      </c>
      <c r="Q14" s="61" t="s">
        <v>302</v>
      </c>
      <c r="R14" s="62">
        <v>0.6</v>
      </c>
      <c r="S14" s="61" t="s">
        <v>303</v>
      </c>
      <c r="T14" s="62">
        <v>0.6</v>
      </c>
      <c r="U14" s="61" t="s">
        <v>303</v>
      </c>
      <c r="V14" s="62">
        <v>0.6</v>
      </c>
      <c r="W14" s="61" t="s">
        <v>303</v>
      </c>
      <c r="X14" s="62">
        <v>0.9</v>
      </c>
      <c r="Y14" s="61" t="s">
        <v>303</v>
      </c>
      <c r="Z14" s="62">
        <v>0.7</v>
      </c>
      <c r="AA14" s="61" t="s">
        <v>302</v>
      </c>
      <c r="AB14" s="62">
        <v>0.1</v>
      </c>
      <c r="AC14" s="61" t="s">
        <v>303</v>
      </c>
      <c r="AD14" s="62">
        <v>0.7</v>
      </c>
      <c r="AE14" s="61" t="s">
        <v>302</v>
      </c>
      <c r="AF14" s="62">
        <v>0.7</v>
      </c>
      <c r="AG14" s="61" t="s">
        <v>303</v>
      </c>
      <c r="AH14" s="62">
        <v>0.9</v>
      </c>
      <c r="AI14" s="61" t="s">
        <v>303</v>
      </c>
      <c r="AJ14" s="62">
        <v>0.7</v>
      </c>
      <c r="AK14" s="61" t="s">
        <v>302</v>
      </c>
      <c r="AL14" s="62">
        <v>0.4</v>
      </c>
      <c r="AM14" s="61" t="s">
        <v>303</v>
      </c>
      <c r="AN14" s="62">
        <v>0.5</v>
      </c>
      <c r="AO14" s="61" t="s">
        <v>303</v>
      </c>
      <c r="AP14" s="62">
        <v>0.3</v>
      </c>
      <c r="AQ14" s="61" t="s">
        <v>303</v>
      </c>
      <c r="AR14" s="62">
        <v>0.8</v>
      </c>
      <c r="AS14" s="61" t="s">
        <v>302</v>
      </c>
      <c r="AT14" s="62">
        <v>0.1</v>
      </c>
      <c r="AU14" s="61" t="s">
        <v>302</v>
      </c>
      <c r="AV14" s="62">
        <v>0.6</v>
      </c>
      <c r="AW14" s="67" t="s">
        <v>302</v>
      </c>
      <c r="AX14" s="65">
        <v>0.6</v>
      </c>
      <c r="AY14" s="67" t="s">
        <v>302</v>
      </c>
      <c r="AZ14" s="65">
        <v>0.8</v>
      </c>
      <c r="BA14" s="67" t="s">
        <v>302</v>
      </c>
      <c r="BB14" s="65">
        <v>0.6</v>
      </c>
      <c r="BC14" s="67" t="s">
        <v>302</v>
      </c>
      <c r="BD14" s="65">
        <v>0.7</v>
      </c>
      <c r="BE14" s="67" t="s">
        <v>302</v>
      </c>
      <c r="BF14" s="65">
        <v>0.2</v>
      </c>
      <c r="BG14" s="67" t="s">
        <v>303</v>
      </c>
      <c r="BH14" s="65">
        <v>0.4</v>
      </c>
      <c r="BI14" s="67" t="s">
        <v>302</v>
      </c>
      <c r="BJ14" s="65">
        <v>0.8</v>
      </c>
      <c r="BK14" s="67" t="s">
        <v>302</v>
      </c>
      <c r="BL14" s="65">
        <v>0.6</v>
      </c>
      <c r="BM14" s="67" t="s">
        <v>302</v>
      </c>
      <c r="BN14" s="65">
        <v>0.7</v>
      </c>
      <c r="BO14" s="67" t="s">
        <v>302</v>
      </c>
      <c r="BP14" s="65">
        <v>0.6</v>
      </c>
      <c r="BQ14" s="67" t="s">
        <v>302</v>
      </c>
      <c r="BR14" s="65">
        <v>0.9</v>
      </c>
      <c r="BS14" s="67" t="s">
        <v>302</v>
      </c>
      <c r="BT14" s="65">
        <v>0.9</v>
      </c>
      <c r="BU14" s="67" t="s">
        <v>302</v>
      </c>
      <c r="BV14" s="65">
        <v>0.3</v>
      </c>
      <c r="BW14" s="67" t="s">
        <v>302</v>
      </c>
      <c r="BX14" s="65">
        <v>0.6</v>
      </c>
      <c r="BY14" s="67" t="s">
        <v>302</v>
      </c>
      <c r="BZ14" s="65">
        <v>0.4</v>
      </c>
      <c r="CA14" s="67" t="s">
        <v>303</v>
      </c>
      <c r="CB14" s="65">
        <v>0.6</v>
      </c>
      <c r="CC14" s="67" t="s">
        <v>302</v>
      </c>
      <c r="CD14" s="65">
        <v>0.4</v>
      </c>
    </row>
    <row r="15" spans="2:82" x14ac:dyDescent="0.2">
      <c r="B15" s="3" t="s">
        <v>417</v>
      </c>
      <c r="C15" s="61" t="s">
        <v>302</v>
      </c>
      <c r="D15" s="62">
        <v>0.6</v>
      </c>
      <c r="E15" s="61" t="s">
        <v>303</v>
      </c>
      <c r="F15" s="62">
        <v>0.5</v>
      </c>
      <c r="G15" s="61" t="s">
        <v>302</v>
      </c>
      <c r="H15" s="62">
        <v>0.6</v>
      </c>
      <c r="I15" s="61" t="s">
        <v>303</v>
      </c>
      <c r="J15" s="62">
        <v>0.1</v>
      </c>
      <c r="K15" s="61" t="s">
        <v>302</v>
      </c>
      <c r="L15" s="62">
        <v>0.6</v>
      </c>
      <c r="M15" s="61" t="s">
        <v>302</v>
      </c>
      <c r="N15" s="62">
        <v>0.7</v>
      </c>
      <c r="O15" s="61" t="s">
        <v>303</v>
      </c>
      <c r="P15" s="62">
        <v>1</v>
      </c>
      <c r="Q15" s="61" t="s">
        <v>303</v>
      </c>
      <c r="R15" s="62">
        <v>0.6</v>
      </c>
      <c r="S15" s="61" t="s">
        <v>302</v>
      </c>
      <c r="T15" s="62">
        <v>0.6</v>
      </c>
      <c r="U15" s="61" t="s">
        <v>303</v>
      </c>
      <c r="V15" s="62">
        <v>0.8</v>
      </c>
      <c r="W15" s="61" t="s">
        <v>303</v>
      </c>
      <c r="X15" s="62">
        <v>0.5</v>
      </c>
      <c r="Y15" s="61" t="s">
        <v>303</v>
      </c>
      <c r="Z15" s="62">
        <v>0.3</v>
      </c>
      <c r="AA15" s="61" t="s">
        <v>302</v>
      </c>
      <c r="AB15" s="62">
        <v>0.1</v>
      </c>
      <c r="AC15" s="61" t="s">
        <v>303</v>
      </c>
      <c r="AD15" s="62">
        <v>0.5</v>
      </c>
      <c r="AE15" s="61" t="s">
        <v>303</v>
      </c>
      <c r="AF15" s="62">
        <v>0.6</v>
      </c>
      <c r="AG15" s="61" t="s">
        <v>303</v>
      </c>
      <c r="AH15" s="62">
        <v>0.7</v>
      </c>
      <c r="AI15" s="61" t="s">
        <v>303</v>
      </c>
      <c r="AJ15" s="62">
        <v>0.5</v>
      </c>
      <c r="AK15" s="61" t="s">
        <v>303</v>
      </c>
      <c r="AL15" s="62">
        <v>0.1</v>
      </c>
      <c r="AM15" s="61" t="s">
        <v>302</v>
      </c>
      <c r="AN15" s="62">
        <v>0.3</v>
      </c>
      <c r="AO15" s="61" t="s">
        <v>303</v>
      </c>
      <c r="AP15" s="62">
        <v>0.5</v>
      </c>
      <c r="AQ15" s="61" t="s">
        <v>303</v>
      </c>
      <c r="AR15" s="62">
        <v>0.8</v>
      </c>
      <c r="AS15" s="61" t="s">
        <v>303</v>
      </c>
      <c r="AT15" s="62">
        <v>0.5</v>
      </c>
      <c r="AU15" s="61" t="s">
        <v>303</v>
      </c>
      <c r="AV15" s="62">
        <v>0.5</v>
      </c>
      <c r="AW15" s="67" t="s">
        <v>302</v>
      </c>
      <c r="AX15" s="65">
        <v>0.5</v>
      </c>
      <c r="AY15" s="67" t="s">
        <v>303</v>
      </c>
      <c r="AZ15" s="65">
        <v>0.9</v>
      </c>
      <c r="BA15" s="67" t="s">
        <v>303</v>
      </c>
      <c r="BB15" s="65">
        <v>0.7</v>
      </c>
      <c r="BC15" s="67" t="s">
        <v>303</v>
      </c>
      <c r="BD15" s="65">
        <v>0.6</v>
      </c>
      <c r="BE15" s="67" t="s">
        <v>303</v>
      </c>
      <c r="BF15" s="65">
        <v>0.4</v>
      </c>
      <c r="BG15" s="67" t="s">
        <v>303</v>
      </c>
      <c r="BH15" s="65">
        <v>0.1</v>
      </c>
      <c r="BI15" s="67" t="s">
        <v>303</v>
      </c>
      <c r="BJ15" s="65">
        <v>0.7</v>
      </c>
      <c r="BK15" s="67" t="s">
        <v>303</v>
      </c>
      <c r="BL15" s="65">
        <v>0.6</v>
      </c>
      <c r="BM15" s="67" t="s">
        <v>303</v>
      </c>
      <c r="BN15" s="65">
        <v>0.8</v>
      </c>
      <c r="BO15" s="67" t="s">
        <v>303</v>
      </c>
      <c r="BP15" s="65">
        <v>0</v>
      </c>
      <c r="BQ15" s="67" t="s">
        <v>303</v>
      </c>
      <c r="BR15" s="65">
        <v>0.9</v>
      </c>
      <c r="BS15" s="67" t="s">
        <v>303</v>
      </c>
      <c r="BT15" s="65">
        <v>0.8</v>
      </c>
      <c r="BU15" s="67" t="s">
        <v>303</v>
      </c>
      <c r="BV15" s="65">
        <v>0.5</v>
      </c>
      <c r="BW15" s="67" t="s">
        <v>303</v>
      </c>
      <c r="BX15" s="65">
        <v>0.7</v>
      </c>
      <c r="BY15" s="67" t="s">
        <v>303</v>
      </c>
      <c r="BZ15" s="65">
        <v>0.7</v>
      </c>
      <c r="CA15" s="67" t="s">
        <v>303</v>
      </c>
      <c r="CB15" s="65">
        <v>1</v>
      </c>
      <c r="CC15" s="67" t="s">
        <v>303</v>
      </c>
      <c r="CD15" s="65">
        <v>0.7</v>
      </c>
    </row>
    <row r="16" spans="2:82" x14ac:dyDescent="0.2">
      <c r="B16" s="3" t="s">
        <v>418</v>
      </c>
      <c r="C16" s="61" t="s">
        <v>302</v>
      </c>
      <c r="D16" s="62">
        <v>0.6</v>
      </c>
      <c r="E16" s="61" t="s">
        <v>302</v>
      </c>
      <c r="F16" s="62">
        <v>0.5</v>
      </c>
      <c r="G16" s="61" t="s">
        <v>302</v>
      </c>
      <c r="H16" s="62">
        <v>0.9</v>
      </c>
      <c r="I16" s="61" t="s">
        <v>302</v>
      </c>
      <c r="J16" s="62">
        <v>0.7</v>
      </c>
      <c r="K16" s="61" t="s">
        <v>302</v>
      </c>
      <c r="L16" s="62">
        <v>0.8</v>
      </c>
      <c r="M16" s="61" t="s">
        <v>302</v>
      </c>
      <c r="N16" s="62">
        <v>0.7</v>
      </c>
      <c r="O16" s="61" t="s">
        <v>302</v>
      </c>
      <c r="P16" s="62">
        <v>0.6</v>
      </c>
      <c r="Q16" s="61" t="s">
        <v>302</v>
      </c>
      <c r="R16" s="62">
        <v>0.8</v>
      </c>
      <c r="S16" s="61" t="s">
        <v>302</v>
      </c>
      <c r="T16" s="62">
        <v>0.8</v>
      </c>
      <c r="U16" s="61" t="s">
        <v>302</v>
      </c>
      <c r="V16" s="62">
        <v>0.9</v>
      </c>
      <c r="W16" s="61" t="s">
        <v>302</v>
      </c>
      <c r="X16" s="62">
        <v>0.7</v>
      </c>
      <c r="Y16" s="61" t="s">
        <v>302</v>
      </c>
      <c r="Z16" s="62">
        <v>0.3</v>
      </c>
      <c r="AA16" s="61" t="s">
        <v>302</v>
      </c>
      <c r="AB16" s="62">
        <v>0.1</v>
      </c>
      <c r="AC16" s="61" t="s">
        <v>303</v>
      </c>
      <c r="AD16" s="62">
        <v>0.1</v>
      </c>
      <c r="AE16" s="61" t="s">
        <v>303</v>
      </c>
      <c r="AF16" s="62">
        <v>0.4</v>
      </c>
      <c r="AG16" s="61" t="s">
        <v>302</v>
      </c>
      <c r="AH16" s="62">
        <v>0.7</v>
      </c>
      <c r="AI16" s="61" t="s">
        <v>302</v>
      </c>
      <c r="AJ16" s="62">
        <v>0.4</v>
      </c>
      <c r="AK16" s="61" t="s">
        <v>302</v>
      </c>
      <c r="AL16" s="62">
        <v>0.5</v>
      </c>
      <c r="AM16" s="61" t="s">
        <v>302</v>
      </c>
      <c r="AN16" s="62">
        <v>0.7</v>
      </c>
      <c r="AO16" s="61" t="s">
        <v>302</v>
      </c>
      <c r="AP16" s="62">
        <v>0.6</v>
      </c>
      <c r="AQ16" s="61" t="s">
        <v>302</v>
      </c>
      <c r="AR16" s="62">
        <v>0.7</v>
      </c>
      <c r="AS16" s="61" t="s">
        <v>302</v>
      </c>
      <c r="AT16" s="62">
        <v>0.9</v>
      </c>
      <c r="AU16" s="61" t="s">
        <v>302</v>
      </c>
      <c r="AV16" s="62">
        <v>0.7</v>
      </c>
      <c r="AW16" s="67" t="s">
        <v>302</v>
      </c>
      <c r="AX16" s="65">
        <v>0.6</v>
      </c>
      <c r="AY16" s="67" t="s">
        <v>302</v>
      </c>
      <c r="AZ16" s="65">
        <v>0.8</v>
      </c>
      <c r="BA16" s="67" t="s">
        <v>302</v>
      </c>
      <c r="BB16" s="65">
        <v>0.6</v>
      </c>
      <c r="BC16" s="67" t="s">
        <v>302</v>
      </c>
      <c r="BD16" s="65">
        <v>0.7</v>
      </c>
      <c r="BE16" s="67" t="s">
        <v>302</v>
      </c>
      <c r="BF16" s="65">
        <v>0.3</v>
      </c>
      <c r="BG16" s="67" t="s">
        <v>302</v>
      </c>
      <c r="BH16" s="65">
        <v>0.5</v>
      </c>
      <c r="BI16" s="67" t="s">
        <v>302</v>
      </c>
      <c r="BJ16" s="65">
        <v>0.7</v>
      </c>
      <c r="BK16" s="67" t="s">
        <v>302</v>
      </c>
      <c r="BL16" s="65">
        <v>0.4</v>
      </c>
      <c r="BM16" s="67" t="s">
        <v>302</v>
      </c>
      <c r="BN16" s="65">
        <v>0.9</v>
      </c>
      <c r="BO16" s="67" t="s">
        <v>302</v>
      </c>
      <c r="BP16" s="65">
        <v>0.6</v>
      </c>
      <c r="BQ16" s="67" t="s">
        <v>302</v>
      </c>
      <c r="BR16" s="65">
        <v>0.9</v>
      </c>
      <c r="BS16" s="67" t="s">
        <v>302</v>
      </c>
      <c r="BT16" s="65">
        <v>0.4</v>
      </c>
      <c r="BU16" s="67" t="s">
        <v>302</v>
      </c>
      <c r="BV16" s="65">
        <v>0.6</v>
      </c>
      <c r="BW16" s="67" t="s">
        <v>302</v>
      </c>
      <c r="BX16" s="65">
        <v>0.7</v>
      </c>
      <c r="BY16" s="67" t="s">
        <v>302</v>
      </c>
      <c r="BZ16" s="65">
        <v>0.6</v>
      </c>
      <c r="CA16" s="67" t="s">
        <v>302</v>
      </c>
      <c r="CB16" s="65">
        <v>0.7</v>
      </c>
      <c r="CC16" s="67" t="s">
        <v>302</v>
      </c>
      <c r="CD16" s="65">
        <v>0.3</v>
      </c>
    </row>
    <row r="17" spans="2:82" x14ac:dyDescent="0.2">
      <c r="B17" s="3" t="s">
        <v>419</v>
      </c>
      <c r="C17" s="61" t="s">
        <v>303</v>
      </c>
      <c r="D17" s="62">
        <v>0.4</v>
      </c>
      <c r="E17" s="61" t="s">
        <v>302</v>
      </c>
      <c r="F17" s="62">
        <v>0.5</v>
      </c>
      <c r="G17" s="61" t="s">
        <v>302</v>
      </c>
      <c r="H17" s="62">
        <v>0.7</v>
      </c>
      <c r="I17" s="61" t="s">
        <v>303</v>
      </c>
      <c r="J17" s="62">
        <v>0.4</v>
      </c>
      <c r="K17" s="61" t="s">
        <v>302</v>
      </c>
      <c r="L17" s="62">
        <v>0.7</v>
      </c>
      <c r="M17" s="61" t="s">
        <v>302</v>
      </c>
      <c r="N17" s="62">
        <v>0.7</v>
      </c>
      <c r="O17" s="61" t="s">
        <v>303</v>
      </c>
      <c r="P17" s="62">
        <v>0.6</v>
      </c>
      <c r="Q17" s="61" t="s">
        <v>302</v>
      </c>
      <c r="R17" s="62">
        <v>0.5</v>
      </c>
      <c r="S17" s="61" t="s">
        <v>302</v>
      </c>
      <c r="T17" s="62">
        <v>0.7</v>
      </c>
      <c r="U17" s="61" t="s">
        <v>303</v>
      </c>
      <c r="V17" s="62">
        <v>0.8</v>
      </c>
      <c r="W17" s="61" t="s">
        <v>303</v>
      </c>
      <c r="X17" s="62">
        <v>0.8</v>
      </c>
      <c r="Y17" s="61" t="s">
        <v>303</v>
      </c>
      <c r="Z17" s="62">
        <v>0.2</v>
      </c>
      <c r="AA17" s="61" t="s">
        <v>302</v>
      </c>
      <c r="AB17" s="62">
        <v>0.1</v>
      </c>
      <c r="AC17" s="61" t="s">
        <v>303</v>
      </c>
      <c r="AD17" s="62">
        <v>0.6</v>
      </c>
      <c r="AE17" s="61" t="s">
        <v>303</v>
      </c>
      <c r="AF17" s="62">
        <v>0.5</v>
      </c>
      <c r="AG17" s="61" t="s">
        <v>303</v>
      </c>
      <c r="AH17" s="62">
        <v>0.8</v>
      </c>
      <c r="AI17" s="61" t="s">
        <v>303</v>
      </c>
      <c r="AJ17" s="62">
        <v>0.6</v>
      </c>
      <c r="AK17" s="61" t="s">
        <v>303</v>
      </c>
      <c r="AL17" s="62">
        <v>0.2</v>
      </c>
      <c r="AM17" s="61" t="s">
        <v>303</v>
      </c>
      <c r="AN17" s="62">
        <v>0.6</v>
      </c>
      <c r="AO17" s="61" t="s">
        <v>303</v>
      </c>
      <c r="AP17" s="62">
        <v>0.3</v>
      </c>
      <c r="AQ17" s="61" t="s">
        <v>303</v>
      </c>
      <c r="AR17" s="62">
        <v>0.7</v>
      </c>
      <c r="AS17" s="61" t="s">
        <v>303</v>
      </c>
      <c r="AT17" s="62">
        <v>0.5</v>
      </c>
      <c r="AU17" s="61" t="s">
        <v>303</v>
      </c>
      <c r="AV17" s="62">
        <v>0.2</v>
      </c>
      <c r="AW17" s="67" t="s">
        <v>302</v>
      </c>
      <c r="AX17" s="65">
        <v>0.6</v>
      </c>
      <c r="AY17" s="67" t="s">
        <v>303</v>
      </c>
      <c r="AZ17" s="65">
        <v>0.6</v>
      </c>
      <c r="BA17" s="67" t="s">
        <v>303</v>
      </c>
      <c r="BB17" s="65">
        <v>0.5</v>
      </c>
      <c r="BC17" s="67" t="s">
        <v>303</v>
      </c>
      <c r="BD17" s="65">
        <v>0.6</v>
      </c>
      <c r="BE17" s="67" t="s">
        <v>303</v>
      </c>
      <c r="BF17" s="65">
        <v>0.3</v>
      </c>
      <c r="BG17" s="67" t="s">
        <v>303</v>
      </c>
      <c r="BH17" s="65">
        <v>0.4</v>
      </c>
      <c r="BI17" s="67" t="s">
        <v>303</v>
      </c>
      <c r="BJ17" s="65">
        <v>0.5</v>
      </c>
      <c r="BK17" s="67" t="s">
        <v>302</v>
      </c>
      <c r="BL17" s="65">
        <v>0.6</v>
      </c>
      <c r="BM17" s="67" t="s">
        <v>303</v>
      </c>
      <c r="BN17" s="65">
        <v>0.8</v>
      </c>
      <c r="BO17" s="67" t="s">
        <v>303</v>
      </c>
      <c r="BP17" s="65">
        <v>0</v>
      </c>
      <c r="BQ17" s="67" t="s">
        <v>302</v>
      </c>
      <c r="BR17" s="65">
        <v>0.4</v>
      </c>
      <c r="BS17" s="67" t="s">
        <v>303</v>
      </c>
      <c r="BT17" s="65">
        <v>0.5</v>
      </c>
      <c r="BU17" s="67" t="s">
        <v>303</v>
      </c>
      <c r="BV17" s="65">
        <v>0.7</v>
      </c>
      <c r="BW17" s="67" t="s">
        <v>303</v>
      </c>
      <c r="BX17" s="65">
        <v>0.5</v>
      </c>
      <c r="BY17" s="67" t="s">
        <v>303</v>
      </c>
      <c r="BZ17" s="65">
        <v>0.7</v>
      </c>
      <c r="CA17" s="67" t="s">
        <v>303</v>
      </c>
      <c r="CB17" s="65">
        <v>0.8</v>
      </c>
      <c r="CC17" s="67" t="s">
        <v>303</v>
      </c>
      <c r="CD17" s="65">
        <v>0.6</v>
      </c>
    </row>
    <row r="18" spans="2:82" x14ac:dyDescent="0.2">
      <c r="B18" s="3" t="s">
        <v>420</v>
      </c>
      <c r="C18" s="61" t="s">
        <v>303</v>
      </c>
      <c r="D18" s="62">
        <v>1</v>
      </c>
      <c r="E18" s="61" t="s">
        <v>303</v>
      </c>
      <c r="F18" s="62">
        <v>0.8</v>
      </c>
      <c r="G18" s="61" t="s">
        <v>302</v>
      </c>
      <c r="H18" s="62">
        <v>0.7</v>
      </c>
      <c r="I18" s="61" t="s">
        <v>303</v>
      </c>
      <c r="J18" s="62">
        <v>0.5</v>
      </c>
      <c r="K18" s="61" t="s">
        <v>302</v>
      </c>
      <c r="L18" s="62">
        <v>0.6</v>
      </c>
      <c r="M18" s="61" t="s">
        <v>302</v>
      </c>
      <c r="N18" s="62">
        <v>0.7</v>
      </c>
      <c r="O18" s="61" t="s">
        <v>303</v>
      </c>
      <c r="P18" s="62">
        <v>0.8</v>
      </c>
      <c r="Q18" s="61" t="s">
        <v>302</v>
      </c>
      <c r="R18" s="62">
        <v>0.5</v>
      </c>
      <c r="S18" s="61" t="s">
        <v>303</v>
      </c>
      <c r="T18" s="62">
        <v>0.5</v>
      </c>
      <c r="U18" s="61" t="s">
        <v>303</v>
      </c>
      <c r="V18" s="62">
        <v>0.7</v>
      </c>
      <c r="W18" s="61" t="s">
        <v>303</v>
      </c>
      <c r="X18" s="62">
        <v>1</v>
      </c>
      <c r="Y18" s="61" t="s">
        <v>302</v>
      </c>
      <c r="Z18" s="62">
        <v>0.4</v>
      </c>
      <c r="AA18" s="61" t="s">
        <v>302</v>
      </c>
      <c r="AB18" s="62">
        <v>0.1</v>
      </c>
      <c r="AC18" s="61" t="s">
        <v>303</v>
      </c>
      <c r="AD18" s="62">
        <v>0.8</v>
      </c>
      <c r="AE18" s="61" t="s">
        <v>302</v>
      </c>
      <c r="AF18" s="62">
        <v>0.5</v>
      </c>
      <c r="AG18" s="61" t="s">
        <v>303</v>
      </c>
      <c r="AH18" s="62">
        <v>0.8</v>
      </c>
      <c r="AI18" s="61" t="s">
        <v>303</v>
      </c>
      <c r="AJ18" s="62">
        <v>0.7</v>
      </c>
      <c r="AK18" s="61" t="s">
        <v>302</v>
      </c>
      <c r="AL18" s="62">
        <v>0.3</v>
      </c>
      <c r="AM18" s="61" t="s">
        <v>302</v>
      </c>
      <c r="AN18" s="62">
        <v>0.8</v>
      </c>
      <c r="AO18" s="61" t="s">
        <v>303</v>
      </c>
      <c r="AP18" s="62">
        <v>0.5</v>
      </c>
      <c r="AQ18" s="61" t="s">
        <v>303</v>
      </c>
      <c r="AR18" s="62">
        <v>0.8</v>
      </c>
      <c r="AS18" s="61" t="s">
        <v>303</v>
      </c>
      <c r="AT18" s="62">
        <v>0.7</v>
      </c>
      <c r="AU18" s="61" t="s">
        <v>303</v>
      </c>
      <c r="AV18" s="62">
        <v>0.4</v>
      </c>
      <c r="AW18" s="67" t="s">
        <v>302</v>
      </c>
      <c r="AX18" s="65">
        <v>0.6</v>
      </c>
      <c r="AY18" s="67" t="s">
        <v>303</v>
      </c>
      <c r="AZ18" s="65">
        <v>0.4</v>
      </c>
      <c r="BA18" s="67" t="s">
        <v>303</v>
      </c>
      <c r="BB18" s="65">
        <v>0.8</v>
      </c>
      <c r="BC18" s="67" t="s">
        <v>303</v>
      </c>
      <c r="BD18" s="65">
        <v>0.7</v>
      </c>
      <c r="BE18" s="67" t="s">
        <v>303</v>
      </c>
      <c r="BF18" s="65">
        <v>0.3</v>
      </c>
      <c r="BG18" s="67" t="s">
        <v>303</v>
      </c>
      <c r="BH18" s="65">
        <v>0.1</v>
      </c>
      <c r="BI18" s="67" t="s">
        <v>303</v>
      </c>
      <c r="BJ18" s="65">
        <v>0.6</v>
      </c>
      <c r="BK18" s="67" t="s">
        <v>303</v>
      </c>
      <c r="BL18" s="65">
        <v>0.5</v>
      </c>
      <c r="BM18" s="67" t="s">
        <v>303</v>
      </c>
      <c r="BN18" s="65">
        <v>0.6</v>
      </c>
      <c r="BO18" s="67" t="s">
        <v>303</v>
      </c>
      <c r="BP18" s="65">
        <v>0.5</v>
      </c>
      <c r="BQ18" s="67" t="s">
        <v>303</v>
      </c>
      <c r="BR18" s="65">
        <v>0.6</v>
      </c>
      <c r="BS18" s="67" t="s">
        <v>303</v>
      </c>
      <c r="BT18" s="65">
        <v>0.9</v>
      </c>
      <c r="BU18" s="67" t="s">
        <v>303</v>
      </c>
      <c r="BV18" s="65">
        <v>0.9</v>
      </c>
      <c r="BW18" s="67" t="s">
        <v>303</v>
      </c>
      <c r="BX18" s="65">
        <v>0.5</v>
      </c>
      <c r="BY18" s="67" t="s">
        <v>303</v>
      </c>
      <c r="BZ18" s="65">
        <v>0.9</v>
      </c>
      <c r="CA18" s="67" t="s">
        <v>303</v>
      </c>
      <c r="CB18" s="65">
        <v>0.3</v>
      </c>
      <c r="CC18" s="67" t="s">
        <v>303</v>
      </c>
      <c r="CD18" s="65">
        <v>0.5</v>
      </c>
    </row>
    <row r="19" spans="2:82" x14ac:dyDescent="0.2">
      <c r="B19" s="3" t="s">
        <v>421</v>
      </c>
      <c r="C19" s="61" t="s">
        <v>302</v>
      </c>
      <c r="D19" s="62">
        <v>0.6</v>
      </c>
      <c r="E19" s="61" t="s">
        <v>302</v>
      </c>
      <c r="F19" s="62">
        <v>0.5</v>
      </c>
      <c r="G19" s="61" t="s">
        <v>302</v>
      </c>
      <c r="H19" s="62">
        <v>0.9</v>
      </c>
      <c r="I19" s="61" t="s">
        <v>302</v>
      </c>
      <c r="J19" s="62">
        <v>0.7</v>
      </c>
      <c r="K19" s="61" t="s">
        <v>302</v>
      </c>
      <c r="L19" s="62">
        <v>0.7</v>
      </c>
      <c r="M19" s="61" t="s">
        <v>302</v>
      </c>
      <c r="N19" s="62">
        <v>0.8</v>
      </c>
      <c r="O19" s="61" t="s">
        <v>302</v>
      </c>
      <c r="P19" s="62">
        <v>0.6</v>
      </c>
      <c r="Q19" s="61" t="s">
        <v>302</v>
      </c>
      <c r="R19" s="62">
        <v>0.8</v>
      </c>
      <c r="S19" s="61" t="s">
        <v>303</v>
      </c>
      <c r="T19" s="62">
        <v>0.6</v>
      </c>
      <c r="U19" s="61" t="s">
        <v>302</v>
      </c>
      <c r="V19" s="62">
        <v>0.7</v>
      </c>
      <c r="W19" s="61" t="s">
        <v>302</v>
      </c>
      <c r="X19" s="62">
        <v>0.8</v>
      </c>
      <c r="Y19" s="61" t="s">
        <v>302</v>
      </c>
      <c r="Z19" s="62">
        <v>0.3</v>
      </c>
      <c r="AA19" s="61" t="s">
        <v>302</v>
      </c>
      <c r="AB19" s="62">
        <v>0.1</v>
      </c>
      <c r="AC19" s="61" t="s">
        <v>303</v>
      </c>
      <c r="AD19" s="62">
        <v>0.2</v>
      </c>
      <c r="AE19" s="61" t="s">
        <v>302</v>
      </c>
      <c r="AF19" s="62">
        <v>0.6</v>
      </c>
      <c r="AG19" s="61" t="s">
        <v>302</v>
      </c>
      <c r="AH19" s="62">
        <v>0.7</v>
      </c>
      <c r="AI19" s="61" t="s">
        <v>302</v>
      </c>
      <c r="AJ19" s="62">
        <v>0.4</v>
      </c>
      <c r="AK19" s="61" t="s">
        <v>302</v>
      </c>
      <c r="AL19" s="62">
        <v>0.8</v>
      </c>
      <c r="AM19" s="61" t="s">
        <v>302</v>
      </c>
      <c r="AN19" s="62">
        <v>0.7</v>
      </c>
      <c r="AO19" s="61" t="s">
        <v>302</v>
      </c>
      <c r="AP19" s="62">
        <v>0.6</v>
      </c>
      <c r="AQ19" s="61" t="s">
        <v>302</v>
      </c>
      <c r="AR19" s="62">
        <v>0.6</v>
      </c>
      <c r="AS19" s="61" t="s">
        <v>302</v>
      </c>
      <c r="AT19" s="62">
        <v>0.8</v>
      </c>
      <c r="AU19" s="61" t="s">
        <v>302</v>
      </c>
      <c r="AV19" s="62">
        <v>0.5</v>
      </c>
      <c r="AW19" s="67" t="s">
        <v>302</v>
      </c>
      <c r="AX19" s="65">
        <v>0.8</v>
      </c>
      <c r="AY19" s="67" t="s">
        <v>302</v>
      </c>
      <c r="AZ19" s="65">
        <v>1</v>
      </c>
      <c r="BA19" s="67" t="s">
        <v>302</v>
      </c>
      <c r="BB19" s="65">
        <v>0.7</v>
      </c>
      <c r="BC19" s="67" t="s">
        <v>302</v>
      </c>
      <c r="BD19" s="65">
        <v>0.7</v>
      </c>
      <c r="BE19" s="67" t="s">
        <v>302</v>
      </c>
      <c r="BF19" s="65">
        <v>0.3</v>
      </c>
      <c r="BG19" s="67" t="s">
        <v>302</v>
      </c>
      <c r="BH19" s="65">
        <v>0.6</v>
      </c>
      <c r="BI19" s="67" t="s">
        <v>302</v>
      </c>
      <c r="BJ19" s="65">
        <v>0.6</v>
      </c>
      <c r="BK19" s="67" t="s">
        <v>302</v>
      </c>
      <c r="BL19" s="65">
        <v>0.6</v>
      </c>
      <c r="BM19" s="67" t="s">
        <v>302</v>
      </c>
      <c r="BN19" s="65">
        <v>0.7</v>
      </c>
      <c r="BO19" s="67" t="s">
        <v>302</v>
      </c>
      <c r="BP19" s="65">
        <v>1</v>
      </c>
      <c r="BQ19" s="67" t="s">
        <v>302</v>
      </c>
      <c r="BR19" s="65">
        <v>0.8</v>
      </c>
      <c r="BS19" s="67" t="s">
        <v>302</v>
      </c>
      <c r="BT19" s="65">
        <v>0.9</v>
      </c>
      <c r="BU19" s="67" t="s">
        <v>302</v>
      </c>
      <c r="BV19" s="65">
        <v>0.6</v>
      </c>
      <c r="BW19" s="67" t="s">
        <v>302</v>
      </c>
      <c r="BX19" s="65">
        <v>0.7</v>
      </c>
      <c r="BY19" s="67" t="s">
        <v>302</v>
      </c>
      <c r="BZ19" s="65">
        <v>0.8</v>
      </c>
      <c r="CA19" s="67" t="s">
        <v>302</v>
      </c>
      <c r="CB19" s="65">
        <v>0.9</v>
      </c>
      <c r="CC19" s="67" t="s">
        <v>302</v>
      </c>
      <c r="CD19" s="65">
        <v>0.6</v>
      </c>
    </row>
    <row r="20" spans="2:82" x14ac:dyDescent="0.2">
      <c r="B20" s="3" t="s">
        <v>422</v>
      </c>
      <c r="C20" s="61" t="s">
        <v>302</v>
      </c>
      <c r="D20" s="62">
        <v>0.6</v>
      </c>
      <c r="E20" s="61" t="s">
        <v>303</v>
      </c>
      <c r="F20" s="62">
        <v>0.7</v>
      </c>
      <c r="G20" s="61" t="s">
        <v>302</v>
      </c>
      <c r="H20" s="62">
        <v>0.6</v>
      </c>
      <c r="I20" s="61" t="s">
        <v>302</v>
      </c>
      <c r="J20" s="62">
        <v>0.6</v>
      </c>
      <c r="K20" s="61" t="s">
        <v>302</v>
      </c>
      <c r="L20" s="62">
        <v>0.6</v>
      </c>
      <c r="M20" s="61" t="s">
        <v>302</v>
      </c>
      <c r="N20" s="62">
        <v>0.8</v>
      </c>
      <c r="O20" s="61" t="s">
        <v>303</v>
      </c>
      <c r="P20" s="62">
        <v>0.6</v>
      </c>
      <c r="Q20" s="61" t="s">
        <v>302</v>
      </c>
      <c r="R20" s="62">
        <v>0.6</v>
      </c>
      <c r="S20" s="61" t="s">
        <v>302</v>
      </c>
      <c r="T20" s="62">
        <v>0.3</v>
      </c>
      <c r="U20" s="61" t="s">
        <v>303</v>
      </c>
      <c r="V20" s="62">
        <v>0.8</v>
      </c>
      <c r="W20" s="61" t="s">
        <v>303</v>
      </c>
      <c r="X20" s="62">
        <v>0.8</v>
      </c>
      <c r="Y20" s="61" t="s">
        <v>303</v>
      </c>
      <c r="Z20" s="62">
        <v>0.4</v>
      </c>
      <c r="AA20" s="61" t="s">
        <v>302</v>
      </c>
      <c r="AB20" s="62">
        <v>0.1</v>
      </c>
      <c r="AC20" s="61" t="s">
        <v>303</v>
      </c>
      <c r="AD20" s="62">
        <v>0.8</v>
      </c>
      <c r="AE20" s="61" t="s">
        <v>303</v>
      </c>
      <c r="AF20" s="62">
        <v>0.6</v>
      </c>
      <c r="AG20" s="61" t="s">
        <v>303</v>
      </c>
      <c r="AH20" s="62">
        <v>0.9</v>
      </c>
      <c r="AI20" s="61" t="s">
        <v>303</v>
      </c>
      <c r="AJ20" s="62">
        <v>0.7</v>
      </c>
      <c r="AK20" s="61" t="s">
        <v>303</v>
      </c>
      <c r="AL20" s="62">
        <v>0</v>
      </c>
      <c r="AM20" s="61" t="s">
        <v>303</v>
      </c>
      <c r="AN20" s="62">
        <v>0.8</v>
      </c>
      <c r="AO20" s="61" t="s">
        <v>303</v>
      </c>
      <c r="AP20" s="62">
        <v>0.2</v>
      </c>
      <c r="AQ20" s="61" t="s">
        <v>303</v>
      </c>
      <c r="AR20" s="62">
        <v>0.8</v>
      </c>
      <c r="AS20" s="61" t="s">
        <v>303</v>
      </c>
      <c r="AT20" s="62">
        <v>0.4</v>
      </c>
      <c r="AU20" s="61" t="s">
        <v>303</v>
      </c>
      <c r="AV20" s="62">
        <v>0.4</v>
      </c>
      <c r="AW20" s="67" t="s">
        <v>302</v>
      </c>
      <c r="AX20" s="65">
        <v>0.6</v>
      </c>
      <c r="AY20" s="67" t="s">
        <v>302</v>
      </c>
      <c r="AZ20" s="65">
        <v>0.4</v>
      </c>
      <c r="BA20" s="67" t="s">
        <v>303</v>
      </c>
      <c r="BB20" s="65">
        <v>0.7</v>
      </c>
      <c r="BC20" s="67" t="s">
        <v>303</v>
      </c>
      <c r="BD20" s="65">
        <v>0.6</v>
      </c>
      <c r="BE20" s="67" t="s">
        <v>303</v>
      </c>
      <c r="BF20" s="65">
        <v>0.1</v>
      </c>
      <c r="BG20" s="67" t="s">
        <v>303</v>
      </c>
      <c r="BH20" s="65">
        <v>0.4</v>
      </c>
      <c r="BI20" s="67" t="s">
        <v>303</v>
      </c>
      <c r="BJ20" s="65">
        <v>0.6</v>
      </c>
      <c r="BK20" s="67" t="s">
        <v>303</v>
      </c>
      <c r="BL20" s="65">
        <v>0.5</v>
      </c>
      <c r="BM20" s="67" t="s">
        <v>303</v>
      </c>
      <c r="BN20" s="65">
        <v>0.7</v>
      </c>
      <c r="BO20" s="67" t="s">
        <v>303</v>
      </c>
      <c r="BP20" s="65">
        <v>0.5</v>
      </c>
      <c r="BQ20" s="67" t="s">
        <v>302</v>
      </c>
      <c r="BR20" s="65">
        <v>0.5</v>
      </c>
      <c r="BS20" s="67" t="s">
        <v>303</v>
      </c>
      <c r="BT20" s="65">
        <v>0.3</v>
      </c>
      <c r="BU20" s="67" t="s">
        <v>303</v>
      </c>
      <c r="BV20" s="65">
        <v>0.5</v>
      </c>
      <c r="BW20" s="67" t="s">
        <v>303</v>
      </c>
      <c r="BX20" s="65">
        <v>0.6</v>
      </c>
      <c r="BY20" s="67" t="s">
        <v>303</v>
      </c>
      <c r="BZ20" s="65">
        <v>0.7</v>
      </c>
      <c r="CA20" s="67" t="s">
        <v>303</v>
      </c>
      <c r="CB20" s="65">
        <v>0.8</v>
      </c>
      <c r="CC20" s="67" t="s">
        <v>302</v>
      </c>
      <c r="CD20" s="65">
        <v>0.6</v>
      </c>
    </row>
    <row r="21" spans="2:82" ht="17" thickBot="1" x14ac:dyDescent="0.25">
      <c r="B21" s="3" t="s">
        <v>423</v>
      </c>
      <c r="C21" s="63" t="s">
        <v>302</v>
      </c>
      <c r="D21" s="64">
        <v>0.7</v>
      </c>
      <c r="E21" s="63" t="s">
        <v>302</v>
      </c>
      <c r="F21" s="64">
        <v>0.3</v>
      </c>
      <c r="G21" s="63" t="s">
        <v>302</v>
      </c>
      <c r="H21" s="64">
        <v>0.9</v>
      </c>
      <c r="I21" s="63" t="s">
        <v>302</v>
      </c>
      <c r="J21" s="64">
        <v>0.6</v>
      </c>
      <c r="K21" s="63" t="s">
        <v>303</v>
      </c>
      <c r="L21" s="64">
        <v>0.7</v>
      </c>
      <c r="M21" s="63" t="s">
        <v>302</v>
      </c>
      <c r="N21" s="64">
        <v>0.8</v>
      </c>
      <c r="O21" s="63" t="s">
        <v>302</v>
      </c>
      <c r="P21" s="64">
        <v>0.7</v>
      </c>
      <c r="Q21" s="63" t="s">
        <v>302</v>
      </c>
      <c r="R21" s="64">
        <v>0.8</v>
      </c>
      <c r="S21" s="63" t="s">
        <v>302</v>
      </c>
      <c r="T21" s="64">
        <v>0.4</v>
      </c>
      <c r="U21" s="63" t="s">
        <v>302</v>
      </c>
      <c r="V21" s="64">
        <v>0.6</v>
      </c>
      <c r="W21" s="63" t="s">
        <v>302</v>
      </c>
      <c r="X21" s="64">
        <v>0.5</v>
      </c>
      <c r="Y21" s="63" t="s">
        <v>303</v>
      </c>
      <c r="Z21" s="64">
        <v>0.3</v>
      </c>
      <c r="AA21" s="63" t="s">
        <v>302</v>
      </c>
      <c r="AB21" s="64">
        <v>0.1</v>
      </c>
      <c r="AC21" s="63" t="s">
        <v>303</v>
      </c>
      <c r="AD21" s="64">
        <v>0.7</v>
      </c>
      <c r="AE21" s="63" t="s">
        <v>303</v>
      </c>
      <c r="AF21" s="64">
        <v>0.2</v>
      </c>
      <c r="AG21" s="63" t="s">
        <v>302</v>
      </c>
      <c r="AH21" s="64">
        <v>0.3</v>
      </c>
      <c r="AI21" s="63" t="s">
        <v>302</v>
      </c>
      <c r="AJ21" s="64">
        <v>0.4</v>
      </c>
      <c r="AK21" s="63" t="s">
        <v>302</v>
      </c>
      <c r="AL21" s="64">
        <v>0.9</v>
      </c>
      <c r="AM21" s="63" t="s">
        <v>302</v>
      </c>
      <c r="AN21" s="64">
        <v>0.5</v>
      </c>
      <c r="AO21" s="63" t="s">
        <v>302</v>
      </c>
      <c r="AP21" s="64">
        <v>0.4</v>
      </c>
      <c r="AQ21" s="63" t="s">
        <v>302</v>
      </c>
      <c r="AR21" s="64">
        <v>0.8</v>
      </c>
      <c r="AS21" s="63" t="s">
        <v>302</v>
      </c>
      <c r="AT21" s="64">
        <v>0.8</v>
      </c>
      <c r="AU21" s="63" t="s">
        <v>302</v>
      </c>
      <c r="AV21" s="64">
        <v>0.6</v>
      </c>
      <c r="AW21" s="68" t="s">
        <v>302</v>
      </c>
      <c r="AX21" s="66">
        <v>0.7</v>
      </c>
      <c r="AY21" s="68" t="s">
        <v>302</v>
      </c>
      <c r="AZ21" s="66">
        <v>0.7</v>
      </c>
      <c r="BA21" s="68" t="s">
        <v>302</v>
      </c>
      <c r="BB21" s="66">
        <v>0.7</v>
      </c>
      <c r="BC21" s="68" t="s">
        <v>302</v>
      </c>
      <c r="BD21" s="66">
        <v>0.5</v>
      </c>
      <c r="BE21" s="68" t="s">
        <v>302</v>
      </c>
      <c r="BF21" s="66">
        <v>0.5</v>
      </c>
      <c r="BG21" s="68" t="s">
        <v>302</v>
      </c>
      <c r="BH21" s="66">
        <v>0.6</v>
      </c>
      <c r="BI21" s="68" t="s">
        <v>302</v>
      </c>
      <c r="BJ21" s="66">
        <v>0.6</v>
      </c>
      <c r="BK21" s="68" t="s">
        <v>302</v>
      </c>
      <c r="BL21" s="66">
        <v>0.4</v>
      </c>
      <c r="BM21" s="68" t="s">
        <v>302</v>
      </c>
      <c r="BN21" s="66">
        <v>0.7</v>
      </c>
      <c r="BO21" s="68" t="s">
        <v>302</v>
      </c>
      <c r="BP21" s="66">
        <v>0.7</v>
      </c>
      <c r="BQ21" s="68" t="s">
        <v>302</v>
      </c>
      <c r="BR21" s="66">
        <v>0.7</v>
      </c>
      <c r="BS21" s="68" t="s">
        <v>302</v>
      </c>
      <c r="BT21" s="66">
        <v>0.3</v>
      </c>
      <c r="BU21" s="68" t="s">
        <v>302</v>
      </c>
      <c r="BV21" s="66">
        <v>0.5</v>
      </c>
      <c r="BW21" s="68" t="s">
        <v>302</v>
      </c>
      <c r="BX21" s="66">
        <v>0.7</v>
      </c>
      <c r="BY21" s="68" t="s">
        <v>302</v>
      </c>
      <c r="BZ21" s="66">
        <v>0.3</v>
      </c>
      <c r="CA21" s="68" t="s">
        <v>302</v>
      </c>
      <c r="CB21" s="66">
        <v>1</v>
      </c>
      <c r="CC21" s="68" t="s">
        <v>302</v>
      </c>
      <c r="CD21" s="66">
        <v>0.4</v>
      </c>
    </row>
  </sheetData>
  <mergeCells count="40">
    <mergeCell ref="BW1:BX1"/>
    <mergeCell ref="BY1:BZ1"/>
    <mergeCell ref="CA1:CB1"/>
    <mergeCell ref="CC1:CD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1"/>
  <sheetViews>
    <sheetView workbookViewId="0">
      <selection activeCell="AQ21" sqref="AQ21"/>
    </sheetView>
  </sheetViews>
  <sheetFormatPr baseColWidth="10" defaultRowHeight="16" x14ac:dyDescent="0.2"/>
  <cols>
    <col min="3" max="10" width="10.83203125" customWidth="1"/>
    <col min="11" max="11" width="12" customWidth="1"/>
    <col min="12" max="12" width="12.1640625" customWidth="1"/>
    <col min="13" max="41" width="10.83203125" customWidth="1"/>
    <col min="42" max="42" width="19.1640625" style="29" customWidth="1"/>
  </cols>
  <sheetData>
    <row r="1" spans="1:4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 s="34" t="s">
        <v>442</v>
      </c>
    </row>
    <row r="2" spans="1:42" ht="17" customHeight="1" x14ac:dyDescent="0.2">
      <c r="A2">
        <v>2874682</v>
      </c>
      <c r="B2" s="9" t="s">
        <v>302</v>
      </c>
      <c r="C2" s="9" t="s">
        <v>302</v>
      </c>
      <c r="D2" s="9" t="s">
        <v>302</v>
      </c>
      <c r="E2" s="9" t="s">
        <v>302</v>
      </c>
      <c r="F2" s="9" t="s">
        <v>302</v>
      </c>
      <c r="G2" s="9" t="s">
        <v>302</v>
      </c>
      <c r="H2" s="9" t="s">
        <v>302</v>
      </c>
      <c r="I2" s="9" t="s">
        <v>302</v>
      </c>
      <c r="J2" s="9" t="s">
        <v>302</v>
      </c>
      <c r="K2" s="9" t="s">
        <v>302</v>
      </c>
      <c r="L2" s="9" t="s">
        <v>302</v>
      </c>
      <c r="M2" s="9" t="s">
        <v>302</v>
      </c>
      <c r="N2" s="9" t="s">
        <v>302</v>
      </c>
      <c r="O2" s="9" t="s">
        <v>303</v>
      </c>
      <c r="P2" s="9" t="s">
        <v>302</v>
      </c>
      <c r="Q2" s="9" t="s">
        <v>302</v>
      </c>
      <c r="R2" s="9" t="s">
        <v>302</v>
      </c>
      <c r="S2" s="9" t="s">
        <v>302</v>
      </c>
      <c r="T2" s="9" t="s">
        <v>302</v>
      </c>
      <c r="U2" s="9" t="s">
        <v>302</v>
      </c>
      <c r="V2" s="9" t="s">
        <v>302</v>
      </c>
      <c r="W2" s="9" t="s">
        <v>302</v>
      </c>
      <c r="X2" s="9" t="s">
        <v>302</v>
      </c>
      <c r="Y2" s="32" t="s">
        <v>302</v>
      </c>
      <c r="Z2" s="32" t="s">
        <v>302</v>
      </c>
      <c r="AA2" s="32" t="s">
        <v>303</v>
      </c>
      <c r="AB2" s="32" t="s">
        <v>302</v>
      </c>
      <c r="AC2" s="32" t="s">
        <v>302</v>
      </c>
      <c r="AD2" s="32" t="s">
        <v>302</v>
      </c>
      <c r="AE2" s="32" t="s">
        <v>302</v>
      </c>
      <c r="AF2" s="32" t="s">
        <v>302</v>
      </c>
      <c r="AG2" s="32" t="s">
        <v>302</v>
      </c>
      <c r="AH2" s="32" t="s">
        <v>302</v>
      </c>
      <c r="AI2" s="32" t="s">
        <v>302</v>
      </c>
      <c r="AJ2" s="32" t="s">
        <v>302</v>
      </c>
      <c r="AK2" s="32" t="s">
        <v>302</v>
      </c>
      <c r="AL2" s="32" t="s">
        <v>302</v>
      </c>
      <c r="AM2" s="32" t="s">
        <v>302</v>
      </c>
      <c r="AN2" s="32" t="s">
        <v>302</v>
      </c>
      <c r="AO2" s="32" t="s">
        <v>302</v>
      </c>
      <c r="AP2" s="29" t="s">
        <v>431</v>
      </c>
    </row>
    <row r="3" spans="1:42" x14ac:dyDescent="0.2">
      <c r="A3">
        <v>2694779</v>
      </c>
      <c r="B3" s="9" t="s">
        <v>302</v>
      </c>
      <c r="C3" s="9" t="s">
        <v>302</v>
      </c>
      <c r="D3" s="9" t="s">
        <v>302</v>
      </c>
      <c r="E3" s="9" t="s">
        <v>303</v>
      </c>
      <c r="F3" s="9" t="s">
        <v>303</v>
      </c>
      <c r="G3" s="9" t="s">
        <v>302</v>
      </c>
      <c r="H3" s="9" t="s">
        <v>302</v>
      </c>
      <c r="I3" s="9" t="s">
        <v>302</v>
      </c>
      <c r="J3" s="9" t="s">
        <v>302</v>
      </c>
      <c r="K3" s="9" t="s">
        <v>302</v>
      </c>
      <c r="L3" s="9" t="s">
        <v>302</v>
      </c>
      <c r="M3" s="9" t="s">
        <v>302</v>
      </c>
      <c r="N3" s="9" t="s">
        <v>302</v>
      </c>
      <c r="O3" s="9" t="s">
        <v>303</v>
      </c>
      <c r="P3" s="9" t="s">
        <v>303</v>
      </c>
      <c r="Q3" s="9" t="s">
        <v>302</v>
      </c>
      <c r="R3" s="9" t="s">
        <v>303</v>
      </c>
      <c r="S3" s="9" t="s">
        <v>302</v>
      </c>
      <c r="T3" s="9" t="s">
        <v>302</v>
      </c>
      <c r="U3" s="9" t="s">
        <v>302</v>
      </c>
      <c r="V3" s="9" t="s">
        <v>302</v>
      </c>
      <c r="W3" s="9" t="s">
        <v>302</v>
      </c>
      <c r="X3" s="9" t="s">
        <v>302</v>
      </c>
      <c r="Y3" s="32" t="s">
        <v>302</v>
      </c>
      <c r="Z3" s="32" t="s">
        <v>303</v>
      </c>
      <c r="AA3" s="32" t="s">
        <v>302</v>
      </c>
      <c r="AB3" s="32" t="s">
        <v>302</v>
      </c>
      <c r="AC3" s="32" t="s">
        <v>302</v>
      </c>
      <c r="AD3" s="32" t="s">
        <v>302</v>
      </c>
      <c r="AE3" s="32" t="s">
        <v>302</v>
      </c>
      <c r="AF3" s="32" t="s">
        <v>302</v>
      </c>
      <c r="AG3" s="32" t="s">
        <v>302</v>
      </c>
      <c r="AH3" s="32" t="s">
        <v>302</v>
      </c>
      <c r="AI3" s="32" t="s">
        <v>302</v>
      </c>
      <c r="AJ3" s="32" t="s">
        <v>302</v>
      </c>
      <c r="AK3" s="32" t="s">
        <v>302</v>
      </c>
      <c r="AL3" s="32" t="s">
        <v>302</v>
      </c>
      <c r="AM3" s="32" t="s">
        <v>302</v>
      </c>
      <c r="AN3" s="32" t="s">
        <v>303</v>
      </c>
      <c r="AO3" s="32" t="s">
        <v>303</v>
      </c>
      <c r="AP3" s="29" t="s">
        <v>431</v>
      </c>
    </row>
    <row r="4" spans="1:42" x14ac:dyDescent="0.2">
      <c r="A4">
        <v>1547832</v>
      </c>
      <c r="B4" s="9" t="s">
        <v>302</v>
      </c>
      <c r="C4" s="9" t="s">
        <v>303</v>
      </c>
      <c r="D4" s="9" t="s">
        <v>302</v>
      </c>
      <c r="E4" s="9" t="s">
        <v>303</v>
      </c>
      <c r="F4" s="9" t="s">
        <v>303</v>
      </c>
      <c r="G4" s="9" t="s">
        <v>303</v>
      </c>
      <c r="H4" s="9" t="s">
        <v>302</v>
      </c>
      <c r="I4" s="9" t="s">
        <v>302</v>
      </c>
      <c r="J4" s="9" t="s">
        <v>302</v>
      </c>
      <c r="K4" s="9" t="s">
        <v>302</v>
      </c>
      <c r="L4" s="9" t="s">
        <v>303</v>
      </c>
      <c r="M4" s="9" t="s">
        <v>303</v>
      </c>
      <c r="N4" s="9" t="s">
        <v>302</v>
      </c>
      <c r="O4" s="9" t="s">
        <v>303</v>
      </c>
      <c r="P4" s="9" t="s">
        <v>302</v>
      </c>
      <c r="Q4" s="9" t="s">
        <v>303</v>
      </c>
      <c r="R4" s="9" t="s">
        <v>303</v>
      </c>
      <c r="S4" s="9" t="s">
        <v>302</v>
      </c>
      <c r="T4" s="9" t="s">
        <v>303</v>
      </c>
      <c r="U4" s="9" t="s">
        <v>302</v>
      </c>
      <c r="V4" s="9" t="s">
        <v>303</v>
      </c>
      <c r="W4" s="9" t="s">
        <v>302</v>
      </c>
      <c r="X4" s="9" t="s">
        <v>303</v>
      </c>
      <c r="Y4" s="32" t="s">
        <v>302</v>
      </c>
      <c r="Z4" s="32" t="s">
        <v>303</v>
      </c>
      <c r="AA4" s="32" t="s">
        <v>303</v>
      </c>
      <c r="AB4" s="32" t="s">
        <v>302</v>
      </c>
      <c r="AC4" s="32" t="s">
        <v>302</v>
      </c>
      <c r="AD4" s="32" t="s">
        <v>303</v>
      </c>
      <c r="AE4" s="32" t="s">
        <v>302</v>
      </c>
      <c r="AF4" s="32" t="s">
        <v>302</v>
      </c>
      <c r="AG4" s="32" t="s">
        <v>303</v>
      </c>
      <c r="AH4" s="32" t="s">
        <v>302</v>
      </c>
      <c r="AI4" s="32" t="s">
        <v>302</v>
      </c>
      <c r="AJ4" s="32" t="s">
        <v>302</v>
      </c>
      <c r="AK4" s="32" t="s">
        <v>303</v>
      </c>
      <c r="AL4" s="32" t="s">
        <v>303</v>
      </c>
      <c r="AM4" s="32" t="s">
        <v>303</v>
      </c>
      <c r="AN4" s="32" t="s">
        <v>303</v>
      </c>
      <c r="AO4" s="32" t="s">
        <v>303</v>
      </c>
      <c r="AP4" s="29" t="s">
        <v>432</v>
      </c>
    </row>
    <row r="5" spans="1:42" x14ac:dyDescent="0.2">
      <c r="A5">
        <v>1915074</v>
      </c>
      <c r="B5" s="9" t="s">
        <v>302</v>
      </c>
      <c r="C5" s="9" t="s">
        <v>302</v>
      </c>
      <c r="D5" s="9" t="s">
        <v>302</v>
      </c>
      <c r="E5" s="9" t="s">
        <v>302</v>
      </c>
      <c r="F5" s="9" t="s">
        <v>303</v>
      </c>
      <c r="G5" s="9" t="s">
        <v>302</v>
      </c>
      <c r="H5" s="9" t="s">
        <v>303</v>
      </c>
      <c r="I5" s="9" t="s">
        <v>302</v>
      </c>
      <c r="J5" s="9" t="s">
        <v>302</v>
      </c>
      <c r="K5" s="9" t="s">
        <v>302</v>
      </c>
      <c r="L5" s="9" t="s">
        <v>302</v>
      </c>
      <c r="M5" s="9" t="s">
        <v>302</v>
      </c>
      <c r="N5" s="9" t="s">
        <v>302</v>
      </c>
      <c r="O5" s="9" t="s">
        <v>303</v>
      </c>
      <c r="P5" s="9" t="s">
        <v>303</v>
      </c>
      <c r="Q5" s="9" t="s">
        <v>302</v>
      </c>
      <c r="R5" s="9" t="s">
        <v>303</v>
      </c>
      <c r="S5" s="9" t="s">
        <v>302</v>
      </c>
      <c r="T5" s="9" t="s">
        <v>302</v>
      </c>
      <c r="U5" s="9" t="s">
        <v>302</v>
      </c>
      <c r="V5" s="9" t="s">
        <v>302</v>
      </c>
      <c r="W5" s="9" t="s">
        <v>302</v>
      </c>
      <c r="X5" s="9" t="s">
        <v>302</v>
      </c>
      <c r="Y5" s="32" t="s">
        <v>302</v>
      </c>
      <c r="Z5" s="32" t="s">
        <v>302</v>
      </c>
      <c r="AA5" s="32" t="s">
        <v>302</v>
      </c>
      <c r="AB5" s="32" t="s">
        <v>302</v>
      </c>
      <c r="AC5" s="32" t="s">
        <v>302</v>
      </c>
      <c r="AD5" s="32" t="s">
        <v>303</v>
      </c>
      <c r="AE5" s="32" t="s">
        <v>302</v>
      </c>
      <c r="AF5" s="32" t="s">
        <v>302</v>
      </c>
      <c r="AG5" s="32" t="s">
        <v>302</v>
      </c>
      <c r="AH5" s="32" t="s">
        <v>302</v>
      </c>
      <c r="AI5" s="32" t="s">
        <v>302</v>
      </c>
      <c r="AJ5" s="32" t="s">
        <v>302</v>
      </c>
      <c r="AK5" s="32" t="s">
        <v>302</v>
      </c>
      <c r="AL5" s="32" t="s">
        <v>303</v>
      </c>
      <c r="AM5" s="32" t="s">
        <v>302</v>
      </c>
      <c r="AN5" s="32" t="s">
        <v>303</v>
      </c>
      <c r="AO5" s="32" t="s">
        <v>303</v>
      </c>
      <c r="AP5" s="29" t="s">
        <v>431</v>
      </c>
    </row>
    <row r="6" spans="1:42" x14ac:dyDescent="0.2">
      <c r="A6">
        <v>1511886</v>
      </c>
      <c r="B6" s="9" t="s">
        <v>303</v>
      </c>
      <c r="C6" s="9" t="s">
        <v>303</v>
      </c>
      <c r="D6" s="9" t="s">
        <v>302</v>
      </c>
      <c r="E6" s="9" t="s">
        <v>302</v>
      </c>
      <c r="F6" s="9" t="s">
        <v>302</v>
      </c>
      <c r="G6" s="9" t="s">
        <v>302</v>
      </c>
      <c r="H6" s="9" t="s">
        <v>303</v>
      </c>
      <c r="I6" s="9" t="s">
        <v>303</v>
      </c>
      <c r="J6" s="9" t="s">
        <v>303</v>
      </c>
      <c r="K6" s="9" t="s">
        <v>303</v>
      </c>
      <c r="L6" s="9" t="s">
        <v>303</v>
      </c>
      <c r="M6" s="9" t="s">
        <v>302</v>
      </c>
      <c r="N6" s="9" t="s">
        <v>302</v>
      </c>
      <c r="O6" s="9" t="s">
        <v>303</v>
      </c>
      <c r="P6" s="9" t="s">
        <v>302</v>
      </c>
      <c r="Q6" s="9" t="s">
        <v>303</v>
      </c>
      <c r="R6" s="9" t="s">
        <v>303</v>
      </c>
      <c r="S6" s="9" t="s">
        <v>302</v>
      </c>
      <c r="T6" s="9" t="s">
        <v>302</v>
      </c>
      <c r="U6" s="9" t="s">
        <v>302</v>
      </c>
      <c r="V6" s="9" t="s">
        <v>303</v>
      </c>
      <c r="W6" s="9" t="s">
        <v>303</v>
      </c>
      <c r="X6" s="9" t="s">
        <v>303</v>
      </c>
      <c r="Y6" s="32" t="s">
        <v>302</v>
      </c>
      <c r="Z6" s="32" t="s">
        <v>303</v>
      </c>
      <c r="AA6" s="32" t="s">
        <v>303</v>
      </c>
      <c r="AB6" s="32" t="s">
        <v>303</v>
      </c>
      <c r="AC6" s="32" t="s">
        <v>303</v>
      </c>
      <c r="AD6" s="32" t="s">
        <v>303</v>
      </c>
      <c r="AE6" s="32" t="s">
        <v>303</v>
      </c>
      <c r="AF6" s="32" t="s">
        <v>302</v>
      </c>
      <c r="AG6" s="32" t="s">
        <v>303</v>
      </c>
      <c r="AH6" s="32" t="s">
        <v>303</v>
      </c>
      <c r="AI6" s="32" t="s">
        <v>303</v>
      </c>
      <c r="AJ6" s="32" t="s">
        <v>302</v>
      </c>
      <c r="AK6" s="32" t="s">
        <v>303</v>
      </c>
      <c r="AL6" s="32" t="s">
        <v>303</v>
      </c>
      <c r="AM6" s="32" t="s">
        <v>303</v>
      </c>
      <c r="AN6" s="32" t="s">
        <v>302</v>
      </c>
      <c r="AO6" s="32" t="s">
        <v>303</v>
      </c>
      <c r="AP6" s="29" t="s">
        <v>432</v>
      </c>
    </row>
    <row r="7" spans="1:42" x14ac:dyDescent="0.2">
      <c r="A7">
        <v>1565168</v>
      </c>
      <c r="B7" s="9" t="s">
        <v>302</v>
      </c>
      <c r="C7" s="9" t="s">
        <v>302</v>
      </c>
      <c r="D7" s="9" t="s">
        <v>302</v>
      </c>
      <c r="E7" s="9" t="s">
        <v>302</v>
      </c>
      <c r="F7" s="9" t="s">
        <v>302</v>
      </c>
      <c r="G7" s="9" t="s">
        <v>302</v>
      </c>
      <c r="H7" s="9" t="s">
        <v>302</v>
      </c>
      <c r="I7" s="9" t="s">
        <v>302</v>
      </c>
      <c r="J7" s="9" t="s">
        <v>302</v>
      </c>
      <c r="K7" s="9" t="s">
        <v>302</v>
      </c>
      <c r="L7" s="9" t="s">
        <v>302</v>
      </c>
      <c r="M7" s="9" t="s">
        <v>302</v>
      </c>
      <c r="N7" s="9" t="s">
        <v>302</v>
      </c>
      <c r="O7" s="9" t="s">
        <v>303</v>
      </c>
      <c r="P7" s="9" t="s">
        <v>303</v>
      </c>
      <c r="Q7" s="9" t="s">
        <v>302</v>
      </c>
      <c r="R7" s="9" t="s">
        <v>303</v>
      </c>
      <c r="S7" s="9" t="s">
        <v>302</v>
      </c>
      <c r="T7" s="9" t="s">
        <v>302</v>
      </c>
      <c r="U7" s="9" t="s">
        <v>302</v>
      </c>
      <c r="V7" s="9" t="s">
        <v>302</v>
      </c>
      <c r="W7" s="9" t="s">
        <v>302</v>
      </c>
      <c r="X7" s="9" t="s">
        <v>302</v>
      </c>
      <c r="Y7" s="32" t="s">
        <v>302</v>
      </c>
      <c r="Z7" s="32" t="s">
        <v>302</v>
      </c>
      <c r="AA7" s="32" t="s">
        <v>302</v>
      </c>
      <c r="AB7" s="32" t="s">
        <v>302</v>
      </c>
      <c r="AC7" s="32" t="s">
        <v>302</v>
      </c>
      <c r="AD7" s="32" t="s">
        <v>302</v>
      </c>
      <c r="AE7" s="32" t="s">
        <v>302</v>
      </c>
      <c r="AF7" s="32" t="s">
        <v>302</v>
      </c>
      <c r="AG7" s="32" t="s">
        <v>302</v>
      </c>
      <c r="AH7" s="32" t="s">
        <v>302</v>
      </c>
      <c r="AI7" s="32" t="s">
        <v>302</v>
      </c>
      <c r="AJ7" s="32" t="s">
        <v>302</v>
      </c>
      <c r="AK7" s="32" t="s">
        <v>302</v>
      </c>
      <c r="AL7" s="32" t="s">
        <v>302</v>
      </c>
      <c r="AM7" s="32" t="s">
        <v>302</v>
      </c>
      <c r="AN7" s="32" t="s">
        <v>302</v>
      </c>
      <c r="AO7" s="32" t="s">
        <v>302</v>
      </c>
      <c r="AP7" s="29" t="s">
        <v>432</v>
      </c>
    </row>
    <row r="8" spans="1:42" x14ac:dyDescent="0.2">
      <c r="A8">
        <v>2935552</v>
      </c>
      <c r="B8" s="9" t="s">
        <v>302</v>
      </c>
      <c r="C8" s="9" t="s">
        <v>302</v>
      </c>
      <c r="D8" s="9" t="s">
        <v>302</v>
      </c>
      <c r="E8" s="9" t="s">
        <v>302</v>
      </c>
      <c r="F8" s="9" t="s">
        <v>302</v>
      </c>
      <c r="G8" s="9" t="s">
        <v>302</v>
      </c>
      <c r="H8" s="9" t="s">
        <v>302</v>
      </c>
      <c r="I8" s="9" t="s">
        <v>302</v>
      </c>
      <c r="J8" s="9" t="s">
        <v>302</v>
      </c>
      <c r="K8" s="9" t="s">
        <v>302</v>
      </c>
      <c r="L8" s="9" t="s">
        <v>302</v>
      </c>
      <c r="M8" s="9" t="s">
        <v>302</v>
      </c>
      <c r="N8" s="9" t="s">
        <v>302</v>
      </c>
      <c r="O8" s="9" t="s">
        <v>303</v>
      </c>
      <c r="P8" s="9" t="s">
        <v>303</v>
      </c>
      <c r="Q8" s="9" t="s">
        <v>302</v>
      </c>
      <c r="R8" s="9" t="s">
        <v>303</v>
      </c>
      <c r="S8" s="9" t="s">
        <v>303</v>
      </c>
      <c r="T8" s="9" t="s">
        <v>302</v>
      </c>
      <c r="U8" s="9" t="s">
        <v>302</v>
      </c>
      <c r="V8" s="9" t="s">
        <v>302</v>
      </c>
      <c r="W8" s="9" t="s">
        <v>302</v>
      </c>
      <c r="X8" s="9" t="s">
        <v>302</v>
      </c>
      <c r="Y8" s="32" t="s">
        <v>302</v>
      </c>
      <c r="Z8" s="32" t="s">
        <v>302</v>
      </c>
      <c r="AA8" s="32" t="s">
        <v>302</v>
      </c>
      <c r="AB8" s="32" t="s">
        <v>302</v>
      </c>
      <c r="AC8" s="32" t="s">
        <v>302</v>
      </c>
      <c r="AD8" s="32" t="s">
        <v>302</v>
      </c>
      <c r="AE8" s="32" t="s">
        <v>302</v>
      </c>
      <c r="AF8" s="32" t="s">
        <v>302</v>
      </c>
      <c r="AG8" s="32" t="s">
        <v>303</v>
      </c>
      <c r="AH8" s="32" t="s">
        <v>302</v>
      </c>
      <c r="AI8" s="32" t="s">
        <v>302</v>
      </c>
      <c r="AJ8" s="32" t="s">
        <v>302</v>
      </c>
      <c r="AK8" s="32" t="s">
        <v>302</v>
      </c>
      <c r="AL8" s="32" t="s">
        <v>302</v>
      </c>
      <c r="AM8" s="32" t="s">
        <v>302</v>
      </c>
      <c r="AN8" s="32" t="s">
        <v>302</v>
      </c>
      <c r="AO8" s="32" t="s">
        <v>302</v>
      </c>
      <c r="AP8" s="29" t="s">
        <v>431</v>
      </c>
    </row>
    <row r="9" spans="1:42" x14ac:dyDescent="0.2">
      <c r="A9">
        <v>3234657</v>
      </c>
      <c r="B9" s="9" t="s">
        <v>303</v>
      </c>
      <c r="C9" s="9" t="s">
        <v>303</v>
      </c>
      <c r="D9" s="9" t="s">
        <v>302</v>
      </c>
      <c r="E9" s="9" t="s">
        <v>302</v>
      </c>
      <c r="F9" s="9" t="s">
        <v>302</v>
      </c>
      <c r="G9" s="9" t="s">
        <v>302</v>
      </c>
      <c r="H9" s="9" t="s">
        <v>302</v>
      </c>
      <c r="I9" s="9" t="s">
        <v>302</v>
      </c>
      <c r="J9" s="9" t="s">
        <v>302</v>
      </c>
      <c r="K9" s="9" t="s">
        <v>303</v>
      </c>
      <c r="L9" s="9" t="s">
        <v>302</v>
      </c>
      <c r="M9" s="9" t="s">
        <v>302</v>
      </c>
      <c r="N9" s="9" t="s">
        <v>302</v>
      </c>
      <c r="O9" s="9" t="s">
        <v>303</v>
      </c>
      <c r="P9" s="9" t="s">
        <v>303</v>
      </c>
      <c r="Q9" s="9" t="s">
        <v>303</v>
      </c>
      <c r="R9" s="9" t="s">
        <v>302</v>
      </c>
      <c r="S9" s="9" t="s">
        <v>302</v>
      </c>
      <c r="T9" s="9" t="s">
        <v>302</v>
      </c>
      <c r="U9" s="9" t="s">
        <v>302</v>
      </c>
      <c r="V9" s="9" t="s">
        <v>302</v>
      </c>
      <c r="W9" s="9" t="s">
        <v>303</v>
      </c>
      <c r="X9" s="9" t="s">
        <v>302</v>
      </c>
      <c r="Y9" s="32" t="s">
        <v>302</v>
      </c>
      <c r="Z9" s="32" t="s">
        <v>303</v>
      </c>
      <c r="AA9" s="32" t="s">
        <v>302</v>
      </c>
      <c r="AB9" s="32" t="s">
        <v>302</v>
      </c>
      <c r="AC9" s="32" t="s">
        <v>302</v>
      </c>
      <c r="AD9" s="32" t="s">
        <v>303</v>
      </c>
      <c r="AE9" s="32" t="s">
        <v>302</v>
      </c>
      <c r="AF9" s="32" t="s">
        <v>302</v>
      </c>
      <c r="AG9" s="32" t="s">
        <v>303</v>
      </c>
      <c r="AH9" s="32" t="s">
        <v>302</v>
      </c>
      <c r="AI9" s="32" t="s">
        <v>302</v>
      </c>
      <c r="AJ9" s="32" t="s">
        <v>302</v>
      </c>
      <c r="AK9" s="32" t="s">
        <v>302</v>
      </c>
      <c r="AL9" s="32" t="s">
        <v>302</v>
      </c>
      <c r="AM9" s="32" t="s">
        <v>302</v>
      </c>
      <c r="AN9" s="32" t="s">
        <v>302</v>
      </c>
      <c r="AO9" s="32" t="s">
        <v>302</v>
      </c>
      <c r="AP9" s="29" t="s">
        <v>432</v>
      </c>
    </row>
    <row r="10" spans="1:42" x14ac:dyDescent="0.2">
      <c r="A10">
        <v>3160232</v>
      </c>
      <c r="B10" s="9" t="s">
        <v>302</v>
      </c>
      <c r="C10" s="9" t="s">
        <v>302</v>
      </c>
      <c r="D10" s="9" t="s">
        <v>302</v>
      </c>
      <c r="E10" s="9" t="s">
        <v>302</v>
      </c>
      <c r="F10" s="9" t="s">
        <v>303</v>
      </c>
      <c r="G10" s="9" t="s">
        <v>302</v>
      </c>
      <c r="H10" s="9" t="s">
        <v>303</v>
      </c>
      <c r="I10" s="9" t="s">
        <v>302</v>
      </c>
      <c r="J10" s="9" t="s">
        <v>302</v>
      </c>
      <c r="K10" s="9" t="s">
        <v>302</v>
      </c>
      <c r="L10" s="9" t="s">
        <v>302</v>
      </c>
      <c r="M10" s="9" t="s">
        <v>302</v>
      </c>
      <c r="N10" s="9" t="s">
        <v>302</v>
      </c>
      <c r="O10" s="9" t="s">
        <v>303</v>
      </c>
      <c r="P10" s="9" t="s">
        <v>303</v>
      </c>
      <c r="Q10" s="9" t="s">
        <v>302</v>
      </c>
      <c r="R10" s="9" t="s">
        <v>302</v>
      </c>
      <c r="S10" s="9" t="s">
        <v>302</v>
      </c>
      <c r="T10" s="9" t="s">
        <v>303</v>
      </c>
      <c r="U10" s="9" t="s">
        <v>302</v>
      </c>
      <c r="V10" s="9" t="s">
        <v>302</v>
      </c>
      <c r="W10" s="9" t="s">
        <v>302</v>
      </c>
      <c r="X10" s="9" t="s">
        <v>302</v>
      </c>
      <c r="Y10" s="32" t="s">
        <v>302</v>
      </c>
      <c r="Z10" s="32" t="s">
        <v>302</v>
      </c>
      <c r="AA10" s="32" t="s">
        <v>302</v>
      </c>
      <c r="AB10" s="32" t="s">
        <v>302</v>
      </c>
      <c r="AC10" s="32" t="s">
        <v>302</v>
      </c>
      <c r="AD10" s="32" t="s">
        <v>302</v>
      </c>
      <c r="AE10" s="32" t="s">
        <v>302</v>
      </c>
      <c r="AF10" s="32" t="s">
        <v>302</v>
      </c>
      <c r="AG10" s="32" t="s">
        <v>302</v>
      </c>
      <c r="AH10" s="32" t="s">
        <v>302</v>
      </c>
      <c r="AI10" s="32" t="s">
        <v>302</v>
      </c>
      <c r="AJ10" s="32" t="s">
        <v>303</v>
      </c>
      <c r="AK10" s="32" t="s">
        <v>302</v>
      </c>
      <c r="AL10" s="32" t="s">
        <v>302</v>
      </c>
      <c r="AM10" s="32" t="s">
        <v>302</v>
      </c>
      <c r="AN10" s="32" t="s">
        <v>303</v>
      </c>
      <c r="AO10" s="32" t="s">
        <v>302</v>
      </c>
      <c r="AP10" s="29" t="s">
        <v>431</v>
      </c>
    </row>
    <row r="11" spans="1:42" x14ac:dyDescent="0.2">
      <c r="A11">
        <v>1603333</v>
      </c>
      <c r="B11" s="9" t="s">
        <v>302</v>
      </c>
      <c r="C11" s="9" t="s">
        <v>303</v>
      </c>
      <c r="D11" s="9" t="s">
        <v>302</v>
      </c>
      <c r="E11" s="9" t="s">
        <v>302</v>
      </c>
      <c r="F11" s="9" t="s">
        <v>303</v>
      </c>
      <c r="G11" s="9" t="s">
        <v>302</v>
      </c>
      <c r="H11" s="9" t="s">
        <v>303</v>
      </c>
      <c r="I11" s="9" t="s">
        <v>302</v>
      </c>
      <c r="J11" s="9" t="s">
        <v>302</v>
      </c>
      <c r="K11" s="9" t="s">
        <v>302</v>
      </c>
      <c r="L11" s="9" t="s">
        <v>302</v>
      </c>
      <c r="M11" s="9" t="s">
        <v>303</v>
      </c>
      <c r="N11" s="9" t="s">
        <v>302</v>
      </c>
      <c r="O11" s="9" t="s">
        <v>303</v>
      </c>
      <c r="P11" s="9" t="s">
        <v>302</v>
      </c>
      <c r="Q11" s="9" t="s">
        <v>303</v>
      </c>
      <c r="R11" s="9" t="s">
        <v>302</v>
      </c>
      <c r="S11" s="9" t="s">
        <v>303</v>
      </c>
      <c r="T11" s="9" t="s">
        <v>303</v>
      </c>
      <c r="U11" s="9" t="s">
        <v>302</v>
      </c>
      <c r="V11" s="9" t="s">
        <v>303</v>
      </c>
      <c r="W11" s="9" t="s">
        <v>302</v>
      </c>
      <c r="X11" s="9" t="s">
        <v>303</v>
      </c>
      <c r="Y11" s="32" t="s">
        <v>302</v>
      </c>
      <c r="Z11" s="32" t="s">
        <v>303</v>
      </c>
      <c r="AA11" s="32" t="s">
        <v>303</v>
      </c>
      <c r="AB11" s="32" t="s">
        <v>302</v>
      </c>
      <c r="AC11" s="32" t="s">
        <v>302</v>
      </c>
      <c r="AD11" s="32" t="s">
        <v>303</v>
      </c>
      <c r="AE11" s="32" t="s">
        <v>302</v>
      </c>
      <c r="AF11" s="32" t="s">
        <v>302</v>
      </c>
      <c r="AG11" s="32" t="s">
        <v>303</v>
      </c>
      <c r="AH11" s="32" t="s">
        <v>302</v>
      </c>
      <c r="AI11" s="32" t="s">
        <v>302</v>
      </c>
      <c r="AJ11" s="32" t="s">
        <v>303</v>
      </c>
      <c r="AK11" s="32" t="s">
        <v>302</v>
      </c>
      <c r="AL11" s="32" t="s">
        <v>303</v>
      </c>
      <c r="AM11" s="32" t="s">
        <v>302</v>
      </c>
      <c r="AN11" s="32" t="s">
        <v>303</v>
      </c>
      <c r="AO11" s="32" t="s">
        <v>302</v>
      </c>
      <c r="AP11" s="29" t="s">
        <v>431</v>
      </c>
    </row>
    <row r="12" spans="1:42" x14ac:dyDescent="0.2">
      <c r="A12">
        <v>1680689</v>
      </c>
      <c r="B12" s="9" t="s">
        <v>302</v>
      </c>
      <c r="C12" s="9" t="s">
        <v>302</v>
      </c>
      <c r="D12" s="9" t="s">
        <v>302</v>
      </c>
      <c r="E12" s="9" t="s">
        <v>302</v>
      </c>
      <c r="F12" s="9" t="s">
        <v>303</v>
      </c>
      <c r="G12" s="9" t="s">
        <v>302</v>
      </c>
      <c r="H12" s="9" t="s">
        <v>302</v>
      </c>
      <c r="I12" s="9" t="s">
        <v>302</v>
      </c>
      <c r="J12" s="9" t="s">
        <v>303</v>
      </c>
      <c r="K12" s="9" t="s">
        <v>302</v>
      </c>
      <c r="L12" s="9" t="s">
        <v>302</v>
      </c>
      <c r="M12" s="9" t="s">
        <v>302</v>
      </c>
      <c r="N12" s="9" t="s">
        <v>302</v>
      </c>
      <c r="O12" s="9" t="s">
        <v>303</v>
      </c>
      <c r="P12" s="9" t="s">
        <v>303</v>
      </c>
      <c r="Q12" s="9" t="s">
        <v>302</v>
      </c>
      <c r="R12" s="9" t="s">
        <v>302</v>
      </c>
      <c r="S12" s="9" t="s">
        <v>302</v>
      </c>
      <c r="T12" s="9" t="s">
        <v>303</v>
      </c>
      <c r="U12" s="9" t="s">
        <v>303</v>
      </c>
      <c r="V12" s="9" t="s">
        <v>302</v>
      </c>
      <c r="W12" s="9" t="s">
        <v>302</v>
      </c>
      <c r="X12" s="9" t="s">
        <v>302</v>
      </c>
      <c r="Y12" s="32" t="s">
        <v>302</v>
      </c>
      <c r="Z12" s="32" t="s">
        <v>302</v>
      </c>
      <c r="AA12" s="32" t="s">
        <v>302</v>
      </c>
      <c r="AB12" s="32" t="s">
        <v>302</v>
      </c>
      <c r="AC12" s="32" t="s">
        <v>302</v>
      </c>
      <c r="AD12" s="32" t="s">
        <v>302</v>
      </c>
      <c r="AE12" s="32" t="s">
        <v>302</v>
      </c>
      <c r="AF12" s="32" t="s">
        <v>302</v>
      </c>
      <c r="AG12" s="32" t="s">
        <v>302</v>
      </c>
      <c r="AH12" s="32" t="s">
        <v>302</v>
      </c>
      <c r="AI12" s="32" t="s">
        <v>302</v>
      </c>
      <c r="AJ12" s="32" t="s">
        <v>302</v>
      </c>
      <c r="AK12" s="32" t="s">
        <v>303</v>
      </c>
      <c r="AL12" s="32" t="s">
        <v>302</v>
      </c>
      <c r="AM12" s="32" t="s">
        <v>302</v>
      </c>
      <c r="AN12" s="32" t="s">
        <v>302</v>
      </c>
      <c r="AO12" s="32" t="s">
        <v>302</v>
      </c>
      <c r="AP12" s="29" t="s">
        <v>431</v>
      </c>
    </row>
    <row r="13" spans="1:42" x14ac:dyDescent="0.2">
      <c r="A13">
        <v>3096824</v>
      </c>
      <c r="B13" s="9" t="s">
        <v>303</v>
      </c>
      <c r="C13" s="9" t="s">
        <v>302</v>
      </c>
      <c r="D13" s="9" t="s">
        <v>302</v>
      </c>
      <c r="E13" s="9" t="s">
        <v>302</v>
      </c>
      <c r="F13" s="9" t="s">
        <v>302</v>
      </c>
      <c r="G13" s="9" t="s">
        <v>302</v>
      </c>
      <c r="H13" s="9" t="s">
        <v>302</v>
      </c>
      <c r="I13" s="9" t="s">
        <v>302</v>
      </c>
      <c r="J13" s="9" t="s">
        <v>303</v>
      </c>
      <c r="K13" s="9" t="s">
        <v>302</v>
      </c>
      <c r="L13" s="9" t="s">
        <v>302</v>
      </c>
      <c r="M13" s="9" t="s">
        <v>302</v>
      </c>
      <c r="N13" s="9" t="s">
        <v>302</v>
      </c>
      <c r="O13" s="9" t="s">
        <v>303</v>
      </c>
      <c r="P13" s="9" t="s">
        <v>303</v>
      </c>
      <c r="Q13" s="9" t="s">
        <v>302</v>
      </c>
      <c r="R13" s="9" t="s">
        <v>302</v>
      </c>
      <c r="S13" s="9" t="s">
        <v>302</v>
      </c>
      <c r="T13" s="9" t="s">
        <v>302</v>
      </c>
      <c r="U13" s="9" t="s">
        <v>302</v>
      </c>
      <c r="V13" s="9" t="s">
        <v>302</v>
      </c>
      <c r="W13" s="9" t="s">
        <v>302</v>
      </c>
      <c r="X13" s="9" t="s">
        <v>302</v>
      </c>
      <c r="Y13" s="32" t="s">
        <v>302</v>
      </c>
      <c r="Z13" s="32" t="s">
        <v>302</v>
      </c>
      <c r="AA13" s="32" t="s">
        <v>302</v>
      </c>
      <c r="AB13" s="32" t="s">
        <v>302</v>
      </c>
      <c r="AC13" s="32" t="s">
        <v>302</v>
      </c>
      <c r="AD13" s="32" t="s">
        <v>302</v>
      </c>
      <c r="AE13" s="32" t="s">
        <v>302</v>
      </c>
      <c r="AF13" s="32" t="s">
        <v>302</v>
      </c>
      <c r="AG13" s="32" t="s">
        <v>302</v>
      </c>
      <c r="AH13" s="32" t="s">
        <v>302</v>
      </c>
      <c r="AI13" s="32" t="s">
        <v>302</v>
      </c>
      <c r="AJ13" s="32" t="s">
        <v>302</v>
      </c>
      <c r="AK13" s="32" t="s">
        <v>302</v>
      </c>
      <c r="AL13" s="32" t="s">
        <v>302</v>
      </c>
      <c r="AM13" s="32" t="s">
        <v>302</v>
      </c>
      <c r="AN13" s="32" t="s">
        <v>302</v>
      </c>
      <c r="AO13" s="32" t="s">
        <v>302</v>
      </c>
      <c r="AP13" s="29" t="s">
        <v>432</v>
      </c>
    </row>
    <row r="14" spans="1:42" x14ac:dyDescent="0.2">
      <c r="A14">
        <v>2276120</v>
      </c>
      <c r="B14" s="9" t="s">
        <v>302</v>
      </c>
      <c r="C14" s="9" t="s">
        <v>303</v>
      </c>
      <c r="D14" s="9" t="s">
        <v>302</v>
      </c>
      <c r="E14" s="9" t="s">
        <v>302</v>
      </c>
      <c r="F14" s="9" t="s">
        <v>302</v>
      </c>
      <c r="G14" s="9" t="s">
        <v>302</v>
      </c>
      <c r="H14" s="9" t="s">
        <v>303</v>
      </c>
      <c r="I14" s="9" t="s">
        <v>302</v>
      </c>
      <c r="J14" s="9" t="s">
        <v>303</v>
      </c>
      <c r="K14" s="9" t="s">
        <v>303</v>
      </c>
      <c r="L14" s="9" t="s">
        <v>303</v>
      </c>
      <c r="M14" s="9" t="s">
        <v>303</v>
      </c>
      <c r="N14" s="9" t="s">
        <v>302</v>
      </c>
      <c r="O14" s="9" t="s">
        <v>303</v>
      </c>
      <c r="P14" s="9" t="s">
        <v>302</v>
      </c>
      <c r="Q14" s="9" t="s">
        <v>303</v>
      </c>
      <c r="R14" s="9" t="s">
        <v>303</v>
      </c>
      <c r="S14" s="9" t="s">
        <v>302</v>
      </c>
      <c r="T14" s="9" t="s">
        <v>303</v>
      </c>
      <c r="U14" s="9" t="s">
        <v>303</v>
      </c>
      <c r="V14" s="9" t="s">
        <v>303</v>
      </c>
      <c r="W14" s="9" t="s">
        <v>302</v>
      </c>
      <c r="X14" s="9" t="s">
        <v>302</v>
      </c>
      <c r="Y14" s="32" t="s">
        <v>302</v>
      </c>
      <c r="Z14" s="32" t="s">
        <v>302</v>
      </c>
      <c r="AA14" s="32" t="s">
        <v>302</v>
      </c>
      <c r="AB14" s="32" t="s">
        <v>302</v>
      </c>
      <c r="AC14" s="32" t="s">
        <v>302</v>
      </c>
      <c r="AD14" s="32" t="s">
        <v>303</v>
      </c>
      <c r="AE14" s="32" t="s">
        <v>302</v>
      </c>
      <c r="AF14" s="32" t="s">
        <v>302</v>
      </c>
      <c r="AG14" s="32" t="s">
        <v>302</v>
      </c>
      <c r="AH14" s="32" t="s">
        <v>302</v>
      </c>
      <c r="AI14" s="32" t="s">
        <v>302</v>
      </c>
      <c r="AJ14" s="32" t="s">
        <v>302</v>
      </c>
      <c r="AK14" s="32" t="s">
        <v>302</v>
      </c>
      <c r="AL14" s="32" t="s">
        <v>302</v>
      </c>
      <c r="AM14" s="32" t="s">
        <v>302</v>
      </c>
      <c r="AN14" s="32" t="s">
        <v>303</v>
      </c>
      <c r="AO14" s="32" t="s">
        <v>302</v>
      </c>
      <c r="AP14" s="29" t="s">
        <v>431</v>
      </c>
    </row>
    <row r="15" spans="1:42" x14ac:dyDescent="0.2">
      <c r="A15">
        <v>1825350</v>
      </c>
      <c r="B15" s="9" t="s">
        <v>302</v>
      </c>
      <c r="C15" s="9" t="s">
        <v>303</v>
      </c>
      <c r="D15" s="9" t="s">
        <v>302</v>
      </c>
      <c r="E15" s="9" t="s">
        <v>303</v>
      </c>
      <c r="F15" s="9" t="s">
        <v>302</v>
      </c>
      <c r="G15" s="9" t="s">
        <v>302</v>
      </c>
      <c r="H15" s="9" t="s">
        <v>303</v>
      </c>
      <c r="I15" s="9" t="s">
        <v>303</v>
      </c>
      <c r="J15" s="9" t="s">
        <v>302</v>
      </c>
      <c r="K15" s="9" t="s">
        <v>303</v>
      </c>
      <c r="L15" s="9" t="s">
        <v>303</v>
      </c>
      <c r="M15" s="9" t="s">
        <v>303</v>
      </c>
      <c r="N15" s="9" t="s">
        <v>302</v>
      </c>
      <c r="O15" s="9" t="s">
        <v>303</v>
      </c>
      <c r="P15" s="9" t="s">
        <v>303</v>
      </c>
      <c r="Q15" s="9" t="s">
        <v>303</v>
      </c>
      <c r="R15" s="9" t="s">
        <v>303</v>
      </c>
      <c r="S15" s="9" t="s">
        <v>303</v>
      </c>
      <c r="T15" s="9" t="s">
        <v>302</v>
      </c>
      <c r="U15" s="9" t="s">
        <v>303</v>
      </c>
      <c r="V15" s="9" t="s">
        <v>303</v>
      </c>
      <c r="W15" s="9" t="s">
        <v>303</v>
      </c>
      <c r="X15" s="9" t="s">
        <v>303</v>
      </c>
      <c r="Y15" s="32" t="s">
        <v>302</v>
      </c>
      <c r="Z15" s="32" t="s">
        <v>303</v>
      </c>
      <c r="AA15" s="32" t="s">
        <v>303</v>
      </c>
      <c r="AB15" s="32" t="s">
        <v>303</v>
      </c>
      <c r="AC15" s="32" t="s">
        <v>303</v>
      </c>
      <c r="AD15" s="32" t="s">
        <v>303</v>
      </c>
      <c r="AE15" s="32" t="s">
        <v>303</v>
      </c>
      <c r="AF15" s="32" t="s">
        <v>303</v>
      </c>
      <c r="AG15" s="32" t="s">
        <v>303</v>
      </c>
      <c r="AH15" s="32" t="s">
        <v>303</v>
      </c>
      <c r="AI15" s="32" t="s">
        <v>303</v>
      </c>
      <c r="AJ15" s="32" t="s">
        <v>303</v>
      </c>
      <c r="AK15" s="32" t="s">
        <v>303</v>
      </c>
      <c r="AL15" s="32" t="s">
        <v>303</v>
      </c>
      <c r="AM15" s="32" t="s">
        <v>303</v>
      </c>
      <c r="AN15" s="32" t="s">
        <v>303</v>
      </c>
      <c r="AO15" s="32" t="s">
        <v>303</v>
      </c>
      <c r="AP15" s="29" t="s">
        <v>432</v>
      </c>
    </row>
    <row r="16" spans="1:42" x14ac:dyDescent="0.2">
      <c r="A16">
        <v>3094753</v>
      </c>
      <c r="B16" s="9" t="s">
        <v>302</v>
      </c>
      <c r="C16" s="9" t="s">
        <v>302</v>
      </c>
      <c r="D16" s="9" t="s">
        <v>302</v>
      </c>
      <c r="E16" s="9" t="s">
        <v>302</v>
      </c>
      <c r="F16" s="9" t="s">
        <v>302</v>
      </c>
      <c r="G16" s="9" t="s">
        <v>302</v>
      </c>
      <c r="H16" s="9" t="s">
        <v>302</v>
      </c>
      <c r="I16" s="9" t="s">
        <v>302</v>
      </c>
      <c r="J16" s="9" t="s">
        <v>302</v>
      </c>
      <c r="K16" s="9" t="s">
        <v>302</v>
      </c>
      <c r="L16" s="9" t="s">
        <v>302</v>
      </c>
      <c r="M16" s="9" t="s">
        <v>302</v>
      </c>
      <c r="N16" s="9" t="s">
        <v>302</v>
      </c>
      <c r="O16" s="9" t="s">
        <v>303</v>
      </c>
      <c r="P16" s="9" t="s">
        <v>303</v>
      </c>
      <c r="Q16" s="9" t="s">
        <v>302</v>
      </c>
      <c r="R16" s="9" t="s">
        <v>302</v>
      </c>
      <c r="S16" s="9" t="s">
        <v>302</v>
      </c>
      <c r="T16" s="9" t="s">
        <v>302</v>
      </c>
      <c r="U16" s="9" t="s">
        <v>302</v>
      </c>
      <c r="V16" s="9" t="s">
        <v>302</v>
      </c>
      <c r="W16" s="9" t="s">
        <v>302</v>
      </c>
      <c r="X16" s="9" t="s">
        <v>302</v>
      </c>
      <c r="Y16" s="32" t="s">
        <v>302</v>
      </c>
      <c r="Z16" s="32" t="s">
        <v>302</v>
      </c>
      <c r="AA16" s="32" t="s">
        <v>302</v>
      </c>
      <c r="AB16" s="32" t="s">
        <v>302</v>
      </c>
      <c r="AC16" s="32" t="s">
        <v>302</v>
      </c>
      <c r="AD16" s="32" t="s">
        <v>302</v>
      </c>
      <c r="AE16" s="32" t="s">
        <v>302</v>
      </c>
      <c r="AF16" s="32" t="s">
        <v>302</v>
      </c>
      <c r="AG16" s="32" t="s">
        <v>302</v>
      </c>
      <c r="AH16" s="32" t="s">
        <v>302</v>
      </c>
      <c r="AI16" s="32" t="s">
        <v>302</v>
      </c>
      <c r="AJ16" s="32" t="s">
        <v>302</v>
      </c>
      <c r="AK16" s="32" t="s">
        <v>302</v>
      </c>
      <c r="AL16" s="32" t="s">
        <v>302</v>
      </c>
      <c r="AM16" s="32" t="s">
        <v>302</v>
      </c>
      <c r="AN16" s="32" t="s">
        <v>302</v>
      </c>
      <c r="AO16" s="32" t="s">
        <v>302</v>
      </c>
      <c r="AP16" s="29" t="s">
        <v>431</v>
      </c>
    </row>
    <row r="17" spans="1:42" x14ac:dyDescent="0.2">
      <c r="A17">
        <v>2377392</v>
      </c>
      <c r="B17" s="9" t="s">
        <v>303</v>
      </c>
      <c r="C17" s="9" t="s">
        <v>302</v>
      </c>
      <c r="D17" s="9" t="s">
        <v>302</v>
      </c>
      <c r="E17" s="9" t="s">
        <v>303</v>
      </c>
      <c r="F17" s="9" t="s">
        <v>302</v>
      </c>
      <c r="G17" s="9" t="s">
        <v>302</v>
      </c>
      <c r="H17" s="9" t="s">
        <v>303</v>
      </c>
      <c r="I17" s="9" t="s">
        <v>302</v>
      </c>
      <c r="J17" s="9" t="s">
        <v>302</v>
      </c>
      <c r="K17" s="9" t="s">
        <v>303</v>
      </c>
      <c r="L17" s="9" t="s">
        <v>303</v>
      </c>
      <c r="M17" s="9" t="s">
        <v>303</v>
      </c>
      <c r="N17" s="9" t="s">
        <v>302</v>
      </c>
      <c r="O17" s="9" t="s">
        <v>303</v>
      </c>
      <c r="P17" s="9" t="s">
        <v>303</v>
      </c>
      <c r="Q17" s="9" t="s">
        <v>303</v>
      </c>
      <c r="R17" s="9" t="s">
        <v>303</v>
      </c>
      <c r="S17" s="9" t="s">
        <v>303</v>
      </c>
      <c r="T17" s="9" t="s">
        <v>303</v>
      </c>
      <c r="U17" s="9" t="s">
        <v>303</v>
      </c>
      <c r="V17" s="9" t="s">
        <v>303</v>
      </c>
      <c r="W17" s="9" t="s">
        <v>303</v>
      </c>
      <c r="X17" s="9" t="s">
        <v>303</v>
      </c>
      <c r="Y17" s="32" t="s">
        <v>302</v>
      </c>
      <c r="Z17" s="32" t="s">
        <v>303</v>
      </c>
      <c r="AA17" s="32" t="s">
        <v>303</v>
      </c>
      <c r="AB17" s="32" t="s">
        <v>303</v>
      </c>
      <c r="AC17" s="32" t="s">
        <v>303</v>
      </c>
      <c r="AD17" s="32" t="s">
        <v>303</v>
      </c>
      <c r="AE17" s="32" t="s">
        <v>303</v>
      </c>
      <c r="AF17" s="32" t="s">
        <v>302</v>
      </c>
      <c r="AG17" s="32" t="s">
        <v>303</v>
      </c>
      <c r="AH17" s="32" t="s">
        <v>303</v>
      </c>
      <c r="AI17" s="32" t="s">
        <v>302</v>
      </c>
      <c r="AJ17" s="32" t="s">
        <v>303</v>
      </c>
      <c r="AK17" s="32" t="s">
        <v>303</v>
      </c>
      <c r="AL17" s="32" t="s">
        <v>303</v>
      </c>
      <c r="AM17" s="32" t="s">
        <v>303</v>
      </c>
      <c r="AN17" s="32" t="s">
        <v>303</v>
      </c>
      <c r="AO17" s="32" t="s">
        <v>303</v>
      </c>
      <c r="AP17" s="29" t="s">
        <v>431</v>
      </c>
    </row>
    <row r="18" spans="1:42" x14ac:dyDescent="0.2">
      <c r="A18">
        <v>1588096</v>
      </c>
      <c r="B18" s="9" t="s">
        <v>303</v>
      </c>
      <c r="C18" s="9" t="s">
        <v>303</v>
      </c>
      <c r="D18" s="9" t="s">
        <v>302</v>
      </c>
      <c r="E18" s="9" t="s">
        <v>303</v>
      </c>
      <c r="F18" s="9" t="s">
        <v>302</v>
      </c>
      <c r="G18" s="9" t="s">
        <v>302</v>
      </c>
      <c r="H18" s="9" t="s">
        <v>303</v>
      </c>
      <c r="I18" s="9" t="s">
        <v>302</v>
      </c>
      <c r="J18" s="9" t="s">
        <v>303</v>
      </c>
      <c r="K18" s="9" t="s">
        <v>303</v>
      </c>
      <c r="L18" s="9" t="s">
        <v>303</v>
      </c>
      <c r="M18" s="9" t="s">
        <v>302</v>
      </c>
      <c r="N18" s="9" t="s">
        <v>302</v>
      </c>
      <c r="O18" s="9" t="s">
        <v>303</v>
      </c>
      <c r="P18" s="9" t="s">
        <v>302</v>
      </c>
      <c r="Q18" s="9" t="s">
        <v>303</v>
      </c>
      <c r="R18" s="9" t="s">
        <v>303</v>
      </c>
      <c r="S18" s="9" t="s">
        <v>302</v>
      </c>
      <c r="T18" s="9" t="s">
        <v>302</v>
      </c>
      <c r="U18" s="9" t="s">
        <v>303</v>
      </c>
      <c r="V18" s="9" t="s">
        <v>303</v>
      </c>
      <c r="W18" s="9" t="s">
        <v>303</v>
      </c>
      <c r="X18" s="9" t="s">
        <v>303</v>
      </c>
      <c r="Y18" s="32" t="s">
        <v>302</v>
      </c>
      <c r="Z18" s="32" t="s">
        <v>303</v>
      </c>
      <c r="AA18" s="32" t="s">
        <v>303</v>
      </c>
      <c r="AB18" s="32" t="s">
        <v>303</v>
      </c>
      <c r="AC18" s="32" t="s">
        <v>303</v>
      </c>
      <c r="AD18" s="32" t="s">
        <v>303</v>
      </c>
      <c r="AE18" s="32" t="s">
        <v>303</v>
      </c>
      <c r="AF18" s="32" t="s">
        <v>303</v>
      </c>
      <c r="AG18" s="32" t="s">
        <v>303</v>
      </c>
      <c r="AH18" s="32" t="s">
        <v>303</v>
      </c>
      <c r="AI18" s="32" t="s">
        <v>303</v>
      </c>
      <c r="AJ18" s="32" t="s">
        <v>303</v>
      </c>
      <c r="AK18" s="32" t="s">
        <v>303</v>
      </c>
      <c r="AL18" s="32" t="s">
        <v>303</v>
      </c>
      <c r="AM18" s="32" t="s">
        <v>303</v>
      </c>
      <c r="AN18" s="32" t="s">
        <v>303</v>
      </c>
      <c r="AO18" s="32" t="s">
        <v>303</v>
      </c>
      <c r="AP18" s="29" t="s">
        <v>432</v>
      </c>
    </row>
    <row r="19" spans="1:42" x14ac:dyDescent="0.2">
      <c r="A19">
        <v>1857276</v>
      </c>
      <c r="B19" s="9" t="s">
        <v>302</v>
      </c>
      <c r="C19" s="9" t="s">
        <v>302</v>
      </c>
      <c r="D19" s="9" t="s">
        <v>302</v>
      </c>
      <c r="E19" s="9" t="s">
        <v>302</v>
      </c>
      <c r="F19" s="9" t="s">
        <v>302</v>
      </c>
      <c r="G19" s="9" t="s">
        <v>302</v>
      </c>
      <c r="H19" s="9" t="s">
        <v>302</v>
      </c>
      <c r="I19" s="9" t="s">
        <v>302</v>
      </c>
      <c r="J19" s="9" t="s">
        <v>303</v>
      </c>
      <c r="K19" s="9" t="s">
        <v>302</v>
      </c>
      <c r="L19" s="9" t="s">
        <v>302</v>
      </c>
      <c r="M19" s="9" t="s">
        <v>302</v>
      </c>
      <c r="N19" s="9" t="s">
        <v>302</v>
      </c>
      <c r="O19" s="9" t="s">
        <v>303</v>
      </c>
      <c r="P19" s="9" t="s">
        <v>302</v>
      </c>
      <c r="Q19" s="9" t="s">
        <v>302</v>
      </c>
      <c r="R19" s="9" t="s">
        <v>302</v>
      </c>
      <c r="S19" s="9" t="s">
        <v>302</v>
      </c>
      <c r="T19" s="9" t="s">
        <v>302</v>
      </c>
      <c r="U19" s="9" t="s">
        <v>302</v>
      </c>
      <c r="V19" s="9" t="s">
        <v>302</v>
      </c>
      <c r="W19" s="9" t="s">
        <v>302</v>
      </c>
      <c r="X19" s="9" t="s">
        <v>302</v>
      </c>
      <c r="Y19" s="32" t="s">
        <v>302</v>
      </c>
      <c r="Z19" s="32" t="s">
        <v>302</v>
      </c>
      <c r="AA19" s="32" t="s">
        <v>302</v>
      </c>
      <c r="AB19" s="32" t="s">
        <v>302</v>
      </c>
      <c r="AC19" s="32" t="s">
        <v>302</v>
      </c>
      <c r="AD19" s="32" t="s">
        <v>302</v>
      </c>
      <c r="AE19" s="32" t="s">
        <v>302</v>
      </c>
      <c r="AF19" s="32" t="s">
        <v>302</v>
      </c>
      <c r="AG19" s="32" t="s">
        <v>302</v>
      </c>
      <c r="AH19" s="32" t="s">
        <v>302</v>
      </c>
      <c r="AI19" s="32" t="s">
        <v>302</v>
      </c>
      <c r="AJ19" s="32" t="s">
        <v>302</v>
      </c>
      <c r="AK19" s="32" t="s">
        <v>302</v>
      </c>
      <c r="AL19" s="32" t="s">
        <v>302</v>
      </c>
      <c r="AM19" s="32" t="s">
        <v>302</v>
      </c>
      <c r="AN19" s="32" t="s">
        <v>302</v>
      </c>
      <c r="AO19" s="32" t="s">
        <v>302</v>
      </c>
      <c r="AP19" s="29" t="s">
        <v>431</v>
      </c>
    </row>
    <row r="20" spans="1:42" x14ac:dyDescent="0.2">
      <c r="A20">
        <v>1624652</v>
      </c>
      <c r="B20" s="9" t="s">
        <v>302</v>
      </c>
      <c r="C20" s="9" t="s">
        <v>303</v>
      </c>
      <c r="D20" s="9" t="s">
        <v>302</v>
      </c>
      <c r="E20" s="9" t="s">
        <v>302</v>
      </c>
      <c r="F20" s="9" t="s">
        <v>302</v>
      </c>
      <c r="G20" s="9" t="s">
        <v>302</v>
      </c>
      <c r="H20" s="9" t="s">
        <v>303</v>
      </c>
      <c r="I20" s="9" t="s">
        <v>302</v>
      </c>
      <c r="J20" s="9" t="s">
        <v>302</v>
      </c>
      <c r="K20" s="9" t="s">
        <v>303</v>
      </c>
      <c r="L20" s="9" t="s">
        <v>303</v>
      </c>
      <c r="M20" s="9" t="s">
        <v>303</v>
      </c>
      <c r="N20" s="9" t="s">
        <v>302</v>
      </c>
      <c r="O20" s="9" t="s">
        <v>303</v>
      </c>
      <c r="P20" s="9" t="s">
        <v>303</v>
      </c>
      <c r="Q20" s="9" t="s">
        <v>303</v>
      </c>
      <c r="R20" s="9" t="s">
        <v>303</v>
      </c>
      <c r="S20" s="9" t="s">
        <v>303</v>
      </c>
      <c r="T20" s="9" t="s">
        <v>303</v>
      </c>
      <c r="U20" s="9" t="s">
        <v>303</v>
      </c>
      <c r="V20" s="9" t="s">
        <v>303</v>
      </c>
      <c r="W20" s="9" t="s">
        <v>303</v>
      </c>
      <c r="X20" s="9" t="s">
        <v>303</v>
      </c>
      <c r="Y20" s="32" t="s">
        <v>302</v>
      </c>
      <c r="Z20" s="32" t="s">
        <v>302</v>
      </c>
      <c r="AA20" s="32" t="s">
        <v>303</v>
      </c>
      <c r="AB20" s="32" t="s">
        <v>303</v>
      </c>
      <c r="AC20" s="32" t="s">
        <v>303</v>
      </c>
      <c r="AD20" s="32" t="s">
        <v>303</v>
      </c>
      <c r="AE20" s="32" t="s">
        <v>303</v>
      </c>
      <c r="AF20" s="32" t="s">
        <v>303</v>
      </c>
      <c r="AG20" s="32" t="s">
        <v>303</v>
      </c>
      <c r="AH20" s="32" t="s">
        <v>303</v>
      </c>
      <c r="AI20" s="32" t="s">
        <v>302</v>
      </c>
      <c r="AJ20" s="32" t="s">
        <v>303</v>
      </c>
      <c r="AK20" s="32" t="s">
        <v>303</v>
      </c>
      <c r="AL20" s="32" t="s">
        <v>303</v>
      </c>
      <c r="AM20" s="32" t="s">
        <v>303</v>
      </c>
      <c r="AN20" s="32" t="s">
        <v>303</v>
      </c>
      <c r="AO20" s="32" t="s">
        <v>302</v>
      </c>
      <c r="AP20" s="29" t="s">
        <v>431</v>
      </c>
    </row>
    <row r="21" spans="1:42" x14ac:dyDescent="0.2">
      <c r="A21">
        <v>1492974</v>
      </c>
      <c r="B21" s="9" t="s">
        <v>302</v>
      </c>
      <c r="C21" s="9" t="s">
        <v>302</v>
      </c>
      <c r="D21" s="9" t="s">
        <v>302</v>
      </c>
      <c r="E21" s="9" t="s">
        <v>302</v>
      </c>
      <c r="F21" s="9" t="s">
        <v>303</v>
      </c>
      <c r="G21" s="9" t="s">
        <v>302</v>
      </c>
      <c r="H21" s="9" t="s">
        <v>302</v>
      </c>
      <c r="I21" s="9" t="s">
        <v>302</v>
      </c>
      <c r="J21" s="9" t="s">
        <v>302</v>
      </c>
      <c r="K21" s="9" t="s">
        <v>302</v>
      </c>
      <c r="L21" s="9" t="s">
        <v>302</v>
      </c>
      <c r="M21" s="9" t="s">
        <v>303</v>
      </c>
      <c r="N21" s="9" t="s">
        <v>302</v>
      </c>
      <c r="O21" s="9" t="s">
        <v>303</v>
      </c>
      <c r="P21" s="9" t="s">
        <v>303</v>
      </c>
      <c r="Q21" s="9" t="s">
        <v>302</v>
      </c>
      <c r="R21" s="9" t="s">
        <v>302</v>
      </c>
      <c r="S21" s="9" t="s">
        <v>302</v>
      </c>
      <c r="T21" s="9" t="s">
        <v>302</v>
      </c>
      <c r="U21" s="9" t="s">
        <v>302</v>
      </c>
      <c r="V21" s="9" t="s">
        <v>302</v>
      </c>
      <c r="W21" s="9" t="s">
        <v>302</v>
      </c>
      <c r="X21" s="9" t="s">
        <v>302</v>
      </c>
      <c r="Y21" s="32" t="s">
        <v>302</v>
      </c>
      <c r="Z21" s="32" t="s">
        <v>302</v>
      </c>
      <c r="AA21" s="32" t="s">
        <v>302</v>
      </c>
      <c r="AB21" s="32" t="s">
        <v>302</v>
      </c>
      <c r="AC21" s="32" t="s">
        <v>302</v>
      </c>
      <c r="AD21" s="32" t="s">
        <v>302</v>
      </c>
      <c r="AE21" s="32" t="s">
        <v>302</v>
      </c>
      <c r="AF21" s="32" t="s">
        <v>302</v>
      </c>
      <c r="AG21" s="32" t="s">
        <v>302</v>
      </c>
      <c r="AH21" s="32" t="s">
        <v>302</v>
      </c>
      <c r="AI21" s="32" t="s">
        <v>302</v>
      </c>
      <c r="AJ21" s="32" t="s">
        <v>302</v>
      </c>
      <c r="AK21" s="32" t="s">
        <v>302</v>
      </c>
      <c r="AL21" s="32" t="s">
        <v>302</v>
      </c>
      <c r="AM21" s="32" t="s">
        <v>302</v>
      </c>
      <c r="AN21" s="32" t="s">
        <v>302</v>
      </c>
      <c r="AO21" s="32" t="s">
        <v>302</v>
      </c>
      <c r="AP21" s="29" t="s">
        <v>431</v>
      </c>
    </row>
    <row r="23" spans="1:42" x14ac:dyDescent="0.2">
      <c r="A23" s="38" t="s">
        <v>446</v>
      </c>
    </row>
    <row r="24" spans="1:42" x14ac:dyDescent="0.2">
      <c r="A24">
        <v>2874682</v>
      </c>
      <c r="B24">
        <f>IF(B2="Approve",1,0)</f>
        <v>1</v>
      </c>
      <c r="C24">
        <f t="shared" ref="C24:AO30" si="0">IF(C2="Approve",1,0)</f>
        <v>1</v>
      </c>
      <c r="D24">
        <f t="shared" si="0"/>
        <v>1</v>
      </c>
      <c r="E24">
        <f t="shared" si="0"/>
        <v>1</v>
      </c>
      <c r="F24">
        <f t="shared" si="0"/>
        <v>1</v>
      </c>
      <c r="G24">
        <f t="shared" si="0"/>
        <v>1</v>
      </c>
      <c r="H24">
        <f t="shared" si="0"/>
        <v>1</v>
      </c>
      <c r="I24">
        <f t="shared" si="0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0</v>
      </c>
      <c r="P24">
        <f t="shared" si="0"/>
        <v>1</v>
      </c>
      <c r="Q24">
        <f t="shared" si="0"/>
        <v>1</v>
      </c>
      <c r="R24">
        <f t="shared" si="0"/>
        <v>1</v>
      </c>
      <c r="S24">
        <f t="shared" si="0"/>
        <v>1</v>
      </c>
      <c r="T24">
        <f t="shared" si="0"/>
        <v>1</v>
      </c>
      <c r="U24">
        <f t="shared" si="0"/>
        <v>1</v>
      </c>
      <c r="V24">
        <f t="shared" si="0"/>
        <v>1</v>
      </c>
      <c r="W24">
        <f t="shared" si="0"/>
        <v>1</v>
      </c>
      <c r="X24">
        <f t="shared" si="0"/>
        <v>1</v>
      </c>
      <c r="Y24" s="32">
        <f t="shared" si="0"/>
        <v>1</v>
      </c>
      <c r="Z24" s="32">
        <f t="shared" si="0"/>
        <v>1</v>
      </c>
      <c r="AA24" s="32">
        <f t="shared" si="0"/>
        <v>0</v>
      </c>
      <c r="AB24" s="32">
        <f t="shared" si="0"/>
        <v>1</v>
      </c>
      <c r="AC24" s="32">
        <f t="shared" si="0"/>
        <v>1</v>
      </c>
      <c r="AD24" s="32">
        <f t="shared" si="0"/>
        <v>1</v>
      </c>
      <c r="AE24" s="32">
        <f t="shared" si="0"/>
        <v>1</v>
      </c>
      <c r="AF24" s="32">
        <f t="shared" si="0"/>
        <v>1</v>
      </c>
      <c r="AG24" s="32">
        <f t="shared" si="0"/>
        <v>1</v>
      </c>
      <c r="AH24" s="32">
        <f t="shared" si="0"/>
        <v>1</v>
      </c>
      <c r="AI24" s="32">
        <f t="shared" si="0"/>
        <v>1</v>
      </c>
      <c r="AJ24" s="32">
        <f t="shared" si="0"/>
        <v>1</v>
      </c>
      <c r="AK24" s="32">
        <f t="shared" si="0"/>
        <v>1</v>
      </c>
      <c r="AL24" s="32">
        <f t="shared" si="0"/>
        <v>1</v>
      </c>
      <c r="AM24" s="32">
        <f t="shared" si="0"/>
        <v>1</v>
      </c>
      <c r="AN24" s="32">
        <f t="shared" si="0"/>
        <v>1</v>
      </c>
      <c r="AO24" s="32">
        <f t="shared" si="0"/>
        <v>1</v>
      </c>
      <c r="AP24" s="29">
        <f>IF(AP2="Good",1,0)</f>
        <v>1</v>
      </c>
    </row>
    <row r="25" spans="1:42" x14ac:dyDescent="0.2">
      <c r="A25">
        <v>2694779</v>
      </c>
      <c r="B25">
        <f t="shared" ref="B25:Q43" si="1">IF(B3="Approve",1,0)</f>
        <v>1</v>
      </c>
      <c r="C25">
        <f t="shared" si="1"/>
        <v>1</v>
      </c>
      <c r="D25">
        <f t="shared" si="1"/>
        <v>1</v>
      </c>
      <c r="E25">
        <f t="shared" si="1"/>
        <v>0</v>
      </c>
      <c r="F25">
        <f t="shared" si="1"/>
        <v>0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1</v>
      </c>
      <c r="L25">
        <f t="shared" si="1"/>
        <v>1</v>
      </c>
      <c r="M25">
        <f t="shared" si="1"/>
        <v>1</v>
      </c>
      <c r="N25">
        <f t="shared" si="1"/>
        <v>1</v>
      </c>
      <c r="O25">
        <f t="shared" si="1"/>
        <v>0</v>
      </c>
      <c r="P25">
        <f t="shared" si="1"/>
        <v>0</v>
      </c>
      <c r="Q25">
        <f t="shared" si="1"/>
        <v>1</v>
      </c>
      <c r="R25">
        <f t="shared" si="0"/>
        <v>0</v>
      </c>
      <c r="S25">
        <f t="shared" si="0"/>
        <v>1</v>
      </c>
      <c r="T25">
        <f t="shared" si="0"/>
        <v>1</v>
      </c>
      <c r="U25">
        <f t="shared" si="0"/>
        <v>1</v>
      </c>
      <c r="V25">
        <f t="shared" si="0"/>
        <v>1</v>
      </c>
      <c r="W25">
        <f t="shared" si="0"/>
        <v>1</v>
      </c>
      <c r="X25">
        <f t="shared" si="0"/>
        <v>1</v>
      </c>
      <c r="Y25" s="32">
        <f t="shared" si="0"/>
        <v>1</v>
      </c>
      <c r="Z25" s="32">
        <f t="shared" si="0"/>
        <v>0</v>
      </c>
      <c r="AA25" s="32">
        <f t="shared" si="0"/>
        <v>1</v>
      </c>
      <c r="AB25" s="32">
        <f t="shared" si="0"/>
        <v>1</v>
      </c>
      <c r="AC25" s="32">
        <f t="shared" si="0"/>
        <v>1</v>
      </c>
      <c r="AD25" s="32">
        <f t="shared" si="0"/>
        <v>1</v>
      </c>
      <c r="AE25" s="32">
        <f t="shared" si="0"/>
        <v>1</v>
      </c>
      <c r="AF25" s="32">
        <f t="shared" si="0"/>
        <v>1</v>
      </c>
      <c r="AG25" s="32">
        <f t="shared" si="0"/>
        <v>1</v>
      </c>
      <c r="AH25" s="32">
        <f t="shared" si="0"/>
        <v>1</v>
      </c>
      <c r="AI25" s="32">
        <f t="shared" si="0"/>
        <v>1</v>
      </c>
      <c r="AJ25" s="32">
        <f t="shared" si="0"/>
        <v>1</v>
      </c>
      <c r="AK25" s="32">
        <f t="shared" si="0"/>
        <v>1</v>
      </c>
      <c r="AL25" s="32">
        <f t="shared" si="0"/>
        <v>1</v>
      </c>
      <c r="AM25" s="32">
        <f t="shared" si="0"/>
        <v>1</v>
      </c>
      <c r="AN25" s="32">
        <f t="shared" si="0"/>
        <v>0</v>
      </c>
      <c r="AO25" s="32">
        <f t="shared" si="0"/>
        <v>0</v>
      </c>
      <c r="AP25" s="29">
        <f t="shared" ref="AP25:AP43" si="2">IF(AP3="Good",1,0)</f>
        <v>1</v>
      </c>
    </row>
    <row r="26" spans="1:42" x14ac:dyDescent="0.2">
      <c r="A26">
        <v>1547832</v>
      </c>
      <c r="B26">
        <f t="shared" si="1"/>
        <v>1</v>
      </c>
      <c r="C26">
        <f t="shared" si="0"/>
        <v>0</v>
      </c>
      <c r="D26">
        <f t="shared" si="0"/>
        <v>1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1</v>
      </c>
      <c r="I26">
        <f t="shared" si="0"/>
        <v>1</v>
      </c>
      <c r="J26">
        <f t="shared" si="0"/>
        <v>1</v>
      </c>
      <c r="K26">
        <f t="shared" si="0"/>
        <v>1</v>
      </c>
      <c r="L26">
        <f t="shared" si="0"/>
        <v>0</v>
      </c>
      <c r="M26">
        <f t="shared" si="0"/>
        <v>0</v>
      </c>
      <c r="N26">
        <f t="shared" si="0"/>
        <v>1</v>
      </c>
      <c r="O26">
        <f t="shared" si="0"/>
        <v>0</v>
      </c>
      <c r="P26">
        <f t="shared" si="0"/>
        <v>1</v>
      </c>
      <c r="Q26">
        <f t="shared" si="0"/>
        <v>0</v>
      </c>
      <c r="R26">
        <f t="shared" si="0"/>
        <v>0</v>
      </c>
      <c r="S26">
        <f t="shared" si="0"/>
        <v>1</v>
      </c>
      <c r="T26">
        <f t="shared" si="0"/>
        <v>0</v>
      </c>
      <c r="U26">
        <f t="shared" si="0"/>
        <v>1</v>
      </c>
      <c r="V26">
        <f t="shared" si="0"/>
        <v>0</v>
      </c>
      <c r="W26">
        <f t="shared" si="0"/>
        <v>1</v>
      </c>
      <c r="X26">
        <f t="shared" si="0"/>
        <v>0</v>
      </c>
      <c r="Y26" s="32">
        <f t="shared" si="0"/>
        <v>1</v>
      </c>
      <c r="Z26" s="32">
        <f t="shared" si="0"/>
        <v>0</v>
      </c>
      <c r="AA26" s="32">
        <f t="shared" si="0"/>
        <v>0</v>
      </c>
      <c r="AB26" s="32">
        <f t="shared" si="0"/>
        <v>1</v>
      </c>
      <c r="AC26" s="32">
        <f t="shared" si="0"/>
        <v>1</v>
      </c>
      <c r="AD26" s="32">
        <f t="shared" si="0"/>
        <v>0</v>
      </c>
      <c r="AE26" s="32">
        <f t="shared" si="0"/>
        <v>1</v>
      </c>
      <c r="AF26" s="32">
        <f t="shared" si="0"/>
        <v>1</v>
      </c>
      <c r="AG26" s="32">
        <f t="shared" si="0"/>
        <v>0</v>
      </c>
      <c r="AH26" s="32">
        <f t="shared" si="0"/>
        <v>1</v>
      </c>
      <c r="AI26" s="32">
        <f t="shared" si="0"/>
        <v>1</v>
      </c>
      <c r="AJ26" s="32">
        <f t="shared" si="0"/>
        <v>1</v>
      </c>
      <c r="AK26" s="32">
        <f t="shared" si="0"/>
        <v>0</v>
      </c>
      <c r="AL26" s="32">
        <f t="shared" si="0"/>
        <v>0</v>
      </c>
      <c r="AM26" s="32">
        <f t="shared" si="0"/>
        <v>0</v>
      </c>
      <c r="AN26" s="32">
        <f t="shared" si="0"/>
        <v>0</v>
      </c>
      <c r="AO26" s="32">
        <f t="shared" si="0"/>
        <v>0</v>
      </c>
      <c r="AP26" s="29">
        <f t="shared" si="2"/>
        <v>0</v>
      </c>
    </row>
    <row r="27" spans="1:42" x14ac:dyDescent="0.2">
      <c r="A27">
        <v>1915074</v>
      </c>
      <c r="B27">
        <f t="shared" si="1"/>
        <v>1</v>
      </c>
      <c r="C27">
        <f t="shared" si="0"/>
        <v>1</v>
      </c>
      <c r="D27">
        <f t="shared" si="0"/>
        <v>1</v>
      </c>
      <c r="E27">
        <f t="shared" si="0"/>
        <v>1</v>
      </c>
      <c r="F27">
        <f t="shared" si="0"/>
        <v>0</v>
      </c>
      <c r="G27">
        <f t="shared" si="0"/>
        <v>1</v>
      </c>
      <c r="H27">
        <f t="shared" si="0"/>
        <v>0</v>
      </c>
      <c r="I27">
        <f t="shared" si="0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0</v>
      </c>
      <c r="P27">
        <f t="shared" si="0"/>
        <v>0</v>
      </c>
      <c r="Q27">
        <f t="shared" si="0"/>
        <v>1</v>
      </c>
      <c r="R27">
        <f t="shared" si="0"/>
        <v>0</v>
      </c>
      <c r="S27">
        <f t="shared" si="0"/>
        <v>1</v>
      </c>
      <c r="T27">
        <f t="shared" si="0"/>
        <v>1</v>
      </c>
      <c r="U27">
        <f t="shared" si="0"/>
        <v>1</v>
      </c>
      <c r="V27">
        <f t="shared" si="0"/>
        <v>1</v>
      </c>
      <c r="W27">
        <f t="shared" si="0"/>
        <v>1</v>
      </c>
      <c r="X27">
        <f t="shared" si="0"/>
        <v>1</v>
      </c>
      <c r="Y27" s="32">
        <f t="shared" si="0"/>
        <v>1</v>
      </c>
      <c r="Z27" s="32">
        <f t="shared" si="0"/>
        <v>1</v>
      </c>
      <c r="AA27" s="32">
        <f t="shared" si="0"/>
        <v>1</v>
      </c>
      <c r="AB27" s="32">
        <f t="shared" si="0"/>
        <v>1</v>
      </c>
      <c r="AC27" s="32">
        <f t="shared" si="0"/>
        <v>1</v>
      </c>
      <c r="AD27" s="32">
        <f t="shared" si="0"/>
        <v>0</v>
      </c>
      <c r="AE27" s="32">
        <f t="shared" si="0"/>
        <v>1</v>
      </c>
      <c r="AF27" s="32">
        <f t="shared" si="0"/>
        <v>1</v>
      </c>
      <c r="AG27" s="32">
        <f t="shared" si="0"/>
        <v>1</v>
      </c>
      <c r="AH27" s="32">
        <f t="shared" si="0"/>
        <v>1</v>
      </c>
      <c r="AI27" s="32">
        <f t="shared" si="0"/>
        <v>1</v>
      </c>
      <c r="AJ27" s="32">
        <f t="shared" si="0"/>
        <v>1</v>
      </c>
      <c r="AK27" s="32">
        <f t="shared" si="0"/>
        <v>1</v>
      </c>
      <c r="AL27" s="32">
        <f t="shared" si="0"/>
        <v>0</v>
      </c>
      <c r="AM27" s="32">
        <f t="shared" si="0"/>
        <v>1</v>
      </c>
      <c r="AN27" s="32">
        <f t="shared" si="0"/>
        <v>0</v>
      </c>
      <c r="AO27" s="32">
        <f t="shared" si="0"/>
        <v>0</v>
      </c>
      <c r="AP27" s="29">
        <f t="shared" si="2"/>
        <v>1</v>
      </c>
    </row>
    <row r="28" spans="1:42" x14ac:dyDescent="0.2">
      <c r="A28">
        <v>1511886</v>
      </c>
      <c r="B28">
        <f t="shared" si="1"/>
        <v>0</v>
      </c>
      <c r="C28">
        <f t="shared" si="0"/>
        <v>0</v>
      </c>
      <c r="D28">
        <f t="shared" si="0"/>
        <v>1</v>
      </c>
      <c r="E28">
        <f t="shared" si="0"/>
        <v>1</v>
      </c>
      <c r="F28">
        <f t="shared" si="0"/>
        <v>1</v>
      </c>
      <c r="G28">
        <f t="shared" si="0"/>
        <v>1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1</v>
      </c>
      <c r="N28">
        <f t="shared" si="0"/>
        <v>1</v>
      </c>
      <c r="O28">
        <f t="shared" si="0"/>
        <v>0</v>
      </c>
      <c r="P28">
        <f t="shared" si="0"/>
        <v>1</v>
      </c>
      <c r="Q28">
        <f t="shared" si="0"/>
        <v>0</v>
      </c>
      <c r="R28">
        <f t="shared" si="0"/>
        <v>0</v>
      </c>
      <c r="S28">
        <f t="shared" si="0"/>
        <v>1</v>
      </c>
      <c r="T28">
        <f t="shared" si="0"/>
        <v>1</v>
      </c>
      <c r="U28">
        <f t="shared" si="0"/>
        <v>1</v>
      </c>
      <c r="V28">
        <f t="shared" si="0"/>
        <v>0</v>
      </c>
      <c r="W28">
        <f t="shared" si="0"/>
        <v>0</v>
      </c>
      <c r="X28">
        <f t="shared" si="0"/>
        <v>0</v>
      </c>
      <c r="Y28" s="32">
        <f t="shared" si="0"/>
        <v>1</v>
      </c>
      <c r="Z28" s="32">
        <f t="shared" si="0"/>
        <v>0</v>
      </c>
      <c r="AA28" s="32">
        <f t="shared" si="0"/>
        <v>0</v>
      </c>
      <c r="AB28" s="32">
        <f t="shared" si="0"/>
        <v>0</v>
      </c>
      <c r="AC28" s="32">
        <f t="shared" si="0"/>
        <v>0</v>
      </c>
      <c r="AD28" s="32">
        <f t="shared" si="0"/>
        <v>0</v>
      </c>
      <c r="AE28" s="32">
        <f t="shared" si="0"/>
        <v>0</v>
      </c>
      <c r="AF28" s="32">
        <f t="shared" si="0"/>
        <v>1</v>
      </c>
      <c r="AG28" s="32">
        <f t="shared" si="0"/>
        <v>0</v>
      </c>
      <c r="AH28" s="32">
        <f t="shared" si="0"/>
        <v>0</v>
      </c>
      <c r="AI28" s="32">
        <f t="shared" si="0"/>
        <v>0</v>
      </c>
      <c r="AJ28" s="32">
        <f t="shared" si="0"/>
        <v>1</v>
      </c>
      <c r="AK28" s="32">
        <f t="shared" si="0"/>
        <v>0</v>
      </c>
      <c r="AL28" s="32">
        <f t="shared" si="0"/>
        <v>0</v>
      </c>
      <c r="AM28" s="32">
        <f t="shared" si="0"/>
        <v>0</v>
      </c>
      <c r="AN28" s="32">
        <f t="shared" si="0"/>
        <v>1</v>
      </c>
      <c r="AO28" s="32">
        <f t="shared" si="0"/>
        <v>0</v>
      </c>
      <c r="AP28" s="29">
        <f t="shared" si="2"/>
        <v>0</v>
      </c>
    </row>
    <row r="29" spans="1:42" x14ac:dyDescent="0.2">
      <c r="A29">
        <v>1565168</v>
      </c>
      <c r="B29">
        <f t="shared" si="1"/>
        <v>1</v>
      </c>
      <c r="C29">
        <f t="shared" si="0"/>
        <v>1</v>
      </c>
      <c r="D29">
        <f t="shared" si="0"/>
        <v>1</v>
      </c>
      <c r="E29">
        <f t="shared" si="0"/>
        <v>1</v>
      </c>
      <c r="F29">
        <f t="shared" si="0"/>
        <v>1</v>
      </c>
      <c r="G29">
        <f t="shared" si="0"/>
        <v>1</v>
      </c>
      <c r="H29">
        <f t="shared" si="0"/>
        <v>1</v>
      </c>
      <c r="I29">
        <f t="shared" si="0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0</v>
      </c>
      <c r="P29">
        <f t="shared" si="0"/>
        <v>0</v>
      </c>
      <c r="Q29">
        <f t="shared" si="0"/>
        <v>1</v>
      </c>
      <c r="R29">
        <f t="shared" si="0"/>
        <v>0</v>
      </c>
      <c r="S29">
        <f t="shared" si="0"/>
        <v>1</v>
      </c>
      <c r="T29">
        <f t="shared" si="0"/>
        <v>1</v>
      </c>
      <c r="U29">
        <f t="shared" si="0"/>
        <v>1</v>
      </c>
      <c r="V29">
        <f t="shared" si="0"/>
        <v>1</v>
      </c>
      <c r="W29">
        <f t="shared" si="0"/>
        <v>1</v>
      </c>
      <c r="X29">
        <f t="shared" si="0"/>
        <v>1</v>
      </c>
      <c r="Y29" s="32">
        <f t="shared" si="0"/>
        <v>1</v>
      </c>
      <c r="Z29" s="32">
        <f t="shared" si="0"/>
        <v>1</v>
      </c>
      <c r="AA29" s="32">
        <f t="shared" si="0"/>
        <v>1</v>
      </c>
      <c r="AB29" s="32">
        <f t="shared" si="0"/>
        <v>1</v>
      </c>
      <c r="AC29" s="32">
        <f t="shared" si="0"/>
        <v>1</v>
      </c>
      <c r="AD29" s="32">
        <f t="shared" si="0"/>
        <v>1</v>
      </c>
      <c r="AE29" s="32">
        <f t="shared" si="0"/>
        <v>1</v>
      </c>
      <c r="AF29" s="32">
        <f t="shared" si="0"/>
        <v>1</v>
      </c>
      <c r="AG29" s="32">
        <f t="shared" si="0"/>
        <v>1</v>
      </c>
      <c r="AH29" s="32">
        <f t="shared" si="0"/>
        <v>1</v>
      </c>
      <c r="AI29" s="32">
        <f t="shared" si="0"/>
        <v>1</v>
      </c>
      <c r="AJ29" s="32">
        <f t="shared" si="0"/>
        <v>1</v>
      </c>
      <c r="AK29" s="32">
        <f t="shared" si="0"/>
        <v>1</v>
      </c>
      <c r="AL29" s="32">
        <f t="shared" si="0"/>
        <v>1</v>
      </c>
      <c r="AM29" s="32">
        <f t="shared" si="0"/>
        <v>1</v>
      </c>
      <c r="AN29" s="32">
        <f t="shared" si="0"/>
        <v>1</v>
      </c>
      <c r="AO29" s="32">
        <f t="shared" si="0"/>
        <v>1</v>
      </c>
      <c r="AP29" s="29">
        <f t="shared" si="2"/>
        <v>0</v>
      </c>
    </row>
    <row r="30" spans="1:42" x14ac:dyDescent="0.2">
      <c r="A30">
        <v>2935552</v>
      </c>
      <c r="B30">
        <f t="shared" si="1"/>
        <v>1</v>
      </c>
      <c r="C30">
        <f t="shared" si="0"/>
        <v>1</v>
      </c>
      <c r="D30">
        <f t="shared" si="0"/>
        <v>1</v>
      </c>
      <c r="E30">
        <f t="shared" si="0"/>
        <v>1</v>
      </c>
      <c r="F30">
        <f t="shared" si="0"/>
        <v>1</v>
      </c>
      <c r="G30">
        <f t="shared" si="0"/>
        <v>1</v>
      </c>
      <c r="H30">
        <f t="shared" si="0"/>
        <v>1</v>
      </c>
      <c r="I30">
        <f t="shared" si="0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0</v>
      </c>
      <c r="P30">
        <f t="shared" si="0"/>
        <v>0</v>
      </c>
      <c r="Q30">
        <f t="shared" si="0"/>
        <v>1</v>
      </c>
      <c r="R30">
        <f t="shared" si="0"/>
        <v>0</v>
      </c>
      <c r="S30">
        <f t="shared" si="0"/>
        <v>0</v>
      </c>
      <c r="T30">
        <f t="shared" si="0"/>
        <v>1</v>
      </c>
      <c r="U30">
        <f t="shared" si="0"/>
        <v>1</v>
      </c>
      <c r="V30">
        <f t="shared" si="0"/>
        <v>1</v>
      </c>
      <c r="W30">
        <f t="shared" si="0"/>
        <v>1</v>
      </c>
      <c r="X30">
        <f t="shared" si="0"/>
        <v>1</v>
      </c>
      <c r="Y30" s="32">
        <f t="shared" si="0"/>
        <v>1</v>
      </c>
      <c r="Z30" s="32">
        <f t="shared" si="0"/>
        <v>1</v>
      </c>
      <c r="AA30" s="32">
        <f t="shared" si="0"/>
        <v>1</v>
      </c>
      <c r="AB30" s="32">
        <f t="shared" si="0"/>
        <v>1</v>
      </c>
      <c r="AC30" s="32">
        <f t="shared" si="0"/>
        <v>1</v>
      </c>
      <c r="AD30" s="32">
        <f t="shared" si="0"/>
        <v>1</v>
      </c>
      <c r="AE30" s="32">
        <f t="shared" si="0"/>
        <v>1</v>
      </c>
      <c r="AF30" s="32">
        <f t="shared" si="0"/>
        <v>1</v>
      </c>
      <c r="AG30" s="32">
        <f t="shared" si="0"/>
        <v>0</v>
      </c>
      <c r="AH30" s="32">
        <f t="shared" si="0"/>
        <v>1</v>
      </c>
      <c r="AI30" s="32">
        <f t="shared" si="0"/>
        <v>1</v>
      </c>
      <c r="AJ30" s="32">
        <f t="shared" si="0"/>
        <v>1</v>
      </c>
      <c r="AK30" s="32">
        <f t="shared" si="0"/>
        <v>1</v>
      </c>
      <c r="AL30" s="32">
        <f t="shared" si="0"/>
        <v>1</v>
      </c>
      <c r="AM30" s="32">
        <f t="shared" ref="C30:AO37" si="3">IF(AM8="Approve",1,0)</f>
        <v>1</v>
      </c>
      <c r="AN30" s="32">
        <f t="shared" si="3"/>
        <v>1</v>
      </c>
      <c r="AO30" s="32">
        <f t="shared" si="3"/>
        <v>1</v>
      </c>
      <c r="AP30" s="29">
        <f t="shared" si="2"/>
        <v>1</v>
      </c>
    </row>
    <row r="31" spans="1:42" x14ac:dyDescent="0.2">
      <c r="A31">
        <v>3234657</v>
      </c>
      <c r="B31">
        <f t="shared" si="1"/>
        <v>0</v>
      </c>
      <c r="C31">
        <f t="shared" si="3"/>
        <v>0</v>
      </c>
      <c r="D31">
        <f t="shared" si="3"/>
        <v>1</v>
      </c>
      <c r="E31">
        <f t="shared" si="3"/>
        <v>1</v>
      </c>
      <c r="F31">
        <f t="shared" si="3"/>
        <v>1</v>
      </c>
      <c r="G31">
        <f t="shared" si="3"/>
        <v>1</v>
      </c>
      <c r="H31">
        <f t="shared" si="3"/>
        <v>1</v>
      </c>
      <c r="I31">
        <f t="shared" si="3"/>
        <v>1</v>
      </c>
      <c r="J31">
        <f t="shared" si="3"/>
        <v>1</v>
      </c>
      <c r="K31">
        <f t="shared" si="3"/>
        <v>0</v>
      </c>
      <c r="L31">
        <f t="shared" si="3"/>
        <v>1</v>
      </c>
      <c r="M31">
        <f t="shared" si="3"/>
        <v>1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1</v>
      </c>
      <c r="S31">
        <f t="shared" si="3"/>
        <v>1</v>
      </c>
      <c r="T31">
        <f t="shared" si="3"/>
        <v>1</v>
      </c>
      <c r="U31">
        <f t="shared" si="3"/>
        <v>1</v>
      </c>
      <c r="V31">
        <f t="shared" si="3"/>
        <v>1</v>
      </c>
      <c r="W31">
        <f t="shared" si="3"/>
        <v>0</v>
      </c>
      <c r="X31">
        <f t="shared" si="3"/>
        <v>1</v>
      </c>
      <c r="Y31" s="32">
        <f t="shared" si="3"/>
        <v>1</v>
      </c>
      <c r="Z31" s="32">
        <f t="shared" si="3"/>
        <v>0</v>
      </c>
      <c r="AA31" s="32">
        <f t="shared" si="3"/>
        <v>1</v>
      </c>
      <c r="AB31" s="32">
        <f t="shared" si="3"/>
        <v>1</v>
      </c>
      <c r="AC31" s="32">
        <f t="shared" si="3"/>
        <v>1</v>
      </c>
      <c r="AD31" s="32">
        <f t="shared" si="3"/>
        <v>0</v>
      </c>
      <c r="AE31" s="32">
        <f t="shared" si="3"/>
        <v>1</v>
      </c>
      <c r="AF31" s="32">
        <f t="shared" si="3"/>
        <v>1</v>
      </c>
      <c r="AG31" s="32">
        <f t="shared" si="3"/>
        <v>0</v>
      </c>
      <c r="AH31" s="32">
        <f t="shared" si="3"/>
        <v>1</v>
      </c>
      <c r="AI31" s="32">
        <f t="shared" si="3"/>
        <v>1</v>
      </c>
      <c r="AJ31" s="32">
        <f t="shared" si="3"/>
        <v>1</v>
      </c>
      <c r="AK31" s="32">
        <f t="shared" si="3"/>
        <v>1</v>
      </c>
      <c r="AL31" s="32">
        <f t="shared" si="3"/>
        <v>1</v>
      </c>
      <c r="AM31" s="32">
        <f t="shared" si="3"/>
        <v>1</v>
      </c>
      <c r="AN31" s="32">
        <f t="shared" si="3"/>
        <v>1</v>
      </c>
      <c r="AO31" s="32">
        <f t="shared" si="3"/>
        <v>1</v>
      </c>
      <c r="AP31" s="29">
        <f t="shared" si="2"/>
        <v>0</v>
      </c>
    </row>
    <row r="32" spans="1:42" x14ac:dyDescent="0.2">
      <c r="A32">
        <v>3160232</v>
      </c>
      <c r="B32">
        <f t="shared" si="1"/>
        <v>1</v>
      </c>
      <c r="C32">
        <f t="shared" si="3"/>
        <v>1</v>
      </c>
      <c r="D32">
        <f t="shared" si="3"/>
        <v>1</v>
      </c>
      <c r="E32">
        <f t="shared" si="3"/>
        <v>1</v>
      </c>
      <c r="F32">
        <f t="shared" si="3"/>
        <v>0</v>
      </c>
      <c r="G32">
        <f t="shared" si="3"/>
        <v>1</v>
      </c>
      <c r="H32">
        <f t="shared" si="3"/>
        <v>0</v>
      </c>
      <c r="I32">
        <f t="shared" si="3"/>
        <v>1</v>
      </c>
      <c r="J32">
        <f t="shared" si="3"/>
        <v>1</v>
      </c>
      <c r="K32">
        <f t="shared" si="3"/>
        <v>1</v>
      </c>
      <c r="L32">
        <f t="shared" si="3"/>
        <v>1</v>
      </c>
      <c r="M32">
        <f t="shared" si="3"/>
        <v>1</v>
      </c>
      <c r="N32">
        <f t="shared" si="3"/>
        <v>1</v>
      </c>
      <c r="O32">
        <f t="shared" si="3"/>
        <v>0</v>
      </c>
      <c r="P32">
        <f t="shared" si="3"/>
        <v>0</v>
      </c>
      <c r="Q32">
        <f t="shared" si="3"/>
        <v>1</v>
      </c>
      <c r="R32">
        <f t="shared" si="3"/>
        <v>1</v>
      </c>
      <c r="S32">
        <f t="shared" si="3"/>
        <v>1</v>
      </c>
      <c r="T32">
        <f t="shared" si="3"/>
        <v>0</v>
      </c>
      <c r="U32">
        <f t="shared" si="3"/>
        <v>1</v>
      </c>
      <c r="V32">
        <f t="shared" si="3"/>
        <v>1</v>
      </c>
      <c r="W32">
        <f t="shared" si="3"/>
        <v>1</v>
      </c>
      <c r="X32">
        <f t="shared" si="3"/>
        <v>1</v>
      </c>
      <c r="Y32" s="32">
        <f t="shared" si="3"/>
        <v>1</v>
      </c>
      <c r="Z32" s="32">
        <f t="shared" si="3"/>
        <v>1</v>
      </c>
      <c r="AA32" s="32">
        <f t="shared" si="3"/>
        <v>1</v>
      </c>
      <c r="AB32" s="32">
        <f t="shared" si="3"/>
        <v>1</v>
      </c>
      <c r="AC32" s="32">
        <f t="shared" si="3"/>
        <v>1</v>
      </c>
      <c r="AD32" s="32">
        <f t="shared" si="3"/>
        <v>1</v>
      </c>
      <c r="AE32" s="32">
        <f t="shared" si="3"/>
        <v>1</v>
      </c>
      <c r="AF32" s="32">
        <f t="shared" si="3"/>
        <v>1</v>
      </c>
      <c r="AG32" s="32">
        <f t="shared" si="3"/>
        <v>1</v>
      </c>
      <c r="AH32" s="32">
        <f t="shared" si="3"/>
        <v>1</v>
      </c>
      <c r="AI32" s="32">
        <f t="shared" si="3"/>
        <v>1</v>
      </c>
      <c r="AJ32" s="32">
        <f t="shared" si="3"/>
        <v>0</v>
      </c>
      <c r="AK32" s="32">
        <f t="shared" si="3"/>
        <v>1</v>
      </c>
      <c r="AL32" s="32">
        <f t="shared" si="3"/>
        <v>1</v>
      </c>
      <c r="AM32" s="32">
        <f t="shared" si="3"/>
        <v>1</v>
      </c>
      <c r="AN32" s="32">
        <f t="shared" si="3"/>
        <v>0</v>
      </c>
      <c r="AO32" s="32">
        <f t="shared" si="3"/>
        <v>1</v>
      </c>
      <c r="AP32" s="29">
        <f t="shared" si="2"/>
        <v>1</v>
      </c>
    </row>
    <row r="33" spans="1:42" x14ac:dyDescent="0.2">
      <c r="A33">
        <v>1603333</v>
      </c>
      <c r="B33">
        <f t="shared" si="1"/>
        <v>1</v>
      </c>
      <c r="C33">
        <f t="shared" si="3"/>
        <v>0</v>
      </c>
      <c r="D33">
        <f t="shared" si="3"/>
        <v>1</v>
      </c>
      <c r="E33">
        <f t="shared" si="3"/>
        <v>1</v>
      </c>
      <c r="F33">
        <f t="shared" si="3"/>
        <v>0</v>
      </c>
      <c r="G33">
        <f t="shared" si="3"/>
        <v>1</v>
      </c>
      <c r="H33">
        <f t="shared" si="3"/>
        <v>0</v>
      </c>
      <c r="I33">
        <f t="shared" si="3"/>
        <v>1</v>
      </c>
      <c r="J33">
        <f t="shared" si="3"/>
        <v>1</v>
      </c>
      <c r="K33">
        <f t="shared" si="3"/>
        <v>1</v>
      </c>
      <c r="L33">
        <f t="shared" si="3"/>
        <v>1</v>
      </c>
      <c r="M33">
        <f t="shared" si="3"/>
        <v>0</v>
      </c>
      <c r="N33">
        <f t="shared" si="3"/>
        <v>1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1</v>
      </c>
      <c r="S33">
        <f t="shared" si="3"/>
        <v>0</v>
      </c>
      <c r="T33">
        <f t="shared" si="3"/>
        <v>0</v>
      </c>
      <c r="U33">
        <f t="shared" si="3"/>
        <v>1</v>
      </c>
      <c r="V33">
        <f t="shared" si="3"/>
        <v>0</v>
      </c>
      <c r="W33">
        <f t="shared" si="3"/>
        <v>1</v>
      </c>
      <c r="X33">
        <f t="shared" si="3"/>
        <v>0</v>
      </c>
      <c r="Y33" s="32">
        <f t="shared" si="3"/>
        <v>1</v>
      </c>
      <c r="Z33" s="32">
        <f t="shared" si="3"/>
        <v>0</v>
      </c>
      <c r="AA33" s="32">
        <f t="shared" si="3"/>
        <v>0</v>
      </c>
      <c r="AB33" s="32">
        <f t="shared" si="3"/>
        <v>1</v>
      </c>
      <c r="AC33" s="32">
        <f t="shared" si="3"/>
        <v>1</v>
      </c>
      <c r="AD33" s="32">
        <f t="shared" si="3"/>
        <v>0</v>
      </c>
      <c r="AE33" s="32">
        <f t="shared" si="3"/>
        <v>1</v>
      </c>
      <c r="AF33" s="32">
        <f t="shared" si="3"/>
        <v>1</v>
      </c>
      <c r="AG33" s="32">
        <f t="shared" si="3"/>
        <v>0</v>
      </c>
      <c r="AH33" s="32">
        <f t="shared" si="3"/>
        <v>1</v>
      </c>
      <c r="AI33" s="32">
        <f t="shared" si="3"/>
        <v>1</v>
      </c>
      <c r="AJ33" s="32">
        <f t="shared" si="3"/>
        <v>0</v>
      </c>
      <c r="AK33" s="32">
        <f t="shared" si="3"/>
        <v>1</v>
      </c>
      <c r="AL33" s="32">
        <f t="shared" si="3"/>
        <v>0</v>
      </c>
      <c r="AM33" s="32">
        <f t="shared" si="3"/>
        <v>1</v>
      </c>
      <c r="AN33" s="32">
        <f t="shared" si="3"/>
        <v>0</v>
      </c>
      <c r="AO33" s="32">
        <f t="shared" si="3"/>
        <v>1</v>
      </c>
      <c r="AP33" s="29">
        <f t="shared" si="2"/>
        <v>1</v>
      </c>
    </row>
    <row r="34" spans="1:42" x14ac:dyDescent="0.2">
      <c r="A34">
        <v>1680689</v>
      </c>
      <c r="B34">
        <f t="shared" si="1"/>
        <v>1</v>
      </c>
      <c r="C34">
        <f t="shared" si="3"/>
        <v>1</v>
      </c>
      <c r="D34">
        <f t="shared" si="3"/>
        <v>1</v>
      </c>
      <c r="E34">
        <f t="shared" si="3"/>
        <v>1</v>
      </c>
      <c r="F34">
        <f t="shared" si="3"/>
        <v>0</v>
      </c>
      <c r="G34">
        <f t="shared" si="3"/>
        <v>1</v>
      </c>
      <c r="H34">
        <f t="shared" si="3"/>
        <v>1</v>
      </c>
      <c r="I34">
        <f t="shared" si="3"/>
        <v>1</v>
      </c>
      <c r="J34">
        <f t="shared" si="3"/>
        <v>0</v>
      </c>
      <c r="K34">
        <f t="shared" si="3"/>
        <v>1</v>
      </c>
      <c r="L34">
        <f t="shared" si="3"/>
        <v>1</v>
      </c>
      <c r="M34">
        <f t="shared" si="3"/>
        <v>1</v>
      </c>
      <c r="N34">
        <f t="shared" si="3"/>
        <v>1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1</v>
      </c>
      <c r="S34">
        <f t="shared" si="3"/>
        <v>1</v>
      </c>
      <c r="T34">
        <f t="shared" si="3"/>
        <v>0</v>
      </c>
      <c r="U34">
        <f t="shared" si="3"/>
        <v>0</v>
      </c>
      <c r="V34">
        <f t="shared" si="3"/>
        <v>1</v>
      </c>
      <c r="W34">
        <f t="shared" si="3"/>
        <v>1</v>
      </c>
      <c r="X34">
        <f t="shared" si="3"/>
        <v>1</v>
      </c>
      <c r="Y34" s="32">
        <f t="shared" si="3"/>
        <v>1</v>
      </c>
      <c r="Z34" s="32">
        <f t="shared" si="3"/>
        <v>1</v>
      </c>
      <c r="AA34" s="32">
        <f t="shared" si="3"/>
        <v>1</v>
      </c>
      <c r="AB34" s="32">
        <f t="shared" si="3"/>
        <v>1</v>
      </c>
      <c r="AC34" s="32">
        <f t="shared" si="3"/>
        <v>1</v>
      </c>
      <c r="AD34" s="32">
        <f t="shared" si="3"/>
        <v>1</v>
      </c>
      <c r="AE34" s="32">
        <f t="shared" si="3"/>
        <v>1</v>
      </c>
      <c r="AF34" s="32">
        <f t="shared" si="3"/>
        <v>1</v>
      </c>
      <c r="AG34" s="32">
        <f t="shared" si="3"/>
        <v>1</v>
      </c>
      <c r="AH34" s="32">
        <f t="shared" si="3"/>
        <v>1</v>
      </c>
      <c r="AI34" s="32">
        <f t="shared" si="3"/>
        <v>1</v>
      </c>
      <c r="AJ34" s="32">
        <f t="shared" si="3"/>
        <v>1</v>
      </c>
      <c r="AK34" s="32">
        <f t="shared" si="3"/>
        <v>0</v>
      </c>
      <c r="AL34" s="32">
        <f t="shared" si="3"/>
        <v>1</v>
      </c>
      <c r="AM34" s="32">
        <f t="shared" si="3"/>
        <v>1</v>
      </c>
      <c r="AN34" s="32">
        <f t="shared" si="3"/>
        <v>1</v>
      </c>
      <c r="AO34" s="32">
        <f t="shared" si="3"/>
        <v>1</v>
      </c>
      <c r="AP34" s="29">
        <f t="shared" si="2"/>
        <v>1</v>
      </c>
    </row>
    <row r="35" spans="1:42" x14ac:dyDescent="0.2">
      <c r="A35">
        <v>3096824</v>
      </c>
      <c r="B35">
        <f t="shared" si="1"/>
        <v>0</v>
      </c>
      <c r="C35">
        <f t="shared" si="3"/>
        <v>1</v>
      </c>
      <c r="D35">
        <f t="shared" si="3"/>
        <v>1</v>
      </c>
      <c r="E35">
        <f t="shared" si="3"/>
        <v>1</v>
      </c>
      <c r="F35">
        <f t="shared" si="3"/>
        <v>1</v>
      </c>
      <c r="G35">
        <f t="shared" si="3"/>
        <v>1</v>
      </c>
      <c r="H35">
        <f t="shared" si="3"/>
        <v>1</v>
      </c>
      <c r="I35">
        <f t="shared" si="3"/>
        <v>1</v>
      </c>
      <c r="J35">
        <f t="shared" si="3"/>
        <v>0</v>
      </c>
      <c r="K35">
        <f t="shared" si="3"/>
        <v>1</v>
      </c>
      <c r="L35">
        <f t="shared" si="3"/>
        <v>1</v>
      </c>
      <c r="M35">
        <f t="shared" si="3"/>
        <v>1</v>
      </c>
      <c r="N35">
        <f t="shared" si="3"/>
        <v>1</v>
      </c>
      <c r="O35">
        <f t="shared" si="3"/>
        <v>0</v>
      </c>
      <c r="P35">
        <f t="shared" si="3"/>
        <v>0</v>
      </c>
      <c r="Q35">
        <f t="shared" si="3"/>
        <v>1</v>
      </c>
      <c r="R35">
        <f t="shared" si="3"/>
        <v>1</v>
      </c>
      <c r="S35">
        <f t="shared" si="3"/>
        <v>1</v>
      </c>
      <c r="T35">
        <f t="shared" si="3"/>
        <v>1</v>
      </c>
      <c r="U35">
        <f t="shared" si="3"/>
        <v>1</v>
      </c>
      <c r="V35">
        <f t="shared" si="3"/>
        <v>1</v>
      </c>
      <c r="W35">
        <f t="shared" si="3"/>
        <v>1</v>
      </c>
      <c r="X35">
        <f t="shared" si="3"/>
        <v>1</v>
      </c>
      <c r="Y35" s="32">
        <f t="shared" si="3"/>
        <v>1</v>
      </c>
      <c r="Z35" s="32">
        <f t="shared" si="3"/>
        <v>1</v>
      </c>
      <c r="AA35" s="32">
        <f t="shared" si="3"/>
        <v>1</v>
      </c>
      <c r="AB35" s="32">
        <f t="shared" si="3"/>
        <v>1</v>
      </c>
      <c r="AC35" s="32">
        <f t="shared" si="3"/>
        <v>1</v>
      </c>
      <c r="AD35" s="32">
        <f t="shared" si="3"/>
        <v>1</v>
      </c>
      <c r="AE35" s="32">
        <f t="shared" si="3"/>
        <v>1</v>
      </c>
      <c r="AF35" s="32">
        <f t="shared" si="3"/>
        <v>1</v>
      </c>
      <c r="AG35" s="32">
        <f t="shared" si="3"/>
        <v>1</v>
      </c>
      <c r="AH35" s="32">
        <f t="shared" si="3"/>
        <v>1</v>
      </c>
      <c r="AI35" s="32">
        <f t="shared" si="3"/>
        <v>1</v>
      </c>
      <c r="AJ35" s="32">
        <f t="shared" si="3"/>
        <v>1</v>
      </c>
      <c r="AK35" s="32">
        <f t="shared" si="3"/>
        <v>1</v>
      </c>
      <c r="AL35" s="32">
        <f t="shared" si="3"/>
        <v>1</v>
      </c>
      <c r="AM35" s="32">
        <f t="shared" si="3"/>
        <v>1</v>
      </c>
      <c r="AN35" s="32">
        <f t="shared" si="3"/>
        <v>1</v>
      </c>
      <c r="AO35" s="32">
        <f t="shared" si="3"/>
        <v>1</v>
      </c>
      <c r="AP35" s="29">
        <f t="shared" si="2"/>
        <v>0</v>
      </c>
    </row>
    <row r="36" spans="1:42" x14ac:dyDescent="0.2">
      <c r="A36">
        <v>2276120</v>
      </c>
      <c r="B36">
        <f t="shared" si="1"/>
        <v>1</v>
      </c>
      <c r="C36">
        <f t="shared" si="3"/>
        <v>0</v>
      </c>
      <c r="D36">
        <f t="shared" si="3"/>
        <v>1</v>
      </c>
      <c r="E36">
        <f t="shared" si="3"/>
        <v>1</v>
      </c>
      <c r="F36">
        <f t="shared" si="3"/>
        <v>1</v>
      </c>
      <c r="G36">
        <f t="shared" si="3"/>
        <v>1</v>
      </c>
      <c r="H36">
        <f t="shared" si="3"/>
        <v>0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1</v>
      </c>
      <c r="O36">
        <f t="shared" si="3"/>
        <v>0</v>
      </c>
      <c r="P36">
        <f t="shared" si="3"/>
        <v>1</v>
      </c>
      <c r="Q36">
        <f t="shared" si="3"/>
        <v>0</v>
      </c>
      <c r="R36">
        <f t="shared" si="3"/>
        <v>0</v>
      </c>
      <c r="S36">
        <f t="shared" si="3"/>
        <v>1</v>
      </c>
      <c r="T36">
        <f t="shared" si="3"/>
        <v>0</v>
      </c>
      <c r="U36">
        <f t="shared" si="3"/>
        <v>0</v>
      </c>
      <c r="V36">
        <f t="shared" si="3"/>
        <v>0</v>
      </c>
      <c r="W36">
        <f t="shared" si="3"/>
        <v>1</v>
      </c>
      <c r="X36">
        <f t="shared" si="3"/>
        <v>1</v>
      </c>
      <c r="Y36" s="32">
        <f t="shared" si="3"/>
        <v>1</v>
      </c>
      <c r="Z36" s="32">
        <f t="shared" si="3"/>
        <v>1</v>
      </c>
      <c r="AA36" s="32">
        <f t="shared" si="3"/>
        <v>1</v>
      </c>
      <c r="AB36" s="32">
        <f t="shared" si="3"/>
        <v>1</v>
      </c>
      <c r="AC36" s="32">
        <f t="shared" si="3"/>
        <v>1</v>
      </c>
      <c r="AD36" s="32">
        <f t="shared" si="3"/>
        <v>0</v>
      </c>
      <c r="AE36" s="32">
        <f t="shared" si="3"/>
        <v>1</v>
      </c>
      <c r="AF36" s="32">
        <f t="shared" si="3"/>
        <v>1</v>
      </c>
      <c r="AG36" s="32">
        <f t="shared" si="3"/>
        <v>1</v>
      </c>
      <c r="AH36" s="32">
        <f t="shared" si="3"/>
        <v>1</v>
      </c>
      <c r="AI36" s="32">
        <f t="shared" si="3"/>
        <v>1</v>
      </c>
      <c r="AJ36" s="32">
        <f t="shared" si="3"/>
        <v>1</v>
      </c>
      <c r="AK36" s="32">
        <f t="shared" si="3"/>
        <v>1</v>
      </c>
      <c r="AL36" s="32">
        <f t="shared" si="3"/>
        <v>1</v>
      </c>
      <c r="AM36" s="32">
        <f t="shared" si="3"/>
        <v>1</v>
      </c>
      <c r="AN36" s="32">
        <f t="shared" si="3"/>
        <v>0</v>
      </c>
      <c r="AO36" s="32">
        <f t="shared" si="3"/>
        <v>1</v>
      </c>
      <c r="AP36" s="29">
        <f t="shared" si="2"/>
        <v>1</v>
      </c>
    </row>
    <row r="37" spans="1:42" x14ac:dyDescent="0.2">
      <c r="A37">
        <v>1825350</v>
      </c>
      <c r="B37">
        <f t="shared" si="1"/>
        <v>1</v>
      </c>
      <c r="C37">
        <f t="shared" si="3"/>
        <v>0</v>
      </c>
      <c r="D37">
        <f t="shared" si="3"/>
        <v>1</v>
      </c>
      <c r="E37">
        <f t="shared" si="3"/>
        <v>0</v>
      </c>
      <c r="F37">
        <f t="shared" si="3"/>
        <v>1</v>
      </c>
      <c r="G37">
        <f t="shared" si="3"/>
        <v>1</v>
      </c>
      <c r="H37">
        <f t="shared" si="3"/>
        <v>0</v>
      </c>
      <c r="I37">
        <f t="shared" si="3"/>
        <v>0</v>
      </c>
      <c r="J37">
        <f t="shared" si="3"/>
        <v>1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1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1</v>
      </c>
      <c r="U37">
        <f t="shared" ref="C37:AO43" si="4">IF(U15="Approve",1,0)</f>
        <v>0</v>
      </c>
      <c r="V37">
        <f t="shared" si="4"/>
        <v>0</v>
      </c>
      <c r="W37">
        <f t="shared" si="4"/>
        <v>0</v>
      </c>
      <c r="X37">
        <f t="shared" si="4"/>
        <v>0</v>
      </c>
      <c r="Y37" s="32">
        <f t="shared" si="4"/>
        <v>1</v>
      </c>
      <c r="Z37" s="32">
        <f t="shared" si="4"/>
        <v>0</v>
      </c>
      <c r="AA37" s="32">
        <f t="shared" si="4"/>
        <v>0</v>
      </c>
      <c r="AB37" s="32">
        <f t="shared" si="4"/>
        <v>0</v>
      </c>
      <c r="AC37" s="32">
        <f t="shared" si="4"/>
        <v>0</v>
      </c>
      <c r="AD37" s="32">
        <f t="shared" si="4"/>
        <v>0</v>
      </c>
      <c r="AE37" s="32">
        <f t="shared" si="4"/>
        <v>0</v>
      </c>
      <c r="AF37" s="32">
        <f t="shared" si="4"/>
        <v>0</v>
      </c>
      <c r="AG37" s="32">
        <f t="shared" si="4"/>
        <v>0</v>
      </c>
      <c r="AH37" s="32">
        <f t="shared" si="4"/>
        <v>0</v>
      </c>
      <c r="AI37" s="32">
        <f t="shared" si="4"/>
        <v>0</v>
      </c>
      <c r="AJ37" s="32">
        <f t="shared" si="4"/>
        <v>0</v>
      </c>
      <c r="AK37" s="32">
        <f t="shared" si="4"/>
        <v>0</v>
      </c>
      <c r="AL37" s="32">
        <f t="shared" si="4"/>
        <v>0</v>
      </c>
      <c r="AM37" s="32">
        <f t="shared" si="4"/>
        <v>0</v>
      </c>
      <c r="AN37" s="32">
        <f t="shared" si="4"/>
        <v>0</v>
      </c>
      <c r="AO37" s="32">
        <f t="shared" si="4"/>
        <v>0</v>
      </c>
      <c r="AP37" s="29">
        <f t="shared" si="2"/>
        <v>0</v>
      </c>
    </row>
    <row r="38" spans="1:42" x14ac:dyDescent="0.2">
      <c r="A38">
        <v>3094753</v>
      </c>
      <c r="B38">
        <f t="shared" si="1"/>
        <v>1</v>
      </c>
      <c r="C38">
        <f t="shared" si="4"/>
        <v>1</v>
      </c>
      <c r="D38">
        <f t="shared" si="4"/>
        <v>1</v>
      </c>
      <c r="E38">
        <f t="shared" si="4"/>
        <v>1</v>
      </c>
      <c r="F38">
        <f t="shared" si="4"/>
        <v>1</v>
      </c>
      <c r="G38">
        <f t="shared" si="4"/>
        <v>1</v>
      </c>
      <c r="H38">
        <f t="shared" si="4"/>
        <v>1</v>
      </c>
      <c r="I38">
        <f t="shared" si="4"/>
        <v>1</v>
      </c>
      <c r="J38">
        <f t="shared" si="4"/>
        <v>1</v>
      </c>
      <c r="K38">
        <f t="shared" si="4"/>
        <v>1</v>
      </c>
      <c r="L38">
        <f t="shared" si="4"/>
        <v>1</v>
      </c>
      <c r="M38">
        <f t="shared" si="4"/>
        <v>1</v>
      </c>
      <c r="N38">
        <f t="shared" si="4"/>
        <v>1</v>
      </c>
      <c r="O38">
        <f t="shared" si="4"/>
        <v>0</v>
      </c>
      <c r="P38">
        <f t="shared" si="4"/>
        <v>0</v>
      </c>
      <c r="Q38">
        <f t="shared" si="4"/>
        <v>1</v>
      </c>
      <c r="R38">
        <f t="shared" si="4"/>
        <v>1</v>
      </c>
      <c r="S38">
        <f t="shared" si="4"/>
        <v>1</v>
      </c>
      <c r="T38">
        <f t="shared" si="4"/>
        <v>1</v>
      </c>
      <c r="U38">
        <f t="shared" si="4"/>
        <v>1</v>
      </c>
      <c r="V38">
        <f t="shared" si="4"/>
        <v>1</v>
      </c>
      <c r="W38">
        <f t="shared" si="4"/>
        <v>1</v>
      </c>
      <c r="X38">
        <f t="shared" si="4"/>
        <v>1</v>
      </c>
      <c r="Y38" s="32">
        <f t="shared" si="4"/>
        <v>1</v>
      </c>
      <c r="Z38" s="32">
        <f t="shared" si="4"/>
        <v>1</v>
      </c>
      <c r="AA38" s="32">
        <f t="shared" si="4"/>
        <v>1</v>
      </c>
      <c r="AB38" s="32">
        <f t="shared" si="4"/>
        <v>1</v>
      </c>
      <c r="AC38" s="32">
        <f t="shared" si="4"/>
        <v>1</v>
      </c>
      <c r="AD38" s="32">
        <f t="shared" si="4"/>
        <v>1</v>
      </c>
      <c r="AE38" s="32">
        <f t="shared" si="4"/>
        <v>1</v>
      </c>
      <c r="AF38" s="32">
        <f t="shared" si="4"/>
        <v>1</v>
      </c>
      <c r="AG38" s="32">
        <f t="shared" si="4"/>
        <v>1</v>
      </c>
      <c r="AH38" s="32">
        <f t="shared" si="4"/>
        <v>1</v>
      </c>
      <c r="AI38" s="32">
        <f t="shared" si="4"/>
        <v>1</v>
      </c>
      <c r="AJ38" s="32">
        <f t="shared" si="4"/>
        <v>1</v>
      </c>
      <c r="AK38" s="32">
        <f t="shared" si="4"/>
        <v>1</v>
      </c>
      <c r="AL38" s="32">
        <f t="shared" si="4"/>
        <v>1</v>
      </c>
      <c r="AM38" s="32">
        <f t="shared" si="4"/>
        <v>1</v>
      </c>
      <c r="AN38" s="32">
        <f t="shared" si="4"/>
        <v>1</v>
      </c>
      <c r="AO38" s="32">
        <f t="shared" si="4"/>
        <v>1</v>
      </c>
      <c r="AP38" s="29">
        <f t="shared" si="2"/>
        <v>1</v>
      </c>
    </row>
    <row r="39" spans="1:42" x14ac:dyDescent="0.2">
      <c r="A39">
        <v>2377392</v>
      </c>
      <c r="B39">
        <f t="shared" si="1"/>
        <v>0</v>
      </c>
      <c r="C39">
        <f t="shared" si="4"/>
        <v>1</v>
      </c>
      <c r="D39">
        <f t="shared" si="4"/>
        <v>1</v>
      </c>
      <c r="E39">
        <f t="shared" si="4"/>
        <v>0</v>
      </c>
      <c r="F39">
        <f t="shared" si="4"/>
        <v>1</v>
      </c>
      <c r="G39">
        <f t="shared" si="4"/>
        <v>1</v>
      </c>
      <c r="H39">
        <f t="shared" si="4"/>
        <v>0</v>
      </c>
      <c r="I39">
        <f t="shared" si="4"/>
        <v>1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1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4"/>
        <v>0</v>
      </c>
      <c r="W39">
        <f t="shared" si="4"/>
        <v>0</v>
      </c>
      <c r="X39">
        <f t="shared" si="4"/>
        <v>0</v>
      </c>
      <c r="Y39" s="32">
        <f t="shared" si="4"/>
        <v>1</v>
      </c>
      <c r="Z39" s="32">
        <f t="shared" si="4"/>
        <v>0</v>
      </c>
      <c r="AA39" s="32">
        <f t="shared" si="4"/>
        <v>0</v>
      </c>
      <c r="AB39" s="32">
        <f t="shared" si="4"/>
        <v>0</v>
      </c>
      <c r="AC39" s="32">
        <f t="shared" si="4"/>
        <v>0</v>
      </c>
      <c r="AD39" s="32">
        <f t="shared" si="4"/>
        <v>0</v>
      </c>
      <c r="AE39" s="32">
        <f t="shared" si="4"/>
        <v>0</v>
      </c>
      <c r="AF39" s="32">
        <f t="shared" si="4"/>
        <v>1</v>
      </c>
      <c r="AG39" s="32">
        <f t="shared" si="4"/>
        <v>0</v>
      </c>
      <c r="AH39" s="32">
        <f t="shared" si="4"/>
        <v>0</v>
      </c>
      <c r="AI39" s="32">
        <f t="shared" si="4"/>
        <v>1</v>
      </c>
      <c r="AJ39" s="32">
        <f t="shared" si="4"/>
        <v>0</v>
      </c>
      <c r="AK39" s="32">
        <f t="shared" si="4"/>
        <v>0</v>
      </c>
      <c r="AL39" s="32">
        <f t="shared" si="4"/>
        <v>0</v>
      </c>
      <c r="AM39" s="32">
        <f t="shared" si="4"/>
        <v>0</v>
      </c>
      <c r="AN39" s="32">
        <f t="shared" si="4"/>
        <v>0</v>
      </c>
      <c r="AO39" s="32">
        <f t="shared" si="4"/>
        <v>0</v>
      </c>
      <c r="AP39" s="29">
        <f t="shared" si="2"/>
        <v>1</v>
      </c>
    </row>
    <row r="40" spans="1:42" x14ac:dyDescent="0.2">
      <c r="A40">
        <v>1588096</v>
      </c>
      <c r="B40">
        <f t="shared" si="1"/>
        <v>0</v>
      </c>
      <c r="C40">
        <f t="shared" si="4"/>
        <v>0</v>
      </c>
      <c r="D40">
        <f t="shared" si="4"/>
        <v>1</v>
      </c>
      <c r="E40">
        <f t="shared" si="4"/>
        <v>0</v>
      </c>
      <c r="F40">
        <f t="shared" si="4"/>
        <v>1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1</v>
      </c>
      <c r="N40">
        <f t="shared" si="4"/>
        <v>1</v>
      </c>
      <c r="O40">
        <f t="shared" si="4"/>
        <v>0</v>
      </c>
      <c r="P40">
        <f t="shared" si="4"/>
        <v>1</v>
      </c>
      <c r="Q40">
        <f t="shared" si="4"/>
        <v>0</v>
      </c>
      <c r="R40">
        <f t="shared" si="4"/>
        <v>0</v>
      </c>
      <c r="S40">
        <f t="shared" si="4"/>
        <v>1</v>
      </c>
      <c r="T40">
        <f t="shared" si="4"/>
        <v>1</v>
      </c>
      <c r="U40">
        <f t="shared" si="4"/>
        <v>0</v>
      </c>
      <c r="V40">
        <f t="shared" si="4"/>
        <v>0</v>
      </c>
      <c r="W40">
        <f t="shared" si="4"/>
        <v>0</v>
      </c>
      <c r="X40">
        <f t="shared" si="4"/>
        <v>0</v>
      </c>
      <c r="Y40" s="32">
        <f t="shared" si="4"/>
        <v>1</v>
      </c>
      <c r="Z40" s="32">
        <f t="shared" si="4"/>
        <v>0</v>
      </c>
      <c r="AA40" s="32">
        <f t="shared" si="4"/>
        <v>0</v>
      </c>
      <c r="AB40" s="32">
        <f t="shared" si="4"/>
        <v>0</v>
      </c>
      <c r="AC40" s="32">
        <f t="shared" si="4"/>
        <v>0</v>
      </c>
      <c r="AD40" s="32">
        <f t="shared" si="4"/>
        <v>0</v>
      </c>
      <c r="AE40" s="32">
        <f t="shared" si="4"/>
        <v>0</v>
      </c>
      <c r="AF40" s="32">
        <f t="shared" si="4"/>
        <v>0</v>
      </c>
      <c r="AG40" s="32">
        <f t="shared" si="4"/>
        <v>0</v>
      </c>
      <c r="AH40" s="32">
        <f t="shared" si="4"/>
        <v>0</v>
      </c>
      <c r="AI40" s="32">
        <f t="shared" si="4"/>
        <v>0</v>
      </c>
      <c r="AJ40" s="32">
        <f t="shared" si="4"/>
        <v>0</v>
      </c>
      <c r="AK40" s="32">
        <f t="shared" si="4"/>
        <v>0</v>
      </c>
      <c r="AL40" s="32">
        <f t="shared" si="4"/>
        <v>0</v>
      </c>
      <c r="AM40" s="32">
        <f t="shared" si="4"/>
        <v>0</v>
      </c>
      <c r="AN40" s="32">
        <f t="shared" si="4"/>
        <v>0</v>
      </c>
      <c r="AO40" s="32">
        <f t="shared" si="4"/>
        <v>0</v>
      </c>
      <c r="AP40" s="29">
        <f t="shared" si="2"/>
        <v>0</v>
      </c>
    </row>
    <row r="41" spans="1:42" x14ac:dyDescent="0.2">
      <c r="A41">
        <v>1857276</v>
      </c>
      <c r="B41">
        <f t="shared" si="1"/>
        <v>1</v>
      </c>
      <c r="C41">
        <f t="shared" si="4"/>
        <v>1</v>
      </c>
      <c r="D41">
        <f t="shared" si="4"/>
        <v>1</v>
      </c>
      <c r="E41">
        <f t="shared" si="4"/>
        <v>1</v>
      </c>
      <c r="F41">
        <f t="shared" si="4"/>
        <v>1</v>
      </c>
      <c r="G41">
        <f t="shared" si="4"/>
        <v>1</v>
      </c>
      <c r="H41">
        <f t="shared" si="4"/>
        <v>1</v>
      </c>
      <c r="I41">
        <f t="shared" si="4"/>
        <v>1</v>
      </c>
      <c r="J41">
        <f t="shared" si="4"/>
        <v>0</v>
      </c>
      <c r="K41">
        <f t="shared" si="4"/>
        <v>1</v>
      </c>
      <c r="L41">
        <f t="shared" si="4"/>
        <v>1</v>
      </c>
      <c r="M41">
        <f t="shared" si="4"/>
        <v>1</v>
      </c>
      <c r="N41">
        <f t="shared" si="4"/>
        <v>1</v>
      </c>
      <c r="O41">
        <f t="shared" si="4"/>
        <v>0</v>
      </c>
      <c r="P41">
        <f t="shared" si="4"/>
        <v>1</v>
      </c>
      <c r="Q41">
        <f t="shared" si="4"/>
        <v>1</v>
      </c>
      <c r="R41">
        <f t="shared" si="4"/>
        <v>1</v>
      </c>
      <c r="S41">
        <f t="shared" si="4"/>
        <v>1</v>
      </c>
      <c r="T41">
        <f t="shared" si="4"/>
        <v>1</v>
      </c>
      <c r="U41">
        <f t="shared" si="4"/>
        <v>1</v>
      </c>
      <c r="V41">
        <f t="shared" si="4"/>
        <v>1</v>
      </c>
      <c r="W41">
        <f t="shared" si="4"/>
        <v>1</v>
      </c>
      <c r="X41">
        <f t="shared" si="4"/>
        <v>1</v>
      </c>
      <c r="Y41" s="32">
        <f t="shared" si="4"/>
        <v>1</v>
      </c>
      <c r="Z41" s="32">
        <f t="shared" si="4"/>
        <v>1</v>
      </c>
      <c r="AA41" s="32">
        <f t="shared" si="4"/>
        <v>1</v>
      </c>
      <c r="AB41" s="32">
        <f t="shared" si="4"/>
        <v>1</v>
      </c>
      <c r="AC41" s="32">
        <f t="shared" si="4"/>
        <v>1</v>
      </c>
      <c r="AD41" s="32">
        <f t="shared" si="4"/>
        <v>1</v>
      </c>
      <c r="AE41" s="32">
        <f t="shared" si="4"/>
        <v>1</v>
      </c>
      <c r="AF41" s="32">
        <f t="shared" si="4"/>
        <v>1</v>
      </c>
      <c r="AG41" s="32">
        <f t="shared" si="4"/>
        <v>1</v>
      </c>
      <c r="AH41" s="32">
        <f t="shared" si="4"/>
        <v>1</v>
      </c>
      <c r="AI41" s="32">
        <f t="shared" si="4"/>
        <v>1</v>
      </c>
      <c r="AJ41" s="32">
        <f t="shared" si="4"/>
        <v>1</v>
      </c>
      <c r="AK41" s="32">
        <f t="shared" si="4"/>
        <v>1</v>
      </c>
      <c r="AL41" s="32">
        <f t="shared" si="4"/>
        <v>1</v>
      </c>
      <c r="AM41" s="32">
        <f t="shared" si="4"/>
        <v>1</v>
      </c>
      <c r="AN41" s="32">
        <f t="shared" si="4"/>
        <v>1</v>
      </c>
      <c r="AO41" s="32">
        <f t="shared" si="4"/>
        <v>1</v>
      </c>
      <c r="AP41" s="29">
        <f t="shared" si="2"/>
        <v>1</v>
      </c>
    </row>
    <row r="42" spans="1:42" x14ac:dyDescent="0.2">
      <c r="A42">
        <v>1624652</v>
      </c>
      <c r="B42">
        <f t="shared" si="1"/>
        <v>1</v>
      </c>
      <c r="C42">
        <f t="shared" si="4"/>
        <v>0</v>
      </c>
      <c r="D42">
        <f t="shared" si="4"/>
        <v>1</v>
      </c>
      <c r="E42">
        <f t="shared" si="4"/>
        <v>1</v>
      </c>
      <c r="F42">
        <f t="shared" si="4"/>
        <v>1</v>
      </c>
      <c r="G42">
        <f t="shared" si="4"/>
        <v>1</v>
      </c>
      <c r="H42">
        <f t="shared" si="4"/>
        <v>0</v>
      </c>
      <c r="I42">
        <f t="shared" si="4"/>
        <v>1</v>
      </c>
      <c r="J42">
        <f t="shared" si="4"/>
        <v>1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V42">
        <f t="shared" si="4"/>
        <v>0</v>
      </c>
      <c r="W42">
        <f t="shared" si="4"/>
        <v>0</v>
      </c>
      <c r="X42">
        <f t="shared" si="4"/>
        <v>0</v>
      </c>
      <c r="Y42" s="32">
        <f t="shared" si="4"/>
        <v>1</v>
      </c>
      <c r="Z42" s="32">
        <f t="shared" si="4"/>
        <v>1</v>
      </c>
      <c r="AA42" s="32">
        <f t="shared" si="4"/>
        <v>0</v>
      </c>
      <c r="AB42" s="32">
        <f t="shared" si="4"/>
        <v>0</v>
      </c>
      <c r="AC42" s="32">
        <f t="shared" si="4"/>
        <v>0</v>
      </c>
      <c r="AD42" s="32">
        <f t="shared" si="4"/>
        <v>0</v>
      </c>
      <c r="AE42" s="32">
        <f t="shared" si="4"/>
        <v>0</v>
      </c>
      <c r="AF42" s="32">
        <f t="shared" si="4"/>
        <v>0</v>
      </c>
      <c r="AG42" s="32">
        <f t="shared" si="4"/>
        <v>0</v>
      </c>
      <c r="AH42" s="32">
        <f t="shared" si="4"/>
        <v>0</v>
      </c>
      <c r="AI42" s="32">
        <f t="shared" si="4"/>
        <v>1</v>
      </c>
      <c r="AJ42" s="32">
        <f t="shared" si="4"/>
        <v>0</v>
      </c>
      <c r="AK42" s="32">
        <f t="shared" si="4"/>
        <v>0</v>
      </c>
      <c r="AL42" s="32">
        <f t="shared" si="4"/>
        <v>0</v>
      </c>
      <c r="AM42" s="32">
        <f t="shared" si="4"/>
        <v>0</v>
      </c>
      <c r="AN42" s="32">
        <f t="shared" si="4"/>
        <v>0</v>
      </c>
      <c r="AO42" s="32">
        <f t="shared" si="4"/>
        <v>1</v>
      </c>
      <c r="AP42" s="29">
        <f t="shared" si="2"/>
        <v>1</v>
      </c>
    </row>
    <row r="43" spans="1:42" x14ac:dyDescent="0.2">
      <c r="A43">
        <v>1492974</v>
      </c>
      <c r="B43">
        <f t="shared" si="1"/>
        <v>1</v>
      </c>
      <c r="C43">
        <f t="shared" si="4"/>
        <v>1</v>
      </c>
      <c r="D43">
        <f t="shared" si="4"/>
        <v>1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1</v>
      </c>
      <c r="I43">
        <f t="shared" si="4"/>
        <v>1</v>
      </c>
      <c r="J43">
        <f t="shared" si="4"/>
        <v>1</v>
      </c>
      <c r="K43">
        <f t="shared" si="4"/>
        <v>1</v>
      </c>
      <c r="L43">
        <f t="shared" si="4"/>
        <v>1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1</v>
      </c>
      <c r="R43">
        <f t="shared" si="4"/>
        <v>1</v>
      </c>
      <c r="S43">
        <f t="shared" si="4"/>
        <v>1</v>
      </c>
      <c r="T43">
        <f t="shared" si="4"/>
        <v>1</v>
      </c>
      <c r="U43">
        <f t="shared" si="4"/>
        <v>1</v>
      </c>
      <c r="V43">
        <f t="shared" si="4"/>
        <v>1</v>
      </c>
      <c r="W43">
        <f t="shared" si="4"/>
        <v>1</v>
      </c>
      <c r="X43">
        <f t="shared" si="4"/>
        <v>1</v>
      </c>
      <c r="Y43" s="32">
        <f t="shared" si="4"/>
        <v>1</v>
      </c>
      <c r="Z43" s="32">
        <f t="shared" si="4"/>
        <v>1</v>
      </c>
      <c r="AA43" s="32">
        <f t="shared" si="4"/>
        <v>1</v>
      </c>
      <c r="AB43" s="32">
        <f t="shared" si="4"/>
        <v>1</v>
      </c>
      <c r="AC43" s="32">
        <f t="shared" si="4"/>
        <v>1</v>
      </c>
      <c r="AD43" s="32">
        <f t="shared" si="4"/>
        <v>1</v>
      </c>
      <c r="AE43" s="32">
        <f t="shared" si="4"/>
        <v>1</v>
      </c>
      <c r="AF43" s="32">
        <f t="shared" si="4"/>
        <v>1</v>
      </c>
      <c r="AG43" s="32">
        <f t="shared" si="4"/>
        <v>1</v>
      </c>
      <c r="AH43" s="32">
        <f t="shared" si="4"/>
        <v>1</v>
      </c>
      <c r="AI43" s="32">
        <f t="shared" si="4"/>
        <v>1</v>
      </c>
      <c r="AJ43" s="32">
        <f t="shared" si="4"/>
        <v>1</v>
      </c>
      <c r="AK43" s="32">
        <f t="shared" si="4"/>
        <v>1</v>
      </c>
      <c r="AL43" s="32">
        <f t="shared" si="4"/>
        <v>1</v>
      </c>
      <c r="AM43" s="32">
        <f t="shared" si="4"/>
        <v>1</v>
      </c>
      <c r="AN43" s="32">
        <f t="shared" si="4"/>
        <v>1</v>
      </c>
      <c r="AO43" s="32">
        <f t="shared" si="4"/>
        <v>1</v>
      </c>
      <c r="AP43" s="29">
        <f t="shared" si="2"/>
        <v>1</v>
      </c>
    </row>
    <row r="45" spans="1:42" x14ac:dyDescent="0.2">
      <c r="A45" s="38" t="s">
        <v>447</v>
      </c>
    </row>
    <row r="46" spans="1:42" x14ac:dyDescent="0.2">
      <c r="A46">
        <v>2874682</v>
      </c>
      <c r="B46" s="36">
        <f>B24-$AP24</f>
        <v>0</v>
      </c>
      <c r="C46" s="36">
        <f>C24-$AP24</f>
        <v>0</v>
      </c>
      <c r="D46" s="36">
        <f t="shared" ref="D46:AO46" si="5">D24-$AP24</f>
        <v>0</v>
      </c>
      <c r="E46" s="36">
        <f t="shared" si="5"/>
        <v>0</v>
      </c>
      <c r="F46" s="36">
        <f t="shared" si="5"/>
        <v>0</v>
      </c>
      <c r="G46" s="36">
        <f t="shared" si="5"/>
        <v>0</v>
      </c>
      <c r="H46" s="36">
        <f t="shared" si="5"/>
        <v>0</v>
      </c>
      <c r="I46" s="36">
        <f t="shared" si="5"/>
        <v>0</v>
      </c>
      <c r="J46" s="36">
        <f t="shared" si="5"/>
        <v>0</v>
      </c>
      <c r="K46" s="36">
        <f t="shared" si="5"/>
        <v>0</v>
      </c>
      <c r="L46" s="36">
        <f t="shared" si="5"/>
        <v>0</v>
      </c>
      <c r="M46" s="36">
        <f t="shared" si="5"/>
        <v>0</v>
      </c>
      <c r="N46" s="36">
        <f t="shared" si="5"/>
        <v>0</v>
      </c>
      <c r="O46" s="36">
        <f t="shared" si="5"/>
        <v>-1</v>
      </c>
      <c r="P46" s="36">
        <f t="shared" si="5"/>
        <v>0</v>
      </c>
      <c r="Q46" s="36">
        <f t="shared" si="5"/>
        <v>0</v>
      </c>
      <c r="R46" s="36">
        <f t="shared" si="5"/>
        <v>0</v>
      </c>
      <c r="S46" s="36">
        <f t="shared" si="5"/>
        <v>0</v>
      </c>
      <c r="T46" s="36">
        <f t="shared" si="5"/>
        <v>0</v>
      </c>
      <c r="U46" s="36">
        <f t="shared" si="5"/>
        <v>0</v>
      </c>
      <c r="V46" s="36">
        <f t="shared" si="5"/>
        <v>0</v>
      </c>
      <c r="W46" s="36">
        <f t="shared" si="5"/>
        <v>0</v>
      </c>
      <c r="X46" s="36">
        <f t="shared" si="5"/>
        <v>0</v>
      </c>
      <c r="Y46" s="42">
        <f t="shared" si="5"/>
        <v>0</v>
      </c>
      <c r="Z46" s="42">
        <f t="shared" si="5"/>
        <v>0</v>
      </c>
      <c r="AA46" s="42">
        <f t="shared" si="5"/>
        <v>-1</v>
      </c>
      <c r="AB46" s="42">
        <f t="shared" si="5"/>
        <v>0</v>
      </c>
      <c r="AC46" s="42">
        <f t="shared" si="5"/>
        <v>0</v>
      </c>
      <c r="AD46" s="42">
        <f t="shared" si="5"/>
        <v>0</v>
      </c>
      <c r="AE46" s="42">
        <f t="shared" si="5"/>
        <v>0</v>
      </c>
      <c r="AF46" s="42">
        <f t="shared" si="5"/>
        <v>0</v>
      </c>
      <c r="AG46" s="42">
        <f t="shared" si="5"/>
        <v>0</v>
      </c>
      <c r="AH46" s="42">
        <f t="shared" si="5"/>
        <v>0</v>
      </c>
      <c r="AI46" s="42">
        <f t="shared" si="5"/>
        <v>0</v>
      </c>
      <c r="AJ46" s="42">
        <f t="shared" si="5"/>
        <v>0</v>
      </c>
      <c r="AK46" s="42">
        <f t="shared" si="5"/>
        <v>0</v>
      </c>
      <c r="AL46" s="42">
        <f t="shared" si="5"/>
        <v>0</v>
      </c>
      <c r="AM46" s="42">
        <f t="shared" si="5"/>
        <v>0</v>
      </c>
      <c r="AN46" s="42">
        <f t="shared" si="5"/>
        <v>0</v>
      </c>
      <c r="AO46" s="42">
        <f t="shared" si="5"/>
        <v>0</v>
      </c>
    </row>
    <row r="47" spans="1:42" x14ac:dyDescent="0.2">
      <c r="A47">
        <v>2694779</v>
      </c>
      <c r="B47" s="36">
        <f t="shared" ref="B47:C65" si="6">B25-$AP25</f>
        <v>0</v>
      </c>
      <c r="C47" s="36">
        <f t="shared" si="6"/>
        <v>0</v>
      </c>
      <c r="D47" s="36">
        <f t="shared" ref="D47:AO47" si="7">D25-$AP25</f>
        <v>0</v>
      </c>
      <c r="E47" s="36">
        <f t="shared" si="7"/>
        <v>-1</v>
      </c>
      <c r="F47" s="36">
        <f t="shared" si="7"/>
        <v>-1</v>
      </c>
      <c r="G47" s="36">
        <f t="shared" si="7"/>
        <v>0</v>
      </c>
      <c r="H47" s="36">
        <f t="shared" si="7"/>
        <v>0</v>
      </c>
      <c r="I47" s="36">
        <f t="shared" si="7"/>
        <v>0</v>
      </c>
      <c r="J47" s="36">
        <f t="shared" si="7"/>
        <v>0</v>
      </c>
      <c r="K47" s="36">
        <f t="shared" si="7"/>
        <v>0</v>
      </c>
      <c r="L47" s="36">
        <f t="shared" si="7"/>
        <v>0</v>
      </c>
      <c r="M47" s="36">
        <f t="shared" si="7"/>
        <v>0</v>
      </c>
      <c r="N47" s="36">
        <f t="shared" si="7"/>
        <v>0</v>
      </c>
      <c r="O47" s="36">
        <f t="shared" si="7"/>
        <v>-1</v>
      </c>
      <c r="P47" s="36">
        <f t="shared" si="7"/>
        <v>-1</v>
      </c>
      <c r="Q47" s="36">
        <f t="shared" si="7"/>
        <v>0</v>
      </c>
      <c r="R47" s="36">
        <f t="shared" si="7"/>
        <v>-1</v>
      </c>
      <c r="S47" s="36">
        <f t="shared" si="7"/>
        <v>0</v>
      </c>
      <c r="T47" s="36">
        <f t="shared" si="7"/>
        <v>0</v>
      </c>
      <c r="U47" s="36">
        <f t="shared" si="7"/>
        <v>0</v>
      </c>
      <c r="V47" s="36">
        <f t="shared" si="7"/>
        <v>0</v>
      </c>
      <c r="W47" s="36">
        <f t="shared" si="7"/>
        <v>0</v>
      </c>
      <c r="X47" s="36">
        <f t="shared" si="7"/>
        <v>0</v>
      </c>
      <c r="Y47" s="42">
        <f t="shared" si="7"/>
        <v>0</v>
      </c>
      <c r="Z47" s="42">
        <f t="shared" si="7"/>
        <v>-1</v>
      </c>
      <c r="AA47" s="42">
        <f t="shared" si="7"/>
        <v>0</v>
      </c>
      <c r="AB47" s="42">
        <f t="shared" si="7"/>
        <v>0</v>
      </c>
      <c r="AC47" s="42">
        <f t="shared" si="7"/>
        <v>0</v>
      </c>
      <c r="AD47" s="42">
        <f t="shared" si="7"/>
        <v>0</v>
      </c>
      <c r="AE47" s="42">
        <f t="shared" si="7"/>
        <v>0</v>
      </c>
      <c r="AF47" s="42">
        <f t="shared" si="7"/>
        <v>0</v>
      </c>
      <c r="AG47" s="42">
        <f t="shared" si="7"/>
        <v>0</v>
      </c>
      <c r="AH47" s="42">
        <f t="shared" si="7"/>
        <v>0</v>
      </c>
      <c r="AI47" s="42">
        <f t="shared" si="7"/>
        <v>0</v>
      </c>
      <c r="AJ47" s="42">
        <f t="shared" si="7"/>
        <v>0</v>
      </c>
      <c r="AK47" s="42">
        <f t="shared" si="7"/>
        <v>0</v>
      </c>
      <c r="AL47" s="42">
        <f t="shared" si="7"/>
        <v>0</v>
      </c>
      <c r="AM47" s="42">
        <f t="shared" si="7"/>
        <v>0</v>
      </c>
      <c r="AN47" s="42">
        <f t="shared" si="7"/>
        <v>-1</v>
      </c>
      <c r="AO47" s="42">
        <f t="shared" si="7"/>
        <v>-1</v>
      </c>
    </row>
    <row r="48" spans="1:42" x14ac:dyDescent="0.2">
      <c r="A48">
        <v>1547832</v>
      </c>
      <c r="B48" s="36">
        <f t="shared" si="6"/>
        <v>1</v>
      </c>
      <c r="C48" s="36">
        <f t="shared" si="6"/>
        <v>0</v>
      </c>
      <c r="D48" s="36">
        <f t="shared" ref="D48:AO48" si="8">D26-$AP26</f>
        <v>1</v>
      </c>
      <c r="E48" s="36">
        <f t="shared" si="8"/>
        <v>0</v>
      </c>
      <c r="F48" s="36">
        <f t="shared" si="8"/>
        <v>0</v>
      </c>
      <c r="G48" s="36">
        <f t="shared" si="8"/>
        <v>0</v>
      </c>
      <c r="H48" s="36">
        <f t="shared" si="8"/>
        <v>1</v>
      </c>
      <c r="I48" s="36">
        <f t="shared" si="8"/>
        <v>1</v>
      </c>
      <c r="J48" s="36">
        <f t="shared" si="8"/>
        <v>1</v>
      </c>
      <c r="K48" s="36">
        <f t="shared" si="8"/>
        <v>1</v>
      </c>
      <c r="L48" s="36">
        <f t="shared" si="8"/>
        <v>0</v>
      </c>
      <c r="M48" s="36">
        <f t="shared" si="8"/>
        <v>0</v>
      </c>
      <c r="N48" s="36">
        <f t="shared" si="8"/>
        <v>1</v>
      </c>
      <c r="O48" s="36">
        <f t="shared" si="8"/>
        <v>0</v>
      </c>
      <c r="P48" s="36">
        <f t="shared" si="8"/>
        <v>1</v>
      </c>
      <c r="Q48" s="36">
        <f t="shared" si="8"/>
        <v>0</v>
      </c>
      <c r="R48" s="36">
        <f t="shared" si="8"/>
        <v>0</v>
      </c>
      <c r="S48" s="36">
        <f t="shared" si="8"/>
        <v>1</v>
      </c>
      <c r="T48" s="36">
        <f t="shared" si="8"/>
        <v>0</v>
      </c>
      <c r="U48" s="36">
        <f t="shared" si="8"/>
        <v>1</v>
      </c>
      <c r="V48" s="36">
        <f t="shared" si="8"/>
        <v>0</v>
      </c>
      <c r="W48" s="36">
        <f t="shared" si="8"/>
        <v>1</v>
      </c>
      <c r="X48" s="36">
        <f t="shared" si="8"/>
        <v>0</v>
      </c>
      <c r="Y48" s="42">
        <f t="shared" si="8"/>
        <v>1</v>
      </c>
      <c r="Z48" s="42">
        <f t="shared" si="8"/>
        <v>0</v>
      </c>
      <c r="AA48" s="42">
        <f t="shared" si="8"/>
        <v>0</v>
      </c>
      <c r="AB48" s="42">
        <f t="shared" si="8"/>
        <v>1</v>
      </c>
      <c r="AC48" s="42">
        <f t="shared" si="8"/>
        <v>1</v>
      </c>
      <c r="AD48" s="42">
        <f t="shared" si="8"/>
        <v>0</v>
      </c>
      <c r="AE48" s="42">
        <f t="shared" si="8"/>
        <v>1</v>
      </c>
      <c r="AF48" s="42">
        <f t="shared" si="8"/>
        <v>1</v>
      </c>
      <c r="AG48" s="42">
        <f t="shared" si="8"/>
        <v>0</v>
      </c>
      <c r="AH48" s="42">
        <f t="shared" si="8"/>
        <v>1</v>
      </c>
      <c r="AI48" s="42">
        <f t="shared" si="8"/>
        <v>1</v>
      </c>
      <c r="AJ48" s="42">
        <f t="shared" si="8"/>
        <v>1</v>
      </c>
      <c r="AK48" s="42">
        <f t="shared" si="8"/>
        <v>0</v>
      </c>
      <c r="AL48" s="42">
        <f t="shared" si="8"/>
        <v>0</v>
      </c>
      <c r="AM48" s="42">
        <f t="shared" si="8"/>
        <v>0</v>
      </c>
      <c r="AN48" s="42">
        <f t="shared" si="8"/>
        <v>0</v>
      </c>
      <c r="AO48" s="42">
        <f t="shared" si="8"/>
        <v>0</v>
      </c>
    </row>
    <row r="49" spans="1:41" x14ac:dyDescent="0.2">
      <c r="A49">
        <v>1915074</v>
      </c>
      <c r="B49" s="36">
        <f t="shared" si="6"/>
        <v>0</v>
      </c>
      <c r="C49" s="36">
        <f t="shared" si="6"/>
        <v>0</v>
      </c>
      <c r="D49" s="36">
        <f t="shared" ref="D49:AO49" si="9">D27-$AP27</f>
        <v>0</v>
      </c>
      <c r="E49" s="36">
        <f t="shared" si="9"/>
        <v>0</v>
      </c>
      <c r="F49" s="36">
        <f t="shared" si="9"/>
        <v>-1</v>
      </c>
      <c r="G49" s="36">
        <f t="shared" si="9"/>
        <v>0</v>
      </c>
      <c r="H49" s="36">
        <f t="shared" si="9"/>
        <v>-1</v>
      </c>
      <c r="I49" s="36">
        <f t="shared" si="9"/>
        <v>0</v>
      </c>
      <c r="J49" s="36">
        <f t="shared" si="9"/>
        <v>0</v>
      </c>
      <c r="K49" s="36">
        <f t="shared" si="9"/>
        <v>0</v>
      </c>
      <c r="L49" s="36">
        <f t="shared" si="9"/>
        <v>0</v>
      </c>
      <c r="M49" s="36">
        <f t="shared" si="9"/>
        <v>0</v>
      </c>
      <c r="N49" s="36">
        <f t="shared" si="9"/>
        <v>0</v>
      </c>
      <c r="O49" s="36">
        <f t="shared" si="9"/>
        <v>-1</v>
      </c>
      <c r="P49" s="36">
        <f t="shared" si="9"/>
        <v>-1</v>
      </c>
      <c r="Q49" s="36">
        <f t="shared" si="9"/>
        <v>0</v>
      </c>
      <c r="R49" s="36">
        <f t="shared" si="9"/>
        <v>-1</v>
      </c>
      <c r="S49" s="36">
        <f t="shared" si="9"/>
        <v>0</v>
      </c>
      <c r="T49" s="36">
        <f t="shared" si="9"/>
        <v>0</v>
      </c>
      <c r="U49" s="36">
        <f t="shared" si="9"/>
        <v>0</v>
      </c>
      <c r="V49" s="36">
        <f t="shared" si="9"/>
        <v>0</v>
      </c>
      <c r="W49" s="36">
        <f t="shared" si="9"/>
        <v>0</v>
      </c>
      <c r="X49" s="36">
        <f t="shared" si="9"/>
        <v>0</v>
      </c>
      <c r="Y49" s="42">
        <f t="shared" si="9"/>
        <v>0</v>
      </c>
      <c r="Z49" s="42">
        <f t="shared" si="9"/>
        <v>0</v>
      </c>
      <c r="AA49" s="42">
        <f t="shared" si="9"/>
        <v>0</v>
      </c>
      <c r="AB49" s="42">
        <f t="shared" si="9"/>
        <v>0</v>
      </c>
      <c r="AC49" s="42">
        <f t="shared" si="9"/>
        <v>0</v>
      </c>
      <c r="AD49" s="42">
        <f t="shared" si="9"/>
        <v>-1</v>
      </c>
      <c r="AE49" s="42">
        <f t="shared" si="9"/>
        <v>0</v>
      </c>
      <c r="AF49" s="42">
        <f t="shared" si="9"/>
        <v>0</v>
      </c>
      <c r="AG49" s="42">
        <f t="shared" si="9"/>
        <v>0</v>
      </c>
      <c r="AH49" s="42">
        <f t="shared" si="9"/>
        <v>0</v>
      </c>
      <c r="AI49" s="42">
        <f t="shared" si="9"/>
        <v>0</v>
      </c>
      <c r="AJ49" s="42">
        <f t="shared" si="9"/>
        <v>0</v>
      </c>
      <c r="AK49" s="42">
        <f t="shared" si="9"/>
        <v>0</v>
      </c>
      <c r="AL49" s="42">
        <f t="shared" si="9"/>
        <v>-1</v>
      </c>
      <c r="AM49" s="42">
        <f t="shared" si="9"/>
        <v>0</v>
      </c>
      <c r="AN49" s="42">
        <f t="shared" si="9"/>
        <v>-1</v>
      </c>
      <c r="AO49" s="42">
        <f t="shared" si="9"/>
        <v>-1</v>
      </c>
    </row>
    <row r="50" spans="1:41" x14ac:dyDescent="0.2">
      <c r="A50">
        <v>1511886</v>
      </c>
      <c r="B50" s="36">
        <f t="shared" si="6"/>
        <v>0</v>
      </c>
      <c r="C50" s="36">
        <f t="shared" si="6"/>
        <v>0</v>
      </c>
      <c r="D50" s="36">
        <f t="shared" ref="D50:AO50" si="10">D28-$AP28</f>
        <v>1</v>
      </c>
      <c r="E50" s="36">
        <f t="shared" si="10"/>
        <v>1</v>
      </c>
      <c r="F50" s="36">
        <f t="shared" si="10"/>
        <v>1</v>
      </c>
      <c r="G50" s="36">
        <f t="shared" si="10"/>
        <v>1</v>
      </c>
      <c r="H50" s="36">
        <f t="shared" si="10"/>
        <v>0</v>
      </c>
      <c r="I50" s="36">
        <f t="shared" si="10"/>
        <v>0</v>
      </c>
      <c r="J50" s="36">
        <f t="shared" si="10"/>
        <v>0</v>
      </c>
      <c r="K50" s="36">
        <f t="shared" si="10"/>
        <v>0</v>
      </c>
      <c r="L50" s="36">
        <f t="shared" si="10"/>
        <v>0</v>
      </c>
      <c r="M50" s="36">
        <f t="shared" si="10"/>
        <v>1</v>
      </c>
      <c r="N50" s="36">
        <f t="shared" si="10"/>
        <v>1</v>
      </c>
      <c r="O50" s="36">
        <f t="shared" si="10"/>
        <v>0</v>
      </c>
      <c r="P50" s="36">
        <f t="shared" si="10"/>
        <v>1</v>
      </c>
      <c r="Q50" s="36">
        <f t="shared" si="10"/>
        <v>0</v>
      </c>
      <c r="R50" s="36">
        <f t="shared" si="10"/>
        <v>0</v>
      </c>
      <c r="S50" s="36">
        <f t="shared" si="10"/>
        <v>1</v>
      </c>
      <c r="T50" s="36">
        <f t="shared" si="10"/>
        <v>1</v>
      </c>
      <c r="U50" s="36">
        <f t="shared" si="10"/>
        <v>1</v>
      </c>
      <c r="V50" s="36">
        <f t="shared" si="10"/>
        <v>0</v>
      </c>
      <c r="W50" s="36">
        <f t="shared" si="10"/>
        <v>0</v>
      </c>
      <c r="X50" s="36">
        <f t="shared" si="10"/>
        <v>0</v>
      </c>
      <c r="Y50" s="42">
        <f t="shared" si="10"/>
        <v>1</v>
      </c>
      <c r="Z50" s="42">
        <f t="shared" si="10"/>
        <v>0</v>
      </c>
      <c r="AA50" s="42">
        <f t="shared" si="10"/>
        <v>0</v>
      </c>
      <c r="AB50" s="42">
        <f t="shared" si="10"/>
        <v>0</v>
      </c>
      <c r="AC50" s="42">
        <f t="shared" si="10"/>
        <v>0</v>
      </c>
      <c r="AD50" s="42">
        <f t="shared" si="10"/>
        <v>0</v>
      </c>
      <c r="AE50" s="42">
        <f t="shared" si="10"/>
        <v>0</v>
      </c>
      <c r="AF50" s="42">
        <f t="shared" si="10"/>
        <v>1</v>
      </c>
      <c r="AG50" s="42">
        <f t="shared" si="10"/>
        <v>0</v>
      </c>
      <c r="AH50" s="42">
        <f t="shared" si="10"/>
        <v>0</v>
      </c>
      <c r="AI50" s="42">
        <f t="shared" si="10"/>
        <v>0</v>
      </c>
      <c r="AJ50" s="42">
        <f t="shared" si="10"/>
        <v>1</v>
      </c>
      <c r="AK50" s="42">
        <f t="shared" si="10"/>
        <v>0</v>
      </c>
      <c r="AL50" s="42">
        <f t="shared" si="10"/>
        <v>0</v>
      </c>
      <c r="AM50" s="42">
        <f t="shared" si="10"/>
        <v>0</v>
      </c>
      <c r="AN50" s="42">
        <f t="shared" si="10"/>
        <v>1</v>
      </c>
      <c r="AO50" s="42">
        <f t="shared" si="10"/>
        <v>0</v>
      </c>
    </row>
    <row r="51" spans="1:41" x14ac:dyDescent="0.2">
      <c r="A51">
        <v>1565168</v>
      </c>
      <c r="B51" s="36">
        <f t="shared" si="6"/>
        <v>1</v>
      </c>
      <c r="C51" s="36">
        <f>C29-$AP29</f>
        <v>1</v>
      </c>
      <c r="D51" s="36">
        <f t="shared" ref="D51:AO51" si="11">D29-$AP29</f>
        <v>1</v>
      </c>
      <c r="E51" s="36">
        <f t="shared" si="11"/>
        <v>1</v>
      </c>
      <c r="F51" s="36">
        <f t="shared" si="11"/>
        <v>1</v>
      </c>
      <c r="G51" s="36">
        <f t="shared" si="11"/>
        <v>1</v>
      </c>
      <c r="H51" s="36">
        <f t="shared" si="11"/>
        <v>1</v>
      </c>
      <c r="I51" s="36">
        <f t="shared" si="11"/>
        <v>1</v>
      </c>
      <c r="J51" s="36">
        <f t="shared" si="11"/>
        <v>1</v>
      </c>
      <c r="K51" s="36">
        <f t="shared" si="11"/>
        <v>1</v>
      </c>
      <c r="L51" s="36">
        <f t="shared" si="11"/>
        <v>1</v>
      </c>
      <c r="M51" s="36">
        <f t="shared" si="11"/>
        <v>1</v>
      </c>
      <c r="N51" s="36">
        <f t="shared" si="11"/>
        <v>1</v>
      </c>
      <c r="O51" s="36">
        <f t="shared" si="11"/>
        <v>0</v>
      </c>
      <c r="P51" s="36">
        <f t="shared" si="11"/>
        <v>0</v>
      </c>
      <c r="Q51" s="36">
        <f t="shared" si="11"/>
        <v>1</v>
      </c>
      <c r="R51" s="36">
        <f t="shared" si="11"/>
        <v>0</v>
      </c>
      <c r="S51" s="36">
        <f t="shared" si="11"/>
        <v>1</v>
      </c>
      <c r="T51" s="36">
        <f t="shared" si="11"/>
        <v>1</v>
      </c>
      <c r="U51" s="36">
        <f t="shared" si="11"/>
        <v>1</v>
      </c>
      <c r="V51" s="36">
        <f t="shared" si="11"/>
        <v>1</v>
      </c>
      <c r="W51" s="36">
        <f t="shared" si="11"/>
        <v>1</v>
      </c>
      <c r="X51" s="36">
        <f t="shared" si="11"/>
        <v>1</v>
      </c>
      <c r="Y51" s="42">
        <f t="shared" si="11"/>
        <v>1</v>
      </c>
      <c r="Z51" s="42">
        <f t="shared" si="11"/>
        <v>1</v>
      </c>
      <c r="AA51" s="42">
        <f t="shared" si="11"/>
        <v>1</v>
      </c>
      <c r="AB51" s="42">
        <f t="shared" si="11"/>
        <v>1</v>
      </c>
      <c r="AC51" s="42">
        <f t="shared" si="11"/>
        <v>1</v>
      </c>
      <c r="AD51" s="42">
        <f t="shared" si="11"/>
        <v>1</v>
      </c>
      <c r="AE51" s="42">
        <f t="shared" si="11"/>
        <v>1</v>
      </c>
      <c r="AF51" s="42">
        <f t="shared" si="11"/>
        <v>1</v>
      </c>
      <c r="AG51" s="42">
        <f t="shared" si="11"/>
        <v>1</v>
      </c>
      <c r="AH51" s="42">
        <f t="shared" si="11"/>
        <v>1</v>
      </c>
      <c r="AI51" s="42">
        <f t="shared" si="11"/>
        <v>1</v>
      </c>
      <c r="AJ51" s="42">
        <f t="shared" si="11"/>
        <v>1</v>
      </c>
      <c r="AK51" s="42">
        <f t="shared" si="11"/>
        <v>1</v>
      </c>
      <c r="AL51" s="42">
        <f t="shared" si="11"/>
        <v>1</v>
      </c>
      <c r="AM51" s="42">
        <f t="shared" si="11"/>
        <v>1</v>
      </c>
      <c r="AN51" s="42">
        <f t="shared" si="11"/>
        <v>1</v>
      </c>
      <c r="AO51" s="42">
        <f t="shared" si="11"/>
        <v>1</v>
      </c>
    </row>
    <row r="52" spans="1:41" x14ac:dyDescent="0.2">
      <c r="A52">
        <v>2935552</v>
      </c>
      <c r="B52" s="36">
        <f t="shared" si="6"/>
        <v>0</v>
      </c>
      <c r="C52" s="36">
        <f t="shared" si="6"/>
        <v>0</v>
      </c>
      <c r="D52" s="36">
        <f t="shared" ref="D52:AO52" si="12">D30-$AP30</f>
        <v>0</v>
      </c>
      <c r="E52" s="36">
        <f t="shared" si="12"/>
        <v>0</v>
      </c>
      <c r="F52" s="36">
        <f t="shared" si="12"/>
        <v>0</v>
      </c>
      <c r="G52" s="36">
        <f t="shared" si="12"/>
        <v>0</v>
      </c>
      <c r="H52" s="36">
        <f t="shared" si="12"/>
        <v>0</v>
      </c>
      <c r="I52" s="36">
        <f t="shared" si="12"/>
        <v>0</v>
      </c>
      <c r="J52" s="36">
        <f t="shared" si="12"/>
        <v>0</v>
      </c>
      <c r="K52" s="36">
        <f t="shared" si="12"/>
        <v>0</v>
      </c>
      <c r="L52" s="36">
        <f t="shared" si="12"/>
        <v>0</v>
      </c>
      <c r="M52" s="36">
        <f t="shared" si="12"/>
        <v>0</v>
      </c>
      <c r="N52" s="36">
        <f t="shared" si="12"/>
        <v>0</v>
      </c>
      <c r="O52" s="36">
        <f t="shared" si="12"/>
        <v>-1</v>
      </c>
      <c r="P52" s="36">
        <f t="shared" si="12"/>
        <v>-1</v>
      </c>
      <c r="Q52" s="36">
        <f t="shared" si="12"/>
        <v>0</v>
      </c>
      <c r="R52" s="36">
        <f t="shared" si="12"/>
        <v>-1</v>
      </c>
      <c r="S52" s="36">
        <f t="shared" si="12"/>
        <v>-1</v>
      </c>
      <c r="T52" s="36">
        <f t="shared" si="12"/>
        <v>0</v>
      </c>
      <c r="U52" s="36">
        <f t="shared" si="12"/>
        <v>0</v>
      </c>
      <c r="V52" s="36">
        <f t="shared" si="12"/>
        <v>0</v>
      </c>
      <c r="W52" s="36">
        <f t="shared" si="12"/>
        <v>0</v>
      </c>
      <c r="X52" s="36">
        <f t="shared" si="12"/>
        <v>0</v>
      </c>
      <c r="Y52" s="42">
        <f t="shared" si="12"/>
        <v>0</v>
      </c>
      <c r="Z52" s="42">
        <f t="shared" si="12"/>
        <v>0</v>
      </c>
      <c r="AA52" s="42">
        <f t="shared" si="12"/>
        <v>0</v>
      </c>
      <c r="AB52" s="42">
        <f t="shared" si="12"/>
        <v>0</v>
      </c>
      <c r="AC52" s="42">
        <f t="shared" si="12"/>
        <v>0</v>
      </c>
      <c r="AD52" s="42">
        <f t="shared" si="12"/>
        <v>0</v>
      </c>
      <c r="AE52" s="42">
        <f t="shared" si="12"/>
        <v>0</v>
      </c>
      <c r="AF52" s="42">
        <f t="shared" si="12"/>
        <v>0</v>
      </c>
      <c r="AG52" s="42">
        <f t="shared" si="12"/>
        <v>-1</v>
      </c>
      <c r="AH52" s="42">
        <f t="shared" si="12"/>
        <v>0</v>
      </c>
      <c r="AI52" s="42">
        <f t="shared" si="12"/>
        <v>0</v>
      </c>
      <c r="AJ52" s="42">
        <f t="shared" si="12"/>
        <v>0</v>
      </c>
      <c r="AK52" s="42">
        <f t="shared" si="12"/>
        <v>0</v>
      </c>
      <c r="AL52" s="42">
        <f t="shared" si="12"/>
        <v>0</v>
      </c>
      <c r="AM52" s="42">
        <f t="shared" si="12"/>
        <v>0</v>
      </c>
      <c r="AN52" s="42">
        <f t="shared" si="12"/>
        <v>0</v>
      </c>
      <c r="AO52" s="42">
        <f t="shared" si="12"/>
        <v>0</v>
      </c>
    </row>
    <row r="53" spans="1:41" x14ac:dyDescent="0.2">
      <c r="A53">
        <v>3234657</v>
      </c>
      <c r="B53" s="36">
        <f t="shared" si="6"/>
        <v>0</v>
      </c>
      <c r="C53" s="36">
        <f t="shared" si="6"/>
        <v>0</v>
      </c>
      <c r="D53" s="36">
        <f t="shared" ref="D53:AO53" si="13">D31-$AP31</f>
        <v>1</v>
      </c>
      <c r="E53" s="36">
        <f t="shared" si="13"/>
        <v>1</v>
      </c>
      <c r="F53" s="36">
        <f t="shared" si="13"/>
        <v>1</v>
      </c>
      <c r="G53" s="36">
        <f t="shared" si="13"/>
        <v>1</v>
      </c>
      <c r="H53" s="36">
        <f t="shared" si="13"/>
        <v>1</v>
      </c>
      <c r="I53" s="36">
        <f t="shared" si="13"/>
        <v>1</v>
      </c>
      <c r="J53" s="36">
        <f t="shared" si="13"/>
        <v>1</v>
      </c>
      <c r="K53" s="36">
        <f t="shared" si="13"/>
        <v>0</v>
      </c>
      <c r="L53" s="36">
        <f t="shared" si="13"/>
        <v>1</v>
      </c>
      <c r="M53" s="36">
        <f t="shared" si="13"/>
        <v>1</v>
      </c>
      <c r="N53" s="36">
        <f t="shared" si="13"/>
        <v>1</v>
      </c>
      <c r="O53" s="36">
        <f t="shared" si="13"/>
        <v>0</v>
      </c>
      <c r="P53" s="36">
        <f t="shared" si="13"/>
        <v>0</v>
      </c>
      <c r="Q53" s="36">
        <f t="shared" si="13"/>
        <v>0</v>
      </c>
      <c r="R53" s="36">
        <f t="shared" si="13"/>
        <v>1</v>
      </c>
      <c r="S53" s="36">
        <f t="shared" si="13"/>
        <v>1</v>
      </c>
      <c r="T53" s="36">
        <f t="shared" si="13"/>
        <v>1</v>
      </c>
      <c r="U53" s="36">
        <f t="shared" si="13"/>
        <v>1</v>
      </c>
      <c r="V53" s="36">
        <f t="shared" si="13"/>
        <v>1</v>
      </c>
      <c r="W53" s="36">
        <f t="shared" si="13"/>
        <v>0</v>
      </c>
      <c r="X53" s="36">
        <f t="shared" si="13"/>
        <v>1</v>
      </c>
      <c r="Y53" s="42">
        <f t="shared" si="13"/>
        <v>1</v>
      </c>
      <c r="Z53" s="42">
        <f t="shared" si="13"/>
        <v>0</v>
      </c>
      <c r="AA53" s="42">
        <f t="shared" si="13"/>
        <v>1</v>
      </c>
      <c r="AB53" s="42">
        <f t="shared" si="13"/>
        <v>1</v>
      </c>
      <c r="AC53" s="42">
        <f t="shared" si="13"/>
        <v>1</v>
      </c>
      <c r="AD53" s="42">
        <f t="shared" si="13"/>
        <v>0</v>
      </c>
      <c r="AE53" s="42">
        <f t="shared" si="13"/>
        <v>1</v>
      </c>
      <c r="AF53" s="42">
        <f t="shared" si="13"/>
        <v>1</v>
      </c>
      <c r="AG53" s="42">
        <f t="shared" si="13"/>
        <v>0</v>
      </c>
      <c r="AH53" s="42">
        <f t="shared" si="13"/>
        <v>1</v>
      </c>
      <c r="AI53" s="42">
        <f t="shared" si="13"/>
        <v>1</v>
      </c>
      <c r="AJ53" s="42">
        <f t="shared" si="13"/>
        <v>1</v>
      </c>
      <c r="AK53" s="42">
        <f t="shared" si="13"/>
        <v>1</v>
      </c>
      <c r="AL53" s="42">
        <f t="shared" si="13"/>
        <v>1</v>
      </c>
      <c r="AM53" s="42">
        <f t="shared" si="13"/>
        <v>1</v>
      </c>
      <c r="AN53" s="42">
        <f t="shared" si="13"/>
        <v>1</v>
      </c>
      <c r="AO53" s="42">
        <f t="shared" si="13"/>
        <v>1</v>
      </c>
    </row>
    <row r="54" spans="1:41" x14ac:dyDescent="0.2">
      <c r="A54">
        <v>3160232</v>
      </c>
      <c r="B54" s="36">
        <f t="shared" si="6"/>
        <v>0</v>
      </c>
      <c r="C54" s="36">
        <f t="shared" si="6"/>
        <v>0</v>
      </c>
      <c r="D54" s="36">
        <f t="shared" ref="D54:AO54" si="14">D32-$AP32</f>
        <v>0</v>
      </c>
      <c r="E54" s="36">
        <f t="shared" si="14"/>
        <v>0</v>
      </c>
      <c r="F54" s="36">
        <f t="shared" si="14"/>
        <v>-1</v>
      </c>
      <c r="G54" s="36">
        <f t="shared" si="14"/>
        <v>0</v>
      </c>
      <c r="H54" s="36">
        <f t="shared" si="14"/>
        <v>-1</v>
      </c>
      <c r="I54" s="36">
        <f t="shared" si="14"/>
        <v>0</v>
      </c>
      <c r="J54" s="36">
        <f t="shared" si="14"/>
        <v>0</v>
      </c>
      <c r="K54" s="36">
        <f t="shared" si="14"/>
        <v>0</v>
      </c>
      <c r="L54" s="36">
        <f t="shared" si="14"/>
        <v>0</v>
      </c>
      <c r="M54" s="36">
        <f t="shared" si="14"/>
        <v>0</v>
      </c>
      <c r="N54" s="36">
        <f t="shared" si="14"/>
        <v>0</v>
      </c>
      <c r="O54" s="36">
        <f t="shared" si="14"/>
        <v>-1</v>
      </c>
      <c r="P54" s="36">
        <f t="shared" si="14"/>
        <v>-1</v>
      </c>
      <c r="Q54" s="36">
        <f t="shared" si="14"/>
        <v>0</v>
      </c>
      <c r="R54" s="36">
        <f t="shared" si="14"/>
        <v>0</v>
      </c>
      <c r="S54" s="36">
        <f t="shared" si="14"/>
        <v>0</v>
      </c>
      <c r="T54" s="36">
        <f t="shared" si="14"/>
        <v>-1</v>
      </c>
      <c r="U54" s="36">
        <f t="shared" si="14"/>
        <v>0</v>
      </c>
      <c r="V54" s="36">
        <f t="shared" si="14"/>
        <v>0</v>
      </c>
      <c r="W54" s="36">
        <f t="shared" si="14"/>
        <v>0</v>
      </c>
      <c r="X54" s="36">
        <f t="shared" si="14"/>
        <v>0</v>
      </c>
      <c r="Y54" s="42">
        <f t="shared" si="14"/>
        <v>0</v>
      </c>
      <c r="Z54" s="42">
        <f t="shared" si="14"/>
        <v>0</v>
      </c>
      <c r="AA54" s="42">
        <f t="shared" si="14"/>
        <v>0</v>
      </c>
      <c r="AB54" s="42">
        <f t="shared" si="14"/>
        <v>0</v>
      </c>
      <c r="AC54" s="42">
        <f t="shared" si="14"/>
        <v>0</v>
      </c>
      <c r="AD54" s="42">
        <f t="shared" si="14"/>
        <v>0</v>
      </c>
      <c r="AE54" s="42">
        <f t="shared" si="14"/>
        <v>0</v>
      </c>
      <c r="AF54" s="42">
        <f t="shared" si="14"/>
        <v>0</v>
      </c>
      <c r="AG54" s="42">
        <f t="shared" si="14"/>
        <v>0</v>
      </c>
      <c r="AH54" s="42">
        <f t="shared" si="14"/>
        <v>0</v>
      </c>
      <c r="AI54" s="42">
        <f t="shared" si="14"/>
        <v>0</v>
      </c>
      <c r="AJ54" s="42">
        <f t="shared" si="14"/>
        <v>-1</v>
      </c>
      <c r="AK54" s="42">
        <f t="shared" si="14"/>
        <v>0</v>
      </c>
      <c r="AL54" s="42">
        <f t="shared" si="14"/>
        <v>0</v>
      </c>
      <c r="AM54" s="42">
        <f t="shared" si="14"/>
        <v>0</v>
      </c>
      <c r="AN54" s="42">
        <f t="shared" si="14"/>
        <v>-1</v>
      </c>
      <c r="AO54" s="42">
        <f t="shared" si="14"/>
        <v>0</v>
      </c>
    </row>
    <row r="55" spans="1:41" x14ac:dyDescent="0.2">
      <c r="A55">
        <v>1603333</v>
      </c>
      <c r="B55" s="36">
        <f t="shared" si="6"/>
        <v>0</v>
      </c>
      <c r="C55" s="36">
        <f t="shared" si="6"/>
        <v>-1</v>
      </c>
      <c r="D55" s="36">
        <f t="shared" ref="D55:AO55" si="15">D33-$AP33</f>
        <v>0</v>
      </c>
      <c r="E55" s="36">
        <f t="shared" si="15"/>
        <v>0</v>
      </c>
      <c r="F55" s="36">
        <f t="shared" si="15"/>
        <v>-1</v>
      </c>
      <c r="G55" s="36">
        <f t="shared" si="15"/>
        <v>0</v>
      </c>
      <c r="H55" s="36">
        <f t="shared" si="15"/>
        <v>-1</v>
      </c>
      <c r="I55" s="36">
        <f t="shared" si="15"/>
        <v>0</v>
      </c>
      <c r="J55" s="36">
        <f t="shared" si="15"/>
        <v>0</v>
      </c>
      <c r="K55" s="36">
        <f t="shared" si="15"/>
        <v>0</v>
      </c>
      <c r="L55" s="36">
        <f t="shared" si="15"/>
        <v>0</v>
      </c>
      <c r="M55" s="36">
        <f t="shared" si="15"/>
        <v>-1</v>
      </c>
      <c r="N55" s="36">
        <f t="shared" si="15"/>
        <v>0</v>
      </c>
      <c r="O55" s="36">
        <f t="shared" si="15"/>
        <v>-1</v>
      </c>
      <c r="P55" s="36">
        <f t="shared" si="15"/>
        <v>0</v>
      </c>
      <c r="Q55" s="36">
        <f t="shared" si="15"/>
        <v>-1</v>
      </c>
      <c r="R55" s="36">
        <f t="shared" si="15"/>
        <v>0</v>
      </c>
      <c r="S55" s="36">
        <f t="shared" si="15"/>
        <v>-1</v>
      </c>
      <c r="T55" s="36">
        <f t="shared" si="15"/>
        <v>-1</v>
      </c>
      <c r="U55" s="36">
        <f t="shared" si="15"/>
        <v>0</v>
      </c>
      <c r="V55" s="36">
        <f t="shared" si="15"/>
        <v>-1</v>
      </c>
      <c r="W55" s="36">
        <f t="shared" si="15"/>
        <v>0</v>
      </c>
      <c r="X55" s="36">
        <f t="shared" si="15"/>
        <v>-1</v>
      </c>
      <c r="Y55" s="42">
        <f t="shared" si="15"/>
        <v>0</v>
      </c>
      <c r="Z55" s="42">
        <f t="shared" si="15"/>
        <v>-1</v>
      </c>
      <c r="AA55" s="42">
        <f t="shared" si="15"/>
        <v>-1</v>
      </c>
      <c r="AB55" s="42">
        <f t="shared" si="15"/>
        <v>0</v>
      </c>
      <c r="AC55" s="42">
        <f t="shared" si="15"/>
        <v>0</v>
      </c>
      <c r="AD55" s="42">
        <f t="shared" si="15"/>
        <v>-1</v>
      </c>
      <c r="AE55" s="42">
        <f t="shared" si="15"/>
        <v>0</v>
      </c>
      <c r="AF55" s="42">
        <f t="shared" si="15"/>
        <v>0</v>
      </c>
      <c r="AG55" s="42">
        <f t="shared" si="15"/>
        <v>-1</v>
      </c>
      <c r="AH55" s="42">
        <f t="shared" si="15"/>
        <v>0</v>
      </c>
      <c r="AI55" s="42">
        <f t="shared" si="15"/>
        <v>0</v>
      </c>
      <c r="AJ55" s="42">
        <f t="shared" si="15"/>
        <v>-1</v>
      </c>
      <c r="AK55" s="42">
        <f t="shared" si="15"/>
        <v>0</v>
      </c>
      <c r="AL55" s="42">
        <f t="shared" si="15"/>
        <v>-1</v>
      </c>
      <c r="AM55" s="42">
        <f t="shared" si="15"/>
        <v>0</v>
      </c>
      <c r="AN55" s="42">
        <f t="shared" si="15"/>
        <v>-1</v>
      </c>
      <c r="AO55" s="42">
        <f t="shared" si="15"/>
        <v>0</v>
      </c>
    </row>
    <row r="56" spans="1:41" x14ac:dyDescent="0.2">
      <c r="A56">
        <v>1680689</v>
      </c>
      <c r="B56" s="36">
        <f t="shared" si="6"/>
        <v>0</v>
      </c>
      <c r="C56" s="36">
        <f t="shared" si="6"/>
        <v>0</v>
      </c>
      <c r="D56" s="36">
        <f t="shared" ref="D56:AO56" si="16">D34-$AP34</f>
        <v>0</v>
      </c>
      <c r="E56" s="36">
        <f t="shared" si="16"/>
        <v>0</v>
      </c>
      <c r="F56" s="36">
        <f t="shared" si="16"/>
        <v>-1</v>
      </c>
      <c r="G56" s="36">
        <f t="shared" si="16"/>
        <v>0</v>
      </c>
      <c r="H56" s="36">
        <f t="shared" si="16"/>
        <v>0</v>
      </c>
      <c r="I56" s="36">
        <f t="shared" si="16"/>
        <v>0</v>
      </c>
      <c r="J56" s="36">
        <f t="shared" si="16"/>
        <v>-1</v>
      </c>
      <c r="K56" s="36">
        <f t="shared" si="16"/>
        <v>0</v>
      </c>
      <c r="L56" s="36">
        <f t="shared" si="16"/>
        <v>0</v>
      </c>
      <c r="M56" s="36">
        <f t="shared" si="16"/>
        <v>0</v>
      </c>
      <c r="N56" s="36">
        <f t="shared" si="16"/>
        <v>0</v>
      </c>
      <c r="O56" s="36">
        <f t="shared" si="16"/>
        <v>-1</v>
      </c>
      <c r="P56" s="36">
        <f t="shared" si="16"/>
        <v>-1</v>
      </c>
      <c r="Q56" s="36">
        <f t="shared" si="16"/>
        <v>0</v>
      </c>
      <c r="R56" s="36">
        <f t="shared" si="16"/>
        <v>0</v>
      </c>
      <c r="S56" s="36">
        <f t="shared" si="16"/>
        <v>0</v>
      </c>
      <c r="T56" s="36">
        <f t="shared" si="16"/>
        <v>-1</v>
      </c>
      <c r="U56" s="36">
        <f t="shared" si="16"/>
        <v>-1</v>
      </c>
      <c r="V56" s="36">
        <f t="shared" si="16"/>
        <v>0</v>
      </c>
      <c r="W56" s="36">
        <f t="shared" si="16"/>
        <v>0</v>
      </c>
      <c r="X56" s="36">
        <f t="shared" si="16"/>
        <v>0</v>
      </c>
      <c r="Y56" s="42">
        <f t="shared" si="16"/>
        <v>0</v>
      </c>
      <c r="Z56" s="42">
        <f t="shared" si="16"/>
        <v>0</v>
      </c>
      <c r="AA56" s="42">
        <f t="shared" si="16"/>
        <v>0</v>
      </c>
      <c r="AB56" s="42">
        <f t="shared" si="16"/>
        <v>0</v>
      </c>
      <c r="AC56" s="42">
        <f t="shared" si="16"/>
        <v>0</v>
      </c>
      <c r="AD56" s="42">
        <f t="shared" si="16"/>
        <v>0</v>
      </c>
      <c r="AE56" s="42">
        <f t="shared" si="16"/>
        <v>0</v>
      </c>
      <c r="AF56" s="42">
        <f t="shared" si="16"/>
        <v>0</v>
      </c>
      <c r="AG56" s="42">
        <f t="shared" si="16"/>
        <v>0</v>
      </c>
      <c r="AH56" s="42">
        <f t="shared" si="16"/>
        <v>0</v>
      </c>
      <c r="AI56" s="42">
        <f t="shared" si="16"/>
        <v>0</v>
      </c>
      <c r="AJ56" s="42">
        <f t="shared" si="16"/>
        <v>0</v>
      </c>
      <c r="AK56" s="42">
        <f t="shared" si="16"/>
        <v>-1</v>
      </c>
      <c r="AL56" s="42">
        <f t="shared" si="16"/>
        <v>0</v>
      </c>
      <c r="AM56" s="42">
        <f t="shared" si="16"/>
        <v>0</v>
      </c>
      <c r="AN56" s="42">
        <f t="shared" si="16"/>
        <v>0</v>
      </c>
      <c r="AO56" s="42">
        <f t="shared" si="16"/>
        <v>0</v>
      </c>
    </row>
    <row r="57" spans="1:41" x14ac:dyDescent="0.2">
      <c r="A57">
        <v>3096824</v>
      </c>
      <c r="B57" s="36">
        <f t="shared" si="6"/>
        <v>0</v>
      </c>
      <c r="C57" s="36">
        <f t="shared" si="6"/>
        <v>1</v>
      </c>
      <c r="D57" s="36">
        <f t="shared" ref="D57:AO57" si="17">D35-$AP35</f>
        <v>1</v>
      </c>
      <c r="E57" s="36">
        <f t="shared" si="17"/>
        <v>1</v>
      </c>
      <c r="F57" s="36">
        <f t="shared" si="17"/>
        <v>1</v>
      </c>
      <c r="G57" s="36">
        <f t="shared" si="17"/>
        <v>1</v>
      </c>
      <c r="H57" s="36">
        <f t="shared" si="17"/>
        <v>1</v>
      </c>
      <c r="I57" s="36">
        <f t="shared" si="17"/>
        <v>1</v>
      </c>
      <c r="J57" s="36">
        <f t="shared" si="17"/>
        <v>0</v>
      </c>
      <c r="K57" s="36">
        <f t="shared" si="17"/>
        <v>1</v>
      </c>
      <c r="L57" s="36">
        <f t="shared" si="17"/>
        <v>1</v>
      </c>
      <c r="M57" s="36">
        <f t="shared" si="17"/>
        <v>1</v>
      </c>
      <c r="N57" s="36">
        <f t="shared" si="17"/>
        <v>1</v>
      </c>
      <c r="O57" s="36">
        <f t="shared" si="17"/>
        <v>0</v>
      </c>
      <c r="P57" s="36">
        <f t="shared" si="17"/>
        <v>0</v>
      </c>
      <c r="Q57" s="36">
        <f t="shared" si="17"/>
        <v>1</v>
      </c>
      <c r="R57" s="36">
        <f t="shared" si="17"/>
        <v>1</v>
      </c>
      <c r="S57" s="36">
        <f t="shared" si="17"/>
        <v>1</v>
      </c>
      <c r="T57" s="36">
        <f t="shared" si="17"/>
        <v>1</v>
      </c>
      <c r="U57" s="36">
        <f t="shared" si="17"/>
        <v>1</v>
      </c>
      <c r="V57" s="36">
        <f t="shared" si="17"/>
        <v>1</v>
      </c>
      <c r="W57" s="36">
        <f t="shared" si="17"/>
        <v>1</v>
      </c>
      <c r="X57" s="36">
        <f t="shared" si="17"/>
        <v>1</v>
      </c>
      <c r="Y57" s="42">
        <f t="shared" si="17"/>
        <v>1</v>
      </c>
      <c r="Z57" s="42">
        <f t="shared" si="17"/>
        <v>1</v>
      </c>
      <c r="AA57" s="42">
        <f t="shared" si="17"/>
        <v>1</v>
      </c>
      <c r="AB57" s="42">
        <f t="shared" si="17"/>
        <v>1</v>
      </c>
      <c r="AC57" s="42">
        <f t="shared" si="17"/>
        <v>1</v>
      </c>
      <c r="AD57" s="42">
        <f t="shared" si="17"/>
        <v>1</v>
      </c>
      <c r="AE57" s="42">
        <f t="shared" si="17"/>
        <v>1</v>
      </c>
      <c r="AF57" s="42">
        <f t="shared" si="17"/>
        <v>1</v>
      </c>
      <c r="AG57" s="42">
        <f t="shared" si="17"/>
        <v>1</v>
      </c>
      <c r="AH57" s="42">
        <f t="shared" si="17"/>
        <v>1</v>
      </c>
      <c r="AI57" s="42">
        <f t="shared" si="17"/>
        <v>1</v>
      </c>
      <c r="AJ57" s="42">
        <f t="shared" si="17"/>
        <v>1</v>
      </c>
      <c r="AK57" s="42">
        <f t="shared" si="17"/>
        <v>1</v>
      </c>
      <c r="AL57" s="42">
        <f t="shared" si="17"/>
        <v>1</v>
      </c>
      <c r="AM57" s="42">
        <f t="shared" si="17"/>
        <v>1</v>
      </c>
      <c r="AN57" s="42">
        <f t="shared" si="17"/>
        <v>1</v>
      </c>
      <c r="AO57" s="42">
        <f t="shared" si="17"/>
        <v>1</v>
      </c>
    </row>
    <row r="58" spans="1:41" x14ac:dyDescent="0.2">
      <c r="A58">
        <v>2276120</v>
      </c>
      <c r="B58" s="36">
        <f t="shared" si="6"/>
        <v>0</v>
      </c>
      <c r="C58" s="36">
        <f t="shared" si="6"/>
        <v>-1</v>
      </c>
      <c r="D58" s="36">
        <f t="shared" ref="D58:AO58" si="18">D36-$AP36</f>
        <v>0</v>
      </c>
      <c r="E58" s="36">
        <f t="shared" si="18"/>
        <v>0</v>
      </c>
      <c r="F58" s="36">
        <f t="shared" si="18"/>
        <v>0</v>
      </c>
      <c r="G58" s="36">
        <f t="shared" si="18"/>
        <v>0</v>
      </c>
      <c r="H58" s="36">
        <f t="shared" si="18"/>
        <v>-1</v>
      </c>
      <c r="I58" s="36">
        <f t="shared" si="18"/>
        <v>0</v>
      </c>
      <c r="J58" s="36">
        <f t="shared" si="18"/>
        <v>-1</v>
      </c>
      <c r="K58" s="36">
        <f t="shared" si="18"/>
        <v>-1</v>
      </c>
      <c r="L58" s="36">
        <f t="shared" si="18"/>
        <v>-1</v>
      </c>
      <c r="M58" s="36">
        <f t="shared" si="18"/>
        <v>-1</v>
      </c>
      <c r="N58" s="36">
        <f t="shared" si="18"/>
        <v>0</v>
      </c>
      <c r="O58" s="36">
        <f t="shared" si="18"/>
        <v>-1</v>
      </c>
      <c r="P58" s="36">
        <f t="shared" si="18"/>
        <v>0</v>
      </c>
      <c r="Q58" s="36">
        <f t="shared" si="18"/>
        <v>-1</v>
      </c>
      <c r="R58" s="36">
        <f t="shared" si="18"/>
        <v>-1</v>
      </c>
      <c r="S58" s="36">
        <f t="shared" si="18"/>
        <v>0</v>
      </c>
      <c r="T58" s="36">
        <f t="shared" si="18"/>
        <v>-1</v>
      </c>
      <c r="U58" s="36">
        <f t="shared" si="18"/>
        <v>-1</v>
      </c>
      <c r="V58" s="36">
        <f t="shared" si="18"/>
        <v>-1</v>
      </c>
      <c r="W58" s="36">
        <f t="shared" si="18"/>
        <v>0</v>
      </c>
      <c r="X58" s="36">
        <f t="shared" si="18"/>
        <v>0</v>
      </c>
      <c r="Y58" s="42">
        <f t="shared" si="18"/>
        <v>0</v>
      </c>
      <c r="Z58" s="42">
        <f t="shared" si="18"/>
        <v>0</v>
      </c>
      <c r="AA58" s="42">
        <f t="shared" si="18"/>
        <v>0</v>
      </c>
      <c r="AB58" s="42">
        <f t="shared" si="18"/>
        <v>0</v>
      </c>
      <c r="AC58" s="42">
        <f t="shared" si="18"/>
        <v>0</v>
      </c>
      <c r="AD58" s="42">
        <f t="shared" si="18"/>
        <v>-1</v>
      </c>
      <c r="AE58" s="42">
        <f t="shared" si="18"/>
        <v>0</v>
      </c>
      <c r="AF58" s="42">
        <f t="shared" si="18"/>
        <v>0</v>
      </c>
      <c r="AG58" s="42">
        <f t="shared" si="18"/>
        <v>0</v>
      </c>
      <c r="AH58" s="42">
        <f t="shared" si="18"/>
        <v>0</v>
      </c>
      <c r="AI58" s="42">
        <f t="shared" si="18"/>
        <v>0</v>
      </c>
      <c r="AJ58" s="42">
        <f t="shared" si="18"/>
        <v>0</v>
      </c>
      <c r="AK58" s="42">
        <f t="shared" si="18"/>
        <v>0</v>
      </c>
      <c r="AL58" s="42">
        <f t="shared" si="18"/>
        <v>0</v>
      </c>
      <c r="AM58" s="42">
        <f t="shared" si="18"/>
        <v>0</v>
      </c>
      <c r="AN58" s="42">
        <f t="shared" si="18"/>
        <v>-1</v>
      </c>
      <c r="AO58" s="42">
        <f t="shared" si="18"/>
        <v>0</v>
      </c>
    </row>
    <row r="59" spans="1:41" x14ac:dyDescent="0.2">
      <c r="A59">
        <v>1825350</v>
      </c>
      <c r="B59" s="36">
        <f t="shared" si="6"/>
        <v>1</v>
      </c>
      <c r="C59" s="36">
        <f t="shared" si="6"/>
        <v>0</v>
      </c>
      <c r="D59" s="36">
        <f t="shared" ref="D59:AO59" si="19">D37-$AP37</f>
        <v>1</v>
      </c>
      <c r="E59" s="36">
        <f t="shared" si="19"/>
        <v>0</v>
      </c>
      <c r="F59" s="36">
        <f t="shared" si="19"/>
        <v>1</v>
      </c>
      <c r="G59" s="36">
        <f t="shared" si="19"/>
        <v>1</v>
      </c>
      <c r="H59" s="36">
        <f t="shared" si="19"/>
        <v>0</v>
      </c>
      <c r="I59" s="36">
        <f t="shared" si="19"/>
        <v>0</v>
      </c>
      <c r="J59" s="36">
        <f t="shared" si="19"/>
        <v>1</v>
      </c>
      <c r="K59" s="36">
        <f t="shared" si="19"/>
        <v>0</v>
      </c>
      <c r="L59" s="36">
        <f t="shared" si="19"/>
        <v>0</v>
      </c>
      <c r="M59" s="36">
        <f t="shared" si="19"/>
        <v>0</v>
      </c>
      <c r="N59" s="36">
        <f t="shared" si="19"/>
        <v>1</v>
      </c>
      <c r="O59" s="36">
        <f t="shared" si="19"/>
        <v>0</v>
      </c>
      <c r="P59" s="36">
        <f t="shared" si="19"/>
        <v>0</v>
      </c>
      <c r="Q59" s="36">
        <f t="shared" si="19"/>
        <v>0</v>
      </c>
      <c r="R59" s="36">
        <f t="shared" si="19"/>
        <v>0</v>
      </c>
      <c r="S59" s="36">
        <f t="shared" si="19"/>
        <v>0</v>
      </c>
      <c r="T59" s="36">
        <f t="shared" si="19"/>
        <v>1</v>
      </c>
      <c r="U59" s="36">
        <f t="shared" si="19"/>
        <v>0</v>
      </c>
      <c r="V59" s="36">
        <f t="shared" si="19"/>
        <v>0</v>
      </c>
      <c r="W59" s="36">
        <f t="shared" si="19"/>
        <v>0</v>
      </c>
      <c r="X59" s="36">
        <f t="shared" si="19"/>
        <v>0</v>
      </c>
      <c r="Y59" s="42">
        <f t="shared" si="19"/>
        <v>1</v>
      </c>
      <c r="Z59" s="42">
        <f t="shared" si="19"/>
        <v>0</v>
      </c>
      <c r="AA59" s="42">
        <f t="shared" si="19"/>
        <v>0</v>
      </c>
      <c r="AB59" s="42">
        <f t="shared" si="19"/>
        <v>0</v>
      </c>
      <c r="AC59" s="42">
        <f t="shared" si="19"/>
        <v>0</v>
      </c>
      <c r="AD59" s="42">
        <f t="shared" si="19"/>
        <v>0</v>
      </c>
      <c r="AE59" s="42">
        <f t="shared" si="19"/>
        <v>0</v>
      </c>
      <c r="AF59" s="42">
        <f t="shared" si="19"/>
        <v>0</v>
      </c>
      <c r="AG59" s="42">
        <f t="shared" si="19"/>
        <v>0</v>
      </c>
      <c r="AH59" s="42">
        <f t="shared" si="19"/>
        <v>0</v>
      </c>
      <c r="AI59" s="42">
        <f t="shared" si="19"/>
        <v>0</v>
      </c>
      <c r="AJ59" s="42">
        <f t="shared" si="19"/>
        <v>0</v>
      </c>
      <c r="AK59" s="42">
        <f t="shared" si="19"/>
        <v>0</v>
      </c>
      <c r="AL59" s="42">
        <f t="shared" si="19"/>
        <v>0</v>
      </c>
      <c r="AM59" s="42">
        <f t="shared" si="19"/>
        <v>0</v>
      </c>
      <c r="AN59" s="42">
        <f t="shared" si="19"/>
        <v>0</v>
      </c>
      <c r="AO59" s="42">
        <f t="shared" si="19"/>
        <v>0</v>
      </c>
    </row>
    <row r="60" spans="1:41" x14ac:dyDescent="0.2">
      <c r="A60">
        <v>3094753</v>
      </c>
      <c r="B60" s="36">
        <f t="shared" si="6"/>
        <v>0</v>
      </c>
      <c r="C60" s="36">
        <f t="shared" si="6"/>
        <v>0</v>
      </c>
      <c r="D60" s="36">
        <f t="shared" ref="D60:AO60" si="20">D38-$AP38</f>
        <v>0</v>
      </c>
      <c r="E60" s="36">
        <f t="shared" si="20"/>
        <v>0</v>
      </c>
      <c r="F60" s="36">
        <f t="shared" si="20"/>
        <v>0</v>
      </c>
      <c r="G60" s="36">
        <f t="shared" si="20"/>
        <v>0</v>
      </c>
      <c r="H60" s="36">
        <f t="shared" si="20"/>
        <v>0</v>
      </c>
      <c r="I60" s="36">
        <f t="shared" si="20"/>
        <v>0</v>
      </c>
      <c r="J60" s="36">
        <f t="shared" si="20"/>
        <v>0</v>
      </c>
      <c r="K60" s="36">
        <f t="shared" si="20"/>
        <v>0</v>
      </c>
      <c r="L60" s="36">
        <f t="shared" si="20"/>
        <v>0</v>
      </c>
      <c r="M60" s="36">
        <f t="shared" si="20"/>
        <v>0</v>
      </c>
      <c r="N60" s="36">
        <f t="shared" si="20"/>
        <v>0</v>
      </c>
      <c r="O60" s="36">
        <f t="shared" si="20"/>
        <v>-1</v>
      </c>
      <c r="P60" s="36">
        <f t="shared" si="20"/>
        <v>-1</v>
      </c>
      <c r="Q60" s="36">
        <f t="shared" si="20"/>
        <v>0</v>
      </c>
      <c r="R60" s="36">
        <f t="shared" si="20"/>
        <v>0</v>
      </c>
      <c r="S60" s="36">
        <f t="shared" si="20"/>
        <v>0</v>
      </c>
      <c r="T60" s="36">
        <f t="shared" si="20"/>
        <v>0</v>
      </c>
      <c r="U60" s="36">
        <f t="shared" si="20"/>
        <v>0</v>
      </c>
      <c r="V60" s="36">
        <f t="shared" si="20"/>
        <v>0</v>
      </c>
      <c r="W60" s="36">
        <f t="shared" si="20"/>
        <v>0</v>
      </c>
      <c r="X60" s="36">
        <f t="shared" si="20"/>
        <v>0</v>
      </c>
      <c r="Y60" s="42">
        <f t="shared" si="20"/>
        <v>0</v>
      </c>
      <c r="Z60" s="42">
        <f t="shared" si="20"/>
        <v>0</v>
      </c>
      <c r="AA60" s="42">
        <f t="shared" si="20"/>
        <v>0</v>
      </c>
      <c r="AB60" s="42">
        <f t="shared" si="20"/>
        <v>0</v>
      </c>
      <c r="AC60" s="42">
        <f t="shared" si="20"/>
        <v>0</v>
      </c>
      <c r="AD60" s="42">
        <f t="shared" si="20"/>
        <v>0</v>
      </c>
      <c r="AE60" s="42">
        <f t="shared" si="20"/>
        <v>0</v>
      </c>
      <c r="AF60" s="42">
        <f t="shared" si="20"/>
        <v>0</v>
      </c>
      <c r="AG60" s="42">
        <f t="shared" si="20"/>
        <v>0</v>
      </c>
      <c r="AH60" s="42">
        <f t="shared" si="20"/>
        <v>0</v>
      </c>
      <c r="AI60" s="42">
        <f t="shared" si="20"/>
        <v>0</v>
      </c>
      <c r="AJ60" s="42">
        <f t="shared" si="20"/>
        <v>0</v>
      </c>
      <c r="AK60" s="42">
        <f t="shared" si="20"/>
        <v>0</v>
      </c>
      <c r="AL60" s="42">
        <f t="shared" si="20"/>
        <v>0</v>
      </c>
      <c r="AM60" s="42">
        <f t="shared" si="20"/>
        <v>0</v>
      </c>
      <c r="AN60" s="42">
        <f t="shared" si="20"/>
        <v>0</v>
      </c>
      <c r="AO60" s="42">
        <f t="shared" si="20"/>
        <v>0</v>
      </c>
    </row>
    <row r="61" spans="1:41" x14ac:dyDescent="0.2">
      <c r="A61">
        <v>2377392</v>
      </c>
      <c r="B61" s="36">
        <f t="shared" si="6"/>
        <v>-1</v>
      </c>
      <c r="C61" s="36">
        <f t="shared" si="6"/>
        <v>0</v>
      </c>
      <c r="D61" s="36">
        <f t="shared" ref="D61:AO61" si="21">D39-$AP39</f>
        <v>0</v>
      </c>
      <c r="E61" s="36">
        <f t="shared" si="21"/>
        <v>-1</v>
      </c>
      <c r="F61" s="36">
        <f t="shared" si="21"/>
        <v>0</v>
      </c>
      <c r="G61" s="36">
        <f t="shared" si="21"/>
        <v>0</v>
      </c>
      <c r="H61" s="36">
        <f t="shared" si="21"/>
        <v>-1</v>
      </c>
      <c r="I61" s="36">
        <f t="shared" si="21"/>
        <v>0</v>
      </c>
      <c r="J61" s="36">
        <f t="shared" si="21"/>
        <v>0</v>
      </c>
      <c r="K61" s="36">
        <f t="shared" si="21"/>
        <v>-1</v>
      </c>
      <c r="L61" s="36">
        <f t="shared" si="21"/>
        <v>-1</v>
      </c>
      <c r="M61" s="36">
        <f t="shared" si="21"/>
        <v>-1</v>
      </c>
      <c r="N61" s="36">
        <f t="shared" si="21"/>
        <v>0</v>
      </c>
      <c r="O61" s="36">
        <f t="shared" si="21"/>
        <v>-1</v>
      </c>
      <c r="P61" s="36">
        <f t="shared" si="21"/>
        <v>-1</v>
      </c>
      <c r="Q61" s="36">
        <f t="shared" si="21"/>
        <v>-1</v>
      </c>
      <c r="R61" s="36">
        <f t="shared" si="21"/>
        <v>-1</v>
      </c>
      <c r="S61" s="36">
        <f t="shared" si="21"/>
        <v>-1</v>
      </c>
      <c r="T61" s="36">
        <f t="shared" si="21"/>
        <v>-1</v>
      </c>
      <c r="U61" s="36">
        <f t="shared" si="21"/>
        <v>-1</v>
      </c>
      <c r="V61" s="36">
        <f t="shared" si="21"/>
        <v>-1</v>
      </c>
      <c r="W61" s="36">
        <f t="shared" si="21"/>
        <v>-1</v>
      </c>
      <c r="X61" s="36">
        <f t="shared" si="21"/>
        <v>-1</v>
      </c>
      <c r="Y61" s="42">
        <f t="shared" si="21"/>
        <v>0</v>
      </c>
      <c r="Z61" s="42">
        <f t="shared" si="21"/>
        <v>-1</v>
      </c>
      <c r="AA61" s="42">
        <f t="shared" si="21"/>
        <v>-1</v>
      </c>
      <c r="AB61" s="42">
        <f t="shared" si="21"/>
        <v>-1</v>
      </c>
      <c r="AC61" s="42">
        <f t="shared" si="21"/>
        <v>-1</v>
      </c>
      <c r="AD61" s="42">
        <f t="shared" si="21"/>
        <v>-1</v>
      </c>
      <c r="AE61" s="42">
        <f t="shared" si="21"/>
        <v>-1</v>
      </c>
      <c r="AF61" s="42">
        <f t="shared" si="21"/>
        <v>0</v>
      </c>
      <c r="AG61" s="42">
        <f t="shared" si="21"/>
        <v>-1</v>
      </c>
      <c r="AH61" s="42">
        <f t="shared" si="21"/>
        <v>-1</v>
      </c>
      <c r="AI61" s="42">
        <f t="shared" si="21"/>
        <v>0</v>
      </c>
      <c r="AJ61" s="42">
        <f t="shared" si="21"/>
        <v>-1</v>
      </c>
      <c r="AK61" s="42">
        <f t="shared" si="21"/>
        <v>-1</v>
      </c>
      <c r="AL61" s="42">
        <f t="shared" si="21"/>
        <v>-1</v>
      </c>
      <c r="AM61" s="42">
        <f t="shared" si="21"/>
        <v>-1</v>
      </c>
      <c r="AN61" s="42">
        <f t="shared" si="21"/>
        <v>-1</v>
      </c>
      <c r="AO61" s="42">
        <f t="shared" si="21"/>
        <v>-1</v>
      </c>
    </row>
    <row r="62" spans="1:41" x14ac:dyDescent="0.2">
      <c r="A62">
        <v>1588096</v>
      </c>
      <c r="B62" s="36">
        <f t="shared" si="6"/>
        <v>0</v>
      </c>
      <c r="C62" s="36">
        <f t="shared" si="6"/>
        <v>0</v>
      </c>
      <c r="D62" s="36">
        <f t="shared" ref="D62:AO62" si="22">D40-$AP40</f>
        <v>1</v>
      </c>
      <c r="E62" s="36">
        <f t="shared" si="22"/>
        <v>0</v>
      </c>
      <c r="F62" s="36">
        <f t="shared" si="22"/>
        <v>1</v>
      </c>
      <c r="G62" s="36">
        <f t="shared" si="22"/>
        <v>1</v>
      </c>
      <c r="H62" s="36">
        <f t="shared" si="22"/>
        <v>0</v>
      </c>
      <c r="I62" s="36">
        <f t="shared" si="22"/>
        <v>1</v>
      </c>
      <c r="J62" s="36">
        <f t="shared" si="22"/>
        <v>0</v>
      </c>
      <c r="K62" s="36">
        <f t="shared" si="22"/>
        <v>0</v>
      </c>
      <c r="L62" s="36">
        <f t="shared" si="22"/>
        <v>0</v>
      </c>
      <c r="M62" s="36">
        <f t="shared" si="22"/>
        <v>1</v>
      </c>
      <c r="N62" s="36">
        <f t="shared" si="22"/>
        <v>1</v>
      </c>
      <c r="O62" s="36">
        <f t="shared" si="22"/>
        <v>0</v>
      </c>
      <c r="P62" s="36">
        <f t="shared" si="22"/>
        <v>1</v>
      </c>
      <c r="Q62" s="36">
        <f t="shared" si="22"/>
        <v>0</v>
      </c>
      <c r="R62" s="36">
        <f t="shared" si="22"/>
        <v>0</v>
      </c>
      <c r="S62" s="36">
        <f t="shared" si="22"/>
        <v>1</v>
      </c>
      <c r="T62" s="36">
        <f t="shared" si="22"/>
        <v>1</v>
      </c>
      <c r="U62" s="36">
        <f t="shared" si="22"/>
        <v>0</v>
      </c>
      <c r="V62" s="36">
        <f t="shared" si="22"/>
        <v>0</v>
      </c>
      <c r="W62" s="36">
        <f t="shared" si="22"/>
        <v>0</v>
      </c>
      <c r="X62" s="36">
        <f t="shared" si="22"/>
        <v>0</v>
      </c>
      <c r="Y62" s="42">
        <f t="shared" si="22"/>
        <v>1</v>
      </c>
      <c r="Z62" s="42">
        <f t="shared" si="22"/>
        <v>0</v>
      </c>
      <c r="AA62" s="42">
        <f t="shared" si="22"/>
        <v>0</v>
      </c>
      <c r="AB62" s="42">
        <f t="shared" si="22"/>
        <v>0</v>
      </c>
      <c r="AC62" s="42">
        <f t="shared" si="22"/>
        <v>0</v>
      </c>
      <c r="AD62" s="42">
        <f t="shared" si="22"/>
        <v>0</v>
      </c>
      <c r="AE62" s="42">
        <f t="shared" si="22"/>
        <v>0</v>
      </c>
      <c r="AF62" s="42">
        <f t="shared" si="22"/>
        <v>0</v>
      </c>
      <c r="AG62" s="42">
        <f t="shared" si="22"/>
        <v>0</v>
      </c>
      <c r="AH62" s="42">
        <f t="shared" si="22"/>
        <v>0</v>
      </c>
      <c r="AI62" s="42">
        <f t="shared" si="22"/>
        <v>0</v>
      </c>
      <c r="AJ62" s="42">
        <f t="shared" si="22"/>
        <v>0</v>
      </c>
      <c r="AK62" s="42">
        <f t="shared" si="22"/>
        <v>0</v>
      </c>
      <c r="AL62" s="42">
        <f t="shared" si="22"/>
        <v>0</v>
      </c>
      <c r="AM62" s="42">
        <f t="shared" si="22"/>
        <v>0</v>
      </c>
      <c r="AN62" s="42">
        <f t="shared" si="22"/>
        <v>0</v>
      </c>
      <c r="AO62" s="42">
        <f t="shared" si="22"/>
        <v>0</v>
      </c>
    </row>
    <row r="63" spans="1:41" x14ac:dyDescent="0.2">
      <c r="A63">
        <v>1857276</v>
      </c>
      <c r="B63" s="36">
        <f t="shared" si="6"/>
        <v>0</v>
      </c>
      <c r="C63" s="36">
        <f t="shared" si="6"/>
        <v>0</v>
      </c>
      <c r="D63" s="36">
        <f t="shared" ref="D63:AO63" si="23">D41-$AP41</f>
        <v>0</v>
      </c>
      <c r="E63" s="36">
        <f t="shared" si="23"/>
        <v>0</v>
      </c>
      <c r="F63" s="36">
        <f t="shared" si="23"/>
        <v>0</v>
      </c>
      <c r="G63" s="36">
        <f t="shared" si="23"/>
        <v>0</v>
      </c>
      <c r="H63" s="36">
        <f t="shared" si="23"/>
        <v>0</v>
      </c>
      <c r="I63" s="36">
        <f t="shared" si="23"/>
        <v>0</v>
      </c>
      <c r="J63" s="36">
        <f t="shared" si="23"/>
        <v>-1</v>
      </c>
      <c r="K63" s="36">
        <f t="shared" si="23"/>
        <v>0</v>
      </c>
      <c r="L63" s="36">
        <f t="shared" si="23"/>
        <v>0</v>
      </c>
      <c r="M63" s="36">
        <f t="shared" si="23"/>
        <v>0</v>
      </c>
      <c r="N63" s="36">
        <f t="shared" si="23"/>
        <v>0</v>
      </c>
      <c r="O63" s="36">
        <f t="shared" si="23"/>
        <v>-1</v>
      </c>
      <c r="P63" s="36">
        <f t="shared" si="23"/>
        <v>0</v>
      </c>
      <c r="Q63" s="36">
        <f t="shared" si="23"/>
        <v>0</v>
      </c>
      <c r="R63" s="36">
        <f t="shared" si="23"/>
        <v>0</v>
      </c>
      <c r="S63" s="36">
        <f t="shared" si="23"/>
        <v>0</v>
      </c>
      <c r="T63" s="36">
        <f t="shared" si="23"/>
        <v>0</v>
      </c>
      <c r="U63" s="36">
        <f t="shared" si="23"/>
        <v>0</v>
      </c>
      <c r="V63" s="36">
        <f t="shared" si="23"/>
        <v>0</v>
      </c>
      <c r="W63" s="36">
        <f t="shared" si="23"/>
        <v>0</v>
      </c>
      <c r="X63" s="36">
        <f t="shared" si="23"/>
        <v>0</v>
      </c>
      <c r="Y63" s="42">
        <f t="shared" si="23"/>
        <v>0</v>
      </c>
      <c r="Z63" s="42">
        <f t="shared" si="23"/>
        <v>0</v>
      </c>
      <c r="AA63" s="42">
        <f t="shared" si="23"/>
        <v>0</v>
      </c>
      <c r="AB63" s="42">
        <f t="shared" si="23"/>
        <v>0</v>
      </c>
      <c r="AC63" s="42">
        <f t="shared" si="23"/>
        <v>0</v>
      </c>
      <c r="AD63" s="42">
        <f t="shared" si="23"/>
        <v>0</v>
      </c>
      <c r="AE63" s="42">
        <f t="shared" si="23"/>
        <v>0</v>
      </c>
      <c r="AF63" s="42">
        <f t="shared" si="23"/>
        <v>0</v>
      </c>
      <c r="AG63" s="42">
        <f t="shared" si="23"/>
        <v>0</v>
      </c>
      <c r="AH63" s="42">
        <f t="shared" si="23"/>
        <v>0</v>
      </c>
      <c r="AI63" s="42">
        <f t="shared" si="23"/>
        <v>0</v>
      </c>
      <c r="AJ63" s="42">
        <f t="shared" si="23"/>
        <v>0</v>
      </c>
      <c r="AK63" s="42">
        <f t="shared" si="23"/>
        <v>0</v>
      </c>
      <c r="AL63" s="42">
        <f t="shared" si="23"/>
        <v>0</v>
      </c>
      <c r="AM63" s="42">
        <f t="shared" si="23"/>
        <v>0</v>
      </c>
      <c r="AN63" s="42">
        <f t="shared" si="23"/>
        <v>0</v>
      </c>
      <c r="AO63" s="42">
        <f t="shared" si="23"/>
        <v>0</v>
      </c>
    </row>
    <row r="64" spans="1:41" x14ac:dyDescent="0.2">
      <c r="A64">
        <v>1624652</v>
      </c>
      <c r="B64" s="36">
        <f t="shared" si="6"/>
        <v>0</v>
      </c>
      <c r="C64" s="36">
        <f t="shared" si="6"/>
        <v>-1</v>
      </c>
      <c r="D64" s="36">
        <f t="shared" ref="D64:AO64" si="24">D42-$AP42</f>
        <v>0</v>
      </c>
      <c r="E64" s="36">
        <f t="shared" si="24"/>
        <v>0</v>
      </c>
      <c r="F64" s="36">
        <f t="shared" si="24"/>
        <v>0</v>
      </c>
      <c r="G64" s="36">
        <f t="shared" si="24"/>
        <v>0</v>
      </c>
      <c r="H64" s="36">
        <f t="shared" si="24"/>
        <v>-1</v>
      </c>
      <c r="I64" s="36">
        <f t="shared" si="24"/>
        <v>0</v>
      </c>
      <c r="J64" s="36">
        <f t="shared" si="24"/>
        <v>0</v>
      </c>
      <c r="K64" s="36">
        <f t="shared" si="24"/>
        <v>-1</v>
      </c>
      <c r="L64" s="36">
        <f t="shared" si="24"/>
        <v>-1</v>
      </c>
      <c r="M64" s="36">
        <f t="shared" si="24"/>
        <v>-1</v>
      </c>
      <c r="N64" s="36">
        <f t="shared" si="24"/>
        <v>0</v>
      </c>
      <c r="O64" s="36">
        <f t="shared" si="24"/>
        <v>-1</v>
      </c>
      <c r="P64" s="36">
        <f t="shared" si="24"/>
        <v>-1</v>
      </c>
      <c r="Q64" s="36">
        <f t="shared" si="24"/>
        <v>-1</v>
      </c>
      <c r="R64" s="36">
        <f t="shared" si="24"/>
        <v>-1</v>
      </c>
      <c r="S64" s="36">
        <f t="shared" si="24"/>
        <v>-1</v>
      </c>
      <c r="T64" s="36">
        <f t="shared" si="24"/>
        <v>-1</v>
      </c>
      <c r="U64" s="36">
        <f t="shared" si="24"/>
        <v>-1</v>
      </c>
      <c r="V64" s="36">
        <f t="shared" si="24"/>
        <v>-1</v>
      </c>
      <c r="W64" s="36">
        <f t="shared" si="24"/>
        <v>-1</v>
      </c>
      <c r="X64" s="36">
        <f t="shared" si="24"/>
        <v>-1</v>
      </c>
      <c r="Y64" s="42">
        <f t="shared" si="24"/>
        <v>0</v>
      </c>
      <c r="Z64" s="42">
        <f t="shared" si="24"/>
        <v>0</v>
      </c>
      <c r="AA64" s="42">
        <f t="shared" si="24"/>
        <v>-1</v>
      </c>
      <c r="AB64" s="42">
        <f t="shared" si="24"/>
        <v>-1</v>
      </c>
      <c r="AC64" s="42">
        <f t="shared" si="24"/>
        <v>-1</v>
      </c>
      <c r="AD64" s="42">
        <f t="shared" si="24"/>
        <v>-1</v>
      </c>
      <c r="AE64" s="42">
        <f t="shared" si="24"/>
        <v>-1</v>
      </c>
      <c r="AF64" s="42">
        <f t="shared" si="24"/>
        <v>-1</v>
      </c>
      <c r="AG64" s="42">
        <f t="shared" si="24"/>
        <v>-1</v>
      </c>
      <c r="AH64" s="42">
        <f t="shared" si="24"/>
        <v>-1</v>
      </c>
      <c r="AI64" s="42">
        <f t="shared" si="24"/>
        <v>0</v>
      </c>
      <c r="AJ64" s="42">
        <f t="shared" si="24"/>
        <v>-1</v>
      </c>
      <c r="AK64" s="42">
        <f t="shared" si="24"/>
        <v>-1</v>
      </c>
      <c r="AL64" s="42">
        <f t="shared" si="24"/>
        <v>-1</v>
      </c>
      <c r="AM64" s="42">
        <f t="shared" si="24"/>
        <v>-1</v>
      </c>
      <c r="AN64" s="42">
        <f t="shared" si="24"/>
        <v>-1</v>
      </c>
      <c r="AO64" s="42">
        <f t="shared" si="24"/>
        <v>0</v>
      </c>
    </row>
    <row r="65" spans="1:41" x14ac:dyDescent="0.2">
      <c r="A65">
        <v>1492974</v>
      </c>
      <c r="B65" s="36">
        <f>B43-$AP43</f>
        <v>0</v>
      </c>
      <c r="C65" s="36">
        <f>C43-$AP43</f>
        <v>0</v>
      </c>
      <c r="D65" s="36">
        <f t="shared" ref="D65:AO65" si="25">D43-$AP43</f>
        <v>0</v>
      </c>
      <c r="E65" s="36">
        <f t="shared" si="25"/>
        <v>0</v>
      </c>
      <c r="F65" s="36">
        <f t="shared" si="25"/>
        <v>-1</v>
      </c>
      <c r="G65" s="36">
        <f t="shared" si="25"/>
        <v>0</v>
      </c>
      <c r="H65" s="36">
        <f t="shared" si="25"/>
        <v>0</v>
      </c>
      <c r="I65" s="36">
        <f t="shared" si="25"/>
        <v>0</v>
      </c>
      <c r="J65" s="36">
        <f t="shared" si="25"/>
        <v>0</v>
      </c>
      <c r="K65" s="36">
        <f t="shared" si="25"/>
        <v>0</v>
      </c>
      <c r="L65" s="36">
        <f t="shared" si="25"/>
        <v>0</v>
      </c>
      <c r="M65" s="36">
        <f t="shared" si="25"/>
        <v>-1</v>
      </c>
      <c r="N65" s="36">
        <f t="shared" si="25"/>
        <v>0</v>
      </c>
      <c r="O65" s="36">
        <f t="shared" si="25"/>
        <v>-1</v>
      </c>
      <c r="P65" s="36">
        <f t="shared" si="25"/>
        <v>-1</v>
      </c>
      <c r="Q65" s="36">
        <f t="shared" si="25"/>
        <v>0</v>
      </c>
      <c r="R65" s="36">
        <f t="shared" si="25"/>
        <v>0</v>
      </c>
      <c r="S65" s="36">
        <f t="shared" si="25"/>
        <v>0</v>
      </c>
      <c r="T65" s="36">
        <f t="shared" si="25"/>
        <v>0</v>
      </c>
      <c r="U65" s="36">
        <f t="shared" si="25"/>
        <v>0</v>
      </c>
      <c r="V65" s="36">
        <f t="shared" si="25"/>
        <v>0</v>
      </c>
      <c r="W65" s="36">
        <f t="shared" si="25"/>
        <v>0</v>
      </c>
      <c r="X65" s="36">
        <f t="shared" si="25"/>
        <v>0</v>
      </c>
      <c r="Y65" s="42">
        <f t="shared" si="25"/>
        <v>0</v>
      </c>
      <c r="Z65" s="42">
        <f t="shared" si="25"/>
        <v>0</v>
      </c>
      <c r="AA65" s="42">
        <f t="shared" si="25"/>
        <v>0</v>
      </c>
      <c r="AB65" s="42">
        <f t="shared" si="25"/>
        <v>0</v>
      </c>
      <c r="AC65" s="42">
        <f t="shared" si="25"/>
        <v>0</v>
      </c>
      <c r="AD65" s="42">
        <f t="shared" si="25"/>
        <v>0</v>
      </c>
      <c r="AE65" s="42">
        <f t="shared" si="25"/>
        <v>0</v>
      </c>
      <c r="AF65" s="42">
        <f t="shared" si="25"/>
        <v>0</v>
      </c>
      <c r="AG65" s="42">
        <f t="shared" si="25"/>
        <v>0</v>
      </c>
      <c r="AH65" s="42">
        <f t="shared" si="25"/>
        <v>0</v>
      </c>
      <c r="AI65" s="42">
        <f t="shared" si="25"/>
        <v>0</v>
      </c>
      <c r="AJ65" s="42">
        <f t="shared" si="25"/>
        <v>0</v>
      </c>
      <c r="AK65" s="42">
        <f t="shared" si="25"/>
        <v>0</v>
      </c>
      <c r="AL65" s="42">
        <f t="shared" si="25"/>
        <v>0</v>
      </c>
      <c r="AM65" s="42">
        <f t="shared" si="25"/>
        <v>0</v>
      </c>
      <c r="AN65" s="42">
        <f t="shared" si="25"/>
        <v>0</v>
      </c>
      <c r="AO65" s="42">
        <f>AO43-$AP43</f>
        <v>0</v>
      </c>
    </row>
    <row r="67" spans="1:41" s="31" customFormat="1" x14ac:dyDescent="0.2">
      <c r="A67" s="31" t="s">
        <v>443</v>
      </c>
      <c r="B67" s="31">
        <f>COUNTIF(B46:B65,"-1")</f>
        <v>1</v>
      </c>
      <c r="C67" s="31">
        <f t="shared" ref="C67:AO67" si="26">COUNTIF(C46:C65,"-1")</f>
        <v>3</v>
      </c>
      <c r="D67" s="31">
        <f t="shared" si="26"/>
        <v>0</v>
      </c>
      <c r="E67" s="31">
        <f t="shared" si="26"/>
        <v>2</v>
      </c>
      <c r="F67" s="31">
        <f t="shared" si="26"/>
        <v>6</v>
      </c>
      <c r="G67" s="31">
        <f t="shared" si="26"/>
        <v>0</v>
      </c>
      <c r="H67" s="31">
        <f t="shared" si="26"/>
        <v>6</v>
      </c>
      <c r="I67" s="31">
        <f t="shared" si="26"/>
        <v>0</v>
      </c>
      <c r="J67" s="31">
        <f t="shared" si="26"/>
        <v>3</v>
      </c>
      <c r="K67" s="31">
        <f t="shared" si="26"/>
        <v>3</v>
      </c>
      <c r="L67" s="31">
        <f t="shared" si="26"/>
        <v>3</v>
      </c>
      <c r="M67" s="31">
        <f t="shared" si="26"/>
        <v>5</v>
      </c>
      <c r="N67" s="31">
        <f t="shared" si="26"/>
        <v>0</v>
      </c>
      <c r="O67" s="31">
        <f t="shared" si="26"/>
        <v>13</v>
      </c>
      <c r="P67" s="31">
        <f t="shared" si="26"/>
        <v>9</v>
      </c>
      <c r="Q67" s="31">
        <f t="shared" si="26"/>
        <v>4</v>
      </c>
      <c r="R67" s="31">
        <f t="shared" si="26"/>
        <v>6</v>
      </c>
      <c r="S67" s="31">
        <f t="shared" si="26"/>
        <v>4</v>
      </c>
      <c r="T67" s="31">
        <f t="shared" si="26"/>
        <v>6</v>
      </c>
      <c r="U67" s="31">
        <f t="shared" si="26"/>
        <v>4</v>
      </c>
      <c r="V67" s="31">
        <f t="shared" si="26"/>
        <v>4</v>
      </c>
      <c r="W67" s="31">
        <f t="shared" si="26"/>
        <v>2</v>
      </c>
      <c r="X67" s="31">
        <f t="shared" si="26"/>
        <v>3</v>
      </c>
      <c r="Y67" s="31">
        <f t="shared" si="26"/>
        <v>0</v>
      </c>
      <c r="Z67" s="31">
        <f t="shared" si="26"/>
        <v>3</v>
      </c>
      <c r="AA67" s="31">
        <f t="shared" si="26"/>
        <v>4</v>
      </c>
      <c r="AB67" s="31">
        <f t="shared" si="26"/>
        <v>2</v>
      </c>
      <c r="AC67" s="31">
        <f t="shared" si="26"/>
        <v>2</v>
      </c>
      <c r="AD67" s="31">
        <f t="shared" si="26"/>
        <v>5</v>
      </c>
      <c r="AE67" s="31">
        <f t="shared" si="26"/>
        <v>2</v>
      </c>
      <c r="AF67" s="31">
        <f t="shared" si="26"/>
        <v>1</v>
      </c>
      <c r="AG67" s="31">
        <f t="shared" si="26"/>
        <v>4</v>
      </c>
      <c r="AH67" s="31">
        <f t="shared" si="26"/>
        <v>2</v>
      </c>
      <c r="AI67" s="31">
        <f t="shared" si="26"/>
        <v>0</v>
      </c>
      <c r="AJ67" s="31">
        <f t="shared" si="26"/>
        <v>4</v>
      </c>
      <c r="AK67" s="31">
        <f t="shared" si="26"/>
        <v>3</v>
      </c>
      <c r="AL67" s="31">
        <f t="shared" si="26"/>
        <v>4</v>
      </c>
      <c r="AM67" s="31">
        <f t="shared" si="26"/>
        <v>2</v>
      </c>
      <c r="AN67" s="31">
        <f t="shared" si="26"/>
        <v>7</v>
      </c>
      <c r="AO67" s="31">
        <f t="shared" si="26"/>
        <v>3</v>
      </c>
    </row>
    <row r="68" spans="1:41" s="31" customFormat="1" x14ac:dyDescent="0.2">
      <c r="A68" s="31" t="s">
        <v>444</v>
      </c>
      <c r="B68" s="31">
        <f>COUNTIF(B46:B65,"1")</f>
        <v>3</v>
      </c>
      <c r="C68" s="31">
        <f t="shared" ref="C68:AO68" si="27">COUNTIF(C46:C65,"1")</f>
        <v>2</v>
      </c>
      <c r="D68" s="31">
        <f t="shared" si="27"/>
        <v>7</v>
      </c>
      <c r="E68" s="31">
        <f t="shared" si="27"/>
        <v>4</v>
      </c>
      <c r="F68" s="31">
        <f t="shared" si="27"/>
        <v>6</v>
      </c>
      <c r="G68" s="31">
        <f t="shared" si="27"/>
        <v>6</v>
      </c>
      <c r="H68" s="31">
        <f t="shared" si="27"/>
        <v>4</v>
      </c>
      <c r="I68" s="31">
        <f t="shared" si="27"/>
        <v>5</v>
      </c>
      <c r="J68" s="31">
        <f t="shared" si="27"/>
        <v>4</v>
      </c>
      <c r="K68" s="31">
        <f t="shared" si="27"/>
        <v>3</v>
      </c>
      <c r="L68" s="31">
        <f t="shared" si="27"/>
        <v>3</v>
      </c>
      <c r="M68" s="31">
        <f t="shared" si="27"/>
        <v>5</v>
      </c>
      <c r="N68" s="31">
        <f t="shared" si="27"/>
        <v>7</v>
      </c>
      <c r="O68" s="31">
        <f t="shared" si="27"/>
        <v>0</v>
      </c>
      <c r="P68" s="31">
        <f t="shared" si="27"/>
        <v>3</v>
      </c>
      <c r="Q68" s="31">
        <f t="shared" si="27"/>
        <v>2</v>
      </c>
      <c r="R68" s="31">
        <f t="shared" si="27"/>
        <v>2</v>
      </c>
      <c r="S68" s="31">
        <f t="shared" si="27"/>
        <v>6</v>
      </c>
      <c r="T68" s="31">
        <f t="shared" si="27"/>
        <v>6</v>
      </c>
      <c r="U68" s="31">
        <f t="shared" si="27"/>
        <v>5</v>
      </c>
      <c r="V68" s="31">
        <f t="shared" si="27"/>
        <v>3</v>
      </c>
      <c r="W68" s="31">
        <f t="shared" si="27"/>
        <v>3</v>
      </c>
      <c r="X68" s="31">
        <f t="shared" si="27"/>
        <v>3</v>
      </c>
      <c r="Y68" s="31">
        <f t="shared" si="27"/>
        <v>7</v>
      </c>
      <c r="Z68" s="31">
        <f t="shared" si="27"/>
        <v>2</v>
      </c>
      <c r="AA68" s="31">
        <f t="shared" si="27"/>
        <v>3</v>
      </c>
      <c r="AB68" s="31">
        <f t="shared" si="27"/>
        <v>4</v>
      </c>
      <c r="AC68" s="31">
        <f t="shared" si="27"/>
        <v>4</v>
      </c>
      <c r="AD68" s="31">
        <f t="shared" si="27"/>
        <v>2</v>
      </c>
      <c r="AE68" s="31">
        <f t="shared" si="27"/>
        <v>4</v>
      </c>
      <c r="AF68" s="31">
        <f t="shared" si="27"/>
        <v>5</v>
      </c>
      <c r="AG68" s="31">
        <f t="shared" si="27"/>
        <v>2</v>
      </c>
      <c r="AH68" s="31">
        <f t="shared" si="27"/>
        <v>4</v>
      </c>
      <c r="AI68" s="31">
        <f t="shared" si="27"/>
        <v>4</v>
      </c>
      <c r="AJ68" s="31">
        <f t="shared" si="27"/>
        <v>5</v>
      </c>
      <c r="AK68" s="31">
        <f t="shared" si="27"/>
        <v>3</v>
      </c>
      <c r="AL68" s="31">
        <f t="shared" si="27"/>
        <v>3</v>
      </c>
      <c r="AM68" s="31">
        <f t="shared" si="27"/>
        <v>3</v>
      </c>
      <c r="AN68" s="31">
        <f t="shared" si="27"/>
        <v>4</v>
      </c>
      <c r="AO68" s="31">
        <f t="shared" si="27"/>
        <v>3</v>
      </c>
    </row>
    <row r="72" spans="1:41" x14ac:dyDescent="0.2">
      <c r="I72" t="s">
        <v>433</v>
      </c>
      <c r="J72" t="s">
        <v>434</v>
      </c>
    </row>
    <row r="73" spans="1:41" x14ac:dyDescent="0.2">
      <c r="C73" t="s">
        <v>439</v>
      </c>
      <c r="H73" t="s">
        <v>435</v>
      </c>
      <c r="J73" t="s">
        <v>436</v>
      </c>
      <c r="L73" s="11" t="s">
        <v>440</v>
      </c>
      <c r="N73">
        <f>0-1</f>
        <v>-1</v>
      </c>
    </row>
    <row r="74" spans="1:41" x14ac:dyDescent="0.2">
      <c r="C74" t="s">
        <v>438</v>
      </c>
      <c r="H74" t="s">
        <v>434</v>
      </c>
      <c r="I74" t="s">
        <v>437</v>
      </c>
      <c r="L74" s="11" t="s">
        <v>441</v>
      </c>
      <c r="N74">
        <f>1-0</f>
        <v>1</v>
      </c>
    </row>
    <row r="77" spans="1:41" x14ac:dyDescent="0.2">
      <c r="B77" s="35" t="s">
        <v>465</v>
      </c>
      <c r="C77" s="35" t="s">
        <v>430</v>
      </c>
    </row>
    <row r="78" spans="1:41" x14ac:dyDescent="0.2">
      <c r="B78" t="s">
        <v>302</v>
      </c>
      <c r="C78" t="s">
        <v>431</v>
      </c>
    </row>
    <row r="79" spans="1:41" x14ac:dyDescent="0.2">
      <c r="B79" t="s">
        <v>302</v>
      </c>
      <c r="C79" t="s">
        <v>431</v>
      </c>
    </row>
    <row r="80" spans="1:41" x14ac:dyDescent="0.2">
      <c r="B80" t="s">
        <v>303</v>
      </c>
      <c r="C80" t="s">
        <v>432</v>
      </c>
    </row>
    <row r="81" spans="2:5" x14ac:dyDescent="0.2">
      <c r="B81" t="s">
        <v>302</v>
      </c>
      <c r="C81" t="s">
        <v>431</v>
      </c>
    </row>
    <row r="82" spans="2:5" x14ac:dyDescent="0.2">
      <c r="B82" t="s">
        <v>303</v>
      </c>
      <c r="C82" t="s">
        <v>432</v>
      </c>
    </row>
    <row r="83" spans="2:5" x14ac:dyDescent="0.2">
      <c r="B83" t="s">
        <v>302</v>
      </c>
      <c r="C83" t="s">
        <v>432</v>
      </c>
      <c r="E83">
        <v>1</v>
      </c>
    </row>
    <row r="84" spans="2:5" x14ac:dyDescent="0.2">
      <c r="B84" t="s">
        <v>302</v>
      </c>
      <c r="C84" t="s">
        <v>431</v>
      </c>
    </row>
    <row r="85" spans="2:5" x14ac:dyDescent="0.2">
      <c r="B85" t="s">
        <v>303</v>
      </c>
      <c r="C85" t="s">
        <v>432</v>
      </c>
    </row>
    <row r="86" spans="2:5" x14ac:dyDescent="0.2">
      <c r="B86" t="s">
        <v>302</v>
      </c>
      <c r="C86" t="s">
        <v>431</v>
      </c>
    </row>
    <row r="87" spans="2:5" x14ac:dyDescent="0.2">
      <c r="B87" t="s">
        <v>303</v>
      </c>
      <c r="C87" t="s">
        <v>431</v>
      </c>
      <c r="D87">
        <v>1</v>
      </c>
    </row>
    <row r="88" spans="2:5" x14ac:dyDescent="0.2">
      <c r="B88" t="s">
        <v>302</v>
      </c>
      <c r="C88" t="s">
        <v>431</v>
      </c>
    </row>
    <row r="89" spans="2:5" x14ac:dyDescent="0.2">
      <c r="B89" t="s">
        <v>302</v>
      </c>
      <c r="C89" t="s">
        <v>432</v>
      </c>
      <c r="E89">
        <v>1</v>
      </c>
    </row>
    <row r="90" spans="2:5" x14ac:dyDescent="0.2">
      <c r="B90" t="s">
        <v>302</v>
      </c>
      <c r="C90" t="s">
        <v>431</v>
      </c>
    </row>
    <row r="91" spans="2:5" x14ac:dyDescent="0.2">
      <c r="B91" t="s">
        <v>303</v>
      </c>
      <c r="C91" t="s">
        <v>432</v>
      </c>
    </row>
    <row r="92" spans="2:5" x14ac:dyDescent="0.2">
      <c r="B92" t="s">
        <v>302</v>
      </c>
      <c r="C92" t="s">
        <v>431</v>
      </c>
    </row>
    <row r="93" spans="2:5" x14ac:dyDescent="0.2">
      <c r="B93" t="s">
        <v>303</v>
      </c>
      <c r="C93" t="s">
        <v>431</v>
      </c>
      <c r="D93">
        <v>1</v>
      </c>
    </row>
    <row r="94" spans="2:5" x14ac:dyDescent="0.2">
      <c r="B94" t="s">
        <v>303</v>
      </c>
      <c r="C94" t="s">
        <v>432</v>
      </c>
    </row>
    <row r="95" spans="2:5" x14ac:dyDescent="0.2">
      <c r="B95" t="s">
        <v>302</v>
      </c>
      <c r="C95" t="s">
        <v>431</v>
      </c>
    </row>
    <row r="96" spans="2:5" x14ac:dyDescent="0.2">
      <c r="B96" t="s">
        <v>303</v>
      </c>
      <c r="C96" t="s">
        <v>431</v>
      </c>
      <c r="D96">
        <v>1</v>
      </c>
    </row>
    <row r="97" spans="2:8" x14ac:dyDescent="0.2">
      <c r="B97" t="s">
        <v>302</v>
      </c>
      <c r="C97" t="s">
        <v>431</v>
      </c>
    </row>
    <row r="100" spans="2:8" x14ac:dyDescent="0.2">
      <c r="B100" t="s">
        <v>439</v>
      </c>
      <c r="F100" s="11" t="s">
        <v>440</v>
      </c>
      <c r="H100">
        <v>3</v>
      </c>
    </row>
    <row r="101" spans="2:8" x14ac:dyDescent="0.2">
      <c r="B101" t="s">
        <v>438</v>
      </c>
      <c r="F101" s="11" t="s">
        <v>441</v>
      </c>
      <c r="H10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1"/>
  <sheetViews>
    <sheetView topLeftCell="R1" workbookViewId="0">
      <selection activeCell="AB4" sqref="AB4:AB10"/>
    </sheetView>
  </sheetViews>
  <sheetFormatPr baseColWidth="10" defaultRowHeight="16" x14ac:dyDescent="0.2"/>
  <cols>
    <col min="1" max="1" width="19.6640625" hidden="1" customWidth="1"/>
    <col min="2" max="2" width="23.33203125" hidden="1" customWidth="1"/>
    <col min="3" max="3" width="0" hidden="1" customWidth="1"/>
    <col min="4" max="4" width="13.83203125" hidden="1" customWidth="1"/>
    <col min="5" max="7" width="0" hidden="1" customWidth="1"/>
    <col min="8" max="8" width="17.33203125" hidden="1" customWidth="1"/>
    <col min="9" max="17" width="0" hidden="1" customWidth="1"/>
    <col min="28" max="28" width="26.1640625" customWidth="1"/>
    <col min="29" max="29" width="12.33203125" customWidth="1"/>
  </cols>
  <sheetData>
    <row r="1" spans="1:1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6" t="s">
        <v>108</v>
      </c>
      <c r="DF1" s="6" t="s">
        <v>109</v>
      </c>
    </row>
    <row r="2" spans="1:110" x14ac:dyDescent="0.2">
      <c r="A2" t="s">
        <v>110</v>
      </c>
      <c r="B2" t="s">
        <v>111</v>
      </c>
      <c r="C2" t="s">
        <v>112</v>
      </c>
      <c r="D2" t="s">
        <v>113</v>
      </c>
      <c r="E2" t="s">
        <v>4</v>
      </c>
      <c r="F2" t="s">
        <v>5</v>
      </c>
      <c r="G2" t="s">
        <v>6</v>
      </c>
      <c r="H2" t="s">
        <v>114</v>
      </c>
      <c r="I2" t="s">
        <v>115</v>
      </c>
      <c r="J2" t="s">
        <v>116</v>
      </c>
      <c r="K2" t="s">
        <v>117</v>
      </c>
      <c r="L2" t="s">
        <v>118</v>
      </c>
      <c r="M2" t="s">
        <v>119</v>
      </c>
      <c r="N2" t="s">
        <v>120</v>
      </c>
      <c r="O2" t="s">
        <v>121</v>
      </c>
      <c r="P2" t="s">
        <v>122</v>
      </c>
      <c r="Q2" t="s">
        <v>123</v>
      </c>
      <c r="R2" t="s">
        <v>124</v>
      </c>
      <c r="S2" t="s">
        <v>125</v>
      </c>
      <c r="T2" t="s">
        <v>126</v>
      </c>
      <c r="U2" t="s">
        <v>127</v>
      </c>
      <c r="V2" t="s">
        <v>128</v>
      </c>
      <c r="W2" t="s">
        <v>129</v>
      </c>
      <c r="X2" t="s">
        <v>130</v>
      </c>
      <c r="Y2" t="s">
        <v>131</v>
      </c>
      <c r="Z2" t="s">
        <v>132</v>
      </c>
      <c r="AA2" t="s">
        <v>133</v>
      </c>
      <c r="AB2" t="s">
        <v>134</v>
      </c>
      <c r="AC2" t="s">
        <v>135</v>
      </c>
      <c r="AD2" t="s">
        <v>136</v>
      </c>
      <c r="AE2" t="s">
        <v>137</v>
      </c>
      <c r="AF2" t="s">
        <v>138</v>
      </c>
      <c r="AG2" t="s">
        <v>139</v>
      </c>
      <c r="AH2" t="s">
        <v>140</v>
      </c>
      <c r="AI2" t="s">
        <v>141</v>
      </c>
      <c r="AJ2" t="s">
        <v>142</v>
      </c>
      <c r="AK2" t="s">
        <v>143</v>
      </c>
      <c r="AL2" t="s">
        <v>144</v>
      </c>
      <c r="AM2" t="s">
        <v>145</v>
      </c>
      <c r="AN2" t="s">
        <v>146</v>
      </c>
      <c r="AO2" t="s">
        <v>147</v>
      </c>
      <c r="AP2" t="s">
        <v>148</v>
      </c>
      <c r="AQ2" t="s">
        <v>149</v>
      </c>
      <c r="AR2" t="s">
        <v>150</v>
      </c>
      <c r="AS2" t="s">
        <v>151</v>
      </c>
      <c r="AT2" t="s">
        <v>152</v>
      </c>
      <c r="AU2" t="s">
        <v>153</v>
      </c>
      <c r="AV2" t="s">
        <v>154</v>
      </c>
      <c r="AW2" t="s">
        <v>155</v>
      </c>
      <c r="AX2" t="s">
        <v>156</v>
      </c>
      <c r="AY2" t="s">
        <v>157</v>
      </c>
      <c r="AZ2" t="s">
        <v>158</v>
      </c>
      <c r="BA2" t="s">
        <v>159</v>
      </c>
      <c r="BB2" t="s">
        <v>160</v>
      </c>
      <c r="BC2" t="s">
        <v>161</v>
      </c>
      <c r="BD2" t="s">
        <v>162</v>
      </c>
      <c r="BE2" t="s">
        <v>163</v>
      </c>
      <c r="BF2" t="s">
        <v>164</v>
      </c>
      <c r="BG2" t="s">
        <v>165</v>
      </c>
      <c r="BH2" t="s">
        <v>166</v>
      </c>
      <c r="BI2" t="s">
        <v>167</v>
      </c>
      <c r="BJ2" t="s">
        <v>168</v>
      </c>
      <c r="BK2" t="s">
        <v>169</v>
      </c>
      <c r="BL2" t="s">
        <v>170</v>
      </c>
      <c r="BM2" t="s">
        <v>171</v>
      </c>
      <c r="BN2" t="s">
        <v>172</v>
      </c>
      <c r="BO2" t="s">
        <v>173</v>
      </c>
      <c r="BP2" t="s">
        <v>174</v>
      </c>
      <c r="BQ2" s="5" t="s">
        <v>135</v>
      </c>
      <c r="BR2" s="5" t="s">
        <v>136</v>
      </c>
      <c r="BS2" s="5" t="s">
        <v>175</v>
      </c>
      <c r="BT2" s="5" t="s">
        <v>176</v>
      </c>
      <c r="BU2" s="5" t="s">
        <v>139</v>
      </c>
      <c r="BV2" s="5" t="s">
        <v>140</v>
      </c>
      <c r="BW2" s="5" t="s">
        <v>141</v>
      </c>
      <c r="BX2" s="5" t="s">
        <v>142</v>
      </c>
      <c r="BY2" s="5" t="s">
        <v>143</v>
      </c>
      <c r="BZ2" s="5" t="s">
        <v>144</v>
      </c>
      <c r="CA2" s="5" t="s">
        <v>145</v>
      </c>
      <c r="CB2" s="5" t="s">
        <v>146</v>
      </c>
      <c r="CC2" s="5" t="s">
        <v>147</v>
      </c>
      <c r="CD2" s="5" t="s">
        <v>148</v>
      </c>
      <c r="CE2" s="5" t="s">
        <v>149</v>
      </c>
      <c r="CF2" s="5" t="s">
        <v>150</v>
      </c>
      <c r="CG2" s="5" t="s">
        <v>151</v>
      </c>
      <c r="CH2" s="5" t="s">
        <v>152</v>
      </c>
      <c r="CI2" s="5" t="s">
        <v>153</v>
      </c>
      <c r="CJ2" s="5" t="s">
        <v>154</v>
      </c>
      <c r="CK2" s="5" t="s">
        <v>155</v>
      </c>
      <c r="CL2" s="5" t="s">
        <v>156</v>
      </c>
      <c r="CM2" s="5" t="s">
        <v>177</v>
      </c>
      <c r="CN2" s="5" t="s">
        <v>178</v>
      </c>
      <c r="CO2" s="5" t="s">
        <v>159</v>
      </c>
      <c r="CP2" s="5" t="s">
        <v>160</v>
      </c>
      <c r="CQ2" s="5" t="s">
        <v>161</v>
      </c>
      <c r="CR2" s="5" t="s">
        <v>162</v>
      </c>
      <c r="CS2" s="5" t="s">
        <v>163</v>
      </c>
      <c r="CT2" s="5" t="s">
        <v>164</v>
      </c>
      <c r="CU2" s="5" t="s">
        <v>165</v>
      </c>
      <c r="CV2" s="5" t="s">
        <v>166</v>
      </c>
      <c r="CW2" s="5" t="s">
        <v>167</v>
      </c>
      <c r="CX2" s="5" t="s">
        <v>168</v>
      </c>
      <c r="CY2" s="5" t="s">
        <v>169</v>
      </c>
      <c r="CZ2" s="5" t="s">
        <v>170</v>
      </c>
      <c r="DA2" s="5" t="s">
        <v>171</v>
      </c>
      <c r="DB2" s="5" t="s">
        <v>172</v>
      </c>
      <c r="DC2" s="5" t="s">
        <v>173</v>
      </c>
      <c r="DD2" s="5" t="s">
        <v>174</v>
      </c>
      <c r="DE2" t="s">
        <v>179</v>
      </c>
      <c r="DF2" t="s">
        <v>180</v>
      </c>
    </row>
    <row r="3" spans="1:110" x14ac:dyDescent="0.2">
      <c r="A3" t="s">
        <v>181</v>
      </c>
      <c r="B3" t="s">
        <v>182</v>
      </c>
      <c r="C3" t="s">
        <v>183</v>
      </c>
      <c r="D3" t="s">
        <v>184</v>
      </c>
      <c r="E3" t="s">
        <v>185</v>
      </c>
      <c r="F3" t="s">
        <v>186</v>
      </c>
      <c r="G3" t="s">
        <v>187</v>
      </c>
      <c r="H3" t="s">
        <v>188</v>
      </c>
      <c r="I3" t="s">
        <v>189</v>
      </c>
      <c r="J3" t="s">
        <v>190</v>
      </c>
      <c r="K3" t="s">
        <v>191</v>
      </c>
      <c r="L3" t="s">
        <v>192</v>
      </c>
      <c r="M3" t="s">
        <v>193</v>
      </c>
      <c r="N3" t="s">
        <v>194</v>
      </c>
      <c r="O3" t="s">
        <v>195</v>
      </c>
      <c r="P3" t="s">
        <v>196</v>
      </c>
      <c r="Q3" t="s">
        <v>197</v>
      </c>
      <c r="R3" t="s">
        <v>198</v>
      </c>
      <c r="S3" t="s">
        <v>199</v>
      </c>
      <c r="T3" t="s">
        <v>200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206</v>
      </c>
      <c r="AA3" t="s">
        <v>207</v>
      </c>
      <c r="AB3" t="s">
        <v>208</v>
      </c>
      <c r="AC3" t="s">
        <v>209</v>
      </c>
      <c r="AD3" t="s">
        <v>210</v>
      </c>
      <c r="AE3" t="s">
        <v>211</v>
      </c>
      <c r="AF3" t="s">
        <v>212</v>
      </c>
      <c r="AG3" t="s">
        <v>213</v>
      </c>
      <c r="AH3" t="s">
        <v>214</v>
      </c>
      <c r="AI3" t="s">
        <v>215</v>
      </c>
      <c r="AJ3" t="s">
        <v>216</v>
      </c>
      <c r="AK3" t="s">
        <v>217</v>
      </c>
      <c r="AL3" t="s">
        <v>218</v>
      </c>
      <c r="AM3" t="s">
        <v>219</v>
      </c>
      <c r="AN3" t="s">
        <v>220</v>
      </c>
      <c r="AO3" t="s">
        <v>221</v>
      </c>
      <c r="AP3" t="s">
        <v>222</v>
      </c>
      <c r="AQ3" t="s">
        <v>223</v>
      </c>
      <c r="AR3" t="s">
        <v>224</v>
      </c>
      <c r="AS3" t="s">
        <v>225</v>
      </c>
      <c r="AT3" t="s">
        <v>226</v>
      </c>
      <c r="AU3" t="s">
        <v>227</v>
      </c>
      <c r="AV3" t="s">
        <v>228</v>
      </c>
      <c r="AW3" t="s">
        <v>229</v>
      </c>
      <c r="AX3" t="s">
        <v>230</v>
      </c>
      <c r="AY3" t="s">
        <v>231</v>
      </c>
      <c r="AZ3" t="s">
        <v>232</v>
      </c>
      <c r="BA3" t="s">
        <v>233</v>
      </c>
      <c r="BB3" t="s">
        <v>234</v>
      </c>
      <c r="BC3" t="s">
        <v>235</v>
      </c>
      <c r="BD3" t="s">
        <v>236</v>
      </c>
      <c r="BE3" t="s">
        <v>237</v>
      </c>
      <c r="BF3" t="s">
        <v>238</v>
      </c>
      <c r="BG3" t="s">
        <v>239</v>
      </c>
      <c r="BH3" t="s">
        <v>240</v>
      </c>
      <c r="BI3" t="s">
        <v>241</v>
      </c>
      <c r="BJ3" t="s">
        <v>242</v>
      </c>
      <c r="BK3" t="s">
        <v>243</v>
      </c>
      <c r="BL3" t="s">
        <v>244</v>
      </c>
      <c r="BM3" t="s">
        <v>245</v>
      </c>
      <c r="BN3" t="s">
        <v>246</v>
      </c>
      <c r="BO3" t="s">
        <v>247</v>
      </c>
      <c r="BP3" t="s">
        <v>248</v>
      </c>
      <c r="BQ3" s="5" t="s">
        <v>249</v>
      </c>
      <c r="BR3" s="5" t="s">
        <v>250</v>
      </c>
      <c r="BS3" s="5" t="s">
        <v>251</v>
      </c>
      <c r="BT3" s="5" t="s">
        <v>252</v>
      </c>
      <c r="BU3" s="5" t="s">
        <v>253</v>
      </c>
      <c r="BV3" s="5" t="s">
        <v>254</v>
      </c>
      <c r="BW3" s="5" t="s">
        <v>255</v>
      </c>
      <c r="BX3" s="5" t="s">
        <v>256</v>
      </c>
      <c r="BY3" s="5" t="s">
        <v>257</v>
      </c>
      <c r="BZ3" s="5" t="s">
        <v>258</v>
      </c>
      <c r="CA3" s="5" t="s">
        <v>259</v>
      </c>
      <c r="CB3" s="5" t="s">
        <v>260</v>
      </c>
      <c r="CC3" s="5" t="s">
        <v>261</v>
      </c>
      <c r="CD3" s="5" t="s">
        <v>262</v>
      </c>
      <c r="CE3" s="5" t="s">
        <v>263</v>
      </c>
      <c r="CF3" s="5" t="s">
        <v>264</v>
      </c>
      <c r="CG3" s="5" t="s">
        <v>265</v>
      </c>
      <c r="CH3" s="5" t="s">
        <v>266</v>
      </c>
      <c r="CI3" s="5" t="s">
        <v>267</v>
      </c>
      <c r="CJ3" s="5" t="s">
        <v>268</v>
      </c>
      <c r="CK3" s="5" t="s">
        <v>269</v>
      </c>
      <c r="CL3" s="5" t="s">
        <v>270</v>
      </c>
      <c r="CM3" s="5" t="s">
        <v>271</v>
      </c>
      <c r="CN3" s="5" t="s">
        <v>272</v>
      </c>
      <c r="CO3" s="5" t="s">
        <v>273</v>
      </c>
      <c r="CP3" s="5" t="s">
        <v>274</v>
      </c>
      <c r="CQ3" s="5" t="s">
        <v>275</v>
      </c>
      <c r="CR3" s="5" t="s">
        <v>276</v>
      </c>
      <c r="CS3" s="5" t="s">
        <v>277</v>
      </c>
      <c r="CT3" s="5" t="s">
        <v>278</v>
      </c>
      <c r="CU3" s="5" t="s">
        <v>279</v>
      </c>
      <c r="CV3" s="5" t="s">
        <v>280</v>
      </c>
      <c r="CW3" s="5" t="s">
        <v>281</v>
      </c>
      <c r="CX3" s="5" t="s">
        <v>282</v>
      </c>
      <c r="CY3" s="5" t="s">
        <v>283</v>
      </c>
      <c r="CZ3" s="5" t="s">
        <v>284</v>
      </c>
      <c r="DA3" s="5" t="s">
        <v>285</v>
      </c>
      <c r="DB3" s="5" t="s">
        <v>286</v>
      </c>
      <c r="DC3" s="5" t="s">
        <v>287</v>
      </c>
      <c r="DD3" s="5" t="s">
        <v>288</v>
      </c>
      <c r="DE3" t="s">
        <v>289</v>
      </c>
      <c r="DF3" t="s">
        <v>290</v>
      </c>
    </row>
    <row r="4" spans="1:110" x14ac:dyDescent="0.2">
      <c r="A4" s="1">
        <v>44987.12462962963</v>
      </c>
      <c r="B4" s="1">
        <v>44987.184756944444</v>
      </c>
      <c r="C4" t="s">
        <v>291</v>
      </c>
      <c r="E4">
        <v>100</v>
      </c>
      <c r="F4">
        <v>5195</v>
      </c>
      <c r="G4" t="b">
        <v>1</v>
      </c>
      <c r="H4" s="1">
        <v>44987.18478009259</v>
      </c>
      <c r="I4" t="s">
        <v>292</v>
      </c>
      <c r="N4">
        <v>52.439100000000003</v>
      </c>
      <c r="O4">
        <v>-1.5039</v>
      </c>
      <c r="P4" t="s">
        <v>293</v>
      </c>
      <c r="Q4" t="s">
        <v>294</v>
      </c>
      <c r="R4" t="s">
        <v>295</v>
      </c>
      <c r="S4" t="s">
        <v>296</v>
      </c>
      <c r="T4">
        <v>7</v>
      </c>
      <c r="U4">
        <v>5</v>
      </c>
      <c r="V4">
        <v>7</v>
      </c>
      <c r="W4" t="s">
        <v>297</v>
      </c>
      <c r="X4" t="s">
        <v>298</v>
      </c>
      <c r="Y4" t="s">
        <v>299</v>
      </c>
      <c r="Z4" s="2">
        <v>0.5</v>
      </c>
      <c r="AA4" t="s">
        <v>300</v>
      </c>
      <c r="AB4" t="s">
        <v>301</v>
      </c>
      <c r="BQ4" t="s">
        <v>302</v>
      </c>
      <c r="BR4" s="2">
        <v>1</v>
      </c>
      <c r="BS4" t="s">
        <v>302</v>
      </c>
      <c r="BT4" s="2">
        <v>0.8</v>
      </c>
      <c r="BU4" t="s">
        <v>302</v>
      </c>
      <c r="BV4" s="2">
        <v>0.7</v>
      </c>
      <c r="BW4" t="s">
        <v>302</v>
      </c>
      <c r="BX4" s="2">
        <v>0.7</v>
      </c>
      <c r="BY4" t="s">
        <v>303</v>
      </c>
      <c r="BZ4" s="2">
        <v>0.6</v>
      </c>
      <c r="CA4" t="s">
        <v>302</v>
      </c>
      <c r="CB4" s="2">
        <v>0.7</v>
      </c>
      <c r="CC4" t="s">
        <v>302</v>
      </c>
      <c r="CD4" s="2">
        <v>0.7</v>
      </c>
      <c r="CE4" t="s">
        <v>303</v>
      </c>
      <c r="CF4" s="2">
        <v>0.6</v>
      </c>
      <c r="CG4" t="s">
        <v>302</v>
      </c>
      <c r="CH4" s="2">
        <v>0.9</v>
      </c>
      <c r="CI4" t="s">
        <v>302</v>
      </c>
      <c r="CJ4" s="2">
        <v>0.6</v>
      </c>
      <c r="CK4" t="s">
        <v>302</v>
      </c>
      <c r="CL4" s="2">
        <v>0.4</v>
      </c>
      <c r="CM4" t="s">
        <v>303</v>
      </c>
      <c r="CN4" s="2">
        <v>0.7</v>
      </c>
      <c r="CO4" t="s">
        <v>302</v>
      </c>
      <c r="CP4" s="2">
        <v>0.6</v>
      </c>
      <c r="CQ4" t="s">
        <v>302</v>
      </c>
      <c r="CR4" s="2">
        <v>0.6</v>
      </c>
      <c r="CS4" t="s">
        <v>302</v>
      </c>
      <c r="CT4" s="2">
        <v>0.6</v>
      </c>
      <c r="CU4" t="s">
        <v>303</v>
      </c>
      <c r="CV4" s="2">
        <v>0.4</v>
      </c>
      <c r="CW4" t="s">
        <v>303</v>
      </c>
      <c r="CX4" s="2">
        <v>1</v>
      </c>
      <c r="CY4" t="s">
        <v>302</v>
      </c>
      <c r="CZ4" s="2">
        <v>0.6</v>
      </c>
      <c r="DA4" t="s">
        <v>302</v>
      </c>
      <c r="DB4" s="2">
        <v>0.6</v>
      </c>
      <c r="DC4" t="s">
        <v>302</v>
      </c>
      <c r="DD4" s="2">
        <v>0.7</v>
      </c>
      <c r="DE4" t="s">
        <v>304</v>
      </c>
      <c r="DF4" t="s">
        <v>305</v>
      </c>
    </row>
    <row r="5" spans="1:110" x14ac:dyDescent="0.2">
      <c r="A5" s="1">
        <v>44989.460625</v>
      </c>
      <c r="B5" s="1">
        <v>44989.463576388887</v>
      </c>
      <c r="C5" t="s">
        <v>113</v>
      </c>
      <c r="D5" t="s">
        <v>306</v>
      </c>
      <c r="E5">
        <v>100</v>
      </c>
      <c r="F5">
        <v>254</v>
      </c>
      <c r="G5" t="b">
        <v>1</v>
      </c>
      <c r="H5" s="1">
        <v>44989.463576388887</v>
      </c>
      <c r="I5" t="s">
        <v>307</v>
      </c>
      <c r="N5">
        <v>52.421399999999998</v>
      </c>
      <c r="O5">
        <v>-1.5673999999999999</v>
      </c>
      <c r="P5" t="s">
        <v>308</v>
      </c>
      <c r="Q5" t="s">
        <v>294</v>
      </c>
      <c r="R5" t="s">
        <v>295</v>
      </c>
      <c r="S5" t="s">
        <v>309</v>
      </c>
      <c r="T5">
        <v>7</v>
      </c>
      <c r="U5">
        <v>7</v>
      </c>
      <c r="V5">
        <v>7</v>
      </c>
      <c r="W5" t="s">
        <v>310</v>
      </c>
      <c r="X5" t="s">
        <v>310</v>
      </c>
      <c r="Y5" t="s">
        <v>297</v>
      </c>
      <c r="Z5" t="s">
        <v>311</v>
      </c>
      <c r="AA5" t="s">
        <v>312</v>
      </c>
      <c r="AB5" t="s">
        <v>301</v>
      </c>
      <c r="BQ5" t="s">
        <v>302</v>
      </c>
      <c r="BR5" s="2">
        <v>0.8</v>
      </c>
      <c r="BS5" t="s">
        <v>302</v>
      </c>
      <c r="BT5" s="2">
        <v>0.8</v>
      </c>
      <c r="BU5" t="s">
        <v>303</v>
      </c>
      <c r="BV5" s="2">
        <v>0.5</v>
      </c>
      <c r="BW5" t="s">
        <v>302</v>
      </c>
      <c r="BX5" s="2">
        <v>0.5</v>
      </c>
      <c r="BY5" t="s">
        <v>303</v>
      </c>
      <c r="BZ5" s="2">
        <v>0.5</v>
      </c>
      <c r="CA5" t="s">
        <v>302</v>
      </c>
      <c r="CB5" s="2">
        <v>0.5</v>
      </c>
      <c r="CC5" t="s">
        <v>302</v>
      </c>
      <c r="CD5" s="2">
        <v>0.5</v>
      </c>
      <c r="CE5" t="s">
        <v>303</v>
      </c>
      <c r="CF5" s="2">
        <v>0.5</v>
      </c>
      <c r="CG5" t="s">
        <v>302</v>
      </c>
      <c r="CH5" s="2">
        <v>0.5</v>
      </c>
      <c r="CI5" t="s">
        <v>303</v>
      </c>
      <c r="CJ5" s="2">
        <v>0.6</v>
      </c>
      <c r="CK5" t="s">
        <v>302</v>
      </c>
      <c r="CL5" s="2">
        <v>0.5</v>
      </c>
      <c r="CM5" t="s">
        <v>302</v>
      </c>
      <c r="CN5" s="2">
        <v>0.5</v>
      </c>
      <c r="CO5" t="s">
        <v>303</v>
      </c>
      <c r="CP5" s="2">
        <v>0.8</v>
      </c>
      <c r="CQ5" t="s">
        <v>303</v>
      </c>
      <c r="CR5" s="2">
        <v>0.5</v>
      </c>
      <c r="CS5" t="s">
        <v>302</v>
      </c>
      <c r="CT5" s="2">
        <v>0.5</v>
      </c>
      <c r="CU5" t="s">
        <v>302</v>
      </c>
      <c r="CV5" s="2">
        <v>0.5</v>
      </c>
      <c r="CW5" t="s">
        <v>303</v>
      </c>
      <c r="CX5" s="2">
        <v>0.8</v>
      </c>
      <c r="CY5" t="s">
        <v>302</v>
      </c>
      <c r="CZ5" s="2">
        <v>0.5</v>
      </c>
      <c r="DA5" t="s">
        <v>303</v>
      </c>
      <c r="DB5" s="2">
        <v>0.7</v>
      </c>
      <c r="DC5" t="s">
        <v>302</v>
      </c>
      <c r="DD5" s="2">
        <v>0.3</v>
      </c>
      <c r="DE5" t="s">
        <v>313</v>
      </c>
      <c r="DF5" t="s">
        <v>314</v>
      </c>
    </row>
    <row r="6" spans="1:110" x14ac:dyDescent="0.2">
      <c r="A6" s="1">
        <v>44989.563854166663</v>
      </c>
      <c r="B6" s="1">
        <v>44989.569224537037</v>
      </c>
      <c r="C6" t="s">
        <v>113</v>
      </c>
      <c r="D6" t="s">
        <v>315</v>
      </c>
      <c r="E6">
        <v>100</v>
      </c>
      <c r="F6">
        <v>464</v>
      </c>
      <c r="G6" t="b">
        <v>1</v>
      </c>
      <c r="H6" s="1">
        <v>44989.569224537037</v>
      </c>
      <c r="I6" t="s">
        <v>316</v>
      </c>
      <c r="N6">
        <v>52.447699999999998</v>
      </c>
      <c r="O6">
        <v>-1.8907</v>
      </c>
      <c r="P6" t="s">
        <v>308</v>
      </c>
      <c r="Q6" t="s">
        <v>294</v>
      </c>
      <c r="R6" t="s">
        <v>295</v>
      </c>
      <c r="S6" t="s">
        <v>309</v>
      </c>
      <c r="T6">
        <v>3</v>
      </c>
      <c r="U6">
        <v>3</v>
      </c>
      <c r="V6">
        <v>3</v>
      </c>
      <c r="W6" t="s">
        <v>317</v>
      </c>
      <c r="X6" t="s">
        <v>297</v>
      </c>
      <c r="Y6" t="s">
        <v>317</v>
      </c>
      <c r="Z6" t="s">
        <v>311</v>
      </c>
      <c r="AA6" t="s">
        <v>300</v>
      </c>
      <c r="AB6" t="s">
        <v>301</v>
      </c>
      <c r="AC6" t="s">
        <v>302</v>
      </c>
      <c r="AD6" s="2">
        <v>0.8</v>
      </c>
      <c r="AE6" t="s">
        <v>302</v>
      </c>
      <c r="AF6" s="2">
        <v>0.6</v>
      </c>
      <c r="AG6" t="s">
        <v>302</v>
      </c>
      <c r="AH6" s="2">
        <v>0.5</v>
      </c>
      <c r="AI6" t="s">
        <v>302</v>
      </c>
      <c r="AJ6" s="2">
        <v>0.7</v>
      </c>
      <c r="AK6" t="s">
        <v>302</v>
      </c>
      <c r="AL6" s="2">
        <v>0.8</v>
      </c>
      <c r="AM6" t="s">
        <v>302</v>
      </c>
      <c r="AN6" s="2">
        <v>0.7</v>
      </c>
      <c r="AO6" t="s">
        <v>302</v>
      </c>
      <c r="AP6" s="2">
        <v>0.6</v>
      </c>
      <c r="AQ6" t="s">
        <v>302</v>
      </c>
      <c r="AR6" s="2">
        <v>0.7</v>
      </c>
      <c r="AS6" t="s">
        <v>302</v>
      </c>
      <c r="AT6" s="2">
        <v>0.6</v>
      </c>
      <c r="AU6" t="s">
        <v>302</v>
      </c>
      <c r="AV6" s="2">
        <v>0.6</v>
      </c>
      <c r="AW6" t="s">
        <v>302</v>
      </c>
      <c r="AX6" s="2">
        <v>0.7</v>
      </c>
      <c r="AY6" t="s">
        <v>302</v>
      </c>
      <c r="AZ6" s="2">
        <v>0.9</v>
      </c>
      <c r="BA6" t="s">
        <v>302</v>
      </c>
      <c r="BB6" s="2">
        <v>0.6</v>
      </c>
      <c r="BC6" t="s">
        <v>302</v>
      </c>
      <c r="BD6" s="2">
        <v>0.5</v>
      </c>
      <c r="BE6" t="s">
        <v>302</v>
      </c>
      <c r="BF6" s="2">
        <v>0.6</v>
      </c>
      <c r="BG6" t="s">
        <v>302</v>
      </c>
      <c r="BH6" s="2">
        <v>0.6</v>
      </c>
      <c r="BI6" t="s">
        <v>302</v>
      </c>
      <c r="BJ6" s="2">
        <v>0.6</v>
      </c>
      <c r="BK6" t="s">
        <v>302</v>
      </c>
      <c r="BL6" s="2">
        <v>0.8</v>
      </c>
      <c r="BM6" t="s">
        <v>302</v>
      </c>
      <c r="BN6" s="2">
        <v>0.6</v>
      </c>
      <c r="BO6" t="s">
        <v>302</v>
      </c>
      <c r="BP6" s="2">
        <v>0.7</v>
      </c>
      <c r="DE6" t="s">
        <v>313</v>
      </c>
      <c r="DF6" t="s">
        <v>305</v>
      </c>
    </row>
    <row r="7" spans="1:110" x14ac:dyDescent="0.2">
      <c r="A7" s="1">
        <v>44989.564074074071</v>
      </c>
      <c r="B7" s="1">
        <v>44989.569386574076</v>
      </c>
      <c r="C7" t="s">
        <v>113</v>
      </c>
      <c r="D7" t="s">
        <v>318</v>
      </c>
      <c r="E7">
        <v>100</v>
      </c>
      <c r="F7">
        <v>458</v>
      </c>
      <c r="G7" t="b">
        <v>1</v>
      </c>
      <c r="H7" s="1">
        <v>44989.569398148145</v>
      </c>
      <c r="I7" t="s">
        <v>319</v>
      </c>
      <c r="N7">
        <v>51.582799999999999</v>
      </c>
      <c r="O7">
        <v>-0.3448</v>
      </c>
      <c r="P7" t="s">
        <v>308</v>
      </c>
      <c r="Q7" t="s">
        <v>294</v>
      </c>
      <c r="R7" t="s">
        <v>295</v>
      </c>
      <c r="S7" t="s">
        <v>296</v>
      </c>
      <c r="T7">
        <v>6</v>
      </c>
      <c r="U7">
        <v>4</v>
      </c>
      <c r="V7">
        <v>4</v>
      </c>
      <c r="W7" t="s">
        <v>320</v>
      </c>
      <c r="X7" s="6" t="s">
        <v>298</v>
      </c>
      <c r="Y7" s="6" t="s">
        <v>298</v>
      </c>
      <c r="Z7" s="2">
        <v>0.5</v>
      </c>
      <c r="AA7" t="s">
        <v>321</v>
      </c>
      <c r="AB7" t="s">
        <v>322</v>
      </c>
      <c r="BQ7" t="s">
        <v>302</v>
      </c>
      <c r="BR7" s="2">
        <v>1</v>
      </c>
      <c r="BS7" t="s">
        <v>302</v>
      </c>
      <c r="BT7" s="2">
        <v>0.8</v>
      </c>
      <c r="BU7" t="s">
        <v>302</v>
      </c>
      <c r="BV7" s="2">
        <v>0.6</v>
      </c>
      <c r="BW7" t="s">
        <v>302</v>
      </c>
      <c r="BX7" s="2">
        <v>0.8</v>
      </c>
      <c r="BY7" t="s">
        <v>302</v>
      </c>
      <c r="BZ7" s="2">
        <v>0.9</v>
      </c>
      <c r="CA7" t="s">
        <v>302</v>
      </c>
      <c r="CB7" s="2">
        <v>0.8</v>
      </c>
      <c r="CC7" t="s">
        <v>302</v>
      </c>
      <c r="CD7" s="8">
        <v>0.5</v>
      </c>
      <c r="CE7" t="s">
        <v>302</v>
      </c>
      <c r="CF7" s="2">
        <v>0.8</v>
      </c>
      <c r="CG7" t="s">
        <v>302</v>
      </c>
      <c r="CH7" s="2">
        <v>0.9</v>
      </c>
      <c r="CI7" t="s">
        <v>302</v>
      </c>
      <c r="CJ7" s="2">
        <v>0.8</v>
      </c>
      <c r="CK7" t="s">
        <v>302</v>
      </c>
      <c r="CL7" s="2">
        <v>0.9</v>
      </c>
      <c r="CM7" t="s">
        <v>302</v>
      </c>
      <c r="CN7" s="2">
        <v>0.9</v>
      </c>
      <c r="CO7" t="s">
        <v>302</v>
      </c>
      <c r="CP7" s="2">
        <v>0.9</v>
      </c>
      <c r="CQ7" t="s">
        <v>302</v>
      </c>
      <c r="CR7" s="2">
        <v>0.6</v>
      </c>
      <c r="CS7" t="s">
        <v>302</v>
      </c>
      <c r="CT7" s="2">
        <v>0.9</v>
      </c>
      <c r="CU7" t="s">
        <v>302</v>
      </c>
      <c r="CV7" s="2">
        <v>0.7</v>
      </c>
      <c r="CW7" t="s">
        <v>302</v>
      </c>
      <c r="CX7" s="2">
        <v>0.7</v>
      </c>
      <c r="CY7" t="s">
        <v>302</v>
      </c>
      <c r="CZ7" s="2">
        <v>0.9</v>
      </c>
      <c r="DA7" t="s">
        <v>302</v>
      </c>
      <c r="DB7" s="2">
        <v>0.6</v>
      </c>
      <c r="DC7" t="s">
        <v>302</v>
      </c>
      <c r="DD7" s="2">
        <v>0.9</v>
      </c>
      <c r="DE7" t="s">
        <v>313</v>
      </c>
      <c r="DF7" t="s">
        <v>314</v>
      </c>
    </row>
    <row r="8" spans="1:110" x14ac:dyDescent="0.2">
      <c r="A8" s="1">
        <v>44989.564062500001</v>
      </c>
      <c r="B8" s="1">
        <v>44989.570902777778</v>
      </c>
      <c r="C8" t="s">
        <v>113</v>
      </c>
      <c r="D8" t="s">
        <v>315</v>
      </c>
      <c r="E8">
        <v>100</v>
      </c>
      <c r="F8">
        <v>591</v>
      </c>
      <c r="G8" t="b">
        <v>1</v>
      </c>
      <c r="H8" s="1">
        <v>44989.570914351854</v>
      </c>
      <c r="I8" t="s">
        <v>323</v>
      </c>
      <c r="N8">
        <v>52.447699999999998</v>
      </c>
      <c r="O8">
        <v>-1.8907</v>
      </c>
      <c r="P8" t="s">
        <v>308</v>
      </c>
      <c r="Q8" t="s">
        <v>294</v>
      </c>
      <c r="R8" t="s">
        <v>295</v>
      </c>
      <c r="S8" t="s">
        <v>309</v>
      </c>
      <c r="T8">
        <v>6</v>
      </c>
      <c r="U8" s="6">
        <v>6</v>
      </c>
      <c r="V8">
        <v>3</v>
      </c>
      <c r="W8" t="s">
        <v>310</v>
      </c>
      <c r="X8" t="s">
        <v>298</v>
      </c>
      <c r="Y8" t="s">
        <v>299</v>
      </c>
      <c r="Z8" s="2">
        <v>0.5</v>
      </c>
      <c r="AA8" t="s">
        <v>300</v>
      </c>
      <c r="AB8" t="s">
        <v>301</v>
      </c>
      <c r="BQ8" t="s">
        <v>302</v>
      </c>
      <c r="BR8" s="2">
        <v>0.6</v>
      </c>
      <c r="BS8" t="s">
        <v>303</v>
      </c>
      <c r="BT8" s="2">
        <v>0.1</v>
      </c>
      <c r="BU8" t="s">
        <v>303</v>
      </c>
      <c r="BV8" s="2">
        <v>0.1</v>
      </c>
      <c r="BW8" t="s">
        <v>302</v>
      </c>
      <c r="BX8" s="2">
        <v>0.6</v>
      </c>
      <c r="BY8" t="s">
        <v>302</v>
      </c>
      <c r="BZ8" s="2">
        <v>0.7</v>
      </c>
      <c r="CA8" t="s">
        <v>302</v>
      </c>
      <c r="CB8" s="2">
        <v>0.7</v>
      </c>
      <c r="CC8" t="s">
        <v>302</v>
      </c>
      <c r="CD8" s="2">
        <v>0.4</v>
      </c>
      <c r="CE8" t="s">
        <v>302</v>
      </c>
      <c r="CF8" s="2">
        <v>0.6</v>
      </c>
      <c r="CG8" t="s">
        <v>302</v>
      </c>
      <c r="CH8" s="2">
        <v>0.8</v>
      </c>
      <c r="CI8" t="s">
        <v>302</v>
      </c>
      <c r="CJ8" s="2">
        <v>0.7</v>
      </c>
      <c r="CK8" t="s">
        <v>302</v>
      </c>
      <c r="CL8" s="2">
        <v>0.8</v>
      </c>
      <c r="CM8" t="s">
        <v>302</v>
      </c>
      <c r="CN8" s="2">
        <v>0.8</v>
      </c>
      <c r="CO8" t="s">
        <v>302</v>
      </c>
      <c r="CP8" s="2">
        <v>0.8</v>
      </c>
      <c r="CQ8" t="s">
        <v>303</v>
      </c>
      <c r="CR8" s="2">
        <v>0.1</v>
      </c>
      <c r="CS8" t="s">
        <v>302</v>
      </c>
      <c r="CT8" s="2">
        <v>0.7</v>
      </c>
      <c r="CU8" t="s">
        <v>303</v>
      </c>
      <c r="CV8" s="2">
        <v>0.4</v>
      </c>
      <c r="CW8" t="s">
        <v>303</v>
      </c>
      <c r="CX8" s="2">
        <v>0.5</v>
      </c>
      <c r="CY8" t="s">
        <v>302</v>
      </c>
      <c r="CZ8" s="2">
        <v>0.7</v>
      </c>
      <c r="DA8" t="s">
        <v>302</v>
      </c>
      <c r="DB8" s="2">
        <v>0.6</v>
      </c>
      <c r="DC8" t="s">
        <v>302</v>
      </c>
      <c r="DD8" s="2">
        <v>0.6</v>
      </c>
      <c r="DE8" t="s">
        <v>313</v>
      </c>
      <c r="DF8" t="s">
        <v>305</v>
      </c>
    </row>
    <row r="9" spans="1:110" x14ac:dyDescent="0.2">
      <c r="A9" s="1">
        <v>44989.649884259263</v>
      </c>
      <c r="B9" s="1">
        <v>44989.662546296298</v>
      </c>
      <c r="C9" t="s">
        <v>113</v>
      </c>
      <c r="D9" t="s">
        <v>324</v>
      </c>
      <c r="E9">
        <v>100</v>
      </c>
      <c r="F9">
        <v>1094</v>
      </c>
      <c r="G9" t="b">
        <v>1</v>
      </c>
      <c r="H9" s="1">
        <v>44989.662546296298</v>
      </c>
      <c r="I9" t="s">
        <v>325</v>
      </c>
      <c r="N9">
        <v>52.381999999999998</v>
      </c>
      <c r="O9">
        <v>-1.5873999999999999</v>
      </c>
      <c r="P9" t="s">
        <v>308</v>
      </c>
      <c r="Q9" t="s">
        <v>294</v>
      </c>
      <c r="R9" t="s">
        <v>295</v>
      </c>
      <c r="S9" t="s">
        <v>309</v>
      </c>
      <c r="T9">
        <v>6</v>
      </c>
      <c r="U9">
        <v>7</v>
      </c>
      <c r="V9">
        <v>6</v>
      </c>
      <c r="W9" t="s">
        <v>310</v>
      </c>
      <c r="X9" t="s">
        <v>298</v>
      </c>
      <c r="Y9" t="s">
        <v>298</v>
      </c>
      <c r="Z9" s="2">
        <v>0.5</v>
      </c>
      <c r="AA9" t="s">
        <v>312</v>
      </c>
      <c r="AB9" t="s">
        <v>326</v>
      </c>
      <c r="AC9" t="s">
        <v>302</v>
      </c>
      <c r="AD9" s="2">
        <v>1</v>
      </c>
      <c r="AE9" t="s">
        <v>303</v>
      </c>
      <c r="AF9" s="2">
        <v>0.4</v>
      </c>
      <c r="AG9" t="s">
        <v>303</v>
      </c>
      <c r="AH9" s="2">
        <v>0.2</v>
      </c>
      <c r="AI9" t="s">
        <v>302</v>
      </c>
      <c r="AJ9" s="2">
        <v>0.8</v>
      </c>
      <c r="AK9" t="s">
        <v>303</v>
      </c>
      <c r="AL9" s="2">
        <v>0.4</v>
      </c>
      <c r="AM9" t="s">
        <v>302</v>
      </c>
      <c r="AN9" s="2">
        <v>0.6</v>
      </c>
      <c r="AO9" t="s">
        <v>302</v>
      </c>
      <c r="AP9" s="2">
        <v>0.8</v>
      </c>
      <c r="AQ9" t="s">
        <v>303</v>
      </c>
      <c r="AR9" s="2">
        <v>0.6</v>
      </c>
      <c r="AS9" t="s">
        <v>302</v>
      </c>
      <c r="AT9" s="2">
        <v>0.5</v>
      </c>
      <c r="AU9" t="s">
        <v>303</v>
      </c>
      <c r="AV9" s="2">
        <v>0.5</v>
      </c>
      <c r="AW9" t="s">
        <v>302</v>
      </c>
      <c r="AX9" s="2">
        <v>0.8</v>
      </c>
      <c r="AY9" t="s">
        <v>302</v>
      </c>
      <c r="AZ9" s="2">
        <v>0.5</v>
      </c>
      <c r="BA9" t="s">
        <v>302</v>
      </c>
      <c r="BB9" s="2">
        <v>0.8</v>
      </c>
      <c r="BC9" t="s">
        <v>303</v>
      </c>
      <c r="BD9" s="2">
        <v>0.9</v>
      </c>
      <c r="BE9" t="s">
        <v>302</v>
      </c>
      <c r="BF9" s="2">
        <v>0.8</v>
      </c>
      <c r="BG9" t="s">
        <v>303</v>
      </c>
      <c r="BH9" s="2">
        <v>0.6</v>
      </c>
      <c r="BI9" t="s">
        <v>303</v>
      </c>
      <c r="BJ9" s="2">
        <v>0.4</v>
      </c>
      <c r="BK9" t="s">
        <v>302</v>
      </c>
      <c r="BL9" s="2">
        <v>1</v>
      </c>
      <c r="BM9" t="s">
        <v>302</v>
      </c>
      <c r="BN9" s="2">
        <v>0.4</v>
      </c>
      <c r="BO9" t="s">
        <v>302</v>
      </c>
      <c r="BP9" s="2">
        <v>0.7</v>
      </c>
      <c r="DE9" t="s">
        <v>304</v>
      </c>
      <c r="DF9" t="s">
        <v>314</v>
      </c>
    </row>
    <row r="10" spans="1:110" x14ac:dyDescent="0.2">
      <c r="A10" s="1">
        <v>44989.675497685188</v>
      </c>
      <c r="B10" s="1">
        <v>44989.6796875</v>
      </c>
      <c r="C10" t="s">
        <v>113</v>
      </c>
      <c r="D10" t="s">
        <v>327</v>
      </c>
      <c r="E10">
        <v>100</v>
      </c>
      <c r="F10">
        <v>361</v>
      </c>
      <c r="G10" t="b">
        <v>1</v>
      </c>
      <c r="H10" s="1">
        <v>44989.6796875</v>
      </c>
      <c r="I10" t="s">
        <v>328</v>
      </c>
      <c r="N10">
        <v>52.381999999999998</v>
      </c>
      <c r="O10">
        <v>-1.5873999999999999</v>
      </c>
      <c r="P10" t="s">
        <v>308</v>
      </c>
      <c r="Q10" t="s">
        <v>294</v>
      </c>
      <c r="R10" t="s">
        <v>295</v>
      </c>
      <c r="S10" t="s">
        <v>296</v>
      </c>
      <c r="T10">
        <v>7</v>
      </c>
      <c r="U10">
        <v>2</v>
      </c>
      <c r="V10">
        <v>4</v>
      </c>
      <c r="W10" t="s">
        <v>317</v>
      </c>
      <c r="X10" t="s">
        <v>320</v>
      </c>
      <c r="Y10" t="s">
        <v>320</v>
      </c>
      <c r="Z10" s="2">
        <v>0.5</v>
      </c>
      <c r="AA10" t="s">
        <v>312</v>
      </c>
      <c r="AB10" t="s">
        <v>326</v>
      </c>
      <c r="AC10" t="s">
        <v>303</v>
      </c>
      <c r="AD10" s="2">
        <v>0.4</v>
      </c>
      <c r="AE10" t="s">
        <v>302</v>
      </c>
      <c r="AF10" s="2">
        <v>0.7</v>
      </c>
      <c r="AG10" t="s">
        <v>303</v>
      </c>
      <c r="AH10" s="2">
        <v>0.7</v>
      </c>
      <c r="AI10" t="s">
        <v>302</v>
      </c>
      <c r="AJ10" s="2">
        <v>0.7</v>
      </c>
      <c r="AK10" t="s">
        <v>303</v>
      </c>
      <c r="AL10" s="2">
        <v>0.8</v>
      </c>
      <c r="AM10" t="s">
        <v>302</v>
      </c>
      <c r="AN10" s="2">
        <v>0.7</v>
      </c>
      <c r="AO10" t="s">
        <v>302</v>
      </c>
      <c r="AP10" s="2">
        <v>0.5</v>
      </c>
      <c r="AQ10" t="s">
        <v>302</v>
      </c>
      <c r="AR10" s="2">
        <v>0.5</v>
      </c>
      <c r="AS10" t="s">
        <v>302</v>
      </c>
      <c r="AT10" s="2">
        <v>0.6</v>
      </c>
      <c r="AU10" t="s">
        <v>303</v>
      </c>
      <c r="AV10" s="2">
        <v>0.6</v>
      </c>
      <c r="AW10" t="s">
        <v>302</v>
      </c>
      <c r="AX10" s="2">
        <v>0.7</v>
      </c>
      <c r="AY10" t="s">
        <v>302</v>
      </c>
      <c r="AZ10" s="2">
        <v>0.6</v>
      </c>
      <c r="BA10" t="s">
        <v>302</v>
      </c>
      <c r="BB10" s="2">
        <v>0.6</v>
      </c>
      <c r="BC10" t="s">
        <v>303</v>
      </c>
      <c r="BD10" s="2">
        <v>0.7</v>
      </c>
      <c r="BE10" t="s">
        <v>302</v>
      </c>
      <c r="BF10" s="2">
        <v>0.6</v>
      </c>
      <c r="BG10" t="s">
        <v>303</v>
      </c>
      <c r="BH10" s="2">
        <v>0.5</v>
      </c>
      <c r="BI10" t="s">
        <v>303</v>
      </c>
      <c r="BJ10" s="2">
        <v>0.8</v>
      </c>
      <c r="BK10" t="s">
        <v>302</v>
      </c>
      <c r="BL10" s="2">
        <v>0.7</v>
      </c>
      <c r="BM10" t="s">
        <v>303</v>
      </c>
      <c r="BN10" s="2">
        <v>0.7</v>
      </c>
      <c r="BO10" t="s">
        <v>302</v>
      </c>
      <c r="BP10" s="2">
        <v>0.7</v>
      </c>
      <c r="DE10" t="s">
        <v>304</v>
      </c>
      <c r="DF10" t="s">
        <v>314</v>
      </c>
    </row>
    <row r="11" spans="1:110" x14ac:dyDescent="0.2">
      <c r="A11" s="1">
        <v>44989.690289351849</v>
      </c>
      <c r="B11" s="1">
        <v>44989.69462962963</v>
      </c>
      <c r="C11" t="s">
        <v>113</v>
      </c>
      <c r="D11" t="s">
        <v>329</v>
      </c>
      <c r="E11">
        <v>100</v>
      </c>
      <c r="F11">
        <v>375</v>
      </c>
      <c r="G11" t="b">
        <v>1</v>
      </c>
      <c r="H11" s="1">
        <v>44989.694641203707</v>
      </c>
      <c r="I11" t="s">
        <v>330</v>
      </c>
      <c r="N11">
        <v>52.381999999999998</v>
      </c>
      <c r="O11">
        <v>-1.5873999999999999</v>
      </c>
      <c r="P11" t="s">
        <v>308</v>
      </c>
      <c r="Q11" t="s">
        <v>294</v>
      </c>
      <c r="R11" t="s">
        <v>295</v>
      </c>
      <c r="S11" t="s">
        <v>309</v>
      </c>
      <c r="T11">
        <v>10</v>
      </c>
      <c r="U11">
        <v>4</v>
      </c>
      <c r="V11">
        <v>7</v>
      </c>
      <c r="W11" t="s">
        <v>298</v>
      </c>
      <c r="X11" t="s">
        <v>310</v>
      </c>
      <c r="Y11" t="s">
        <v>310</v>
      </c>
      <c r="Z11" t="s">
        <v>311</v>
      </c>
      <c r="AA11" t="s">
        <v>321</v>
      </c>
      <c r="AB11" t="s">
        <v>301</v>
      </c>
      <c r="BQ11" t="s">
        <v>302</v>
      </c>
      <c r="BR11" s="2">
        <v>0.5</v>
      </c>
      <c r="BS11" t="s">
        <v>303</v>
      </c>
      <c r="BT11" s="2">
        <v>0.5</v>
      </c>
      <c r="BU11" t="s">
        <v>303</v>
      </c>
      <c r="BV11" s="2">
        <v>1</v>
      </c>
      <c r="BW11" t="s">
        <v>303</v>
      </c>
      <c r="BX11" s="2">
        <v>0.5</v>
      </c>
      <c r="BY11" t="s">
        <v>302</v>
      </c>
      <c r="BZ11" s="2">
        <v>0.2</v>
      </c>
      <c r="CA11" t="s">
        <v>302</v>
      </c>
      <c r="CB11" s="2">
        <v>0.6</v>
      </c>
      <c r="CC11" t="s">
        <v>302</v>
      </c>
      <c r="CD11" s="2">
        <v>0.6</v>
      </c>
      <c r="CE11" t="s">
        <v>302</v>
      </c>
      <c r="CF11" s="2">
        <v>0.6</v>
      </c>
      <c r="CG11" t="s">
        <v>303</v>
      </c>
      <c r="CH11" s="2">
        <v>0.8</v>
      </c>
      <c r="CI11" t="s">
        <v>303</v>
      </c>
      <c r="CJ11" s="2">
        <v>0.7</v>
      </c>
      <c r="CK11" t="s">
        <v>303</v>
      </c>
      <c r="CL11" s="2">
        <v>0.7</v>
      </c>
      <c r="CM11" t="s">
        <v>302</v>
      </c>
      <c r="CN11" s="2">
        <v>0.7</v>
      </c>
      <c r="CO11" t="s">
        <v>302</v>
      </c>
      <c r="CP11" s="2">
        <v>0.5</v>
      </c>
      <c r="CQ11" t="s">
        <v>302</v>
      </c>
      <c r="CR11" s="2">
        <v>0.6</v>
      </c>
      <c r="CS11" t="s">
        <v>302</v>
      </c>
      <c r="CT11" s="2">
        <v>0.8</v>
      </c>
      <c r="CU11" t="s">
        <v>302</v>
      </c>
      <c r="CV11" s="2">
        <v>0.7</v>
      </c>
      <c r="CW11" t="s">
        <v>302</v>
      </c>
      <c r="CX11" s="2">
        <v>0.6</v>
      </c>
      <c r="CY11" t="s">
        <v>302</v>
      </c>
      <c r="CZ11" s="2">
        <v>0.7</v>
      </c>
      <c r="DA11" t="s">
        <v>302</v>
      </c>
      <c r="DB11" s="2">
        <v>0.6</v>
      </c>
      <c r="DC11" t="s">
        <v>303</v>
      </c>
      <c r="DD11" s="2">
        <v>0.7</v>
      </c>
      <c r="DE11" t="s">
        <v>304</v>
      </c>
      <c r="DF11" t="s">
        <v>314</v>
      </c>
    </row>
    <row r="12" spans="1:110" x14ac:dyDescent="0.2">
      <c r="A12" s="1">
        <v>44989.566099537034</v>
      </c>
      <c r="B12" s="1">
        <v>44989.716979166667</v>
      </c>
      <c r="C12" t="s">
        <v>113</v>
      </c>
      <c r="D12" t="s">
        <v>331</v>
      </c>
      <c r="E12">
        <v>100</v>
      </c>
      <c r="F12">
        <v>13036</v>
      </c>
      <c r="G12" t="b">
        <v>1</v>
      </c>
      <c r="H12" s="1">
        <v>44989.717002314814</v>
      </c>
      <c r="I12" t="s">
        <v>332</v>
      </c>
      <c r="N12">
        <v>52.381999999999998</v>
      </c>
      <c r="O12">
        <v>-1.5873999999999999</v>
      </c>
      <c r="P12" t="s">
        <v>308</v>
      </c>
      <c r="Q12" t="s">
        <v>294</v>
      </c>
      <c r="R12" t="s">
        <v>333</v>
      </c>
      <c r="S12" t="s">
        <v>309</v>
      </c>
      <c r="T12">
        <v>6</v>
      </c>
      <c r="U12">
        <v>4</v>
      </c>
      <c r="V12">
        <v>6</v>
      </c>
      <c r="W12" t="s">
        <v>320</v>
      </c>
      <c r="X12" t="s">
        <v>298</v>
      </c>
      <c r="Y12" t="s">
        <v>334</v>
      </c>
      <c r="Z12" s="2">
        <v>0.5</v>
      </c>
      <c r="AA12" t="s">
        <v>312</v>
      </c>
      <c r="AB12" t="s">
        <v>301</v>
      </c>
      <c r="BQ12" t="s">
        <v>302</v>
      </c>
      <c r="BR12" s="2">
        <v>0.6</v>
      </c>
      <c r="BS12" t="s">
        <v>302</v>
      </c>
      <c r="BT12" s="2">
        <v>0.6</v>
      </c>
      <c r="BU12" t="s">
        <v>303</v>
      </c>
      <c r="BV12" s="2">
        <v>0.3</v>
      </c>
      <c r="BW12" t="s">
        <v>302</v>
      </c>
      <c r="BX12" s="2">
        <v>0.6</v>
      </c>
      <c r="BY12" t="s">
        <v>302</v>
      </c>
      <c r="BZ12" s="2">
        <v>0.8</v>
      </c>
      <c r="CA12" t="s">
        <v>302</v>
      </c>
      <c r="CB12" s="2">
        <v>0.8</v>
      </c>
      <c r="CC12" t="s">
        <v>302</v>
      </c>
      <c r="CD12" s="2">
        <v>0.7</v>
      </c>
      <c r="CE12" t="s">
        <v>302</v>
      </c>
      <c r="CF12" s="2">
        <v>0.8</v>
      </c>
      <c r="CG12" t="s">
        <v>302</v>
      </c>
      <c r="CH12" s="2">
        <v>0.6</v>
      </c>
      <c r="CI12" t="s">
        <v>302</v>
      </c>
      <c r="CJ12" s="2">
        <v>0.8</v>
      </c>
      <c r="CK12" t="s">
        <v>302</v>
      </c>
      <c r="CL12" s="2">
        <v>0.8</v>
      </c>
      <c r="CM12" t="s">
        <v>302</v>
      </c>
      <c r="CN12" s="2">
        <v>0.8</v>
      </c>
      <c r="CO12" t="s">
        <v>302</v>
      </c>
      <c r="CP12" s="2">
        <v>0.7</v>
      </c>
      <c r="CQ12" t="s">
        <v>302</v>
      </c>
      <c r="CR12" s="2">
        <v>0.7</v>
      </c>
      <c r="CS12" t="s">
        <v>302</v>
      </c>
      <c r="CT12" s="2">
        <v>0.7</v>
      </c>
      <c r="CU12" t="s">
        <v>302</v>
      </c>
      <c r="CV12" s="2">
        <v>0.7</v>
      </c>
      <c r="CW12" t="s">
        <v>302</v>
      </c>
      <c r="CX12" s="2">
        <v>0.7</v>
      </c>
      <c r="CY12" t="s">
        <v>302</v>
      </c>
      <c r="CZ12" s="2">
        <v>0.8</v>
      </c>
      <c r="DA12" t="s">
        <v>302</v>
      </c>
      <c r="DB12" s="2">
        <v>0.8</v>
      </c>
      <c r="DC12" t="s">
        <v>302</v>
      </c>
      <c r="DD12" s="2">
        <v>0.8</v>
      </c>
      <c r="DE12" t="s">
        <v>313</v>
      </c>
      <c r="DF12" t="s">
        <v>314</v>
      </c>
    </row>
    <row r="13" spans="1:110" x14ac:dyDescent="0.2">
      <c r="A13" s="1">
        <v>44989.787905092591</v>
      </c>
      <c r="B13" s="1">
        <v>44989.791539351849</v>
      </c>
      <c r="C13" t="s">
        <v>113</v>
      </c>
      <c r="D13" t="s">
        <v>335</v>
      </c>
      <c r="E13">
        <v>100</v>
      </c>
      <c r="F13">
        <v>313</v>
      </c>
      <c r="G13" t="b">
        <v>1</v>
      </c>
      <c r="H13" s="1">
        <v>44989.791550925926</v>
      </c>
      <c r="I13" t="s">
        <v>336</v>
      </c>
      <c r="N13">
        <v>52.381999999999998</v>
      </c>
      <c r="O13">
        <v>-1.5873999999999999</v>
      </c>
      <c r="P13" t="s">
        <v>308</v>
      </c>
      <c r="Q13" t="s">
        <v>294</v>
      </c>
      <c r="R13" t="s">
        <v>295</v>
      </c>
      <c r="S13" t="s">
        <v>296</v>
      </c>
      <c r="T13">
        <v>5</v>
      </c>
      <c r="U13">
        <v>5</v>
      </c>
      <c r="V13">
        <v>5</v>
      </c>
      <c r="W13" t="s">
        <v>317</v>
      </c>
      <c r="X13" t="s">
        <v>299</v>
      </c>
      <c r="Y13" t="s">
        <v>299</v>
      </c>
      <c r="Z13" s="2">
        <v>0.5</v>
      </c>
      <c r="AA13" t="s">
        <v>337</v>
      </c>
      <c r="AB13" t="s">
        <v>301</v>
      </c>
      <c r="BQ13" t="s">
        <v>302</v>
      </c>
      <c r="BR13" s="2">
        <v>0.6</v>
      </c>
      <c r="BS13" t="s">
        <v>302</v>
      </c>
      <c r="BT13" s="2">
        <v>0.2</v>
      </c>
      <c r="BU13" t="s">
        <v>302</v>
      </c>
      <c r="BV13" s="2">
        <v>0.2</v>
      </c>
      <c r="BW13" t="s">
        <v>303</v>
      </c>
      <c r="BX13" s="2">
        <v>0.6</v>
      </c>
      <c r="BY13" t="s">
        <v>303</v>
      </c>
      <c r="BZ13" s="2">
        <v>0.9</v>
      </c>
      <c r="CA13" t="s">
        <v>302</v>
      </c>
      <c r="CB13" s="2">
        <v>0.9</v>
      </c>
      <c r="CC13" t="s">
        <v>302</v>
      </c>
      <c r="CD13" s="2">
        <v>0.8</v>
      </c>
      <c r="CE13" t="s">
        <v>302</v>
      </c>
      <c r="CF13" s="2">
        <v>0.6</v>
      </c>
      <c r="CG13" t="s">
        <v>303</v>
      </c>
      <c r="CH13" s="2">
        <v>0.3</v>
      </c>
      <c r="CI13" t="s">
        <v>303</v>
      </c>
      <c r="CJ13" s="2">
        <v>0.5</v>
      </c>
      <c r="CK13" t="s">
        <v>302</v>
      </c>
      <c r="CL13" s="2">
        <v>0.5</v>
      </c>
      <c r="CM13" t="s">
        <v>302</v>
      </c>
      <c r="CN13" s="2">
        <v>0.8</v>
      </c>
      <c r="CO13" t="s">
        <v>303</v>
      </c>
      <c r="CP13" s="2">
        <v>0.4</v>
      </c>
      <c r="CQ13" t="s">
        <v>303</v>
      </c>
      <c r="CR13" s="2">
        <v>1</v>
      </c>
      <c r="CS13" t="s">
        <v>302</v>
      </c>
      <c r="CT13" s="2">
        <v>0.6</v>
      </c>
      <c r="CU13" t="s">
        <v>303</v>
      </c>
      <c r="CV13" s="2">
        <v>0.6</v>
      </c>
      <c r="CW13" t="s">
        <v>303</v>
      </c>
      <c r="CX13" s="2">
        <v>0.8</v>
      </c>
      <c r="CY13" t="s">
        <v>302</v>
      </c>
      <c r="CZ13" s="2">
        <v>0.6</v>
      </c>
      <c r="DA13" t="s">
        <v>303</v>
      </c>
      <c r="DB13" s="2">
        <v>0.6</v>
      </c>
      <c r="DC13" t="s">
        <v>302</v>
      </c>
      <c r="DD13" s="2">
        <v>0.7</v>
      </c>
      <c r="DE13" t="s">
        <v>313</v>
      </c>
      <c r="DF13" t="s">
        <v>314</v>
      </c>
    </row>
    <row r="14" spans="1:110" x14ac:dyDescent="0.2">
      <c r="A14" s="1">
        <v>44989.797939814816</v>
      </c>
      <c r="B14" s="1">
        <v>44989.802557870367</v>
      </c>
      <c r="C14" t="s">
        <v>113</v>
      </c>
      <c r="D14" t="s">
        <v>338</v>
      </c>
      <c r="E14">
        <v>100</v>
      </c>
      <c r="F14">
        <v>399</v>
      </c>
      <c r="G14" t="b">
        <v>1</v>
      </c>
      <c r="H14" s="1">
        <v>44989.802569444444</v>
      </c>
      <c r="I14" t="s">
        <v>339</v>
      </c>
      <c r="N14">
        <v>39.914299999999997</v>
      </c>
      <c r="O14">
        <v>116.3861</v>
      </c>
      <c r="P14" t="s">
        <v>308</v>
      </c>
      <c r="Q14" t="s">
        <v>294</v>
      </c>
      <c r="R14" t="s">
        <v>295</v>
      </c>
      <c r="S14" t="s">
        <v>309</v>
      </c>
      <c r="T14">
        <v>8</v>
      </c>
      <c r="U14">
        <v>6</v>
      </c>
      <c r="V14">
        <v>5</v>
      </c>
      <c r="W14" t="s">
        <v>297</v>
      </c>
      <c r="X14" t="s">
        <v>317</v>
      </c>
      <c r="Y14" t="s">
        <v>320</v>
      </c>
      <c r="Z14" t="s">
        <v>311</v>
      </c>
      <c r="AA14" t="s">
        <v>312</v>
      </c>
      <c r="AB14" t="s">
        <v>326</v>
      </c>
      <c r="AC14" t="s">
        <v>302</v>
      </c>
      <c r="AD14" s="2">
        <v>0.7</v>
      </c>
      <c r="AE14" t="s">
        <v>302</v>
      </c>
      <c r="AF14" s="2">
        <v>0.8</v>
      </c>
      <c r="AG14" t="s">
        <v>302</v>
      </c>
      <c r="AH14" s="2">
        <v>0.4</v>
      </c>
      <c r="AI14" t="s">
        <v>302</v>
      </c>
      <c r="AJ14" s="2">
        <v>0.7</v>
      </c>
      <c r="AK14" t="s">
        <v>303</v>
      </c>
      <c r="AL14" s="2">
        <v>0.8</v>
      </c>
      <c r="AM14" t="s">
        <v>302</v>
      </c>
      <c r="AN14" s="2">
        <v>0.7</v>
      </c>
      <c r="AO14" t="s">
        <v>302</v>
      </c>
      <c r="AP14" s="2">
        <v>0.5</v>
      </c>
      <c r="AQ14" t="s">
        <v>302</v>
      </c>
      <c r="AR14" s="2">
        <v>0.6</v>
      </c>
      <c r="AS14" t="s">
        <v>302</v>
      </c>
      <c r="AT14" s="2">
        <v>0.7</v>
      </c>
      <c r="AU14" t="s">
        <v>302</v>
      </c>
      <c r="AV14" s="2">
        <v>0.5</v>
      </c>
      <c r="AW14" t="s">
        <v>302</v>
      </c>
      <c r="AX14" s="2">
        <v>0.7</v>
      </c>
      <c r="AY14" t="s">
        <v>302</v>
      </c>
      <c r="AZ14" s="2">
        <v>0.5</v>
      </c>
      <c r="BA14" t="s">
        <v>302</v>
      </c>
      <c r="BB14" s="2">
        <v>0.7</v>
      </c>
      <c r="BC14" t="s">
        <v>303</v>
      </c>
      <c r="BD14" s="2">
        <v>0.6</v>
      </c>
      <c r="BE14" t="s">
        <v>302</v>
      </c>
      <c r="BF14" s="2">
        <v>0.7</v>
      </c>
      <c r="BG14" t="s">
        <v>303</v>
      </c>
      <c r="BH14" s="2">
        <v>0.6</v>
      </c>
      <c r="BI14" t="s">
        <v>303</v>
      </c>
      <c r="BJ14" s="2">
        <v>0.7</v>
      </c>
      <c r="BK14" t="s">
        <v>302</v>
      </c>
      <c r="BL14" s="2">
        <v>0.7</v>
      </c>
      <c r="BM14" t="s">
        <v>303</v>
      </c>
      <c r="BN14" s="2">
        <v>0.6</v>
      </c>
      <c r="BO14" t="s">
        <v>302</v>
      </c>
      <c r="BP14" s="2">
        <v>0.5</v>
      </c>
      <c r="DE14" t="s">
        <v>313</v>
      </c>
      <c r="DF14" t="s">
        <v>314</v>
      </c>
    </row>
    <row r="15" spans="1:110" x14ac:dyDescent="0.2">
      <c r="A15" s="1">
        <v>44989.928749999999</v>
      </c>
      <c r="B15" s="1">
        <v>44989.933668981481</v>
      </c>
      <c r="C15" t="s">
        <v>113</v>
      </c>
      <c r="D15" t="s">
        <v>340</v>
      </c>
      <c r="E15">
        <v>100</v>
      </c>
      <c r="F15">
        <v>425</v>
      </c>
      <c r="G15" t="b">
        <v>1</v>
      </c>
      <c r="H15" s="1">
        <v>44989.933680555558</v>
      </c>
      <c r="I15" t="s">
        <v>341</v>
      </c>
      <c r="N15">
        <v>31.222200000000001</v>
      </c>
      <c r="O15">
        <v>121.4581</v>
      </c>
      <c r="P15" t="s">
        <v>308</v>
      </c>
      <c r="Q15" t="s">
        <v>294</v>
      </c>
      <c r="R15" t="s">
        <v>295</v>
      </c>
      <c r="S15" t="s">
        <v>309</v>
      </c>
      <c r="T15">
        <v>6</v>
      </c>
      <c r="U15">
        <v>5</v>
      </c>
      <c r="V15">
        <v>5</v>
      </c>
      <c r="W15" t="s">
        <v>317</v>
      </c>
      <c r="X15" t="s">
        <v>310</v>
      </c>
      <c r="Y15" t="s">
        <v>298</v>
      </c>
      <c r="Z15" s="2">
        <v>0.5</v>
      </c>
      <c r="AA15" t="s">
        <v>337</v>
      </c>
      <c r="AB15" t="s">
        <v>301</v>
      </c>
      <c r="AC15" t="s">
        <v>302</v>
      </c>
      <c r="AD15" s="2">
        <v>0.5</v>
      </c>
      <c r="AE15" t="s">
        <v>302</v>
      </c>
      <c r="AF15" s="2">
        <v>0.5</v>
      </c>
      <c r="AG15" t="s">
        <v>302</v>
      </c>
      <c r="AH15" s="2">
        <v>0.4</v>
      </c>
      <c r="AI15" t="s">
        <v>302</v>
      </c>
      <c r="AJ15" s="2">
        <v>0.6</v>
      </c>
      <c r="AK15" t="s">
        <v>303</v>
      </c>
      <c r="AL15" s="2">
        <v>0.3</v>
      </c>
      <c r="AM15" t="s">
        <v>302</v>
      </c>
      <c r="AN15" s="2">
        <v>0.4</v>
      </c>
      <c r="AO15" t="s">
        <v>302</v>
      </c>
      <c r="AP15" s="2">
        <v>0.3</v>
      </c>
      <c r="AQ15" t="s">
        <v>302</v>
      </c>
      <c r="AR15" s="2">
        <v>0.1</v>
      </c>
      <c r="AS15" t="s">
        <v>302</v>
      </c>
      <c r="AT15" s="2">
        <v>0.6</v>
      </c>
      <c r="AU15" t="s">
        <v>302</v>
      </c>
      <c r="AV15" s="2">
        <v>0.2</v>
      </c>
      <c r="AW15" t="s">
        <v>302</v>
      </c>
      <c r="AX15" s="2">
        <v>0.3</v>
      </c>
      <c r="AY15" t="s">
        <v>302</v>
      </c>
      <c r="AZ15" s="2">
        <v>0.3</v>
      </c>
      <c r="BA15" t="s">
        <v>302</v>
      </c>
      <c r="BB15" s="2">
        <v>0.2</v>
      </c>
      <c r="BC15" t="s">
        <v>303</v>
      </c>
      <c r="BD15" s="2">
        <v>0.4</v>
      </c>
      <c r="BE15" t="s">
        <v>302</v>
      </c>
      <c r="BF15" s="2">
        <v>0.3</v>
      </c>
      <c r="BG15" t="s">
        <v>303</v>
      </c>
      <c r="BH15" s="2">
        <v>0.3</v>
      </c>
      <c r="BI15" t="s">
        <v>303</v>
      </c>
      <c r="BJ15" s="2">
        <v>0.3</v>
      </c>
      <c r="BK15" t="s">
        <v>302</v>
      </c>
      <c r="BL15" s="2">
        <v>0.3</v>
      </c>
      <c r="BM15" t="s">
        <v>303</v>
      </c>
      <c r="BN15" s="2">
        <v>0.1</v>
      </c>
      <c r="BO15" t="s">
        <v>302</v>
      </c>
      <c r="BP15" s="2">
        <v>0.5</v>
      </c>
      <c r="DE15" t="s">
        <v>313</v>
      </c>
      <c r="DF15" t="s">
        <v>314</v>
      </c>
    </row>
    <row r="16" spans="1:110" x14ac:dyDescent="0.2">
      <c r="A16" s="1">
        <v>44990.079502314817</v>
      </c>
      <c r="B16" s="1">
        <v>44990.083912037036</v>
      </c>
      <c r="C16" t="s">
        <v>113</v>
      </c>
      <c r="D16" t="s">
        <v>342</v>
      </c>
      <c r="E16">
        <v>100</v>
      </c>
      <c r="F16">
        <v>380</v>
      </c>
      <c r="G16" t="b">
        <v>1</v>
      </c>
      <c r="H16" s="1">
        <v>44990.083912037036</v>
      </c>
      <c r="I16" t="s">
        <v>343</v>
      </c>
      <c r="N16">
        <v>23.118099999999998</v>
      </c>
      <c r="O16">
        <v>113.2539</v>
      </c>
      <c r="P16" t="s">
        <v>308</v>
      </c>
      <c r="Q16" t="s">
        <v>294</v>
      </c>
      <c r="R16" t="s">
        <v>295</v>
      </c>
      <c r="S16" t="s">
        <v>309</v>
      </c>
      <c r="T16">
        <v>8</v>
      </c>
      <c r="U16">
        <v>7</v>
      </c>
      <c r="V16">
        <v>7</v>
      </c>
      <c r="W16" t="s">
        <v>299</v>
      </c>
      <c r="X16" t="s">
        <v>299</v>
      </c>
      <c r="Y16" t="s">
        <v>299</v>
      </c>
      <c r="Z16" t="s">
        <v>344</v>
      </c>
      <c r="AA16" t="s">
        <v>300</v>
      </c>
      <c r="AB16" t="s">
        <v>322</v>
      </c>
      <c r="BQ16" t="s">
        <v>302</v>
      </c>
      <c r="BR16" s="2">
        <v>0.9</v>
      </c>
      <c r="BS16" t="s">
        <v>302</v>
      </c>
      <c r="BT16" s="2">
        <v>0.8</v>
      </c>
      <c r="BU16" t="s">
        <v>302</v>
      </c>
      <c r="BV16" s="2">
        <v>0.6</v>
      </c>
      <c r="BW16" t="s">
        <v>302</v>
      </c>
      <c r="BX16" s="2">
        <v>0.7</v>
      </c>
      <c r="BY16" t="s">
        <v>303</v>
      </c>
      <c r="BZ16" s="2">
        <v>0.5</v>
      </c>
      <c r="CA16" t="s">
        <v>302</v>
      </c>
      <c r="CB16" s="2">
        <v>0.6</v>
      </c>
      <c r="CC16" t="s">
        <v>302</v>
      </c>
      <c r="CD16" s="2">
        <v>0.7</v>
      </c>
      <c r="CE16" t="s">
        <v>302</v>
      </c>
      <c r="CF16" s="2">
        <v>0.7</v>
      </c>
      <c r="CG16" t="s">
        <v>302</v>
      </c>
      <c r="CH16" s="2">
        <v>0.8</v>
      </c>
      <c r="CI16" t="s">
        <v>302</v>
      </c>
      <c r="CJ16" s="2">
        <v>0.7</v>
      </c>
      <c r="CK16" t="s">
        <v>302</v>
      </c>
      <c r="CL16" s="2">
        <v>0.9</v>
      </c>
      <c r="CM16" t="s">
        <v>302</v>
      </c>
      <c r="CN16" s="2">
        <v>0.9</v>
      </c>
      <c r="CO16" t="s">
        <v>302</v>
      </c>
      <c r="CP16" s="2">
        <v>0.6</v>
      </c>
      <c r="CQ16" t="s">
        <v>303</v>
      </c>
      <c r="CR16" s="2">
        <v>0.6</v>
      </c>
      <c r="CS16" t="s">
        <v>302</v>
      </c>
      <c r="CT16" s="2">
        <v>0.8</v>
      </c>
      <c r="CU16" t="s">
        <v>302</v>
      </c>
      <c r="CV16" s="2">
        <v>0.5</v>
      </c>
      <c r="CW16" t="s">
        <v>302</v>
      </c>
      <c r="CX16" s="8">
        <v>0.5</v>
      </c>
      <c r="CY16" t="s">
        <v>302</v>
      </c>
      <c r="CZ16" s="2">
        <v>0.8</v>
      </c>
      <c r="DA16" t="s">
        <v>302</v>
      </c>
      <c r="DB16" s="2">
        <v>0.6</v>
      </c>
      <c r="DC16" t="s">
        <v>302</v>
      </c>
      <c r="DD16" s="2">
        <v>0.8</v>
      </c>
      <c r="DE16" t="s">
        <v>313</v>
      </c>
      <c r="DF16" t="s">
        <v>305</v>
      </c>
    </row>
    <row r="17" spans="1:111" x14ac:dyDescent="0.2">
      <c r="A17" s="1">
        <v>44991.168958333335</v>
      </c>
      <c r="B17" s="1">
        <v>44991.175509259258</v>
      </c>
      <c r="C17" t="s">
        <v>113</v>
      </c>
      <c r="D17" t="s">
        <v>345</v>
      </c>
      <c r="E17">
        <v>100</v>
      </c>
      <c r="F17">
        <v>565</v>
      </c>
      <c r="G17" t="b">
        <v>1</v>
      </c>
      <c r="H17" s="1">
        <v>44991.175520833334</v>
      </c>
      <c r="I17" t="s">
        <v>346</v>
      </c>
      <c r="N17">
        <v>52.406399999999998</v>
      </c>
      <c r="O17">
        <v>-1.5082</v>
      </c>
      <c r="P17" t="s">
        <v>308</v>
      </c>
      <c r="Q17" t="s">
        <v>294</v>
      </c>
      <c r="R17" t="s">
        <v>295</v>
      </c>
      <c r="S17" t="s">
        <v>309</v>
      </c>
      <c r="T17">
        <v>8</v>
      </c>
      <c r="U17">
        <v>10</v>
      </c>
      <c r="V17">
        <v>7</v>
      </c>
      <c r="W17" t="s">
        <v>299</v>
      </c>
      <c r="X17" t="s">
        <v>298</v>
      </c>
      <c r="Y17" t="s">
        <v>334</v>
      </c>
      <c r="Z17" s="2">
        <v>0.5</v>
      </c>
      <c r="AA17" t="s">
        <v>337</v>
      </c>
      <c r="AB17" t="s">
        <v>301</v>
      </c>
      <c r="BQ17" t="s">
        <v>302</v>
      </c>
      <c r="BR17" s="2">
        <v>0.8</v>
      </c>
      <c r="BS17" t="s">
        <v>302</v>
      </c>
      <c r="BT17" s="2">
        <v>0.5</v>
      </c>
      <c r="BU17" t="s">
        <v>302</v>
      </c>
      <c r="BV17" s="2">
        <v>0.4</v>
      </c>
      <c r="BW17" t="s">
        <v>302</v>
      </c>
      <c r="BX17" s="2">
        <v>0.6</v>
      </c>
      <c r="BY17" t="s">
        <v>303</v>
      </c>
      <c r="BZ17" s="2">
        <v>0.4</v>
      </c>
      <c r="CA17" t="s">
        <v>302</v>
      </c>
      <c r="CB17" s="2">
        <v>0.9</v>
      </c>
      <c r="CC17" t="s">
        <v>302</v>
      </c>
      <c r="CD17" s="2">
        <v>0.8</v>
      </c>
      <c r="CE17" t="s">
        <v>302</v>
      </c>
      <c r="CF17" s="2">
        <v>0.7</v>
      </c>
      <c r="CG17" t="s">
        <v>302</v>
      </c>
      <c r="CH17" s="2">
        <v>0.9</v>
      </c>
      <c r="CI17" t="s">
        <v>302</v>
      </c>
      <c r="CJ17" s="2">
        <v>0.6</v>
      </c>
      <c r="CK17" t="s">
        <v>303</v>
      </c>
      <c r="CL17" s="2">
        <v>0.7</v>
      </c>
      <c r="CM17" t="s">
        <v>303</v>
      </c>
      <c r="CN17" s="2">
        <v>0.6</v>
      </c>
      <c r="CO17" t="s">
        <v>303</v>
      </c>
      <c r="CP17" s="2">
        <v>0.6</v>
      </c>
      <c r="CQ17" t="s">
        <v>302</v>
      </c>
      <c r="CR17" s="2">
        <v>0.6</v>
      </c>
      <c r="CS17" t="s">
        <v>302</v>
      </c>
      <c r="CT17" s="2">
        <v>0.8</v>
      </c>
      <c r="CU17" t="s">
        <v>302</v>
      </c>
      <c r="CV17" s="2">
        <v>0.7</v>
      </c>
      <c r="CW17" t="s">
        <v>303</v>
      </c>
      <c r="CX17" s="2">
        <v>0.5</v>
      </c>
      <c r="CY17" t="s">
        <v>303</v>
      </c>
      <c r="CZ17" s="2">
        <v>0.6</v>
      </c>
      <c r="DA17" t="s">
        <v>302</v>
      </c>
      <c r="DB17" s="2">
        <v>0.3</v>
      </c>
      <c r="DC17" t="s">
        <v>302</v>
      </c>
      <c r="DD17" s="2">
        <v>0.4</v>
      </c>
      <c r="DE17" t="s">
        <v>304</v>
      </c>
      <c r="DF17" t="s">
        <v>314</v>
      </c>
    </row>
    <row r="18" spans="1:111" x14ac:dyDescent="0.2">
      <c r="A18" s="1">
        <v>44991.205000000002</v>
      </c>
      <c r="B18" s="1">
        <v>44991.20789351852</v>
      </c>
      <c r="C18" t="s">
        <v>113</v>
      </c>
      <c r="D18" t="s">
        <v>347</v>
      </c>
      <c r="E18">
        <v>100</v>
      </c>
      <c r="F18">
        <v>249</v>
      </c>
      <c r="G18" t="b">
        <v>1</v>
      </c>
      <c r="H18" s="1">
        <v>44991.20789351852</v>
      </c>
      <c r="I18" t="s">
        <v>348</v>
      </c>
      <c r="N18">
        <v>51.504300000000001</v>
      </c>
      <c r="O18">
        <v>-0.22109999999999999</v>
      </c>
      <c r="P18" t="s">
        <v>308</v>
      </c>
      <c r="Q18" t="s">
        <v>294</v>
      </c>
      <c r="R18" t="s">
        <v>295</v>
      </c>
      <c r="S18" t="s">
        <v>309</v>
      </c>
      <c r="T18">
        <v>7</v>
      </c>
      <c r="U18">
        <v>8</v>
      </c>
      <c r="V18">
        <v>8</v>
      </c>
      <c r="W18" t="s">
        <v>297</v>
      </c>
      <c r="X18" t="s">
        <v>298</v>
      </c>
      <c r="Y18" t="s">
        <v>298</v>
      </c>
      <c r="Z18" t="s">
        <v>311</v>
      </c>
      <c r="AA18" t="s">
        <v>300</v>
      </c>
      <c r="AB18" t="s">
        <v>301</v>
      </c>
      <c r="BQ18" t="s">
        <v>302</v>
      </c>
      <c r="BR18" s="2">
        <v>0.9</v>
      </c>
      <c r="BS18" t="s">
        <v>302</v>
      </c>
      <c r="BT18" s="2">
        <v>0.9</v>
      </c>
      <c r="BU18" t="s">
        <v>302</v>
      </c>
      <c r="BV18" s="2">
        <v>0.6</v>
      </c>
      <c r="BW18" t="s">
        <v>302</v>
      </c>
      <c r="BX18" s="2">
        <v>0.7</v>
      </c>
      <c r="BY18" t="s">
        <v>303</v>
      </c>
      <c r="BZ18" s="2">
        <v>0.7</v>
      </c>
      <c r="CA18" t="s">
        <v>302</v>
      </c>
      <c r="CB18" s="2">
        <v>0.7</v>
      </c>
      <c r="CC18" t="s">
        <v>302</v>
      </c>
      <c r="CD18" s="2">
        <v>0.8</v>
      </c>
      <c r="CE18" t="s">
        <v>303</v>
      </c>
      <c r="CF18" s="2">
        <v>0.4</v>
      </c>
      <c r="CG18" t="s">
        <v>302</v>
      </c>
      <c r="CH18" s="2">
        <v>0.7</v>
      </c>
      <c r="CI18" t="s">
        <v>302</v>
      </c>
      <c r="CJ18" s="2">
        <v>0.7</v>
      </c>
      <c r="CK18" t="s">
        <v>302</v>
      </c>
      <c r="CL18" s="2">
        <v>0.8</v>
      </c>
      <c r="CM18" t="s">
        <v>302</v>
      </c>
      <c r="CN18" s="2">
        <v>0.8</v>
      </c>
      <c r="CO18" t="s">
        <v>303</v>
      </c>
      <c r="CP18" s="2">
        <v>0.6</v>
      </c>
      <c r="CQ18" t="s">
        <v>303</v>
      </c>
      <c r="CR18" s="2">
        <v>0.8</v>
      </c>
      <c r="CS18" t="s">
        <v>302</v>
      </c>
      <c r="CT18" s="2">
        <v>0.9</v>
      </c>
      <c r="CU18" t="s">
        <v>303</v>
      </c>
      <c r="CV18" s="2">
        <v>0.8</v>
      </c>
      <c r="CW18" t="s">
        <v>303</v>
      </c>
      <c r="CX18" s="2">
        <v>0.7</v>
      </c>
      <c r="CY18" t="s">
        <v>302</v>
      </c>
      <c r="CZ18" s="2">
        <v>0.7</v>
      </c>
      <c r="DA18" t="s">
        <v>303</v>
      </c>
      <c r="DB18" s="2">
        <v>0.8</v>
      </c>
      <c r="DC18" t="s">
        <v>302</v>
      </c>
      <c r="DD18" s="2">
        <v>0.6</v>
      </c>
      <c r="DE18" t="s">
        <v>313</v>
      </c>
      <c r="DF18" s="9" t="s">
        <v>314</v>
      </c>
      <c r="DG18" s="9"/>
    </row>
    <row r="19" spans="1:111" x14ac:dyDescent="0.2">
      <c r="A19" s="1">
        <v>44991.212997685187</v>
      </c>
      <c r="B19" s="1">
        <v>44991.218923611108</v>
      </c>
      <c r="C19" t="s">
        <v>113</v>
      </c>
      <c r="D19" t="s">
        <v>349</v>
      </c>
      <c r="E19">
        <v>100</v>
      </c>
      <c r="F19">
        <v>511</v>
      </c>
      <c r="G19" t="b">
        <v>1</v>
      </c>
      <c r="H19" s="1">
        <v>44991.218946759262</v>
      </c>
      <c r="I19" t="s">
        <v>350</v>
      </c>
      <c r="N19">
        <v>52.381999999999998</v>
      </c>
      <c r="O19">
        <v>-1.5873999999999999</v>
      </c>
      <c r="P19" t="s">
        <v>308</v>
      </c>
      <c r="Q19" t="s">
        <v>294</v>
      </c>
      <c r="R19" t="s">
        <v>295</v>
      </c>
      <c r="S19" t="s">
        <v>296</v>
      </c>
      <c r="T19">
        <v>8</v>
      </c>
      <c r="U19">
        <v>7</v>
      </c>
      <c r="V19">
        <v>7</v>
      </c>
      <c r="W19" t="s">
        <v>297</v>
      </c>
      <c r="X19" t="s">
        <v>317</v>
      </c>
      <c r="Y19" t="s">
        <v>334</v>
      </c>
      <c r="Z19" t="s">
        <v>311</v>
      </c>
      <c r="AA19" t="s">
        <v>312</v>
      </c>
      <c r="AB19" t="s">
        <v>301</v>
      </c>
      <c r="AC19" t="s">
        <v>302</v>
      </c>
      <c r="AD19" s="2">
        <v>0.6</v>
      </c>
      <c r="AE19" t="s">
        <v>302</v>
      </c>
      <c r="AF19" s="2">
        <v>0.4</v>
      </c>
      <c r="AG19" t="s">
        <v>303</v>
      </c>
      <c r="AH19" s="2">
        <v>0.1</v>
      </c>
      <c r="AI19" t="s">
        <v>303</v>
      </c>
      <c r="AJ19" s="2">
        <v>0.2</v>
      </c>
      <c r="AK19" t="s">
        <v>303</v>
      </c>
      <c r="AL19" s="2">
        <v>0.1</v>
      </c>
      <c r="AM19" t="s">
        <v>302</v>
      </c>
      <c r="AN19" s="2">
        <v>0.4</v>
      </c>
      <c r="AO19" t="s">
        <v>302</v>
      </c>
      <c r="AP19" s="2">
        <v>0.4</v>
      </c>
      <c r="AQ19" t="s">
        <v>303</v>
      </c>
      <c r="AR19" s="2">
        <v>0.1</v>
      </c>
      <c r="AS19" t="s">
        <v>302</v>
      </c>
      <c r="AT19" s="2">
        <v>0.6</v>
      </c>
      <c r="AU19" t="s">
        <v>303</v>
      </c>
      <c r="AV19" s="2">
        <v>0.3</v>
      </c>
      <c r="AW19" t="s">
        <v>302</v>
      </c>
      <c r="AX19" s="2">
        <v>0.7</v>
      </c>
      <c r="AY19" t="s">
        <v>302</v>
      </c>
      <c r="AZ19" s="2">
        <v>0.7</v>
      </c>
      <c r="BA19" t="s">
        <v>303</v>
      </c>
      <c r="BB19" s="2">
        <v>0.4</v>
      </c>
      <c r="BC19" t="s">
        <v>303</v>
      </c>
      <c r="BD19" s="2">
        <v>0.1</v>
      </c>
      <c r="BE19" t="s">
        <v>302</v>
      </c>
      <c r="BF19" s="2">
        <v>0.5</v>
      </c>
      <c r="BG19" t="s">
        <v>303</v>
      </c>
      <c r="BH19" s="2">
        <v>0.4</v>
      </c>
      <c r="BI19" t="s">
        <v>303</v>
      </c>
      <c r="BJ19" s="2">
        <v>0.1</v>
      </c>
      <c r="BK19" t="s">
        <v>302</v>
      </c>
      <c r="BL19" s="2">
        <v>0.6</v>
      </c>
      <c r="BM19" t="s">
        <v>303</v>
      </c>
      <c r="BN19" s="2">
        <v>0.4</v>
      </c>
      <c r="BO19" t="s">
        <v>302</v>
      </c>
      <c r="BP19" s="2">
        <v>0.6</v>
      </c>
      <c r="DE19" t="s">
        <v>313</v>
      </c>
      <c r="DF19" s="9" t="s">
        <v>314</v>
      </c>
      <c r="DG19" s="9"/>
    </row>
    <row r="20" spans="1:111" x14ac:dyDescent="0.2">
      <c r="A20" s="1">
        <v>44991.250497685185</v>
      </c>
      <c r="B20" s="1">
        <v>44991.253171296295</v>
      </c>
      <c r="C20" t="s">
        <v>113</v>
      </c>
      <c r="D20" t="s">
        <v>351</v>
      </c>
      <c r="E20">
        <v>100</v>
      </c>
      <c r="F20">
        <v>230</v>
      </c>
      <c r="G20" t="b">
        <v>1</v>
      </c>
      <c r="H20" s="1">
        <v>44991.253171296295</v>
      </c>
      <c r="I20" t="s">
        <v>352</v>
      </c>
      <c r="N20">
        <v>52.421399999999998</v>
      </c>
      <c r="O20">
        <v>-1.5673999999999999</v>
      </c>
      <c r="P20" t="s">
        <v>308</v>
      </c>
      <c r="Q20" t="s">
        <v>294</v>
      </c>
      <c r="R20" t="s">
        <v>353</v>
      </c>
      <c r="S20" t="s">
        <v>309</v>
      </c>
      <c r="T20">
        <v>8</v>
      </c>
      <c r="U20">
        <v>9</v>
      </c>
      <c r="V20">
        <v>8</v>
      </c>
      <c r="W20" t="s">
        <v>299</v>
      </c>
      <c r="X20" t="s">
        <v>334</v>
      </c>
      <c r="Y20" t="s">
        <v>298</v>
      </c>
      <c r="Z20" t="s">
        <v>311</v>
      </c>
      <c r="AA20" t="s">
        <v>321</v>
      </c>
      <c r="AB20" t="s">
        <v>301</v>
      </c>
      <c r="BQ20" t="s">
        <v>302</v>
      </c>
      <c r="BR20" s="2">
        <v>0.9</v>
      </c>
      <c r="BS20" t="s">
        <v>302</v>
      </c>
      <c r="BT20" s="2">
        <v>0.5</v>
      </c>
      <c r="BU20" t="s">
        <v>303</v>
      </c>
      <c r="BV20" s="2">
        <v>0.6</v>
      </c>
      <c r="BW20" t="s">
        <v>302</v>
      </c>
      <c r="BX20" s="2">
        <v>0.5</v>
      </c>
      <c r="BY20" t="s">
        <v>303</v>
      </c>
      <c r="BZ20" s="2">
        <v>0.8</v>
      </c>
      <c r="CA20" t="s">
        <v>302</v>
      </c>
      <c r="CB20" s="2">
        <v>0.8</v>
      </c>
      <c r="CC20" t="s">
        <v>302</v>
      </c>
      <c r="CD20" s="2">
        <v>0.5</v>
      </c>
      <c r="CE20" t="s">
        <v>302</v>
      </c>
      <c r="CF20" s="2">
        <v>0.4</v>
      </c>
      <c r="CG20" t="s">
        <v>302</v>
      </c>
      <c r="CH20" s="2">
        <v>0.6</v>
      </c>
      <c r="CI20" t="s">
        <v>302</v>
      </c>
      <c r="CJ20" s="2">
        <v>0.3</v>
      </c>
      <c r="CK20" t="s">
        <v>302</v>
      </c>
      <c r="CL20" s="2">
        <v>0.8</v>
      </c>
      <c r="CM20" t="s">
        <v>302</v>
      </c>
      <c r="CN20" s="2">
        <v>0.8</v>
      </c>
      <c r="CO20" t="s">
        <v>303</v>
      </c>
      <c r="CP20" s="2">
        <v>0.9</v>
      </c>
      <c r="CQ20" t="s">
        <v>303</v>
      </c>
      <c r="CR20" s="2">
        <v>0.5</v>
      </c>
      <c r="CS20" t="s">
        <v>302</v>
      </c>
      <c r="CT20" s="2">
        <v>0.7</v>
      </c>
      <c r="CU20" t="s">
        <v>303</v>
      </c>
      <c r="CV20" s="2">
        <v>0.8</v>
      </c>
      <c r="CW20" t="s">
        <v>303</v>
      </c>
      <c r="CX20" s="2">
        <v>1</v>
      </c>
      <c r="CY20" t="s">
        <v>302</v>
      </c>
      <c r="CZ20" s="2">
        <v>0.8</v>
      </c>
      <c r="DA20" t="s">
        <v>303</v>
      </c>
      <c r="DB20" s="2">
        <v>0.8</v>
      </c>
      <c r="DC20" t="s">
        <v>302</v>
      </c>
      <c r="DD20" s="2">
        <v>0.5</v>
      </c>
      <c r="DE20" t="s">
        <v>313</v>
      </c>
      <c r="DF20" s="9" t="s">
        <v>314</v>
      </c>
      <c r="DG20" s="9"/>
    </row>
    <row r="21" spans="1:111" x14ac:dyDescent="0.2">
      <c r="A21" s="1">
        <v>44991.360509259262</v>
      </c>
      <c r="B21" s="1">
        <v>44991.364490740743</v>
      </c>
      <c r="C21" t="s">
        <v>113</v>
      </c>
      <c r="D21" t="s">
        <v>354</v>
      </c>
      <c r="E21">
        <v>100</v>
      </c>
      <c r="F21">
        <v>343</v>
      </c>
      <c r="G21" t="b">
        <v>1</v>
      </c>
      <c r="H21" s="1">
        <v>44991.364490740743</v>
      </c>
      <c r="I21" t="s">
        <v>355</v>
      </c>
      <c r="N21">
        <v>52.381999999999998</v>
      </c>
      <c r="O21">
        <v>-1.5873999999999999</v>
      </c>
      <c r="P21" t="s">
        <v>308</v>
      </c>
      <c r="Q21" t="s">
        <v>294</v>
      </c>
      <c r="R21" t="s">
        <v>295</v>
      </c>
      <c r="S21" t="s">
        <v>296</v>
      </c>
      <c r="T21">
        <v>8</v>
      </c>
      <c r="U21">
        <v>7</v>
      </c>
      <c r="V21">
        <v>7</v>
      </c>
      <c r="W21" t="s">
        <v>310</v>
      </c>
      <c r="X21" t="s">
        <v>297</v>
      </c>
      <c r="Y21" t="s">
        <v>299</v>
      </c>
      <c r="Z21" s="2">
        <v>0.5</v>
      </c>
      <c r="AA21" t="s">
        <v>300</v>
      </c>
      <c r="AB21" t="s">
        <v>301</v>
      </c>
      <c r="BQ21" t="s">
        <v>302</v>
      </c>
      <c r="BR21" s="2">
        <v>0.7</v>
      </c>
      <c r="BS21" t="s">
        <v>302</v>
      </c>
      <c r="BT21" s="2">
        <v>0.7</v>
      </c>
      <c r="BU21" t="s">
        <v>303</v>
      </c>
      <c r="BV21" s="2">
        <v>0.1</v>
      </c>
      <c r="BW21" t="s">
        <v>302</v>
      </c>
      <c r="BX21" s="2">
        <v>0.4</v>
      </c>
      <c r="BY21" t="s">
        <v>302</v>
      </c>
      <c r="BZ21" s="2">
        <v>0.2</v>
      </c>
      <c r="CA21" t="s">
        <v>302</v>
      </c>
      <c r="CB21" s="2">
        <v>0.4</v>
      </c>
      <c r="CC21" t="s">
        <v>302</v>
      </c>
      <c r="CD21" s="2">
        <v>0.4</v>
      </c>
      <c r="CE21" t="s">
        <v>302</v>
      </c>
      <c r="CF21" s="2">
        <v>0.3</v>
      </c>
      <c r="CG21" t="s">
        <v>302</v>
      </c>
      <c r="CH21" s="2">
        <v>0.2</v>
      </c>
      <c r="CI21" t="s">
        <v>303</v>
      </c>
      <c r="CJ21" s="2">
        <v>0.6</v>
      </c>
      <c r="CK21" t="s">
        <v>302</v>
      </c>
      <c r="CL21" s="2">
        <v>0.4</v>
      </c>
      <c r="CM21" t="s">
        <v>302</v>
      </c>
      <c r="CN21" s="2">
        <v>0.4</v>
      </c>
      <c r="CO21" t="s">
        <v>303</v>
      </c>
      <c r="CP21" s="2">
        <v>0.7</v>
      </c>
      <c r="CQ21" t="s">
        <v>303</v>
      </c>
      <c r="CR21" s="2">
        <v>0.3</v>
      </c>
      <c r="CS21" t="s">
        <v>302</v>
      </c>
      <c r="CT21" s="2">
        <v>0.3</v>
      </c>
      <c r="CU21" t="s">
        <v>303</v>
      </c>
      <c r="CV21" s="2">
        <v>0.2</v>
      </c>
      <c r="CW21" t="s">
        <v>302</v>
      </c>
      <c r="CX21" s="2">
        <v>0.4</v>
      </c>
      <c r="CY21" t="s">
        <v>302</v>
      </c>
      <c r="CZ21" s="2">
        <v>0.3</v>
      </c>
      <c r="DA21" t="s">
        <v>303</v>
      </c>
      <c r="DB21" s="2">
        <v>0.4</v>
      </c>
      <c r="DC21" t="s">
        <v>303</v>
      </c>
      <c r="DD21" s="2">
        <v>0.3</v>
      </c>
      <c r="DE21" t="s">
        <v>304</v>
      </c>
      <c r="DF21" s="9" t="s">
        <v>314</v>
      </c>
      <c r="DG21" s="9"/>
    </row>
    <row r="22" spans="1:111" x14ac:dyDescent="0.2">
      <c r="A22" s="1">
        <v>44991.336087962962</v>
      </c>
      <c r="B22" s="1">
        <v>44991.373993055553</v>
      </c>
      <c r="C22" t="s">
        <v>113</v>
      </c>
      <c r="D22" t="s">
        <v>356</v>
      </c>
      <c r="E22">
        <v>100</v>
      </c>
      <c r="F22">
        <v>3275</v>
      </c>
      <c r="G22" t="b">
        <v>1</v>
      </c>
      <c r="H22" s="1">
        <v>44991.37400462963</v>
      </c>
      <c r="I22" t="s">
        <v>357</v>
      </c>
      <c r="N22">
        <v>22.290800000000001</v>
      </c>
      <c r="O22">
        <v>114.15009999999999</v>
      </c>
      <c r="P22" t="s">
        <v>308</v>
      </c>
      <c r="Q22" t="s">
        <v>294</v>
      </c>
      <c r="R22" t="s">
        <v>295</v>
      </c>
      <c r="S22" t="s">
        <v>296</v>
      </c>
      <c r="T22">
        <v>6</v>
      </c>
      <c r="U22">
        <v>6</v>
      </c>
      <c r="V22">
        <v>6</v>
      </c>
      <c r="W22" t="s">
        <v>297</v>
      </c>
      <c r="X22" t="s">
        <v>317</v>
      </c>
      <c r="Y22" t="s">
        <v>297</v>
      </c>
      <c r="Z22" s="2">
        <v>0.5</v>
      </c>
      <c r="AA22" t="s">
        <v>300</v>
      </c>
      <c r="AB22" t="s">
        <v>301</v>
      </c>
      <c r="BQ22" t="s">
        <v>302</v>
      </c>
      <c r="BR22" s="2">
        <v>0.5</v>
      </c>
      <c r="BS22" t="s">
        <v>302</v>
      </c>
      <c r="BT22" s="2">
        <v>0.5</v>
      </c>
      <c r="BU22" t="s">
        <v>302</v>
      </c>
      <c r="BV22" s="2">
        <v>0.2</v>
      </c>
      <c r="BW22" t="s">
        <v>302</v>
      </c>
      <c r="BX22" s="2">
        <v>0.1</v>
      </c>
      <c r="BY22" t="s">
        <v>302</v>
      </c>
      <c r="BZ22" s="2">
        <v>0.1</v>
      </c>
      <c r="CA22" t="s">
        <v>302</v>
      </c>
      <c r="CB22" s="2">
        <v>0.1</v>
      </c>
      <c r="CC22" t="s">
        <v>302</v>
      </c>
      <c r="CD22" s="2">
        <v>0.1</v>
      </c>
      <c r="CE22" t="s">
        <v>302</v>
      </c>
      <c r="CF22" s="2">
        <v>0.1</v>
      </c>
      <c r="CG22" t="s">
        <v>302</v>
      </c>
      <c r="CH22" s="2">
        <v>0.1</v>
      </c>
      <c r="CI22" t="s">
        <v>302</v>
      </c>
      <c r="CJ22" s="2">
        <v>0.1</v>
      </c>
      <c r="CK22" t="s">
        <v>302</v>
      </c>
      <c r="CL22" s="2">
        <v>0.1</v>
      </c>
      <c r="CM22" t="s">
        <v>302</v>
      </c>
      <c r="CN22" s="2">
        <v>0.5</v>
      </c>
      <c r="CO22" t="s">
        <v>302</v>
      </c>
      <c r="CP22" s="2">
        <v>0.1</v>
      </c>
      <c r="CQ22" t="s">
        <v>302</v>
      </c>
      <c r="CR22" s="2">
        <v>0.1</v>
      </c>
      <c r="CS22" t="s">
        <v>302</v>
      </c>
      <c r="CT22" s="2">
        <v>0.1</v>
      </c>
      <c r="CU22" t="s">
        <v>302</v>
      </c>
      <c r="CV22" s="2">
        <v>0.1</v>
      </c>
      <c r="CW22" t="s">
        <v>302</v>
      </c>
      <c r="CX22" s="2">
        <v>0.1</v>
      </c>
      <c r="CY22" t="s">
        <v>302</v>
      </c>
      <c r="CZ22" s="2">
        <v>0.1</v>
      </c>
      <c r="DA22" t="s">
        <v>302</v>
      </c>
      <c r="DB22" s="2">
        <v>0.1</v>
      </c>
      <c r="DC22" t="s">
        <v>302</v>
      </c>
      <c r="DD22" s="2">
        <v>0.1</v>
      </c>
      <c r="DE22" s="9" t="s">
        <v>358</v>
      </c>
      <c r="DF22" s="9" t="s">
        <v>305</v>
      </c>
      <c r="DG22" s="9"/>
    </row>
    <row r="23" spans="1:111" s="6" customFormat="1" x14ac:dyDescent="0.2">
      <c r="A23" s="28">
        <v>44992.154745370368</v>
      </c>
      <c r="B23" s="28">
        <v>44992.157418981478</v>
      </c>
      <c r="C23" s="9" t="s">
        <v>113</v>
      </c>
      <c r="D23" s="9" t="s">
        <v>359</v>
      </c>
      <c r="E23" s="9">
        <v>100</v>
      </c>
      <c r="F23" s="9">
        <v>230</v>
      </c>
      <c r="G23" s="9" t="b">
        <v>1</v>
      </c>
      <c r="H23" s="28">
        <v>44992.157430555555</v>
      </c>
      <c r="I23" s="9" t="s">
        <v>360</v>
      </c>
      <c r="J23" s="9"/>
      <c r="K23" s="9"/>
      <c r="L23" s="9"/>
      <c r="M23" s="9"/>
      <c r="N23" s="9">
        <v>52.406399999999998</v>
      </c>
      <c r="O23" s="9">
        <v>-1.5082</v>
      </c>
      <c r="P23" s="9" t="s">
        <v>308</v>
      </c>
      <c r="Q23" s="9" t="s">
        <v>294</v>
      </c>
      <c r="R23" s="9" t="s">
        <v>295</v>
      </c>
      <c r="S23" s="9" t="s">
        <v>296</v>
      </c>
      <c r="T23" s="9">
        <v>3</v>
      </c>
      <c r="U23" s="9">
        <v>2</v>
      </c>
      <c r="V23" s="9">
        <v>2</v>
      </c>
      <c r="W23" s="9" t="s">
        <v>320</v>
      </c>
      <c r="X23" s="9" t="s">
        <v>297</v>
      </c>
      <c r="Y23" s="9" t="s">
        <v>299</v>
      </c>
      <c r="Z23" s="9" t="s">
        <v>311</v>
      </c>
      <c r="AA23" s="9" t="s">
        <v>312</v>
      </c>
      <c r="AB23" s="9" t="s">
        <v>301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6" t="s">
        <v>303</v>
      </c>
      <c r="BR23" s="8">
        <v>0.5</v>
      </c>
      <c r="BS23" s="6" t="s">
        <v>303</v>
      </c>
      <c r="BT23" s="8">
        <v>0.5</v>
      </c>
      <c r="BU23" s="6" t="s">
        <v>303</v>
      </c>
      <c r="BV23" s="8">
        <v>0.4</v>
      </c>
      <c r="BW23" s="6" t="s">
        <v>303</v>
      </c>
      <c r="BX23" s="8">
        <v>0.6</v>
      </c>
      <c r="BY23" s="6" t="s">
        <v>303</v>
      </c>
      <c r="BZ23" s="8">
        <v>0.5</v>
      </c>
      <c r="CA23" s="6" t="s">
        <v>303</v>
      </c>
      <c r="CB23" s="8">
        <v>0.2</v>
      </c>
      <c r="CC23" s="6" t="s">
        <v>303</v>
      </c>
      <c r="CD23" s="8">
        <v>0.3</v>
      </c>
      <c r="CE23" s="6" t="s">
        <v>303</v>
      </c>
      <c r="CF23" s="8">
        <v>0.5</v>
      </c>
      <c r="CG23" s="6" t="s">
        <v>303</v>
      </c>
      <c r="CH23" s="8">
        <v>0.3</v>
      </c>
      <c r="CI23" s="6" t="s">
        <v>303</v>
      </c>
      <c r="CJ23" s="8">
        <v>0.4</v>
      </c>
      <c r="CK23" s="6" t="s">
        <v>303</v>
      </c>
      <c r="CL23" s="8">
        <v>0.4</v>
      </c>
      <c r="CM23" s="6" t="s">
        <v>303</v>
      </c>
      <c r="CN23" s="8">
        <v>0.4</v>
      </c>
      <c r="CO23" s="6" t="s">
        <v>303</v>
      </c>
      <c r="CP23" s="8">
        <v>0.7</v>
      </c>
      <c r="CQ23" s="6" t="s">
        <v>303</v>
      </c>
      <c r="CR23" s="8">
        <v>0.5</v>
      </c>
      <c r="CS23" s="6" t="s">
        <v>303</v>
      </c>
      <c r="CT23" s="8">
        <v>0.1</v>
      </c>
      <c r="CU23" s="6" t="s">
        <v>303</v>
      </c>
      <c r="CV23" s="8">
        <v>0.6</v>
      </c>
      <c r="CW23" s="6" t="s">
        <v>303</v>
      </c>
      <c r="CX23" s="8">
        <v>0.8</v>
      </c>
      <c r="CY23" s="6" t="s">
        <v>303</v>
      </c>
      <c r="CZ23" s="8">
        <v>0.2</v>
      </c>
      <c r="DA23" s="6" t="s">
        <v>303</v>
      </c>
      <c r="DB23" s="8">
        <v>0.8</v>
      </c>
      <c r="DC23" s="6" t="s">
        <v>303</v>
      </c>
      <c r="DD23" s="8">
        <v>0.7</v>
      </c>
      <c r="DE23" s="9" t="s">
        <v>313</v>
      </c>
      <c r="DF23" s="9" t="s">
        <v>314</v>
      </c>
      <c r="DG23" s="9"/>
    </row>
    <row r="24" spans="1:111" x14ac:dyDescent="0.2">
      <c r="A24" s="1">
        <v>44992.157025462962</v>
      </c>
      <c r="B24" s="1">
        <v>44992.16138888889</v>
      </c>
      <c r="C24" t="s">
        <v>113</v>
      </c>
      <c r="D24" t="s">
        <v>361</v>
      </c>
      <c r="E24">
        <v>100</v>
      </c>
      <c r="F24">
        <v>377</v>
      </c>
      <c r="G24" t="b">
        <v>1</v>
      </c>
      <c r="H24" s="1">
        <v>44992.161400462966</v>
      </c>
      <c r="I24" t="s">
        <v>362</v>
      </c>
      <c r="N24">
        <v>30.649799999999999</v>
      </c>
      <c r="O24">
        <v>104.05549999999999</v>
      </c>
      <c r="P24" t="s">
        <v>308</v>
      </c>
      <c r="Q24" t="s">
        <v>294</v>
      </c>
      <c r="R24" t="s">
        <v>295</v>
      </c>
      <c r="S24" t="s">
        <v>296</v>
      </c>
      <c r="T24">
        <v>5</v>
      </c>
      <c r="U24">
        <v>2</v>
      </c>
      <c r="V24">
        <v>5</v>
      </c>
      <c r="W24" t="s">
        <v>320</v>
      </c>
      <c r="X24" t="s">
        <v>299</v>
      </c>
      <c r="Y24" t="s">
        <v>299</v>
      </c>
      <c r="Z24" s="2">
        <v>0.5</v>
      </c>
      <c r="AA24" t="s">
        <v>312</v>
      </c>
      <c r="AB24" t="s">
        <v>326</v>
      </c>
      <c r="BQ24" t="s">
        <v>302</v>
      </c>
      <c r="BR24" s="2">
        <v>0.5</v>
      </c>
      <c r="BS24" t="s">
        <v>303</v>
      </c>
      <c r="BT24" s="2">
        <v>0.6</v>
      </c>
      <c r="BU24" t="s">
        <v>302</v>
      </c>
      <c r="BV24" s="2">
        <v>0.5</v>
      </c>
      <c r="BW24" t="s">
        <v>303</v>
      </c>
      <c r="BX24" s="2">
        <v>0.4</v>
      </c>
      <c r="BY24" t="s">
        <v>302</v>
      </c>
      <c r="BZ24" s="2">
        <v>0.2</v>
      </c>
      <c r="CA24" t="s">
        <v>303</v>
      </c>
      <c r="CB24" s="2">
        <v>0.6</v>
      </c>
      <c r="CC24" t="s">
        <v>303</v>
      </c>
      <c r="CD24" s="2">
        <v>0.7</v>
      </c>
      <c r="CE24" t="s">
        <v>303</v>
      </c>
      <c r="CF24" s="2">
        <v>0.8</v>
      </c>
      <c r="CG24" t="s">
        <v>303</v>
      </c>
      <c r="CH24" s="2">
        <v>0.7</v>
      </c>
      <c r="CI24" t="s">
        <v>302</v>
      </c>
      <c r="CJ24" s="2">
        <v>0.3</v>
      </c>
      <c r="CK24" t="s">
        <v>303</v>
      </c>
      <c r="CL24" s="2">
        <v>0.5</v>
      </c>
      <c r="CM24" t="s">
        <v>303</v>
      </c>
      <c r="CN24" s="2">
        <v>0.2</v>
      </c>
      <c r="CO24" t="s">
        <v>302</v>
      </c>
      <c r="CP24" s="2">
        <v>0.7</v>
      </c>
      <c r="CQ24" t="s">
        <v>303</v>
      </c>
      <c r="CR24" s="2">
        <v>0.6</v>
      </c>
      <c r="CS24" t="s">
        <v>303</v>
      </c>
      <c r="CT24" s="2">
        <v>0.4</v>
      </c>
      <c r="CU24" t="s">
        <v>303</v>
      </c>
      <c r="CV24" s="2">
        <v>0.5</v>
      </c>
      <c r="CW24" t="s">
        <v>302</v>
      </c>
      <c r="CX24" s="2">
        <v>0.5</v>
      </c>
      <c r="CY24" t="s">
        <v>302</v>
      </c>
      <c r="CZ24" s="2">
        <v>0.6</v>
      </c>
      <c r="DA24" t="s">
        <v>303</v>
      </c>
      <c r="DB24" s="2">
        <v>0.6</v>
      </c>
      <c r="DC24" t="s">
        <v>303</v>
      </c>
      <c r="DD24" s="2">
        <v>0.2</v>
      </c>
      <c r="DE24" s="9" t="s">
        <v>313</v>
      </c>
      <c r="DF24" s="9" t="s">
        <v>305</v>
      </c>
      <c r="DG24" s="9"/>
    </row>
    <row r="25" spans="1:111" x14ac:dyDescent="0.2">
      <c r="A25" s="1">
        <v>44992.290254629632</v>
      </c>
      <c r="B25" s="1">
        <v>44992.296793981484</v>
      </c>
      <c r="C25" t="s">
        <v>113</v>
      </c>
      <c r="D25" t="s">
        <v>363</v>
      </c>
      <c r="E25">
        <v>100</v>
      </c>
      <c r="F25">
        <v>565</v>
      </c>
      <c r="G25" t="b">
        <v>1</v>
      </c>
      <c r="H25" s="1">
        <v>44992.296817129631</v>
      </c>
      <c r="I25" t="s">
        <v>364</v>
      </c>
      <c r="N25">
        <v>52.381999999999998</v>
      </c>
      <c r="O25">
        <v>-1.5873999999999999</v>
      </c>
      <c r="P25" t="s">
        <v>308</v>
      </c>
      <c r="Q25" t="s">
        <v>294</v>
      </c>
      <c r="R25" t="s">
        <v>295</v>
      </c>
      <c r="S25" t="s">
        <v>309</v>
      </c>
      <c r="T25">
        <v>7</v>
      </c>
      <c r="U25">
        <v>7</v>
      </c>
      <c r="V25">
        <v>7</v>
      </c>
      <c r="W25" t="s">
        <v>317</v>
      </c>
      <c r="X25" t="s">
        <v>298</v>
      </c>
      <c r="Y25" t="s">
        <v>298</v>
      </c>
      <c r="Z25" t="s">
        <v>344</v>
      </c>
      <c r="AA25" t="s">
        <v>300</v>
      </c>
      <c r="AB25" t="s">
        <v>301</v>
      </c>
      <c r="AC25" t="s">
        <v>302</v>
      </c>
      <c r="AD25" s="2">
        <v>0.8</v>
      </c>
      <c r="AE25" t="s">
        <v>302</v>
      </c>
      <c r="AF25" s="2">
        <v>0.8</v>
      </c>
      <c r="AG25" t="s">
        <v>302</v>
      </c>
      <c r="AH25" s="2">
        <v>0.6</v>
      </c>
      <c r="AI25" t="s">
        <v>302</v>
      </c>
      <c r="AJ25" s="2">
        <v>0.8</v>
      </c>
      <c r="AK25" t="s">
        <v>303</v>
      </c>
      <c r="AL25" s="2">
        <v>0.8</v>
      </c>
      <c r="AM25" t="s">
        <v>302</v>
      </c>
      <c r="AN25" s="2">
        <v>0.6</v>
      </c>
      <c r="AO25" t="s">
        <v>302</v>
      </c>
      <c r="AP25" s="2">
        <v>0.7</v>
      </c>
      <c r="AQ25" t="s">
        <v>302</v>
      </c>
      <c r="AR25" s="2">
        <v>0.6</v>
      </c>
      <c r="AS25" t="s">
        <v>302</v>
      </c>
      <c r="AT25" s="2">
        <v>0.9</v>
      </c>
      <c r="AU25" t="s">
        <v>302</v>
      </c>
      <c r="AV25" s="2">
        <v>0.5</v>
      </c>
      <c r="AW25" t="s">
        <v>302</v>
      </c>
      <c r="AX25" s="2">
        <v>0.6</v>
      </c>
      <c r="AY25" t="s">
        <v>302</v>
      </c>
      <c r="AZ25" s="2">
        <v>0.6</v>
      </c>
      <c r="BA25" t="s">
        <v>302</v>
      </c>
      <c r="BB25" s="2">
        <v>0.8</v>
      </c>
      <c r="BC25" t="s">
        <v>303</v>
      </c>
      <c r="BD25" s="2">
        <v>0.7</v>
      </c>
      <c r="BE25" t="s">
        <v>302</v>
      </c>
      <c r="BF25" s="2">
        <v>0.7</v>
      </c>
      <c r="BG25" t="s">
        <v>303</v>
      </c>
      <c r="BH25" s="2">
        <v>0.5</v>
      </c>
      <c r="BI25" t="s">
        <v>303</v>
      </c>
      <c r="BJ25" s="2">
        <v>0.6</v>
      </c>
      <c r="BK25" t="s">
        <v>302</v>
      </c>
      <c r="BL25" s="2">
        <v>0.6</v>
      </c>
      <c r="BM25" t="s">
        <v>303</v>
      </c>
      <c r="BN25" s="2">
        <v>0.6</v>
      </c>
      <c r="BO25" t="s">
        <v>302</v>
      </c>
      <c r="BP25" s="2">
        <v>0.6</v>
      </c>
      <c r="DE25" s="9" t="s">
        <v>313</v>
      </c>
      <c r="DF25" s="9" t="s">
        <v>314</v>
      </c>
      <c r="DG25" s="9"/>
    </row>
    <row r="26" spans="1:111" x14ac:dyDescent="0.2">
      <c r="A26" s="1">
        <v>44992.291944444441</v>
      </c>
      <c r="B26" s="1">
        <v>44992.298784722225</v>
      </c>
      <c r="C26" t="s">
        <v>113</v>
      </c>
      <c r="D26" t="s">
        <v>365</v>
      </c>
      <c r="E26">
        <v>100</v>
      </c>
      <c r="F26">
        <v>591</v>
      </c>
      <c r="G26" t="b">
        <v>1</v>
      </c>
      <c r="H26" s="1">
        <v>44992.298796296294</v>
      </c>
      <c r="I26" t="s">
        <v>366</v>
      </c>
      <c r="N26">
        <v>52.381999999999998</v>
      </c>
      <c r="O26">
        <v>-1.5873999999999999</v>
      </c>
      <c r="P26" t="s">
        <v>308</v>
      </c>
      <c r="Q26" t="s">
        <v>294</v>
      </c>
      <c r="R26" t="s">
        <v>295</v>
      </c>
      <c r="S26" t="s">
        <v>309</v>
      </c>
      <c r="T26">
        <v>7</v>
      </c>
      <c r="U26">
        <v>7</v>
      </c>
      <c r="V26">
        <v>7</v>
      </c>
      <c r="W26" t="s">
        <v>299</v>
      </c>
      <c r="X26" t="s">
        <v>299</v>
      </c>
      <c r="Y26" t="s">
        <v>299</v>
      </c>
      <c r="Z26" t="s">
        <v>344</v>
      </c>
      <c r="AA26" t="s">
        <v>337</v>
      </c>
      <c r="AB26" t="s">
        <v>301</v>
      </c>
      <c r="BQ26" t="s">
        <v>302</v>
      </c>
      <c r="BR26" s="2">
        <v>0.7</v>
      </c>
      <c r="BS26" t="s">
        <v>302</v>
      </c>
      <c r="BT26" s="2">
        <v>0.5</v>
      </c>
      <c r="BU26" t="s">
        <v>303</v>
      </c>
      <c r="BV26" s="2">
        <v>0.8</v>
      </c>
      <c r="BW26" t="s">
        <v>302</v>
      </c>
      <c r="BX26" s="2">
        <v>0.7</v>
      </c>
      <c r="BY26" t="s">
        <v>303</v>
      </c>
      <c r="BZ26" s="2">
        <v>0.8</v>
      </c>
      <c r="CA26" t="s">
        <v>302</v>
      </c>
      <c r="CB26" s="2">
        <v>0.8</v>
      </c>
      <c r="CC26" t="s">
        <v>302</v>
      </c>
      <c r="CD26" s="2">
        <v>0.8</v>
      </c>
      <c r="CE26" t="s">
        <v>303</v>
      </c>
      <c r="CF26" s="2">
        <v>0.8</v>
      </c>
      <c r="CG26" t="s">
        <v>302</v>
      </c>
      <c r="CH26" s="2">
        <v>0.6</v>
      </c>
      <c r="CI26" t="s">
        <v>303</v>
      </c>
      <c r="CJ26" s="2">
        <v>0.8</v>
      </c>
      <c r="CK26" t="s">
        <v>302</v>
      </c>
      <c r="CL26" s="2">
        <v>0.7</v>
      </c>
      <c r="CM26" t="s">
        <v>302</v>
      </c>
      <c r="CN26" s="2">
        <v>0.7</v>
      </c>
      <c r="CO26" t="s">
        <v>303</v>
      </c>
      <c r="CP26" s="2">
        <v>0.9</v>
      </c>
      <c r="CQ26" t="s">
        <v>303</v>
      </c>
      <c r="CR26" s="2">
        <v>0.7</v>
      </c>
      <c r="CS26" t="s">
        <v>302</v>
      </c>
      <c r="CT26" s="2">
        <v>0.7</v>
      </c>
      <c r="CU26" t="s">
        <v>303</v>
      </c>
      <c r="CV26" s="2">
        <v>0.8</v>
      </c>
      <c r="CW26" t="s">
        <v>303</v>
      </c>
      <c r="CX26" s="2">
        <v>0.8</v>
      </c>
      <c r="CY26" t="s">
        <v>302</v>
      </c>
      <c r="CZ26" s="2">
        <v>0.7</v>
      </c>
      <c r="DA26" t="s">
        <v>303</v>
      </c>
      <c r="DB26" s="2">
        <v>0.9</v>
      </c>
      <c r="DC26" t="s">
        <v>302</v>
      </c>
      <c r="DD26" s="2">
        <v>0.3</v>
      </c>
      <c r="DE26" s="9" t="s">
        <v>313</v>
      </c>
      <c r="DF26" s="9" t="s">
        <v>314</v>
      </c>
      <c r="DG26" s="9"/>
    </row>
    <row r="27" spans="1:111" x14ac:dyDescent="0.2">
      <c r="A27" s="1">
        <v>44992.298576388886</v>
      </c>
      <c r="B27" s="1">
        <v>44992.303263888891</v>
      </c>
      <c r="C27" t="s">
        <v>113</v>
      </c>
      <c r="D27" t="s">
        <v>367</v>
      </c>
      <c r="E27">
        <v>100</v>
      </c>
      <c r="F27">
        <v>404</v>
      </c>
      <c r="G27" t="b">
        <v>1</v>
      </c>
      <c r="H27" s="1">
        <v>44992.303287037037</v>
      </c>
      <c r="I27" t="s">
        <v>368</v>
      </c>
      <c r="N27">
        <v>52.381999999999998</v>
      </c>
      <c r="O27">
        <v>-1.5873999999999999</v>
      </c>
      <c r="P27" t="s">
        <v>308</v>
      </c>
      <c r="Q27" t="s">
        <v>294</v>
      </c>
      <c r="R27" t="s">
        <v>295</v>
      </c>
      <c r="S27" t="s">
        <v>309</v>
      </c>
      <c r="T27">
        <v>6</v>
      </c>
      <c r="U27">
        <v>6</v>
      </c>
      <c r="V27">
        <v>5</v>
      </c>
      <c r="W27" t="s">
        <v>297</v>
      </c>
      <c r="X27" t="s">
        <v>298</v>
      </c>
      <c r="Y27" t="s">
        <v>299</v>
      </c>
      <c r="Z27" s="2">
        <v>0.5</v>
      </c>
      <c r="AA27" t="s">
        <v>300</v>
      </c>
      <c r="AB27" t="s">
        <v>301</v>
      </c>
      <c r="AC27" t="s">
        <v>302</v>
      </c>
      <c r="AD27" s="2">
        <v>0.7</v>
      </c>
      <c r="AE27" t="s">
        <v>302</v>
      </c>
      <c r="AF27" s="2">
        <v>0.6</v>
      </c>
      <c r="AG27" t="s">
        <v>302</v>
      </c>
      <c r="AH27" s="2">
        <v>0.5</v>
      </c>
      <c r="AI27" t="s">
        <v>302</v>
      </c>
      <c r="AJ27" s="2">
        <v>0.6</v>
      </c>
      <c r="AK27" t="s">
        <v>302</v>
      </c>
      <c r="AL27" s="2">
        <v>0.5</v>
      </c>
      <c r="AM27" t="s">
        <v>302</v>
      </c>
      <c r="AN27" s="2">
        <v>0.8</v>
      </c>
      <c r="AO27" t="s">
        <v>302</v>
      </c>
      <c r="AP27" s="2">
        <v>0.6</v>
      </c>
      <c r="AQ27" t="s">
        <v>302</v>
      </c>
      <c r="AR27" s="2">
        <v>0.5</v>
      </c>
      <c r="AS27" t="s">
        <v>302</v>
      </c>
      <c r="AT27" s="2">
        <v>0.6</v>
      </c>
      <c r="AU27" t="s">
        <v>302</v>
      </c>
      <c r="AV27" s="2">
        <v>0.5</v>
      </c>
      <c r="AW27" t="s">
        <v>302</v>
      </c>
      <c r="AX27" s="2">
        <v>0.3</v>
      </c>
      <c r="AY27" t="s">
        <v>302</v>
      </c>
      <c r="AZ27" s="2">
        <v>0.5</v>
      </c>
      <c r="BA27" t="s">
        <v>302</v>
      </c>
      <c r="BB27" s="2">
        <v>0.6</v>
      </c>
      <c r="BC27" t="s">
        <v>303</v>
      </c>
      <c r="BD27" s="2">
        <v>0.6</v>
      </c>
      <c r="BE27" t="s">
        <v>302</v>
      </c>
      <c r="BF27" s="2">
        <v>0.4</v>
      </c>
      <c r="BG27" t="s">
        <v>302</v>
      </c>
      <c r="BH27" s="2">
        <v>0.6</v>
      </c>
      <c r="BI27" t="s">
        <v>303</v>
      </c>
      <c r="BJ27" s="2">
        <v>0.5</v>
      </c>
      <c r="BK27" t="s">
        <v>302</v>
      </c>
      <c r="BL27" s="2">
        <v>0.6</v>
      </c>
      <c r="BM27" t="s">
        <v>303</v>
      </c>
      <c r="BN27" s="2">
        <v>0.5</v>
      </c>
      <c r="BO27" t="s">
        <v>302</v>
      </c>
      <c r="BP27" s="2">
        <v>0.4</v>
      </c>
      <c r="DE27" s="9" t="s">
        <v>313</v>
      </c>
      <c r="DF27" s="9" t="s">
        <v>314</v>
      </c>
      <c r="DG27" s="9"/>
    </row>
    <row r="28" spans="1:111" x14ac:dyDescent="0.2">
      <c r="A28" s="1">
        <v>44992.677685185183</v>
      </c>
      <c r="B28" s="1">
        <v>44992.681157407409</v>
      </c>
      <c r="C28" t="s">
        <v>113</v>
      </c>
      <c r="D28" t="s">
        <v>347</v>
      </c>
      <c r="E28">
        <v>100</v>
      </c>
      <c r="F28">
        <v>300</v>
      </c>
      <c r="G28" t="b">
        <v>1</v>
      </c>
      <c r="H28" s="1">
        <v>44992.681168981479</v>
      </c>
      <c r="I28" t="s">
        <v>369</v>
      </c>
      <c r="N28">
        <v>51.504300000000001</v>
      </c>
      <c r="O28">
        <v>-0.22109999999999999</v>
      </c>
      <c r="P28" t="s">
        <v>308</v>
      </c>
      <c r="Q28" t="s">
        <v>294</v>
      </c>
      <c r="R28" t="s">
        <v>295</v>
      </c>
      <c r="S28" t="s">
        <v>296</v>
      </c>
      <c r="T28">
        <v>9</v>
      </c>
      <c r="U28">
        <v>6</v>
      </c>
      <c r="V28">
        <v>6</v>
      </c>
      <c r="W28" t="s">
        <v>310</v>
      </c>
      <c r="X28" t="s">
        <v>298</v>
      </c>
      <c r="Y28" t="s">
        <v>298</v>
      </c>
      <c r="Z28" t="s">
        <v>311</v>
      </c>
      <c r="AA28" t="s">
        <v>300</v>
      </c>
      <c r="AB28" t="s">
        <v>301</v>
      </c>
      <c r="AC28" t="s">
        <v>302</v>
      </c>
      <c r="AD28" s="2">
        <v>0.7</v>
      </c>
      <c r="AE28" t="s">
        <v>302</v>
      </c>
      <c r="AF28" s="2">
        <v>0.5</v>
      </c>
      <c r="AG28" t="s">
        <v>303</v>
      </c>
      <c r="AH28" s="2">
        <v>0.6</v>
      </c>
      <c r="AI28" t="s">
        <v>302</v>
      </c>
      <c r="AJ28" s="2">
        <v>0.7</v>
      </c>
      <c r="AK28" t="s">
        <v>303</v>
      </c>
      <c r="AL28" s="2">
        <v>0.7</v>
      </c>
      <c r="AM28" t="s">
        <v>302</v>
      </c>
      <c r="AN28" s="2">
        <v>0.7</v>
      </c>
      <c r="AO28" t="s">
        <v>303</v>
      </c>
      <c r="AP28" s="2">
        <v>0.6</v>
      </c>
      <c r="AQ28" t="s">
        <v>303</v>
      </c>
      <c r="AR28" s="2">
        <v>0.7</v>
      </c>
      <c r="AS28" t="s">
        <v>302</v>
      </c>
      <c r="AT28" s="2">
        <v>0.6</v>
      </c>
      <c r="AU28" t="s">
        <v>303</v>
      </c>
      <c r="AV28" s="2">
        <v>0.7</v>
      </c>
      <c r="AW28" t="s">
        <v>302</v>
      </c>
      <c r="AX28" s="2">
        <v>0.7</v>
      </c>
      <c r="AY28" t="s">
        <v>302</v>
      </c>
      <c r="AZ28" s="2">
        <v>0.8</v>
      </c>
      <c r="BA28" t="s">
        <v>302</v>
      </c>
      <c r="BB28" s="2">
        <v>0.7</v>
      </c>
      <c r="BC28" t="s">
        <v>303</v>
      </c>
      <c r="BD28" s="2">
        <v>0.8</v>
      </c>
      <c r="BE28" t="s">
        <v>302</v>
      </c>
      <c r="BF28" s="2">
        <v>0.9</v>
      </c>
      <c r="BG28" t="s">
        <v>303</v>
      </c>
      <c r="BH28" s="2">
        <v>0.8</v>
      </c>
      <c r="BI28" t="s">
        <v>303</v>
      </c>
      <c r="BJ28" s="2">
        <v>0.6</v>
      </c>
      <c r="BK28" t="s">
        <v>302</v>
      </c>
      <c r="BL28" s="2">
        <v>0.7</v>
      </c>
      <c r="BM28" t="s">
        <v>303</v>
      </c>
      <c r="BN28" s="2">
        <v>0.7</v>
      </c>
      <c r="BO28" t="s">
        <v>302</v>
      </c>
      <c r="BP28" s="2">
        <v>0.7</v>
      </c>
      <c r="DE28" s="9" t="s">
        <v>304</v>
      </c>
      <c r="DF28" s="9" t="s">
        <v>305</v>
      </c>
      <c r="DG28" s="9"/>
    </row>
    <row r="29" spans="1:111" x14ac:dyDescent="0.2">
      <c r="A29" s="1">
        <v>44993.071493055555</v>
      </c>
      <c r="B29" s="1">
        <v>44993.076747685183</v>
      </c>
      <c r="C29" t="s">
        <v>113</v>
      </c>
      <c r="D29" t="s">
        <v>370</v>
      </c>
      <c r="E29">
        <v>100</v>
      </c>
      <c r="F29">
        <v>454</v>
      </c>
      <c r="G29" t="b">
        <v>1</v>
      </c>
      <c r="H29" s="1">
        <v>44993.076770833337</v>
      </c>
      <c r="I29" t="s">
        <v>371</v>
      </c>
      <c r="N29">
        <v>12.8996</v>
      </c>
      <c r="O29">
        <v>80.2209</v>
      </c>
      <c r="P29" t="s">
        <v>308</v>
      </c>
      <c r="Q29" t="s">
        <v>294</v>
      </c>
      <c r="R29" t="s">
        <v>295</v>
      </c>
      <c r="S29" t="s">
        <v>309</v>
      </c>
      <c r="T29">
        <v>4</v>
      </c>
      <c r="U29">
        <v>8</v>
      </c>
      <c r="V29">
        <v>7</v>
      </c>
      <c r="W29" t="s">
        <v>334</v>
      </c>
      <c r="X29" t="s">
        <v>299</v>
      </c>
      <c r="Y29" t="s">
        <v>299</v>
      </c>
      <c r="Z29" t="s">
        <v>344</v>
      </c>
      <c r="AA29" t="s">
        <v>300</v>
      </c>
      <c r="AB29" t="s">
        <v>322</v>
      </c>
      <c r="AC29" t="s">
        <v>302</v>
      </c>
      <c r="AD29" s="2">
        <v>1</v>
      </c>
      <c r="AE29" t="s">
        <v>302</v>
      </c>
      <c r="AF29" s="2">
        <v>0.8</v>
      </c>
      <c r="AG29" t="s">
        <v>302</v>
      </c>
      <c r="AH29" s="2">
        <v>0.5</v>
      </c>
      <c r="AI29" t="s">
        <v>302</v>
      </c>
      <c r="AJ29" s="2">
        <v>0.5</v>
      </c>
      <c r="AK29" t="s">
        <v>303</v>
      </c>
      <c r="AL29" s="2">
        <v>0</v>
      </c>
      <c r="AM29" t="s">
        <v>302</v>
      </c>
      <c r="AN29" s="2">
        <v>1</v>
      </c>
      <c r="AO29" t="s">
        <v>302</v>
      </c>
      <c r="AP29" s="2">
        <v>0.6</v>
      </c>
      <c r="AQ29" t="s">
        <v>302</v>
      </c>
      <c r="AR29" s="2">
        <v>0.5</v>
      </c>
      <c r="AS29" t="s">
        <v>302</v>
      </c>
      <c r="AT29" s="2">
        <v>0.8</v>
      </c>
      <c r="AU29" t="s">
        <v>302</v>
      </c>
      <c r="AV29" s="2">
        <v>0.4</v>
      </c>
      <c r="AW29" t="s">
        <v>302</v>
      </c>
      <c r="AX29" s="2">
        <v>0.7</v>
      </c>
      <c r="AY29" t="s">
        <v>302</v>
      </c>
      <c r="AZ29" s="2">
        <v>0.8</v>
      </c>
      <c r="BA29" t="s">
        <v>302</v>
      </c>
      <c r="BB29" s="2">
        <v>0.6</v>
      </c>
      <c r="BC29" t="s">
        <v>303</v>
      </c>
      <c r="BD29" s="2">
        <v>0</v>
      </c>
      <c r="BE29" t="s">
        <v>302</v>
      </c>
      <c r="BF29" s="2">
        <v>0.6</v>
      </c>
      <c r="BG29" t="s">
        <v>303</v>
      </c>
      <c r="BH29" s="2">
        <v>0</v>
      </c>
      <c r="BI29" t="s">
        <v>303</v>
      </c>
      <c r="BJ29" s="8">
        <v>0.5</v>
      </c>
      <c r="BK29" t="s">
        <v>302</v>
      </c>
      <c r="BL29" s="2">
        <v>1</v>
      </c>
      <c r="BM29" t="s">
        <v>303</v>
      </c>
      <c r="BN29" s="8">
        <v>0.5</v>
      </c>
      <c r="BO29" t="s">
        <v>302</v>
      </c>
      <c r="BP29" s="2">
        <v>0.7</v>
      </c>
      <c r="DE29" s="9" t="s">
        <v>304</v>
      </c>
      <c r="DF29" s="9" t="s">
        <v>305</v>
      </c>
      <c r="DG29" s="9"/>
    </row>
    <row r="30" spans="1:111" x14ac:dyDescent="0.2">
      <c r="A30" s="1">
        <v>44993.071666666663</v>
      </c>
      <c r="B30" s="1">
        <v>44993.080474537041</v>
      </c>
      <c r="C30" t="s">
        <v>113</v>
      </c>
      <c r="D30" t="s">
        <v>372</v>
      </c>
      <c r="E30">
        <v>100</v>
      </c>
      <c r="F30">
        <v>761</v>
      </c>
      <c r="G30" t="b">
        <v>1</v>
      </c>
      <c r="H30" s="1">
        <v>44993.08048611111</v>
      </c>
      <c r="I30" t="s">
        <v>373</v>
      </c>
      <c r="N30">
        <v>12.8996</v>
      </c>
      <c r="O30">
        <v>80.2209</v>
      </c>
      <c r="P30" t="s">
        <v>308</v>
      </c>
      <c r="Q30" t="s">
        <v>294</v>
      </c>
      <c r="R30" t="s">
        <v>374</v>
      </c>
      <c r="S30" t="s">
        <v>296</v>
      </c>
      <c r="T30">
        <v>5</v>
      </c>
      <c r="U30">
        <v>5</v>
      </c>
      <c r="V30">
        <v>5</v>
      </c>
      <c r="W30" t="s">
        <v>320</v>
      </c>
      <c r="X30" t="s">
        <v>298</v>
      </c>
      <c r="Y30" t="s">
        <v>298</v>
      </c>
      <c r="Z30" s="2">
        <v>0.5</v>
      </c>
      <c r="AA30" t="s">
        <v>337</v>
      </c>
      <c r="AB30" t="s">
        <v>326</v>
      </c>
      <c r="BQ30" t="s">
        <v>302</v>
      </c>
      <c r="BR30" s="2">
        <v>0.5</v>
      </c>
      <c r="BS30" t="s">
        <v>303</v>
      </c>
      <c r="BT30" s="8">
        <v>0.6</v>
      </c>
      <c r="BU30" s="6" t="s">
        <v>303</v>
      </c>
      <c r="BV30" s="8">
        <v>0.4</v>
      </c>
      <c r="BW30" s="6" t="s">
        <v>303</v>
      </c>
      <c r="BX30" s="8">
        <v>0.6</v>
      </c>
      <c r="BY30" s="6" t="s">
        <v>303</v>
      </c>
      <c r="BZ30" s="8">
        <v>0.7</v>
      </c>
      <c r="CA30" s="6" t="s">
        <v>303</v>
      </c>
      <c r="CB30" s="8">
        <v>0.2</v>
      </c>
      <c r="CC30" s="6" t="s">
        <v>303</v>
      </c>
      <c r="CD30" s="8">
        <v>0.3</v>
      </c>
      <c r="CE30" s="6" t="s">
        <v>302</v>
      </c>
      <c r="CF30" s="8">
        <v>0.4</v>
      </c>
      <c r="CG30" s="6" t="s">
        <v>302</v>
      </c>
      <c r="CH30" s="8">
        <v>0.5</v>
      </c>
      <c r="CI30" s="6" t="s">
        <v>302</v>
      </c>
      <c r="CJ30" s="8">
        <v>0.5</v>
      </c>
      <c r="CK30" s="6" t="s">
        <v>302</v>
      </c>
      <c r="CL30" s="8">
        <v>0.5</v>
      </c>
      <c r="CM30" s="6" t="s">
        <v>302</v>
      </c>
      <c r="CN30" s="8">
        <v>0.5</v>
      </c>
      <c r="CO30" s="6" t="s">
        <v>303</v>
      </c>
      <c r="CP30" s="8">
        <v>0.7</v>
      </c>
      <c r="CQ30" s="6" t="s">
        <v>303</v>
      </c>
      <c r="CR30" s="8">
        <v>0.5</v>
      </c>
      <c r="CS30" s="6" t="s">
        <v>302</v>
      </c>
      <c r="CT30" s="8">
        <v>0.4</v>
      </c>
      <c r="CU30" s="6" t="s">
        <v>303</v>
      </c>
      <c r="CV30" s="8">
        <v>0.6</v>
      </c>
      <c r="CW30" s="6" t="s">
        <v>303</v>
      </c>
      <c r="CX30" s="8">
        <v>0.7</v>
      </c>
      <c r="CY30" s="6" t="s">
        <v>302</v>
      </c>
      <c r="CZ30" s="8">
        <v>0.4</v>
      </c>
      <c r="DA30" s="6" t="s">
        <v>303</v>
      </c>
      <c r="DB30" s="8">
        <v>0.7</v>
      </c>
      <c r="DC30" s="6" t="s">
        <v>302</v>
      </c>
      <c r="DD30" s="8">
        <v>0.4</v>
      </c>
      <c r="DE30" s="9" t="s">
        <v>313</v>
      </c>
      <c r="DF30" s="9" t="s">
        <v>314</v>
      </c>
      <c r="DG30" s="9"/>
    </row>
    <row r="31" spans="1:111" x14ac:dyDescent="0.2">
      <c r="A31" s="1">
        <v>44993.11482638889</v>
      </c>
      <c r="B31" s="1">
        <v>44993.134918981479</v>
      </c>
      <c r="C31" t="s">
        <v>113</v>
      </c>
      <c r="D31" t="s">
        <v>375</v>
      </c>
      <c r="E31">
        <v>100</v>
      </c>
      <c r="F31">
        <v>1736</v>
      </c>
      <c r="G31" t="b">
        <v>1</v>
      </c>
      <c r="H31" s="1">
        <v>44993.134930555556</v>
      </c>
      <c r="I31" t="s">
        <v>376</v>
      </c>
      <c r="N31">
        <v>12.8996</v>
      </c>
      <c r="O31">
        <v>80.2209</v>
      </c>
      <c r="P31" t="s">
        <v>308</v>
      </c>
      <c r="Q31" t="s">
        <v>294</v>
      </c>
      <c r="R31" t="s">
        <v>374</v>
      </c>
      <c r="S31" t="s">
        <v>296</v>
      </c>
      <c r="T31">
        <v>3</v>
      </c>
      <c r="U31">
        <v>5</v>
      </c>
      <c r="V31">
        <v>7</v>
      </c>
      <c r="W31" t="s">
        <v>320</v>
      </c>
      <c r="X31" t="s">
        <v>298</v>
      </c>
      <c r="Y31" t="s">
        <v>298</v>
      </c>
      <c r="Z31" s="2">
        <v>0.5</v>
      </c>
      <c r="AA31" t="s">
        <v>337</v>
      </c>
      <c r="AB31" t="s">
        <v>326</v>
      </c>
      <c r="BQ31" t="s">
        <v>302</v>
      </c>
      <c r="BR31" s="2">
        <v>0.7</v>
      </c>
      <c r="BS31" t="s">
        <v>302</v>
      </c>
      <c r="BT31" s="2">
        <v>0.5</v>
      </c>
      <c r="BU31" t="s">
        <v>302</v>
      </c>
      <c r="BV31" s="2">
        <v>0.4</v>
      </c>
      <c r="BW31" t="s">
        <v>302</v>
      </c>
      <c r="BX31" s="2">
        <v>0.6</v>
      </c>
      <c r="BY31" t="s">
        <v>302</v>
      </c>
      <c r="BZ31" s="2">
        <v>0.3</v>
      </c>
      <c r="CA31" t="s">
        <v>302</v>
      </c>
      <c r="CB31" s="2">
        <v>0.8</v>
      </c>
      <c r="CC31" t="s">
        <v>303</v>
      </c>
      <c r="CD31" s="2">
        <v>0.2</v>
      </c>
      <c r="CE31" t="s">
        <v>302</v>
      </c>
      <c r="CF31" s="2">
        <v>0.3</v>
      </c>
      <c r="CG31" t="s">
        <v>302</v>
      </c>
      <c r="CH31" s="2">
        <v>0.4</v>
      </c>
      <c r="CI31" t="s">
        <v>303</v>
      </c>
      <c r="CJ31" s="2">
        <v>0.1</v>
      </c>
      <c r="CK31" t="s">
        <v>302</v>
      </c>
      <c r="CL31" s="2">
        <v>0.6</v>
      </c>
      <c r="CM31" t="s">
        <v>302</v>
      </c>
      <c r="CN31" s="2">
        <v>0.8</v>
      </c>
      <c r="CO31" t="s">
        <v>302</v>
      </c>
      <c r="CP31" s="2">
        <v>0.4</v>
      </c>
      <c r="CQ31" t="s">
        <v>303</v>
      </c>
      <c r="CR31" s="2">
        <v>0.1</v>
      </c>
      <c r="CS31" t="s">
        <v>302</v>
      </c>
      <c r="CT31" s="2">
        <v>0.5</v>
      </c>
      <c r="CU31" t="s">
        <v>303</v>
      </c>
      <c r="CV31" s="2">
        <v>0.2</v>
      </c>
      <c r="CW31" t="s">
        <v>302</v>
      </c>
      <c r="CX31" s="2">
        <v>0.3</v>
      </c>
      <c r="CY31" t="s">
        <v>302</v>
      </c>
      <c r="CZ31" s="2">
        <v>0.8</v>
      </c>
      <c r="DA31" t="s">
        <v>303</v>
      </c>
      <c r="DB31" s="2">
        <v>0</v>
      </c>
      <c r="DC31" t="s">
        <v>302</v>
      </c>
      <c r="DD31" s="2">
        <v>0.9</v>
      </c>
      <c r="DE31" s="9" t="s">
        <v>304</v>
      </c>
      <c r="DF31" s="9" t="s">
        <v>305</v>
      </c>
      <c r="DG31" s="9"/>
    </row>
    <row r="32" spans="1:111" s="6" customFormat="1" x14ac:dyDescent="0.2">
      <c r="A32" s="28">
        <v>44993.192129629628</v>
      </c>
      <c r="B32" s="28">
        <v>44993.194918981484</v>
      </c>
      <c r="C32" s="9" t="s">
        <v>113</v>
      </c>
      <c r="D32" s="9" t="s">
        <v>377</v>
      </c>
      <c r="E32" s="9">
        <v>100</v>
      </c>
      <c r="F32" s="9">
        <v>241</v>
      </c>
      <c r="G32" s="9" t="b">
        <v>1</v>
      </c>
      <c r="H32" s="28">
        <v>44993.194930555554</v>
      </c>
      <c r="I32" s="9" t="s">
        <v>378</v>
      </c>
      <c r="J32" s="9"/>
      <c r="K32" s="9"/>
      <c r="L32" s="9"/>
      <c r="M32" s="9"/>
      <c r="N32" s="9">
        <v>51.502600000000001</v>
      </c>
      <c r="O32" s="9">
        <v>-6.6000000000000003E-2</v>
      </c>
      <c r="P32" s="9" t="s">
        <v>308</v>
      </c>
      <c r="Q32" s="9" t="s">
        <v>294</v>
      </c>
      <c r="R32" s="9" t="s">
        <v>295</v>
      </c>
      <c r="S32" s="9" t="s">
        <v>296</v>
      </c>
      <c r="T32" s="9">
        <v>5</v>
      </c>
      <c r="U32" s="9">
        <v>7</v>
      </c>
      <c r="V32" s="9">
        <v>7</v>
      </c>
      <c r="W32" s="9" t="s">
        <v>298</v>
      </c>
      <c r="X32" s="9" t="s">
        <v>334</v>
      </c>
      <c r="Y32" s="9" t="s">
        <v>297</v>
      </c>
      <c r="Z32" s="10">
        <v>0.5</v>
      </c>
      <c r="AA32" s="9" t="s">
        <v>321</v>
      </c>
      <c r="AB32" s="9" t="s">
        <v>301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6" t="s">
        <v>302</v>
      </c>
      <c r="BR32" s="8">
        <v>0.6</v>
      </c>
      <c r="BS32" s="6" t="s">
        <v>302</v>
      </c>
      <c r="BT32" s="8">
        <v>0.7</v>
      </c>
      <c r="BU32" s="6" t="s">
        <v>303</v>
      </c>
      <c r="BV32" s="8">
        <v>0.4</v>
      </c>
      <c r="BW32" s="6" t="s">
        <v>302</v>
      </c>
      <c r="BX32" s="8">
        <v>0.6</v>
      </c>
      <c r="BY32" s="6" t="s">
        <v>302</v>
      </c>
      <c r="BZ32" s="8">
        <v>0.3</v>
      </c>
      <c r="CA32" s="6" t="s">
        <v>302</v>
      </c>
      <c r="CB32" s="8">
        <v>0.7</v>
      </c>
      <c r="CC32" s="6" t="s">
        <v>302</v>
      </c>
      <c r="CD32" s="8">
        <v>0.8</v>
      </c>
      <c r="CE32" s="6" t="s">
        <v>302</v>
      </c>
      <c r="CF32" s="8">
        <v>0.5</v>
      </c>
      <c r="CG32" s="6" t="s">
        <v>303</v>
      </c>
      <c r="CH32" s="8">
        <v>0.4</v>
      </c>
      <c r="CI32" s="6" t="s">
        <v>303</v>
      </c>
      <c r="CJ32" s="8">
        <v>0.5</v>
      </c>
      <c r="CK32" s="6" t="s">
        <v>303</v>
      </c>
      <c r="CL32" s="8">
        <v>0.4</v>
      </c>
      <c r="CM32" s="6" t="s">
        <v>302</v>
      </c>
      <c r="CN32" s="8">
        <v>0.7</v>
      </c>
      <c r="CO32" s="6" t="s">
        <v>303</v>
      </c>
      <c r="CP32" s="8">
        <v>0.5</v>
      </c>
      <c r="CQ32" s="6" t="s">
        <v>302</v>
      </c>
      <c r="CR32" s="8">
        <v>0.3</v>
      </c>
      <c r="CS32" s="6" t="s">
        <v>302</v>
      </c>
      <c r="CT32" s="8">
        <v>0.7</v>
      </c>
      <c r="CU32" s="6" t="s">
        <v>303</v>
      </c>
      <c r="CV32" s="8">
        <v>0.6</v>
      </c>
      <c r="CW32" s="6" t="s">
        <v>302</v>
      </c>
      <c r="CX32" s="8">
        <v>0.8</v>
      </c>
      <c r="CY32" s="6" t="s">
        <v>302</v>
      </c>
      <c r="CZ32" s="8">
        <v>0.7</v>
      </c>
      <c r="DA32" s="6" t="s">
        <v>303</v>
      </c>
      <c r="DB32" s="8">
        <v>0.8</v>
      </c>
      <c r="DC32" s="6" t="s">
        <v>302</v>
      </c>
      <c r="DD32" s="8">
        <v>0.5</v>
      </c>
      <c r="DE32" s="9" t="s">
        <v>313</v>
      </c>
      <c r="DF32" s="9" t="s">
        <v>305</v>
      </c>
      <c r="DG32" s="9"/>
    </row>
    <row r="33" spans="1:111" x14ac:dyDescent="0.2">
      <c r="A33" s="1">
        <v>44993.391539351855</v>
      </c>
      <c r="B33" s="1">
        <v>44993.39340277778</v>
      </c>
      <c r="C33" t="s">
        <v>113</v>
      </c>
      <c r="D33" t="s">
        <v>347</v>
      </c>
      <c r="E33">
        <v>100</v>
      </c>
      <c r="F33">
        <v>161</v>
      </c>
      <c r="G33" t="b">
        <v>1</v>
      </c>
      <c r="H33" s="1">
        <v>44993.393437500003</v>
      </c>
      <c r="I33" t="s">
        <v>379</v>
      </c>
      <c r="N33">
        <v>51.504300000000001</v>
      </c>
      <c r="O33">
        <v>-0.22109999999999999</v>
      </c>
      <c r="P33" t="s">
        <v>308</v>
      </c>
      <c r="Q33" t="s">
        <v>294</v>
      </c>
      <c r="R33" t="s">
        <v>295</v>
      </c>
      <c r="S33" t="s">
        <v>309</v>
      </c>
      <c r="T33">
        <v>7</v>
      </c>
      <c r="U33">
        <v>8</v>
      </c>
      <c r="V33">
        <v>7</v>
      </c>
      <c r="W33" t="s">
        <v>297</v>
      </c>
      <c r="X33" t="s">
        <v>298</v>
      </c>
      <c r="Y33" t="s">
        <v>298</v>
      </c>
      <c r="Z33" s="2">
        <v>0.5</v>
      </c>
      <c r="AA33" t="s">
        <v>337</v>
      </c>
      <c r="AB33" t="s">
        <v>322</v>
      </c>
      <c r="AC33" t="s">
        <v>302</v>
      </c>
      <c r="AD33" s="2">
        <v>0.8</v>
      </c>
      <c r="AE33" t="s">
        <v>302</v>
      </c>
      <c r="AF33" s="2">
        <v>0.9</v>
      </c>
      <c r="AG33" t="s">
        <v>302</v>
      </c>
      <c r="AH33" s="2">
        <v>0.8</v>
      </c>
      <c r="AI33" t="s">
        <v>302</v>
      </c>
      <c r="AJ33" s="2">
        <v>0.9</v>
      </c>
      <c r="AK33" t="s">
        <v>303</v>
      </c>
      <c r="AL33" s="2">
        <v>0.8</v>
      </c>
      <c r="AM33" t="s">
        <v>302</v>
      </c>
      <c r="AN33" s="2">
        <v>0.9</v>
      </c>
      <c r="AO33" t="s">
        <v>302</v>
      </c>
      <c r="AP33" s="2">
        <v>0.8</v>
      </c>
      <c r="AQ33" t="s">
        <v>302</v>
      </c>
      <c r="AR33" s="2">
        <v>0.8</v>
      </c>
      <c r="AS33" t="s">
        <v>302</v>
      </c>
      <c r="AT33" s="2">
        <v>0.9</v>
      </c>
      <c r="AU33" t="s">
        <v>302</v>
      </c>
      <c r="AV33" s="2">
        <v>0.7</v>
      </c>
      <c r="AW33" t="s">
        <v>302</v>
      </c>
      <c r="AX33" s="2">
        <v>0.9</v>
      </c>
      <c r="AY33" t="s">
        <v>302</v>
      </c>
      <c r="AZ33" s="2">
        <v>0.6</v>
      </c>
      <c r="BA33" t="s">
        <v>302</v>
      </c>
      <c r="BB33" s="2">
        <v>0.9</v>
      </c>
      <c r="BC33" t="s">
        <v>303</v>
      </c>
      <c r="BD33" s="2">
        <v>0.9</v>
      </c>
      <c r="BE33" t="s">
        <v>302</v>
      </c>
      <c r="BF33" s="2">
        <v>0.9</v>
      </c>
      <c r="BG33" t="s">
        <v>302</v>
      </c>
      <c r="BH33" s="2">
        <v>0.4</v>
      </c>
      <c r="BI33" t="s">
        <v>303</v>
      </c>
      <c r="BJ33" s="2">
        <v>0.6</v>
      </c>
      <c r="BK33" t="s">
        <v>302</v>
      </c>
      <c r="BL33" s="2">
        <v>0.8</v>
      </c>
      <c r="BM33" t="s">
        <v>302</v>
      </c>
      <c r="BN33" s="2">
        <v>0.5</v>
      </c>
      <c r="BO33" t="s">
        <v>302</v>
      </c>
      <c r="BP33" s="2">
        <v>0.7</v>
      </c>
      <c r="DE33" s="9" t="s">
        <v>313</v>
      </c>
      <c r="DF33" s="9" t="s">
        <v>314</v>
      </c>
      <c r="DG33" s="9"/>
    </row>
    <row r="34" spans="1:111" x14ac:dyDescent="0.2">
      <c r="A34" s="1">
        <v>44993.394166666665</v>
      </c>
      <c r="B34" s="1">
        <v>44993.397141203706</v>
      </c>
      <c r="C34" t="s">
        <v>113</v>
      </c>
      <c r="D34" t="s">
        <v>380</v>
      </c>
      <c r="E34">
        <v>100</v>
      </c>
      <c r="F34">
        <v>257</v>
      </c>
      <c r="G34" t="b">
        <v>1</v>
      </c>
      <c r="H34" s="1">
        <v>44993.397152777776</v>
      </c>
      <c r="I34" t="s">
        <v>381</v>
      </c>
      <c r="N34">
        <v>52.381999999999998</v>
      </c>
      <c r="O34">
        <v>-1.5873999999999999</v>
      </c>
      <c r="P34" t="s">
        <v>308</v>
      </c>
      <c r="Q34" t="s">
        <v>294</v>
      </c>
      <c r="R34" t="s">
        <v>295</v>
      </c>
      <c r="S34" t="s">
        <v>296</v>
      </c>
      <c r="T34">
        <v>6</v>
      </c>
      <c r="U34">
        <v>2</v>
      </c>
      <c r="V34">
        <v>2</v>
      </c>
      <c r="W34" t="s">
        <v>317</v>
      </c>
      <c r="X34" t="s">
        <v>297</v>
      </c>
      <c r="Y34" t="s">
        <v>299</v>
      </c>
      <c r="Z34" t="s">
        <v>344</v>
      </c>
      <c r="AA34" t="s">
        <v>300</v>
      </c>
      <c r="AB34" t="s">
        <v>326</v>
      </c>
      <c r="AC34" t="s">
        <v>302</v>
      </c>
      <c r="AD34" s="2">
        <v>0.8</v>
      </c>
      <c r="AE34" t="s">
        <v>302</v>
      </c>
      <c r="AF34" s="2">
        <v>0.8</v>
      </c>
      <c r="AG34" t="s">
        <v>302</v>
      </c>
      <c r="AH34" s="2">
        <v>0.6</v>
      </c>
      <c r="AI34" t="s">
        <v>302</v>
      </c>
      <c r="AJ34" s="2">
        <v>0.9</v>
      </c>
      <c r="AK34" t="s">
        <v>302</v>
      </c>
      <c r="AL34" s="2">
        <v>0.3</v>
      </c>
      <c r="AM34" t="s">
        <v>302</v>
      </c>
      <c r="AN34" s="2">
        <v>0.9</v>
      </c>
      <c r="AO34" t="s">
        <v>302</v>
      </c>
      <c r="AP34" s="2">
        <v>0.7</v>
      </c>
      <c r="AQ34" t="s">
        <v>302</v>
      </c>
      <c r="AR34" s="2">
        <v>0.5</v>
      </c>
      <c r="AS34" t="s">
        <v>303</v>
      </c>
      <c r="AT34" s="2">
        <v>0.2</v>
      </c>
      <c r="AU34" t="s">
        <v>303</v>
      </c>
      <c r="AV34" s="2">
        <v>0.1</v>
      </c>
      <c r="AW34" t="s">
        <v>302</v>
      </c>
      <c r="AX34" s="2">
        <v>0.3</v>
      </c>
      <c r="AY34" t="s">
        <v>302</v>
      </c>
      <c r="AZ34" s="2">
        <v>0.7</v>
      </c>
      <c r="BA34" t="s">
        <v>302</v>
      </c>
      <c r="BB34" s="2">
        <v>0.9</v>
      </c>
      <c r="BC34" t="s">
        <v>303</v>
      </c>
      <c r="BD34" s="2">
        <v>0.8</v>
      </c>
      <c r="BE34" t="s">
        <v>302</v>
      </c>
      <c r="BF34" s="2">
        <v>0.4</v>
      </c>
      <c r="BG34" t="s">
        <v>303</v>
      </c>
      <c r="BH34" s="2">
        <v>0.5</v>
      </c>
      <c r="BI34" t="s">
        <v>303</v>
      </c>
      <c r="BJ34" s="2">
        <v>0.9</v>
      </c>
      <c r="BK34" t="s">
        <v>302</v>
      </c>
      <c r="BL34" s="2">
        <v>0.9</v>
      </c>
      <c r="BM34" t="s">
        <v>303</v>
      </c>
      <c r="BN34" s="2">
        <v>0.3</v>
      </c>
      <c r="BO34" t="s">
        <v>302</v>
      </c>
      <c r="BP34" s="2">
        <v>0.3</v>
      </c>
      <c r="DE34" s="9" t="s">
        <v>313</v>
      </c>
      <c r="DF34" s="9" t="s">
        <v>305</v>
      </c>
      <c r="DG34" s="9"/>
    </row>
    <row r="35" spans="1:111" x14ac:dyDescent="0.2">
      <c r="A35" s="1">
        <v>44993.38795138889</v>
      </c>
      <c r="B35" s="1">
        <v>44993.675115740742</v>
      </c>
      <c r="C35" t="s">
        <v>113</v>
      </c>
      <c r="D35" t="s">
        <v>315</v>
      </c>
      <c r="E35">
        <v>100</v>
      </c>
      <c r="F35">
        <v>24810</v>
      </c>
      <c r="G35" t="b">
        <v>1</v>
      </c>
      <c r="H35" s="1">
        <v>44993.675115740742</v>
      </c>
      <c r="I35" t="s">
        <v>382</v>
      </c>
      <c r="N35">
        <v>52.447699999999998</v>
      </c>
      <c r="O35">
        <v>-1.8907</v>
      </c>
      <c r="P35" t="s">
        <v>308</v>
      </c>
      <c r="Q35" t="s">
        <v>294</v>
      </c>
      <c r="R35" t="s">
        <v>295</v>
      </c>
      <c r="S35" t="s">
        <v>309</v>
      </c>
      <c r="T35">
        <v>6</v>
      </c>
      <c r="U35">
        <v>4</v>
      </c>
      <c r="V35">
        <v>4</v>
      </c>
      <c r="W35" t="s">
        <v>299</v>
      </c>
      <c r="X35" t="s">
        <v>317</v>
      </c>
      <c r="Y35" t="s">
        <v>310</v>
      </c>
      <c r="Z35" t="s">
        <v>311</v>
      </c>
      <c r="AA35" t="s">
        <v>337</v>
      </c>
      <c r="AB35" t="s">
        <v>322</v>
      </c>
      <c r="BQ35" t="s">
        <v>302</v>
      </c>
      <c r="BR35" s="2">
        <v>0.6</v>
      </c>
      <c r="BS35" t="s">
        <v>302</v>
      </c>
      <c r="BT35" s="2">
        <v>0.7</v>
      </c>
      <c r="BU35" t="s">
        <v>302</v>
      </c>
      <c r="BV35" s="2">
        <v>0.5</v>
      </c>
      <c r="BW35" t="s">
        <v>302</v>
      </c>
      <c r="BX35" s="2">
        <v>0.5</v>
      </c>
      <c r="BY35" t="s">
        <v>302</v>
      </c>
      <c r="BZ35" s="2">
        <v>0.2</v>
      </c>
      <c r="CA35" t="s">
        <v>302</v>
      </c>
      <c r="CB35" s="2">
        <v>0.6</v>
      </c>
      <c r="CC35" t="s">
        <v>302</v>
      </c>
      <c r="CD35" s="2">
        <v>0.6</v>
      </c>
      <c r="CE35" t="s">
        <v>302</v>
      </c>
      <c r="CF35" s="2">
        <v>0.4</v>
      </c>
      <c r="CG35" t="s">
        <v>302</v>
      </c>
      <c r="CH35" s="2">
        <v>0.6</v>
      </c>
      <c r="CI35" t="s">
        <v>302</v>
      </c>
      <c r="CJ35" s="2">
        <v>0.5</v>
      </c>
      <c r="CK35" t="s">
        <v>303</v>
      </c>
      <c r="CL35" s="2">
        <v>0.2</v>
      </c>
      <c r="CM35" t="s">
        <v>302</v>
      </c>
      <c r="CN35" s="2">
        <v>0.3</v>
      </c>
      <c r="CO35" t="s">
        <v>303</v>
      </c>
      <c r="CP35" s="2">
        <v>0.3</v>
      </c>
      <c r="CQ35" t="s">
        <v>303</v>
      </c>
      <c r="CR35" s="2">
        <v>0.5</v>
      </c>
      <c r="CS35" t="s">
        <v>302</v>
      </c>
      <c r="CT35" s="2">
        <v>0.6</v>
      </c>
      <c r="CU35" t="s">
        <v>303</v>
      </c>
      <c r="CV35" s="2">
        <v>0.3</v>
      </c>
      <c r="CW35" t="s">
        <v>303</v>
      </c>
      <c r="CX35" s="2">
        <v>0.5</v>
      </c>
      <c r="CY35" t="s">
        <v>302</v>
      </c>
      <c r="CZ35" s="2">
        <v>0.6</v>
      </c>
      <c r="DA35" t="s">
        <v>303</v>
      </c>
      <c r="DB35" s="2">
        <v>0.2</v>
      </c>
      <c r="DC35" t="s">
        <v>302</v>
      </c>
      <c r="DD35" s="2">
        <v>0.4</v>
      </c>
      <c r="DE35" t="s">
        <v>313</v>
      </c>
      <c r="DF35" s="9" t="s">
        <v>305</v>
      </c>
      <c r="DG35" s="9"/>
    </row>
    <row r="36" spans="1:111" x14ac:dyDescent="0.2">
      <c r="A36" s="1">
        <v>44994.289490740739</v>
      </c>
      <c r="B36" s="1">
        <v>44994.292905092596</v>
      </c>
      <c r="C36" t="s">
        <v>113</v>
      </c>
      <c r="D36" t="s">
        <v>383</v>
      </c>
      <c r="E36">
        <v>100</v>
      </c>
      <c r="F36">
        <v>294</v>
      </c>
      <c r="G36" t="b">
        <v>1</v>
      </c>
      <c r="H36" s="1">
        <v>44994.292916666665</v>
      </c>
      <c r="I36" t="s">
        <v>384</v>
      </c>
      <c r="N36">
        <v>52.381999999999998</v>
      </c>
      <c r="O36">
        <v>-1.5873999999999999</v>
      </c>
      <c r="P36" t="s">
        <v>308</v>
      </c>
      <c r="Q36" t="s">
        <v>294</v>
      </c>
      <c r="R36" t="s">
        <v>353</v>
      </c>
      <c r="S36" t="s">
        <v>309</v>
      </c>
      <c r="T36">
        <v>5</v>
      </c>
      <c r="U36">
        <v>5</v>
      </c>
      <c r="V36">
        <v>5</v>
      </c>
      <c r="W36" t="s">
        <v>297</v>
      </c>
      <c r="X36" t="s">
        <v>310</v>
      </c>
      <c r="Y36" t="s">
        <v>310</v>
      </c>
      <c r="Z36" s="2">
        <v>0.5</v>
      </c>
      <c r="AA36" t="s">
        <v>321</v>
      </c>
      <c r="AB36" t="s">
        <v>322</v>
      </c>
      <c r="AC36" t="s">
        <v>302</v>
      </c>
      <c r="AD36" s="2">
        <v>0.9</v>
      </c>
      <c r="AE36" t="s">
        <v>302</v>
      </c>
      <c r="AF36" s="2">
        <v>0.5</v>
      </c>
      <c r="AG36" t="s">
        <v>303</v>
      </c>
      <c r="AH36" s="2">
        <v>0.7</v>
      </c>
      <c r="AI36" t="s">
        <v>302</v>
      </c>
      <c r="AJ36" s="2">
        <v>0.8</v>
      </c>
      <c r="AK36" t="s">
        <v>303</v>
      </c>
      <c r="AL36" s="2">
        <v>0.5</v>
      </c>
      <c r="AM36" t="s">
        <v>302</v>
      </c>
      <c r="AN36" s="2">
        <v>0.6</v>
      </c>
      <c r="AO36" t="s">
        <v>302</v>
      </c>
      <c r="AP36" s="2">
        <v>0.3</v>
      </c>
      <c r="AQ36" t="s">
        <v>302</v>
      </c>
      <c r="AR36" s="2">
        <v>0.3</v>
      </c>
      <c r="AS36" t="s">
        <v>302</v>
      </c>
      <c r="AT36" s="2">
        <v>0.6</v>
      </c>
      <c r="AU36" t="s">
        <v>302</v>
      </c>
      <c r="AV36" s="2">
        <v>0.2</v>
      </c>
      <c r="AW36" t="s">
        <v>303</v>
      </c>
      <c r="AX36" s="2">
        <v>0.3</v>
      </c>
      <c r="AY36" t="s">
        <v>302</v>
      </c>
      <c r="AZ36" s="2">
        <v>0.7</v>
      </c>
      <c r="BA36" t="s">
        <v>302</v>
      </c>
      <c r="BB36" s="2">
        <v>0.3</v>
      </c>
      <c r="BC36" t="s">
        <v>303</v>
      </c>
      <c r="BD36" s="2">
        <v>0.5</v>
      </c>
      <c r="BE36" t="s">
        <v>302</v>
      </c>
      <c r="BF36" s="2">
        <v>0.6</v>
      </c>
      <c r="BG36" t="s">
        <v>303</v>
      </c>
      <c r="BH36" s="2">
        <v>0.7</v>
      </c>
      <c r="BI36" t="s">
        <v>303</v>
      </c>
      <c r="BJ36" s="2">
        <v>0.9</v>
      </c>
      <c r="BK36" t="s">
        <v>302</v>
      </c>
      <c r="BL36" s="2">
        <v>0.6</v>
      </c>
      <c r="BM36" t="s">
        <v>303</v>
      </c>
      <c r="BN36" s="2">
        <v>0.5</v>
      </c>
      <c r="BO36" t="s">
        <v>302</v>
      </c>
      <c r="BP36" s="2">
        <v>0.5</v>
      </c>
      <c r="DE36" t="s">
        <v>313</v>
      </c>
      <c r="DF36" s="9" t="s">
        <v>314</v>
      </c>
      <c r="DG36" s="9"/>
    </row>
    <row r="37" spans="1:111" x14ac:dyDescent="0.2">
      <c r="A37" s="1">
        <v>44994.499201388891</v>
      </c>
      <c r="B37" s="1">
        <v>44994.501979166664</v>
      </c>
      <c r="C37" t="s">
        <v>113</v>
      </c>
      <c r="D37" t="s">
        <v>388</v>
      </c>
      <c r="E37">
        <v>100</v>
      </c>
      <c r="F37">
        <v>239</v>
      </c>
      <c r="G37" t="b">
        <v>1</v>
      </c>
      <c r="H37" s="1">
        <v>44994.50199074074</v>
      </c>
      <c r="I37" t="s">
        <v>389</v>
      </c>
      <c r="N37">
        <v>52.421399999999998</v>
      </c>
      <c r="O37">
        <v>-1.5673999999999999</v>
      </c>
      <c r="P37" t="s">
        <v>308</v>
      </c>
      <c r="Q37" t="s">
        <v>294</v>
      </c>
      <c r="R37" t="s">
        <v>353</v>
      </c>
      <c r="S37" t="s">
        <v>296</v>
      </c>
      <c r="T37">
        <v>5</v>
      </c>
      <c r="U37">
        <v>5</v>
      </c>
      <c r="V37">
        <v>4</v>
      </c>
      <c r="W37" t="s">
        <v>297</v>
      </c>
      <c r="X37" t="s">
        <v>299</v>
      </c>
      <c r="Y37" t="s">
        <v>310</v>
      </c>
      <c r="Z37" t="s">
        <v>311</v>
      </c>
      <c r="AA37" t="s">
        <v>337</v>
      </c>
      <c r="AB37" t="s">
        <v>301</v>
      </c>
      <c r="BQ37" t="s">
        <v>302</v>
      </c>
      <c r="BR37" s="2">
        <v>0.7</v>
      </c>
      <c r="BS37" t="s">
        <v>302</v>
      </c>
      <c r="BT37" s="2">
        <v>0.6</v>
      </c>
      <c r="BU37" t="s">
        <v>303</v>
      </c>
      <c r="BV37" s="2">
        <v>0.8</v>
      </c>
      <c r="BW37" t="s">
        <v>302</v>
      </c>
      <c r="BX37" s="2">
        <v>0.7</v>
      </c>
      <c r="BY37" t="s">
        <v>303</v>
      </c>
      <c r="BZ37" s="2">
        <v>0.9</v>
      </c>
      <c r="CA37" t="s">
        <v>302</v>
      </c>
      <c r="CB37" s="2">
        <v>0.8</v>
      </c>
      <c r="CC37" t="s">
        <v>302</v>
      </c>
      <c r="CD37" s="2">
        <v>0.6</v>
      </c>
      <c r="CE37" t="s">
        <v>302</v>
      </c>
      <c r="CF37" s="2">
        <v>0.7</v>
      </c>
      <c r="CG37" t="s">
        <v>302</v>
      </c>
      <c r="CH37" s="2">
        <v>1</v>
      </c>
      <c r="CI37" t="s">
        <v>303</v>
      </c>
      <c r="CJ37" s="2">
        <v>0.5</v>
      </c>
      <c r="CK37" t="s">
        <v>302</v>
      </c>
      <c r="CL37" s="2">
        <v>0.8</v>
      </c>
      <c r="CM37" t="s">
        <v>302</v>
      </c>
      <c r="CN37" s="2">
        <v>0.4</v>
      </c>
      <c r="CO37" t="s">
        <v>303</v>
      </c>
      <c r="CP37" s="2">
        <v>0.8</v>
      </c>
      <c r="CQ37" t="s">
        <v>303</v>
      </c>
      <c r="CR37" s="2">
        <v>0.8</v>
      </c>
      <c r="CS37" t="s">
        <v>302</v>
      </c>
      <c r="CT37" s="2">
        <v>0.7</v>
      </c>
      <c r="CU37" t="s">
        <v>303</v>
      </c>
      <c r="CV37" s="2">
        <v>0.7</v>
      </c>
      <c r="CW37" t="s">
        <v>303</v>
      </c>
      <c r="CX37" s="2">
        <v>0.8</v>
      </c>
      <c r="CY37" t="s">
        <v>302</v>
      </c>
      <c r="CZ37" s="2">
        <v>0.6</v>
      </c>
      <c r="DA37" t="s">
        <v>303</v>
      </c>
      <c r="DB37" s="2">
        <v>0.8</v>
      </c>
      <c r="DC37" t="s">
        <v>302</v>
      </c>
      <c r="DD37" s="2">
        <v>0.8</v>
      </c>
      <c r="DE37" t="s">
        <v>313</v>
      </c>
      <c r="DF37" t="s">
        <v>314</v>
      </c>
    </row>
    <row r="38" spans="1:111" x14ac:dyDescent="0.2">
      <c r="A38" s="1">
        <v>44994.501851851855</v>
      </c>
      <c r="B38" s="1">
        <v>44994.507986111108</v>
      </c>
      <c r="C38" t="s">
        <v>113</v>
      </c>
      <c r="D38" t="s">
        <v>386</v>
      </c>
      <c r="E38">
        <v>100</v>
      </c>
      <c r="F38">
        <v>529</v>
      </c>
      <c r="G38" t="b">
        <v>1</v>
      </c>
      <c r="H38" s="1">
        <v>44994.507986111108</v>
      </c>
      <c r="I38" t="s">
        <v>390</v>
      </c>
      <c r="N38">
        <v>52.406399999999998</v>
      </c>
      <c r="O38">
        <v>-1.5082</v>
      </c>
      <c r="P38" t="s">
        <v>308</v>
      </c>
      <c r="Q38" t="s">
        <v>294</v>
      </c>
      <c r="R38" t="s">
        <v>295</v>
      </c>
      <c r="S38" t="s">
        <v>296</v>
      </c>
      <c r="T38">
        <v>7</v>
      </c>
      <c r="U38">
        <v>6</v>
      </c>
      <c r="V38">
        <v>6</v>
      </c>
      <c r="W38" t="s">
        <v>317</v>
      </c>
      <c r="X38" t="s">
        <v>299</v>
      </c>
      <c r="Y38" t="s">
        <v>310</v>
      </c>
      <c r="Z38" t="s">
        <v>311</v>
      </c>
      <c r="AA38" t="s">
        <v>312</v>
      </c>
      <c r="AB38" t="s">
        <v>326</v>
      </c>
      <c r="AC38" t="s">
        <v>302</v>
      </c>
      <c r="AD38" s="2">
        <v>0.6</v>
      </c>
      <c r="AE38" t="s">
        <v>302</v>
      </c>
      <c r="AF38" s="2">
        <v>0.6</v>
      </c>
      <c r="AG38" t="s">
        <v>303</v>
      </c>
      <c r="AH38" s="2">
        <v>0.7</v>
      </c>
      <c r="AI38" t="s">
        <v>303</v>
      </c>
      <c r="AJ38" s="2">
        <v>0.6</v>
      </c>
      <c r="AK38" t="s">
        <v>303</v>
      </c>
      <c r="AL38" s="2">
        <v>0.6</v>
      </c>
      <c r="AM38" t="s">
        <v>302</v>
      </c>
      <c r="AN38" s="2">
        <v>0.6</v>
      </c>
      <c r="AO38" t="s">
        <v>302</v>
      </c>
      <c r="AP38" s="2">
        <v>0.6</v>
      </c>
      <c r="AQ38" t="s">
        <v>302</v>
      </c>
      <c r="AR38" s="2">
        <v>0.5</v>
      </c>
      <c r="AS38" t="s">
        <v>302</v>
      </c>
      <c r="AT38" s="2">
        <v>0.6</v>
      </c>
      <c r="AU38" t="s">
        <v>303</v>
      </c>
      <c r="AV38" s="2">
        <v>0.6</v>
      </c>
      <c r="AW38" t="s">
        <v>302</v>
      </c>
      <c r="AX38" s="2">
        <v>0.7</v>
      </c>
      <c r="AY38" t="s">
        <v>302</v>
      </c>
      <c r="AZ38" s="2">
        <v>0.7</v>
      </c>
      <c r="BA38" t="s">
        <v>302</v>
      </c>
      <c r="BB38" s="2">
        <v>0.6</v>
      </c>
      <c r="BC38" t="s">
        <v>303</v>
      </c>
      <c r="BD38" s="2">
        <v>0.7</v>
      </c>
      <c r="BE38" t="s">
        <v>302</v>
      </c>
      <c r="BF38" s="2">
        <v>0.7</v>
      </c>
      <c r="BG38" t="s">
        <v>303</v>
      </c>
      <c r="BH38" s="2">
        <v>0.5</v>
      </c>
      <c r="BI38" t="s">
        <v>303</v>
      </c>
      <c r="BJ38" s="2">
        <v>0.5</v>
      </c>
      <c r="BK38" t="s">
        <v>302</v>
      </c>
      <c r="BL38" s="2">
        <v>0.7</v>
      </c>
      <c r="BM38" t="s">
        <v>303</v>
      </c>
      <c r="BN38" s="2">
        <v>0.6</v>
      </c>
      <c r="BO38" t="s">
        <v>302</v>
      </c>
      <c r="BP38" s="2">
        <v>0.7</v>
      </c>
      <c r="DE38" t="s">
        <v>304</v>
      </c>
      <c r="DF38" t="s">
        <v>314</v>
      </c>
    </row>
    <row r="39" spans="1:111" x14ac:dyDescent="0.2">
      <c r="A39" s="1">
        <v>44994.542164351849</v>
      </c>
      <c r="B39" s="1">
        <v>44994.545069444444</v>
      </c>
      <c r="C39" t="s">
        <v>113</v>
      </c>
      <c r="D39" t="s">
        <v>388</v>
      </c>
      <c r="E39">
        <v>100</v>
      </c>
      <c r="F39">
        <v>250</v>
      </c>
      <c r="G39" t="b">
        <v>1</v>
      </c>
      <c r="H39" s="1">
        <v>44994.545069444444</v>
      </c>
      <c r="I39" t="s">
        <v>391</v>
      </c>
      <c r="N39">
        <v>52.421399999999998</v>
      </c>
      <c r="O39">
        <v>-1.5673999999999999</v>
      </c>
      <c r="P39" t="s">
        <v>308</v>
      </c>
      <c r="Q39" t="s">
        <v>294</v>
      </c>
      <c r="R39" t="s">
        <v>353</v>
      </c>
      <c r="S39" t="s">
        <v>309</v>
      </c>
      <c r="T39">
        <v>5</v>
      </c>
      <c r="U39">
        <v>5</v>
      </c>
      <c r="V39">
        <v>6</v>
      </c>
      <c r="W39" t="s">
        <v>299</v>
      </c>
      <c r="X39" t="s">
        <v>299</v>
      </c>
      <c r="Y39" t="s">
        <v>299</v>
      </c>
      <c r="Z39" t="s">
        <v>311</v>
      </c>
      <c r="AA39" t="s">
        <v>300</v>
      </c>
      <c r="AB39" t="s">
        <v>301</v>
      </c>
      <c r="AC39" t="s">
        <v>302</v>
      </c>
      <c r="AD39" s="2">
        <v>0.8</v>
      </c>
      <c r="AE39" t="s">
        <v>302</v>
      </c>
      <c r="AF39" s="2">
        <v>0.7</v>
      </c>
      <c r="AG39" t="s">
        <v>303</v>
      </c>
      <c r="AH39" s="2">
        <v>0.6</v>
      </c>
      <c r="AI39" t="s">
        <v>302</v>
      </c>
      <c r="AJ39" s="2">
        <v>0.4</v>
      </c>
      <c r="AK39" t="s">
        <v>303</v>
      </c>
      <c r="AL39" s="2">
        <v>0.7</v>
      </c>
      <c r="AM39" t="s">
        <v>302</v>
      </c>
      <c r="AN39" s="2">
        <v>0.5</v>
      </c>
      <c r="AO39" t="s">
        <v>302</v>
      </c>
      <c r="AP39" s="2">
        <v>0.6</v>
      </c>
      <c r="AQ39" t="s">
        <v>302</v>
      </c>
      <c r="AR39" s="2">
        <v>0.7</v>
      </c>
      <c r="AS39" t="s">
        <v>302</v>
      </c>
      <c r="AT39" s="2">
        <v>0.4</v>
      </c>
      <c r="AU39" t="s">
        <v>302</v>
      </c>
      <c r="AV39" s="2">
        <v>0.5</v>
      </c>
      <c r="AW39" t="s">
        <v>302</v>
      </c>
      <c r="AX39" s="2">
        <v>0.5</v>
      </c>
      <c r="AY39" t="s">
        <v>302</v>
      </c>
      <c r="AZ39" s="2">
        <v>0.6</v>
      </c>
      <c r="BA39" t="s">
        <v>302</v>
      </c>
      <c r="BB39" s="2">
        <v>0.4</v>
      </c>
      <c r="BC39" t="s">
        <v>303</v>
      </c>
      <c r="BD39" s="2">
        <v>0.7</v>
      </c>
      <c r="BE39" t="s">
        <v>302</v>
      </c>
      <c r="BF39" s="2">
        <v>0.6</v>
      </c>
      <c r="BG39" t="s">
        <v>303</v>
      </c>
      <c r="BH39" s="2">
        <v>0.7</v>
      </c>
      <c r="BI39" t="s">
        <v>303</v>
      </c>
      <c r="BJ39" s="2">
        <v>0.9</v>
      </c>
      <c r="BK39" t="s">
        <v>302</v>
      </c>
      <c r="BL39" s="2">
        <v>0.8</v>
      </c>
      <c r="BM39" t="s">
        <v>303</v>
      </c>
      <c r="BN39" s="2">
        <v>0.7</v>
      </c>
      <c r="BO39" t="s">
        <v>302</v>
      </c>
      <c r="BP39" s="2">
        <v>0.3</v>
      </c>
      <c r="DE39" t="s">
        <v>313</v>
      </c>
      <c r="DF39" t="s">
        <v>314</v>
      </c>
    </row>
    <row r="40" spans="1:111" x14ac:dyDescent="0.2">
      <c r="A40" s="1">
        <v>44994.544745370367</v>
      </c>
      <c r="B40" s="1">
        <v>44994.559745370374</v>
      </c>
      <c r="C40" t="s">
        <v>113</v>
      </c>
      <c r="D40" t="s">
        <v>392</v>
      </c>
      <c r="E40">
        <v>100</v>
      </c>
      <c r="F40">
        <v>1295</v>
      </c>
      <c r="G40" t="b">
        <v>1</v>
      </c>
      <c r="H40" s="1">
        <v>44994.55976851852</v>
      </c>
      <c r="I40" t="s">
        <v>393</v>
      </c>
      <c r="N40">
        <v>52.406399999999998</v>
      </c>
      <c r="O40">
        <v>-1.5082</v>
      </c>
      <c r="P40" t="s">
        <v>308</v>
      </c>
      <c r="Q40" t="s">
        <v>294</v>
      </c>
      <c r="R40" t="s">
        <v>295</v>
      </c>
      <c r="S40" t="s">
        <v>309</v>
      </c>
      <c r="T40">
        <v>7</v>
      </c>
      <c r="U40">
        <v>7</v>
      </c>
      <c r="V40">
        <v>7</v>
      </c>
      <c r="W40" t="s">
        <v>317</v>
      </c>
      <c r="X40" t="s">
        <v>317</v>
      </c>
      <c r="Y40" t="s">
        <v>299</v>
      </c>
      <c r="Z40" s="2">
        <v>0.5</v>
      </c>
      <c r="AA40" t="s">
        <v>300</v>
      </c>
      <c r="AB40" t="s">
        <v>301</v>
      </c>
      <c r="BQ40" t="s">
        <v>302</v>
      </c>
      <c r="BR40" s="2">
        <v>0.8</v>
      </c>
      <c r="BS40" t="s">
        <v>302</v>
      </c>
      <c r="BT40" s="2">
        <v>0.9</v>
      </c>
      <c r="BU40" t="s">
        <v>302</v>
      </c>
      <c r="BV40" s="2">
        <v>0.3</v>
      </c>
      <c r="BW40" t="s">
        <v>302</v>
      </c>
      <c r="BX40" s="2">
        <v>0.9</v>
      </c>
      <c r="BY40" t="s">
        <v>303</v>
      </c>
      <c r="BZ40" s="2">
        <v>0.5</v>
      </c>
      <c r="CA40" t="s">
        <v>302</v>
      </c>
      <c r="CB40" s="2">
        <v>0.3</v>
      </c>
      <c r="CC40" t="s">
        <v>302</v>
      </c>
      <c r="CD40" s="2">
        <v>0.2</v>
      </c>
      <c r="CE40" t="s">
        <v>303</v>
      </c>
      <c r="CF40" s="2">
        <v>0.3</v>
      </c>
      <c r="CG40" t="s">
        <v>302</v>
      </c>
      <c r="CH40" s="2">
        <v>0.9</v>
      </c>
      <c r="CI40" t="s">
        <v>302</v>
      </c>
      <c r="CJ40" s="2">
        <v>0.3</v>
      </c>
      <c r="CK40" t="s">
        <v>302</v>
      </c>
      <c r="CL40" s="2">
        <v>0.9</v>
      </c>
      <c r="CM40" t="s">
        <v>302</v>
      </c>
      <c r="CN40" s="2">
        <v>0.5</v>
      </c>
      <c r="CO40" t="s">
        <v>302</v>
      </c>
      <c r="CP40" s="2">
        <v>0.1</v>
      </c>
      <c r="CQ40" t="s">
        <v>303</v>
      </c>
      <c r="CR40" s="2">
        <v>0.5</v>
      </c>
      <c r="CS40" t="s">
        <v>302</v>
      </c>
      <c r="CT40" s="2">
        <v>0.9</v>
      </c>
      <c r="CU40" t="s">
        <v>303</v>
      </c>
      <c r="CV40" s="2">
        <v>0.5</v>
      </c>
      <c r="CW40" t="s">
        <v>303</v>
      </c>
      <c r="CX40" s="2">
        <v>0.7</v>
      </c>
      <c r="CY40" t="s">
        <v>302</v>
      </c>
      <c r="CZ40" s="2">
        <v>0.8</v>
      </c>
      <c r="DA40" t="s">
        <v>303</v>
      </c>
      <c r="DB40" s="2">
        <v>0.4</v>
      </c>
      <c r="DC40" t="s">
        <v>302</v>
      </c>
      <c r="DD40" s="2">
        <v>0.8</v>
      </c>
      <c r="DE40" t="s">
        <v>313</v>
      </c>
      <c r="DF40" t="s">
        <v>305</v>
      </c>
    </row>
    <row r="41" spans="1:111" x14ac:dyDescent="0.2">
      <c r="A41" s="1">
        <v>44994.573738425926</v>
      </c>
      <c r="B41" s="1">
        <v>44994.577499999999</v>
      </c>
      <c r="C41" t="s">
        <v>113</v>
      </c>
      <c r="D41" t="s">
        <v>394</v>
      </c>
      <c r="E41">
        <v>100</v>
      </c>
      <c r="F41">
        <v>324</v>
      </c>
      <c r="G41" t="b">
        <v>1</v>
      </c>
      <c r="H41" s="1">
        <v>44994.577499999999</v>
      </c>
      <c r="I41" t="s">
        <v>395</v>
      </c>
      <c r="N41">
        <v>52.406399999999998</v>
      </c>
      <c r="O41">
        <v>-1.5082</v>
      </c>
      <c r="P41" t="s">
        <v>308</v>
      </c>
      <c r="Q41" t="s">
        <v>294</v>
      </c>
      <c r="R41" t="s">
        <v>295</v>
      </c>
      <c r="S41" t="s">
        <v>296</v>
      </c>
      <c r="T41">
        <v>5</v>
      </c>
      <c r="U41">
        <v>3</v>
      </c>
      <c r="V41">
        <v>5</v>
      </c>
      <c r="W41" t="s">
        <v>297</v>
      </c>
      <c r="X41" t="s">
        <v>310</v>
      </c>
      <c r="Y41" t="s">
        <v>334</v>
      </c>
      <c r="Z41" t="s">
        <v>311</v>
      </c>
      <c r="AA41" t="s">
        <v>300</v>
      </c>
      <c r="AB41" t="s">
        <v>326</v>
      </c>
      <c r="AC41" t="s">
        <v>302</v>
      </c>
      <c r="AD41" s="2">
        <v>1</v>
      </c>
      <c r="AE41" t="s">
        <v>303</v>
      </c>
      <c r="AF41" s="2">
        <v>0.7</v>
      </c>
      <c r="AG41" t="s">
        <v>303</v>
      </c>
      <c r="AH41" s="2">
        <v>0.7</v>
      </c>
      <c r="AI41" t="s">
        <v>303</v>
      </c>
      <c r="AJ41" s="2">
        <v>0.3</v>
      </c>
      <c r="AK41" t="s">
        <v>302</v>
      </c>
      <c r="AL41" s="2">
        <v>1</v>
      </c>
      <c r="AM41" t="s">
        <v>302</v>
      </c>
      <c r="AN41" s="2">
        <v>0.6</v>
      </c>
      <c r="AO41" t="s">
        <v>302</v>
      </c>
      <c r="AP41" s="2">
        <v>1</v>
      </c>
      <c r="AQ41" t="s">
        <v>302</v>
      </c>
      <c r="AR41" s="2">
        <v>0.8</v>
      </c>
      <c r="AS41" t="s">
        <v>303</v>
      </c>
      <c r="AT41" s="2">
        <v>0.2</v>
      </c>
      <c r="AU41" t="s">
        <v>303</v>
      </c>
      <c r="AV41" s="2">
        <v>0.7</v>
      </c>
      <c r="AW41" t="s">
        <v>302</v>
      </c>
      <c r="AX41" s="2">
        <v>0.9</v>
      </c>
      <c r="AY41" t="s">
        <v>302</v>
      </c>
      <c r="AZ41" s="2">
        <v>1</v>
      </c>
      <c r="BA41" t="s">
        <v>303</v>
      </c>
      <c r="BB41" s="2">
        <v>0.6</v>
      </c>
      <c r="BC41" t="s">
        <v>303</v>
      </c>
      <c r="BD41" s="2">
        <v>1</v>
      </c>
      <c r="BE41" t="s">
        <v>302</v>
      </c>
      <c r="BF41" s="2">
        <v>0.7</v>
      </c>
      <c r="BG41" t="s">
        <v>303</v>
      </c>
      <c r="BH41" s="2">
        <v>0.8</v>
      </c>
      <c r="BI41" t="s">
        <v>303</v>
      </c>
      <c r="BJ41" s="2">
        <v>0.3</v>
      </c>
      <c r="BK41" t="s">
        <v>302</v>
      </c>
      <c r="BL41" s="2">
        <v>0.9</v>
      </c>
      <c r="BM41" t="s">
        <v>303</v>
      </c>
      <c r="BN41" s="2">
        <v>0.8</v>
      </c>
      <c r="BO41" t="s">
        <v>302</v>
      </c>
      <c r="BP41" s="2">
        <v>1</v>
      </c>
      <c r="DE41" t="s">
        <v>304</v>
      </c>
      <c r="DF41" t="s">
        <v>305</v>
      </c>
    </row>
    <row r="42" spans="1:111" x14ac:dyDescent="0.2">
      <c r="A42" s="1">
        <v>44994.5778587963</v>
      </c>
      <c r="B42" s="1">
        <v>44994.579560185186</v>
      </c>
      <c r="C42" t="s">
        <v>113</v>
      </c>
      <c r="D42" t="s">
        <v>306</v>
      </c>
      <c r="E42">
        <v>100</v>
      </c>
      <c r="F42">
        <v>147</v>
      </c>
      <c r="G42" t="b">
        <v>1</v>
      </c>
      <c r="H42" s="1">
        <v>44994.579571759263</v>
      </c>
      <c r="I42" t="s">
        <v>396</v>
      </c>
      <c r="N42">
        <v>52.421399999999998</v>
      </c>
      <c r="O42">
        <v>-1.5673999999999999</v>
      </c>
      <c r="P42" t="s">
        <v>308</v>
      </c>
      <c r="Q42" t="s">
        <v>294</v>
      </c>
      <c r="R42" t="s">
        <v>295</v>
      </c>
      <c r="S42" t="s">
        <v>296</v>
      </c>
      <c r="T42">
        <v>8</v>
      </c>
      <c r="U42">
        <v>6</v>
      </c>
      <c r="V42">
        <v>8</v>
      </c>
      <c r="W42" t="s">
        <v>298</v>
      </c>
      <c r="X42" t="s">
        <v>299</v>
      </c>
      <c r="Y42" t="s">
        <v>297</v>
      </c>
      <c r="Z42" s="2">
        <v>0.5</v>
      </c>
      <c r="AA42" t="s">
        <v>337</v>
      </c>
      <c r="AB42" t="s">
        <v>301</v>
      </c>
      <c r="AC42" t="s">
        <v>302</v>
      </c>
      <c r="AD42" s="2">
        <v>0.6</v>
      </c>
      <c r="AE42" t="s">
        <v>303</v>
      </c>
      <c r="AF42" s="2">
        <v>0.2</v>
      </c>
      <c r="AG42" t="s">
        <v>303</v>
      </c>
      <c r="AH42" s="2">
        <v>0.3</v>
      </c>
      <c r="AI42" t="s">
        <v>303</v>
      </c>
      <c r="AJ42" s="2">
        <v>0.2</v>
      </c>
      <c r="AK42" t="s">
        <v>303</v>
      </c>
      <c r="AL42" s="2">
        <v>0.6</v>
      </c>
      <c r="AM42" t="s">
        <v>302</v>
      </c>
      <c r="AN42" s="2">
        <v>0.8</v>
      </c>
      <c r="AO42" t="s">
        <v>302</v>
      </c>
      <c r="AP42" s="2">
        <v>0.6</v>
      </c>
      <c r="AQ42" t="s">
        <v>302</v>
      </c>
      <c r="AR42" s="2">
        <v>0.5</v>
      </c>
      <c r="AS42" t="s">
        <v>302</v>
      </c>
      <c r="AT42" s="2">
        <v>0.6</v>
      </c>
      <c r="AU42" t="s">
        <v>302</v>
      </c>
      <c r="AV42" s="2">
        <v>0.6</v>
      </c>
      <c r="AW42" t="s">
        <v>302</v>
      </c>
      <c r="AX42" s="2">
        <v>0.7</v>
      </c>
      <c r="AY42" t="s">
        <v>302</v>
      </c>
      <c r="AZ42" s="2">
        <v>0.7</v>
      </c>
      <c r="BA42" t="s">
        <v>302</v>
      </c>
      <c r="BB42" s="2">
        <v>0.4</v>
      </c>
      <c r="BC42" t="s">
        <v>303</v>
      </c>
      <c r="BD42" s="2">
        <v>0.7</v>
      </c>
      <c r="BE42" t="s">
        <v>302</v>
      </c>
      <c r="BF42" s="2">
        <v>0.3</v>
      </c>
      <c r="BG42" t="s">
        <v>303</v>
      </c>
      <c r="BH42" s="2">
        <v>0.6</v>
      </c>
      <c r="BI42" t="s">
        <v>303</v>
      </c>
      <c r="BJ42" s="2">
        <v>0.5</v>
      </c>
      <c r="BK42" t="s">
        <v>302</v>
      </c>
      <c r="BL42" s="2">
        <v>0.6</v>
      </c>
      <c r="BM42" t="s">
        <v>302</v>
      </c>
      <c r="BN42" s="2">
        <v>0.6</v>
      </c>
      <c r="BO42" t="s">
        <v>302</v>
      </c>
      <c r="BP42" s="2">
        <v>0.4</v>
      </c>
      <c r="DE42" t="s">
        <v>313</v>
      </c>
      <c r="DF42" t="s">
        <v>314</v>
      </c>
    </row>
    <row r="43" spans="1:111" x14ac:dyDescent="0.2">
      <c r="A43" s="1">
        <v>44994.511041666665</v>
      </c>
      <c r="B43" s="1">
        <v>44994.611921296295</v>
      </c>
      <c r="C43" t="s">
        <v>113</v>
      </c>
      <c r="D43" t="s">
        <v>315</v>
      </c>
      <c r="E43">
        <v>100</v>
      </c>
      <c r="F43">
        <v>8716</v>
      </c>
      <c r="G43" t="b">
        <v>1</v>
      </c>
      <c r="H43" s="1">
        <v>44994.611932870372</v>
      </c>
      <c r="I43" t="s">
        <v>397</v>
      </c>
      <c r="N43">
        <v>52.447699999999998</v>
      </c>
      <c r="O43">
        <v>-1.8907</v>
      </c>
      <c r="P43" t="s">
        <v>308</v>
      </c>
      <c r="Q43" t="s">
        <v>294</v>
      </c>
      <c r="R43" t="s">
        <v>353</v>
      </c>
      <c r="S43" t="s">
        <v>296</v>
      </c>
      <c r="T43">
        <v>5</v>
      </c>
      <c r="U43">
        <v>4</v>
      </c>
      <c r="V43">
        <v>3</v>
      </c>
      <c r="W43" t="s">
        <v>299</v>
      </c>
      <c r="X43" t="s">
        <v>297</v>
      </c>
      <c r="Y43" t="s">
        <v>297</v>
      </c>
      <c r="Z43" t="s">
        <v>344</v>
      </c>
      <c r="AA43" t="s">
        <v>321</v>
      </c>
      <c r="AB43" t="s">
        <v>322</v>
      </c>
      <c r="BQ43" t="s">
        <v>302</v>
      </c>
      <c r="BR43" s="2">
        <v>0.8</v>
      </c>
      <c r="BS43" t="s">
        <v>302</v>
      </c>
      <c r="BT43" s="2">
        <v>0.6</v>
      </c>
      <c r="BU43" t="s">
        <v>303</v>
      </c>
      <c r="BV43" s="2">
        <v>0.3</v>
      </c>
      <c r="BW43" t="s">
        <v>302</v>
      </c>
      <c r="BX43" s="2">
        <v>0.3</v>
      </c>
      <c r="BY43" t="s">
        <v>303</v>
      </c>
      <c r="BZ43" s="2">
        <v>0.5</v>
      </c>
      <c r="CA43" t="s">
        <v>302</v>
      </c>
      <c r="CB43" s="2">
        <v>0.5</v>
      </c>
      <c r="CC43" t="s">
        <v>302</v>
      </c>
      <c r="CD43" s="2">
        <v>0.5</v>
      </c>
      <c r="CE43" t="s">
        <v>302</v>
      </c>
      <c r="CF43" s="2">
        <v>0.5</v>
      </c>
      <c r="CG43" t="s">
        <v>302</v>
      </c>
      <c r="CH43" s="2">
        <v>0.5</v>
      </c>
      <c r="CI43" t="s">
        <v>303</v>
      </c>
      <c r="CJ43" s="2">
        <v>0.3</v>
      </c>
      <c r="CK43" t="s">
        <v>302</v>
      </c>
      <c r="CL43" s="2">
        <v>0.5</v>
      </c>
      <c r="CM43" t="s">
        <v>302</v>
      </c>
      <c r="CN43" s="2">
        <v>0.4</v>
      </c>
      <c r="CO43" t="s">
        <v>302</v>
      </c>
      <c r="CP43" s="2">
        <v>0.6</v>
      </c>
      <c r="CQ43" t="s">
        <v>303</v>
      </c>
      <c r="CR43" s="2">
        <v>0.5</v>
      </c>
      <c r="CS43" t="s">
        <v>302</v>
      </c>
      <c r="CT43" s="2">
        <v>0.7</v>
      </c>
      <c r="CU43" t="s">
        <v>303</v>
      </c>
      <c r="CV43" s="2">
        <v>0.2</v>
      </c>
      <c r="CW43" t="s">
        <v>303</v>
      </c>
      <c r="CX43" s="2">
        <v>0.4</v>
      </c>
      <c r="CY43" t="s">
        <v>302</v>
      </c>
      <c r="CZ43" s="2">
        <v>0.5</v>
      </c>
      <c r="DA43" t="s">
        <v>303</v>
      </c>
      <c r="DB43" s="2">
        <v>0.4</v>
      </c>
      <c r="DC43" t="s">
        <v>302</v>
      </c>
      <c r="DD43" s="2">
        <v>0.6</v>
      </c>
      <c r="DE43" t="s">
        <v>304</v>
      </c>
      <c r="DF43" t="s">
        <v>305</v>
      </c>
    </row>
    <row r="45" spans="1:111" x14ac:dyDescent="0.2">
      <c r="S45">
        <f>COUNTIF(S4:S43,"Yes")</f>
        <v>21</v>
      </c>
      <c r="T45">
        <f>AVERAGE(T4:T43)</f>
        <v>6.25</v>
      </c>
      <c r="U45">
        <f>AVERAGE(U4:U43)</f>
        <v>5.55</v>
      </c>
      <c r="V45">
        <f>AVERAGE(V4:V43)</f>
        <v>5.6749999999999998</v>
      </c>
      <c r="W45">
        <f>COUNTIF(W$4:W$43,"Strongly Agree")</f>
        <v>1</v>
      </c>
      <c r="X45">
        <f t="shared" ref="X45:Y45" si="0">COUNTIF(X$4:X$43,"Strongly Agree")</f>
        <v>2</v>
      </c>
      <c r="Y45">
        <f t="shared" si="0"/>
        <v>4</v>
      </c>
    </row>
    <row r="46" spans="1:111" x14ac:dyDescent="0.2">
      <c r="S46">
        <f>COUNTIF(S4:S43,"No")</f>
        <v>19</v>
      </c>
      <c r="W46">
        <f>COUNTIF(W$4:W$43,"Agree")</f>
        <v>7</v>
      </c>
      <c r="X46">
        <f>COUNTIF(X$4:X$43,"Agree")</f>
        <v>9</v>
      </c>
      <c r="Y46">
        <f>COUNTIF(Y$4:Y$43,"Agree")</f>
        <v>13</v>
      </c>
    </row>
    <row r="47" spans="1:111" x14ac:dyDescent="0.2">
      <c r="W47">
        <f>COUNTIF(W$4:W$43,"Slightly Agree")</f>
        <v>3</v>
      </c>
      <c r="X47">
        <f t="shared" ref="X46:Y47" si="1">COUNTIF(X$4:X$43,"Slightly Agree")</f>
        <v>13</v>
      </c>
      <c r="Y47">
        <f t="shared" si="1"/>
        <v>10</v>
      </c>
    </row>
    <row r="48" spans="1:111" x14ac:dyDescent="0.2">
      <c r="W48">
        <f>COUNTIF(W$4:W$43,"Neither")</f>
        <v>5</v>
      </c>
      <c r="X48">
        <f t="shared" ref="X48:Y48" si="2">COUNTIF(X$4:X$43,"Neither")</f>
        <v>5</v>
      </c>
      <c r="Y48">
        <f t="shared" si="2"/>
        <v>5</v>
      </c>
    </row>
    <row r="49" spans="23:25" x14ac:dyDescent="0.2">
      <c r="W49">
        <f>COUNTIF(W$4:W$43,"Slightly Disagree")</f>
        <v>10</v>
      </c>
      <c r="X49">
        <f t="shared" ref="X49:Y49" si="3">COUNTIF(X$4:X$43,"Slightly Disagree")</f>
        <v>5</v>
      </c>
      <c r="Y49">
        <f t="shared" si="3"/>
        <v>5</v>
      </c>
    </row>
    <row r="50" spans="23:25" x14ac:dyDescent="0.2">
      <c r="W50">
        <f>COUNTIF(W$4:W$43,"Disagree")</f>
        <v>8</v>
      </c>
      <c r="X50">
        <f t="shared" ref="X50:Y50" si="4">COUNTIF(X$4:X$43,"Disagree")</f>
        <v>5</v>
      </c>
      <c r="Y50">
        <f t="shared" si="4"/>
        <v>1</v>
      </c>
    </row>
    <row r="51" spans="23:25" x14ac:dyDescent="0.2">
      <c r="W51">
        <f>COUNTIF(W$4:W$43,"Strongly Disagree")</f>
        <v>6</v>
      </c>
      <c r="X51">
        <f t="shared" ref="X51:Y51" si="5">COUNTIF(X$4:X$43,"Strongly Disagree")</f>
        <v>1</v>
      </c>
      <c r="Y51">
        <f>COUNTIF(Y$4:Y$43,"Strongly Disagree")</f>
        <v>2</v>
      </c>
    </row>
  </sheetData>
  <autoFilter ref="A1:DG43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workbookViewId="0">
      <selection activeCell="A2" sqref="A2:XFD2"/>
    </sheetView>
  </sheetViews>
  <sheetFormatPr baseColWidth="10" defaultRowHeight="16" x14ac:dyDescent="0.2"/>
  <cols>
    <col min="6" max="6" width="15.6640625" customWidth="1"/>
  </cols>
  <sheetData>
    <row r="1" spans="1:53" x14ac:dyDescent="0.2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4" t="s">
        <v>22</v>
      </c>
      <c r="G1" s="4" t="s">
        <v>23</v>
      </c>
      <c r="H1" s="4" t="s">
        <v>24</v>
      </c>
      <c r="I1" s="5" t="s">
        <v>25</v>
      </c>
      <c r="J1" s="5" t="s">
        <v>26</v>
      </c>
      <c r="K1" s="5" t="s">
        <v>27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107</v>
      </c>
      <c r="AZ1" s="6" t="s">
        <v>108</v>
      </c>
      <c r="BA1" s="6" t="s">
        <v>109</v>
      </c>
    </row>
    <row r="2" spans="1:53" x14ac:dyDescent="0.2">
      <c r="A2" t="s">
        <v>295</v>
      </c>
      <c r="B2" t="s">
        <v>296</v>
      </c>
      <c r="C2">
        <v>7</v>
      </c>
      <c r="D2">
        <v>5</v>
      </c>
      <c r="E2">
        <v>7</v>
      </c>
      <c r="F2" t="s">
        <v>297</v>
      </c>
      <c r="G2" t="s">
        <v>298</v>
      </c>
      <c r="H2" t="s">
        <v>299</v>
      </c>
      <c r="I2" s="2">
        <v>0.5</v>
      </c>
      <c r="J2" t="s">
        <v>300</v>
      </c>
      <c r="K2" t="s">
        <v>301</v>
      </c>
      <c r="L2" t="s">
        <v>302</v>
      </c>
      <c r="M2" s="2">
        <v>1</v>
      </c>
      <c r="N2" t="s">
        <v>302</v>
      </c>
      <c r="O2" s="2">
        <v>0.8</v>
      </c>
      <c r="P2" t="s">
        <v>302</v>
      </c>
      <c r="Q2" s="2">
        <v>0.7</v>
      </c>
      <c r="R2" t="s">
        <v>302</v>
      </c>
      <c r="S2" s="2">
        <v>0.7</v>
      </c>
      <c r="T2" t="s">
        <v>303</v>
      </c>
      <c r="U2" s="2">
        <v>0.6</v>
      </c>
      <c r="V2" t="s">
        <v>302</v>
      </c>
      <c r="W2" s="2">
        <v>0.7</v>
      </c>
      <c r="X2" t="s">
        <v>302</v>
      </c>
      <c r="Y2" s="2">
        <v>0.7</v>
      </c>
      <c r="Z2" t="s">
        <v>303</v>
      </c>
      <c r="AA2" s="2">
        <v>0.6</v>
      </c>
      <c r="AB2" t="s">
        <v>302</v>
      </c>
      <c r="AC2" s="2">
        <v>0.9</v>
      </c>
      <c r="AD2" t="s">
        <v>302</v>
      </c>
      <c r="AE2" s="2">
        <v>0.6</v>
      </c>
      <c r="AF2" t="s">
        <v>302</v>
      </c>
      <c r="AG2" s="2">
        <v>0.4</v>
      </c>
      <c r="AH2" t="s">
        <v>303</v>
      </c>
      <c r="AI2" s="2">
        <v>0.7</v>
      </c>
      <c r="AJ2" t="s">
        <v>302</v>
      </c>
      <c r="AK2" s="2">
        <v>0.6</v>
      </c>
      <c r="AL2" t="s">
        <v>302</v>
      </c>
      <c r="AM2" s="2">
        <v>0.6</v>
      </c>
      <c r="AN2" t="s">
        <v>302</v>
      </c>
      <c r="AO2" s="2">
        <v>0.6</v>
      </c>
      <c r="AP2" t="s">
        <v>303</v>
      </c>
      <c r="AQ2" s="2">
        <v>0.4</v>
      </c>
      <c r="AR2" t="s">
        <v>303</v>
      </c>
      <c r="AS2" s="2">
        <v>1</v>
      </c>
      <c r="AT2" t="s">
        <v>302</v>
      </c>
      <c r="AU2" s="2">
        <v>0.6</v>
      </c>
      <c r="AV2" t="s">
        <v>302</v>
      </c>
      <c r="AW2" s="2">
        <v>0.6</v>
      </c>
      <c r="AX2" t="s">
        <v>302</v>
      </c>
      <c r="AY2" s="2">
        <v>0.7</v>
      </c>
      <c r="AZ2" t="s">
        <v>304</v>
      </c>
      <c r="BA2" t="s">
        <v>305</v>
      </c>
    </row>
    <row r="3" spans="1:53" x14ac:dyDescent="0.2">
      <c r="A3" t="s">
        <v>295</v>
      </c>
      <c r="B3" t="s">
        <v>309</v>
      </c>
      <c r="C3">
        <v>7</v>
      </c>
      <c r="D3">
        <v>7</v>
      </c>
      <c r="E3">
        <v>7</v>
      </c>
      <c r="F3" t="s">
        <v>310</v>
      </c>
      <c r="G3" t="s">
        <v>310</v>
      </c>
      <c r="H3" t="s">
        <v>297</v>
      </c>
      <c r="I3" t="s">
        <v>311</v>
      </c>
      <c r="J3" t="s">
        <v>312</v>
      </c>
      <c r="K3" t="s">
        <v>301</v>
      </c>
      <c r="L3" t="s">
        <v>302</v>
      </c>
      <c r="M3" s="2">
        <v>0.8</v>
      </c>
      <c r="N3" t="s">
        <v>302</v>
      </c>
      <c r="O3" s="2">
        <v>0.8</v>
      </c>
      <c r="P3" t="s">
        <v>303</v>
      </c>
      <c r="Q3" s="2">
        <v>0.5</v>
      </c>
      <c r="R3" t="s">
        <v>302</v>
      </c>
      <c r="S3" s="2">
        <v>0.5</v>
      </c>
      <c r="T3" t="s">
        <v>303</v>
      </c>
      <c r="U3" s="2">
        <v>0.5</v>
      </c>
      <c r="V3" t="s">
        <v>302</v>
      </c>
      <c r="W3" s="2">
        <v>0.5</v>
      </c>
      <c r="X3" t="s">
        <v>302</v>
      </c>
      <c r="Y3" s="2">
        <v>0.5</v>
      </c>
      <c r="Z3" t="s">
        <v>303</v>
      </c>
      <c r="AA3" s="2">
        <v>0.5</v>
      </c>
      <c r="AB3" t="s">
        <v>302</v>
      </c>
      <c r="AC3" s="2">
        <v>0.5</v>
      </c>
      <c r="AD3" t="s">
        <v>303</v>
      </c>
      <c r="AE3" s="2">
        <v>0.6</v>
      </c>
      <c r="AF3" t="s">
        <v>302</v>
      </c>
      <c r="AG3" s="2">
        <v>0.5</v>
      </c>
      <c r="AH3" t="s">
        <v>302</v>
      </c>
      <c r="AI3" s="2">
        <v>0.5</v>
      </c>
      <c r="AJ3" t="s">
        <v>303</v>
      </c>
      <c r="AK3" s="2">
        <v>0.8</v>
      </c>
      <c r="AL3" t="s">
        <v>303</v>
      </c>
      <c r="AM3" s="2">
        <v>0.5</v>
      </c>
      <c r="AN3" t="s">
        <v>302</v>
      </c>
      <c r="AO3" s="2">
        <v>0.5</v>
      </c>
      <c r="AP3" t="s">
        <v>302</v>
      </c>
      <c r="AQ3" s="2">
        <v>0.5</v>
      </c>
      <c r="AR3" t="s">
        <v>303</v>
      </c>
      <c r="AS3" s="2">
        <v>0.8</v>
      </c>
      <c r="AT3" t="s">
        <v>302</v>
      </c>
      <c r="AU3" s="2">
        <v>0.5</v>
      </c>
      <c r="AV3" t="s">
        <v>303</v>
      </c>
      <c r="AW3" s="2">
        <v>0.7</v>
      </c>
      <c r="AX3" t="s">
        <v>302</v>
      </c>
      <c r="AY3" s="2">
        <v>0.3</v>
      </c>
      <c r="AZ3" t="s">
        <v>313</v>
      </c>
      <c r="BA3" t="s">
        <v>314</v>
      </c>
    </row>
    <row r="4" spans="1:53" x14ac:dyDescent="0.2">
      <c r="A4" t="s">
        <v>295</v>
      </c>
      <c r="B4" t="s">
        <v>296</v>
      </c>
      <c r="C4">
        <v>6</v>
      </c>
      <c r="D4">
        <v>4</v>
      </c>
      <c r="E4">
        <v>4</v>
      </c>
      <c r="F4" t="s">
        <v>320</v>
      </c>
      <c r="G4" s="6" t="s">
        <v>298</v>
      </c>
      <c r="H4" s="6" t="s">
        <v>298</v>
      </c>
      <c r="I4" s="2">
        <v>0.5</v>
      </c>
      <c r="J4" t="s">
        <v>321</v>
      </c>
      <c r="K4" t="s">
        <v>322</v>
      </c>
      <c r="L4" t="s">
        <v>302</v>
      </c>
      <c r="M4" s="2">
        <v>1</v>
      </c>
      <c r="N4" t="s">
        <v>302</v>
      </c>
      <c r="O4" s="2">
        <v>0.8</v>
      </c>
      <c r="P4" t="s">
        <v>302</v>
      </c>
      <c r="Q4" s="2">
        <v>0.6</v>
      </c>
      <c r="R4" t="s">
        <v>302</v>
      </c>
      <c r="S4" s="2">
        <v>0.8</v>
      </c>
      <c r="T4" t="s">
        <v>302</v>
      </c>
      <c r="U4" s="2">
        <v>0.9</v>
      </c>
      <c r="V4" t="s">
        <v>302</v>
      </c>
      <c r="W4" s="2">
        <v>0.8</v>
      </c>
      <c r="X4" t="s">
        <v>302</v>
      </c>
      <c r="Y4" s="8">
        <v>0.5</v>
      </c>
      <c r="Z4" t="s">
        <v>302</v>
      </c>
      <c r="AA4" s="2">
        <v>0.8</v>
      </c>
      <c r="AB4" t="s">
        <v>302</v>
      </c>
      <c r="AC4" s="2">
        <v>0.9</v>
      </c>
      <c r="AD4" t="s">
        <v>302</v>
      </c>
      <c r="AE4" s="2">
        <v>0.8</v>
      </c>
      <c r="AF4" t="s">
        <v>302</v>
      </c>
      <c r="AG4" s="2">
        <v>0.9</v>
      </c>
      <c r="AH4" t="s">
        <v>302</v>
      </c>
      <c r="AI4" s="2">
        <v>0.9</v>
      </c>
      <c r="AJ4" t="s">
        <v>302</v>
      </c>
      <c r="AK4" s="2">
        <v>0.9</v>
      </c>
      <c r="AL4" t="s">
        <v>302</v>
      </c>
      <c r="AM4" s="2">
        <v>0.6</v>
      </c>
      <c r="AN4" t="s">
        <v>302</v>
      </c>
      <c r="AO4" s="2">
        <v>0.9</v>
      </c>
      <c r="AP4" t="s">
        <v>302</v>
      </c>
      <c r="AQ4" s="2">
        <v>0.7</v>
      </c>
      <c r="AR4" t="s">
        <v>302</v>
      </c>
      <c r="AS4" s="2">
        <v>0.7</v>
      </c>
      <c r="AT4" t="s">
        <v>302</v>
      </c>
      <c r="AU4" s="2">
        <v>0.9</v>
      </c>
      <c r="AV4" t="s">
        <v>302</v>
      </c>
      <c r="AW4" s="2">
        <v>0.6</v>
      </c>
      <c r="AX4" t="s">
        <v>302</v>
      </c>
      <c r="AY4" s="2">
        <v>0.9</v>
      </c>
      <c r="AZ4" t="s">
        <v>313</v>
      </c>
      <c r="BA4" t="s">
        <v>314</v>
      </c>
    </row>
    <row r="5" spans="1:53" x14ac:dyDescent="0.2">
      <c r="A5" t="s">
        <v>295</v>
      </c>
      <c r="B5" t="s">
        <v>309</v>
      </c>
      <c r="C5">
        <v>6</v>
      </c>
      <c r="D5" s="6">
        <v>6</v>
      </c>
      <c r="E5">
        <v>3</v>
      </c>
      <c r="F5" t="s">
        <v>310</v>
      </c>
      <c r="G5" t="s">
        <v>298</v>
      </c>
      <c r="H5" t="s">
        <v>299</v>
      </c>
      <c r="I5" s="2">
        <v>0.5</v>
      </c>
      <c r="J5" t="s">
        <v>300</v>
      </c>
      <c r="K5" t="s">
        <v>301</v>
      </c>
      <c r="L5" t="s">
        <v>302</v>
      </c>
      <c r="M5" s="2">
        <v>0.6</v>
      </c>
      <c r="N5" t="s">
        <v>303</v>
      </c>
      <c r="O5" s="2">
        <v>0.1</v>
      </c>
      <c r="P5" t="s">
        <v>303</v>
      </c>
      <c r="Q5" s="2">
        <v>0.1</v>
      </c>
      <c r="R5" t="s">
        <v>302</v>
      </c>
      <c r="S5" s="2">
        <v>0.6</v>
      </c>
      <c r="T5" t="s">
        <v>302</v>
      </c>
      <c r="U5" s="2">
        <v>0.7</v>
      </c>
      <c r="V5" t="s">
        <v>302</v>
      </c>
      <c r="W5" s="2">
        <v>0.7</v>
      </c>
      <c r="X5" t="s">
        <v>302</v>
      </c>
      <c r="Y5" s="2">
        <v>0.4</v>
      </c>
      <c r="Z5" t="s">
        <v>302</v>
      </c>
      <c r="AA5" s="2">
        <v>0.6</v>
      </c>
      <c r="AB5" t="s">
        <v>302</v>
      </c>
      <c r="AC5" s="2">
        <v>0.8</v>
      </c>
      <c r="AD5" t="s">
        <v>302</v>
      </c>
      <c r="AE5" s="2">
        <v>0.7</v>
      </c>
      <c r="AF5" t="s">
        <v>302</v>
      </c>
      <c r="AG5" s="2">
        <v>0.8</v>
      </c>
      <c r="AH5" t="s">
        <v>302</v>
      </c>
      <c r="AI5" s="2">
        <v>0.8</v>
      </c>
      <c r="AJ5" t="s">
        <v>302</v>
      </c>
      <c r="AK5" s="2">
        <v>0.8</v>
      </c>
      <c r="AL5" t="s">
        <v>303</v>
      </c>
      <c r="AM5" s="2">
        <v>0.1</v>
      </c>
      <c r="AN5" t="s">
        <v>302</v>
      </c>
      <c r="AO5" s="2">
        <v>0.7</v>
      </c>
      <c r="AP5" t="s">
        <v>303</v>
      </c>
      <c r="AQ5" s="2">
        <v>0.4</v>
      </c>
      <c r="AR5" t="s">
        <v>303</v>
      </c>
      <c r="AS5" s="2">
        <v>0.5</v>
      </c>
      <c r="AT5" t="s">
        <v>302</v>
      </c>
      <c r="AU5" s="2">
        <v>0.7</v>
      </c>
      <c r="AV5" t="s">
        <v>302</v>
      </c>
      <c r="AW5" s="2">
        <v>0.6</v>
      </c>
      <c r="AX5" t="s">
        <v>302</v>
      </c>
      <c r="AY5" s="2">
        <v>0.6</v>
      </c>
      <c r="AZ5" t="s">
        <v>313</v>
      </c>
      <c r="BA5" t="s">
        <v>305</v>
      </c>
    </row>
    <row r="6" spans="1:53" x14ac:dyDescent="0.2">
      <c r="A6" t="s">
        <v>295</v>
      </c>
      <c r="B6" t="s">
        <v>309</v>
      </c>
      <c r="C6">
        <v>10</v>
      </c>
      <c r="D6">
        <v>4</v>
      </c>
      <c r="E6">
        <v>7</v>
      </c>
      <c r="F6" t="s">
        <v>298</v>
      </c>
      <c r="G6" t="s">
        <v>310</v>
      </c>
      <c r="H6" t="s">
        <v>310</v>
      </c>
      <c r="I6" t="s">
        <v>311</v>
      </c>
      <c r="J6" t="s">
        <v>321</v>
      </c>
      <c r="K6" t="s">
        <v>301</v>
      </c>
      <c r="L6" t="s">
        <v>302</v>
      </c>
      <c r="M6" s="2">
        <v>0.5</v>
      </c>
      <c r="N6" t="s">
        <v>303</v>
      </c>
      <c r="O6" s="2">
        <v>0.5</v>
      </c>
      <c r="P6" t="s">
        <v>303</v>
      </c>
      <c r="Q6" s="2">
        <v>1</v>
      </c>
      <c r="R6" t="s">
        <v>303</v>
      </c>
      <c r="S6" s="2">
        <v>0.5</v>
      </c>
      <c r="T6" t="s">
        <v>302</v>
      </c>
      <c r="U6" s="2">
        <v>0.2</v>
      </c>
      <c r="V6" t="s">
        <v>302</v>
      </c>
      <c r="W6" s="2">
        <v>0.6</v>
      </c>
      <c r="X6" t="s">
        <v>302</v>
      </c>
      <c r="Y6" s="2">
        <v>0.6</v>
      </c>
      <c r="Z6" t="s">
        <v>302</v>
      </c>
      <c r="AA6" s="2">
        <v>0.6</v>
      </c>
      <c r="AB6" t="s">
        <v>303</v>
      </c>
      <c r="AC6" s="2">
        <v>0.8</v>
      </c>
      <c r="AD6" t="s">
        <v>303</v>
      </c>
      <c r="AE6" s="2">
        <v>0.7</v>
      </c>
      <c r="AF6" t="s">
        <v>303</v>
      </c>
      <c r="AG6" s="2">
        <v>0.7</v>
      </c>
      <c r="AH6" t="s">
        <v>302</v>
      </c>
      <c r="AI6" s="2">
        <v>0.7</v>
      </c>
      <c r="AJ6" t="s">
        <v>302</v>
      </c>
      <c r="AK6" s="2">
        <v>0.5</v>
      </c>
      <c r="AL6" t="s">
        <v>302</v>
      </c>
      <c r="AM6" s="2">
        <v>0.6</v>
      </c>
      <c r="AN6" t="s">
        <v>302</v>
      </c>
      <c r="AO6" s="2">
        <v>0.8</v>
      </c>
      <c r="AP6" t="s">
        <v>302</v>
      </c>
      <c r="AQ6" s="2">
        <v>0.7</v>
      </c>
      <c r="AR6" t="s">
        <v>302</v>
      </c>
      <c r="AS6" s="2">
        <v>0.6</v>
      </c>
      <c r="AT6" t="s">
        <v>302</v>
      </c>
      <c r="AU6" s="2">
        <v>0.7</v>
      </c>
      <c r="AV6" t="s">
        <v>302</v>
      </c>
      <c r="AW6" s="2">
        <v>0.6</v>
      </c>
      <c r="AX6" t="s">
        <v>303</v>
      </c>
      <c r="AY6" s="2">
        <v>0.7</v>
      </c>
      <c r="AZ6" t="s">
        <v>304</v>
      </c>
      <c r="BA6" t="s">
        <v>314</v>
      </c>
    </row>
    <row r="7" spans="1:53" x14ac:dyDescent="0.2">
      <c r="A7" t="s">
        <v>333</v>
      </c>
      <c r="B7" t="s">
        <v>309</v>
      </c>
      <c r="C7">
        <v>6</v>
      </c>
      <c r="D7">
        <v>4</v>
      </c>
      <c r="E7">
        <v>6</v>
      </c>
      <c r="F7" t="s">
        <v>320</v>
      </c>
      <c r="G7" t="s">
        <v>298</v>
      </c>
      <c r="H7" t="s">
        <v>334</v>
      </c>
      <c r="I7" s="2">
        <v>0.5</v>
      </c>
      <c r="J7" t="s">
        <v>312</v>
      </c>
      <c r="K7" t="s">
        <v>301</v>
      </c>
      <c r="L7" t="s">
        <v>302</v>
      </c>
      <c r="M7" s="2">
        <v>0.6</v>
      </c>
      <c r="N7" t="s">
        <v>302</v>
      </c>
      <c r="O7" s="2">
        <v>0.6</v>
      </c>
      <c r="P7" t="s">
        <v>303</v>
      </c>
      <c r="Q7" s="2">
        <v>0.3</v>
      </c>
      <c r="R7" t="s">
        <v>302</v>
      </c>
      <c r="S7" s="2">
        <v>0.6</v>
      </c>
      <c r="T7" t="s">
        <v>302</v>
      </c>
      <c r="U7" s="2">
        <v>0.8</v>
      </c>
      <c r="V7" t="s">
        <v>302</v>
      </c>
      <c r="W7" s="2">
        <v>0.8</v>
      </c>
      <c r="X7" t="s">
        <v>302</v>
      </c>
      <c r="Y7" s="2">
        <v>0.7</v>
      </c>
      <c r="Z7" t="s">
        <v>302</v>
      </c>
      <c r="AA7" s="2">
        <v>0.8</v>
      </c>
      <c r="AB7" t="s">
        <v>302</v>
      </c>
      <c r="AC7" s="2">
        <v>0.6</v>
      </c>
      <c r="AD7" t="s">
        <v>302</v>
      </c>
      <c r="AE7" s="2">
        <v>0.8</v>
      </c>
      <c r="AF7" t="s">
        <v>302</v>
      </c>
      <c r="AG7" s="2">
        <v>0.8</v>
      </c>
      <c r="AH7" t="s">
        <v>302</v>
      </c>
      <c r="AI7" s="2">
        <v>0.8</v>
      </c>
      <c r="AJ7" t="s">
        <v>302</v>
      </c>
      <c r="AK7" s="2">
        <v>0.7</v>
      </c>
      <c r="AL7" t="s">
        <v>302</v>
      </c>
      <c r="AM7" s="2">
        <v>0.7</v>
      </c>
      <c r="AN7" t="s">
        <v>302</v>
      </c>
      <c r="AO7" s="2">
        <v>0.7</v>
      </c>
      <c r="AP7" t="s">
        <v>302</v>
      </c>
      <c r="AQ7" s="2">
        <v>0.7</v>
      </c>
      <c r="AR7" t="s">
        <v>302</v>
      </c>
      <c r="AS7" s="2">
        <v>0.7</v>
      </c>
      <c r="AT7" t="s">
        <v>302</v>
      </c>
      <c r="AU7" s="2">
        <v>0.8</v>
      </c>
      <c r="AV7" t="s">
        <v>302</v>
      </c>
      <c r="AW7" s="2">
        <v>0.8</v>
      </c>
      <c r="AX7" t="s">
        <v>302</v>
      </c>
      <c r="AY7" s="2">
        <v>0.8</v>
      </c>
      <c r="AZ7" t="s">
        <v>313</v>
      </c>
      <c r="BA7" t="s">
        <v>314</v>
      </c>
    </row>
    <row r="8" spans="1:53" x14ac:dyDescent="0.2">
      <c r="A8" t="s">
        <v>295</v>
      </c>
      <c r="B8" t="s">
        <v>296</v>
      </c>
      <c r="C8">
        <v>5</v>
      </c>
      <c r="D8">
        <v>5</v>
      </c>
      <c r="E8">
        <v>5</v>
      </c>
      <c r="F8" t="s">
        <v>317</v>
      </c>
      <c r="G8" t="s">
        <v>299</v>
      </c>
      <c r="H8" t="s">
        <v>299</v>
      </c>
      <c r="I8" s="2">
        <v>0.5</v>
      </c>
      <c r="J8" t="s">
        <v>337</v>
      </c>
      <c r="K8" t="s">
        <v>301</v>
      </c>
      <c r="L8" t="s">
        <v>302</v>
      </c>
      <c r="M8" s="2">
        <v>0.6</v>
      </c>
      <c r="N8" t="s">
        <v>302</v>
      </c>
      <c r="O8" s="2">
        <v>0.2</v>
      </c>
      <c r="P8" t="s">
        <v>302</v>
      </c>
      <c r="Q8" s="2">
        <v>0.2</v>
      </c>
      <c r="R8" t="s">
        <v>303</v>
      </c>
      <c r="S8" s="2">
        <v>0.6</v>
      </c>
      <c r="T8" t="s">
        <v>303</v>
      </c>
      <c r="U8" s="2">
        <v>0.9</v>
      </c>
      <c r="V8" t="s">
        <v>302</v>
      </c>
      <c r="W8" s="2">
        <v>0.9</v>
      </c>
      <c r="X8" t="s">
        <v>302</v>
      </c>
      <c r="Y8" s="2">
        <v>0.8</v>
      </c>
      <c r="Z8" t="s">
        <v>302</v>
      </c>
      <c r="AA8" s="2">
        <v>0.6</v>
      </c>
      <c r="AB8" t="s">
        <v>303</v>
      </c>
      <c r="AC8" s="2">
        <v>0.3</v>
      </c>
      <c r="AD8" t="s">
        <v>303</v>
      </c>
      <c r="AE8" s="2">
        <v>0.5</v>
      </c>
      <c r="AF8" t="s">
        <v>302</v>
      </c>
      <c r="AG8" s="2">
        <v>0.5</v>
      </c>
      <c r="AH8" t="s">
        <v>302</v>
      </c>
      <c r="AI8" s="2">
        <v>0.8</v>
      </c>
      <c r="AJ8" t="s">
        <v>303</v>
      </c>
      <c r="AK8" s="2">
        <v>0.4</v>
      </c>
      <c r="AL8" t="s">
        <v>303</v>
      </c>
      <c r="AM8" s="2">
        <v>1</v>
      </c>
      <c r="AN8" t="s">
        <v>302</v>
      </c>
      <c r="AO8" s="2">
        <v>0.6</v>
      </c>
      <c r="AP8" t="s">
        <v>303</v>
      </c>
      <c r="AQ8" s="2">
        <v>0.6</v>
      </c>
      <c r="AR8" t="s">
        <v>303</v>
      </c>
      <c r="AS8" s="2">
        <v>0.8</v>
      </c>
      <c r="AT8" t="s">
        <v>302</v>
      </c>
      <c r="AU8" s="2">
        <v>0.6</v>
      </c>
      <c r="AV8" t="s">
        <v>303</v>
      </c>
      <c r="AW8" s="2">
        <v>0.6</v>
      </c>
      <c r="AX8" t="s">
        <v>302</v>
      </c>
      <c r="AY8" s="2">
        <v>0.7</v>
      </c>
      <c r="AZ8" t="s">
        <v>313</v>
      </c>
      <c r="BA8" t="s">
        <v>314</v>
      </c>
    </row>
    <row r="9" spans="1:53" x14ac:dyDescent="0.2">
      <c r="A9" t="s">
        <v>295</v>
      </c>
      <c r="B9" t="s">
        <v>309</v>
      </c>
      <c r="C9">
        <v>8</v>
      </c>
      <c r="D9">
        <v>7</v>
      </c>
      <c r="E9">
        <v>7</v>
      </c>
      <c r="F9" t="s">
        <v>299</v>
      </c>
      <c r="G9" t="s">
        <v>299</v>
      </c>
      <c r="H9" t="s">
        <v>299</v>
      </c>
      <c r="I9" t="s">
        <v>344</v>
      </c>
      <c r="J9" t="s">
        <v>300</v>
      </c>
      <c r="K9" t="s">
        <v>322</v>
      </c>
      <c r="L9" t="s">
        <v>302</v>
      </c>
      <c r="M9" s="2">
        <v>0.9</v>
      </c>
      <c r="N9" t="s">
        <v>302</v>
      </c>
      <c r="O9" s="2">
        <v>0.8</v>
      </c>
      <c r="P9" t="s">
        <v>302</v>
      </c>
      <c r="Q9" s="2">
        <v>0.6</v>
      </c>
      <c r="R9" t="s">
        <v>302</v>
      </c>
      <c r="S9" s="2">
        <v>0.7</v>
      </c>
      <c r="T9" t="s">
        <v>303</v>
      </c>
      <c r="U9" s="2">
        <v>0.5</v>
      </c>
      <c r="V9" t="s">
        <v>302</v>
      </c>
      <c r="W9" s="2">
        <v>0.6</v>
      </c>
      <c r="X9" t="s">
        <v>302</v>
      </c>
      <c r="Y9" s="2">
        <v>0.7</v>
      </c>
      <c r="Z9" t="s">
        <v>302</v>
      </c>
      <c r="AA9" s="2">
        <v>0.7</v>
      </c>
      <c r="AB9" t="s">
        <v>302</v>
      </c>
      <c r="AC9" s="2">
        <v>0.8</v>
      </c>
      <c r="AD9" t="s">
        <v>302</v>
      </c>
      <c r="AE9" s="2">
        <v>0.7</v>
      </c>
      <c r="AF9" t="s">
        <v>302</v>
      </c>
      <c r="AG9" s="2">
        <v>0.9</v>
      </c>
      <c r="AH9" t="s">
        <v>302</v>
      </c>
      <c r="AI9" s="2">
        <v>0.9</v>
      </c>
      <c r="AJ9" t="s">
        <v>302</v>
      </c>
      <c r="AK9" s="2">
        <v>0.6</v>
      </c>
      <c r="AL9" t="s">
        <v>303</v>
      </c>
      <c r="AM9" s="2">
        <v>0.6</v>
      </c>
      <c r="AN9" t="s">
        <v>302</v>
      </c>
      <c r="AO9" s="2">
        <v>0.8</v>
      </c>
      <c r="AP9" t="s">
        <v>302</v>
      </c>
      <c r="AQ9" s="2">
        <v>0.5</v>
      </c>
      <c r="AR9" t="s">
        <v>302</v>
      </c>
      <c r="AS9" s="8">
        <v>0.5</v>
      </c>
      <c r="AT9" t="s">
        <v>302</v>
      </c>
      <c r="AU9" s="2">
        <v>0.8</v>
      </c>
      <c r="AV9" t="s">
        <v>302</v>
      </c>
      <c r="AW9" s="2">
        <v>0.6</v>
      </c>
      <c r="AX9" t="s">
        <v>302</v>
      </c>
      <c r="AY9" s="2">
        <v>0.8</v>
      </c>
      <c r="AZ9" t="s">
        <v>313</v>
      </c>
      <c r="BA9" t="s">
        <v>305</v>
      </c>
    </row>
    <row r="10" spans="1:53" x14ac:dyDescent="0.2">
      <c r="A10" t="s">
        <v>295</v>
      </c>
      <c r="B10" t="s">
        <v>309</v>
      </c>
      <c r="C10">
        <v>8</v>
      </c>
      <c r="D10">
        <v>10</v>
      </c>
      <c r="E10">
        <v>7</v>
      </c>
      <c r="F10" t="s">
        <v>299</v>
      </c>
      <c r="G10" t="s">
        <v>298</v>
      </c>
      <c r="H10" t="s">
        <v>334</v>
      </c>
      <c r="I10" s="2">
        <v>0.5</v>
      </c>
      <c r="J10" t="s">
        <v>337</v>
      </c>
      <c r="K10" t="s">
        <v>301</v>
      </c>
      <c r="L10" t="s">
        <v>302</v>
      </c>
      <c r="M10" s="2">
        <v>0.8</v>
      </c>
      <c r="N10" t="s">
        <v>302</v>
      </c>
      <c r="O10" s="2">
        <v>0.5</v>
      </c>
      <c r="P10" t="s">
        <v>302</v>
      </c>
      <c r="Q10" s="2">
        <v>0.4</v>
      </c>
      <c r="R10" t="s">
        <v>302</v>
      </c>
      <c r="S10" s="2">
        <v>0.6</v>
      </c>
      <c r="T10" t="s">
        <v>303</v>
      </c>
      <c r="U10" s="2">
        <v>0.4</v>
      </c>
      <c r="V10" t="s">
        <v>302</v>
      </c>
      <c r="W10" s="2">
        <v>0.9</v>
      </c>
      <c r="X10" t="s">
        <v>302</v>
      </c>
      <c r="Y10" s="2">
        <v>0.8</v>
      </c>
      <c r="Z10" t="s">
        <v>302</v>
      </c>
      <c r="AA10" s="2">
        <v>0.7</v>
      </c>
      <c r="AB10" t="s">
        <v>302</v>
      </c>
      <c r="AC10" s="2">
        <v>0.9</v>
      </c>
      <c r="AD10" t="s">
        <v>302</v>
      </c>
      <c r="AE10" s="2">
        <v>0.6</v>
      </c>
      <c r="AF10" t="s">
        <v>303</v>
      </c>
      <c r="AG10" s="2">
        <v>0.7</v>
      </c>
      <c r="AH10" t="s">
        <v>303</v>
      </c>
      <c r="AI10" s="2">
        <v>0.6</v>
      </c>
      <c r="AJ10" t="s">
        <v>303</v>
      </c>
      <c r="AK10" s="2">
        <v>0.6</v>
      </c>
      <c r="AL10" t="s">
        <v>302</v>
      </c>
      <c r="AM10" s="2">
        <v>0.6</v>
      </c>
      <c r="AN10" t="s">
        <v>302</v>
      </c>
      <c r="AO10" s="2">
        <v>0.8</v>
      </c>
      <c r="AP10" t="s">
        <v>302</v>
      </c>
      <c r="AQ10" s="2">
        <v>0.7</v>
      </c>
      <c r="AR10" t="s">
        <v>303</v>
      </c>
      <c r="AS10" s="2">
        <v>0.5</v>
      </c>
      <c r="AT10" t="s">
        <v>303</v>
      </c>
      <c r="AU10" s="2">
        <v>0.6</v>
      </c>
      <c r="AV10" t="s">
        <v>302</v>
      </c>
      <c r="AW10" s="2">
        <v>0.3</v>
      </c>
      <c r="AX10" t="s">
        <v>302</v>
      </c>
      <c r="AY10" s="2">
        <v>0.4</v>
      </c>
      <c r="AZ10" t="s">
        <v>304</v>
      </c>
      <c r="BA10" t="s">
        <v>314</v>
      </c>
    </row>
    <row r="11" spans="1:53" x14ac:dyDescent="0.2">
      <c r="A11" t="s">
        <v>295</v>
      </c>
      <c r="B11" t="s">
        <v>309</v>
      </c>
      <c r="C11">
        <v>7</v>
      </c>
      <c r="D11">
        <v>8</v>
      </c>
      <c r="E11">
        <v>8</v>
      </c>
      <c r="F11" t="s">
        <v>297</v>
      </c>
      <c r="G11" t="s">
        <v>298</v>
      </c>
      <c r="H11" t="s">
        <v>298</v>
      </c>
      <c r="I11" t="s">
        <v>311</v>
      </c>
      <c r="J11" t="s">
        <v>300</v>
      </c>
      <c r="K11" t="s">
        <v>301</v>
      </c>
      <c r="L11" t="s">
        <v>302</v>
      </c>
      <c r="M11" s="2">
        <v>0.9</v>
      </c>
      <c r="N11" t="s">
        <v>302</v>
      </c>
      <c r="O11" s="2">
        <v>0.9</v>
      </c>
      <c r="P11" t="s">
        <v>302</v>
      </c>
      <c r="Q11" s="2">
        <v>0.6</v>
      </c>
      <c r="R11" t="s">
        <v>302</v>
      </c>
      <c r="S11" s="2">
        <v>0.7</v>
      </c>
      <c r="T11" t="s">
        <v>303</v>
      </c>
      <c r="U11" s="2">
        <v>0.7</v>
      </c>
      <c r="V11" t="s">
        <v>302</v>
      </c>
      <c r="W11" s="2">
        <v>0.7</v>
      </c>
      <c r="X11" t="s">
        <v>302</v>
      </c>
      <c r="Y11" s="2">
        <v>0.8</v>
      </c>
      <c r="Z11" t="s">
        <v>303</v>
      </c>
      <c r="AA11" s="2">
        <v>0.4</v>
      </c>
      <c r="AB11" t="s">
        <v>302</v>
      </c>
      <c r="AC11" s="2">
        <v>0.7</v>
      </c>
      <c r="AD11" t="s">
        <v>302</v>
      </c>
      <c r="AE11" s="2">
        <v>0.7</v>
      </c>
      <c r="AF11" t="s">
        <v>302</v>
      </c>
      <c r="AG11" s="2">
        <v>0.8</v>
      </c>
      <c r="AH11" t="s">
        <v>302</v>
      </c>
      <c r="AI11" s="2">
        <v>0.8</v>
      </c>
      <c r="AJ11" t="s">
        <v>303</v>
      </c>
      <c r="AK11" s="2">
        <v>0.6</v>
      </c>
      <c r="AL11" t="s">
        <v>303</v>
      </c>
      <c r="AM11" s="2">
        <v>0.8</v>
      </c>
      <c r="AN11" t="s">
        <v>302</v>
      </c>
      <c r="AO11" s="2">
        <v>0.9</v>
      </c>
      <c r="AP11" t="s">
        <v>303</v>
      </c>
      <c r="AQ11" s="2">
        <v>0.8</v>
      </c>
      <c r="AR11" t="s">
        <v>303</v>
      </c>
      <c r="AS11" s="2">
        <v>0.7</v>
      </c>
      <c r="AT11" t="s">
        <v>302</v>
      </c>
      <c r="AU11" s="2">
        <v>0.7</v>
      </c>
      <c r="AV11" t="s">
        <v>303</v>
      </c>
      <c r="AW11" s="2">
        <v>0.8</v>
      </c>
      <c r="AX11" t="s">
        <v>302</v>
      </c>
      <c r="AY11" s="2">
        <v>0.6</v>
      </c>
      <c r="AZ11" t="s">
        <v>313</v>
      </c>
      <c r="BA11" t="s">
        <v>314</v>
      </c>
    </row>
    <row r="12" spans="1:53" x14ac:dyDescent="0.2">
      <c r="A12" t="s">
        <v>353</v>
      </c>
      <c r="B12" t="s">
        <v>309</v>
      </c>
      <c r="C12">
        <v>8</v>
      </c>
      <c r="D12">
        <v>9</v>
      </c>
      <c r="E12">
        <v>8</v>
      </c>
      <c r="F12" t="s">
        <v>299</v>
      </c>
      <c r="G12" t="s">
        <v>334</v>
      </c>
      <c r="H12" t="s">
        <v>298</v>
      </c>
      <c r="I12" t="s">
        <v>311</v>
      </c>
      <c r="J12" t="s">
        <v>321</v>
      </c>
      <c r="K12" t="s">
        <v>301</v>
      </c>
      <c r="L12" t="s">
        <v>302</v>
      </c>
      <c r="M12" s="2">
        <v>0.9</v>
      </c>
      <c r="N12" t="s">
        <v>302</v>
      </c>
      <c r="O12" s="2">
        <v>0.5</v>
      </c>
      <c r="P12" t="s">
        <v>303</v>
      </c>
      <c r="Q12" s="2">
        <v>0.6</v>
      </c>
      <c r="R12" t="s">
        <v>302</v>
      </c>
      <c r="S12" s="2">
        <v>0.5</v>
      </c>
      <c r="T12" t="s">
        <v>303</v>
      </c>
      <c r="U12" s="2">
        <v>0.8</v>
      </c>
      <c r="V12" t="s">
        <v>302</v>
      </c>
      <c r="W12" s="2">
        <v>0.8</v>
      </c>
      <c r="X12" t="s">
        <v>302</v>
      </c>
      <c r="Y12" s="2">
        <v>0.5</v>
      </c>
      <c r="Z12" t="s">
        <v>302</v>
      </c>
      <c r="AA12" s="2">
        <v>0.4</v>
      </c>
      <c r="AB12" t="s">
        <v>302</v>
      </c>
      <c r="AC12" s="2">
        <v>0.6</v>
      </c>
      <c r="AD12" t="s">
        <v>302</v>
      </c>
      <c r="AE12" s="2">
        <v>0.3</v>
      </c>
      <c r="AF12" t="s">
        <v>302</v>
      </c>
      <c r="AG12" s="2">
        <v>0.8</v>
      </c>
      <c r="AH12" t="s">
        <v>302</v>
      </c>
      <c r="AI12" s="2">
        <v>0.8</v>
      </c>
      <c r="AJ12" t="s">
        <v>303</v>
      </c>
      <c r="AK12" s="2">
        <v>0.9</v>
      </c>
      <c r="AL12" t="s">
        <v>303</v>
      </c>
      <c r="AM12" s="2">
        <v>0.5</v>
      </c>
      <c r="AN12" t="s">
        <v>302</v>
      </c>
      <c r="AO12" s="2">
        <v>0.7</v>
      </c>
      <c r="AP12" t="s">
        <v>303</v>
      </c>
      <c r="AQ12" s="2">
        <v>0.8</v>
      </c>
      <c r="AR12" t="s">
        <v>303</v>
      </c>
      <c r="AS12" s="2">
        <v>1</v>
      </c>
      <c r="AT12" t="s">
        <v>302</v>
      </c>
      <c r="AU12" s="2">
        <v>0.8</v>
      </c>
      <c r="AV12" t="s">
        <v>303</v>
      </c>
      <c r="AW12" s="2">
        <v>0.8</v>
      </c>
      <c r="AX12" t="s">
        <v>302</v>
      </c>
      <c r="AY12" s="2">
        <v>0.5</v>
      </c>
      <c r="AZ12" t="s">
        <v>313</v>
      </c>
      <c r="BA12" t="s">
        <v>314</v>
      </c>
    </row>
    <row r="13" spans="1:53" x14ac:dyDescent="0.2">
      <c r="A13" t="s">
        <v>295</v>
      </c>
      <c r="B13" t="s">
        <v>296</v>
      </c>
      <c r="C13">
        <v>8</v>
      </c>
      <c r="D13">
        <v>7</v>
      </c>
      <c r="E13">
        <v>7</v>
      </c>
      <c r="F13" t="s">
        <v>310</v>
      </c>
      <c r="G13" t="s">
        <v>297</v>
      </c>
      <c r="H13" t="s">
        <v>299</v>
      </c>
      <c r="I13" s="2">
        <v>0.5</v>
      </c>
      <c r="J13" t="s">
        <v>300</v>
      </c>
      <c r="K13" t="s">
        <v>301</v>
      </c>
      <c r="L13" t="s">
        <v>302</v>
      </c>
      <c r="M13" s="2">
        <v>0.7</v>
      </c>
      <c r="N13" t="s">
        <v>302</v>
      </c>
      <c r="O13" s="2">
        <v>0.7</v>
      </c>
      <c r="P13" t="s">
        <v>303</v>
      </c>
      <c r="Q13" s="2">
        <v>0.1</v>
      </c>
      <c r="R13" t="s">
        <v>302</v>
      </c>
      <c r="S13" s="2">
        <v>0.4</v>
      </c>
      <c r="T13" t="s">
        <v>302</v>
      </c>
      <c r="U13" s="2">
        <v>0.2</v>
      </c>
      <c r="V13" t="s">
        <v>302</v>
      </c>
      <c r="W13" s="2">
        <v>0.4</v>
      </c>
      <c r="X13" t="s">
        <v>302</v>
      </c>
      <c r="Y13" s="2">
        <v>0.4</v>
      </c>
      <c r="Z13" t="s">
        <v>302</v>
      </c>
      <c r="AA13" s="2">
        <v>0.3</v>
      </c>
      <c r="AB13" t="s">
        <v>302</v>
      </c>
      <c r="AC13" s="2">
        <v>0.2</v>
      </c>
      <c r="AD13" t="s">
        <v>303</v>
      </c>
      <c r="AE13" s="2">
        <v>0.6</v>
      </c>
      <c r="AF13" t="s">
        <v>302</v>
      </c>
      <c r="AG13" s="2">
        <v>0.4</v>
      </c>
      <c r="AH13" t="s">
        <v>302</v>
      </c>
      <c r="AI13" s="2">
        <v>0.4</v>
      </c>
      <c r="AJ13" t="s">
        <v>303</v>
      </c>
      <c r="AK13" s="2">
        <v>0.7</v>
      </c>
      <c r="AL13" t="s">
        <v>303</v>
      </c>
      <c r="AM13" s="2">
        <v>0.3</v>
      </c>
      <c r="AN13" t="s">
        <v>302</v>
      </c>
      <c r="AO13" s="2">
        <v>0.3</v>
      </c>
      <c r="AP13" t="s">
        <v>303</v>
      </c>
      <c r="AQ13" s="2">
        <v>0.2</v>
      </c>
      <c r="AR13" t="s">
        <v>302</v>
      </c>
      <c r="AS13" s="2">
        <v>0.4</v>
      </c>
      <c r="AT13" t="s">
        <v>302</v>
      </c>
      <c r="AU13" s="2">
        <v>0.3</v>
      </c>
      <c r="AV13" t="s">
        <v>303</v>
      </c>
      <c r="AW13" s="2">
        <v>0.4</v>
      </c>
      <c r="AX13" t="s">
        <v>303</v>
      </c>
      <c r="AY13" s="2">
        <v>0.3</v>
      </c>
      <c r="AZ13" t="s">
        <v>304</v>
      </c>
      <c r="BA13" t="s">
        <v>314</v>
      </c>
    </row>
    <row r="14" spans="1:53" x14ac:dyDescent="0.2">
      <c r="A14" t="s">
        <v>295</v>
      </c>
      <c r="B14" t="s">
        <v>296</v>
      </c>
      <c r="C14">
        <v>6</v>
      </c>
      <c r="D14">
        <v>6</v>
      </c>
      <c r="E14">
        <v>6</v>
      </c>
      <c r="F14" t="s">
        <v>297</v>
      </c>
      <c r="G14" t="s">
        <v>317</v>
      </c>
      <c r="H14" t="s">
        <v>297</v>
      </c>
      <c r="I14" s="2">
        <v>0.5</v>
      </c>
      <c r="J14" t="s">
        <v>300</v>
      </c>
      <c r="K14" t="s">
        <v>301</v>
      </c>
      <c r="L14" t="s">
        <v>302</v>
      </c>
      <c r="M14" s="2">
        <v>0.5</v>
      </c>
      <c r="N14" t="s">
        <v>302</v>
      </c>
      <c r="O14" s="2">
        <v>0.5</v>
      </c>
      <c r="P14" t="s">
        <v>302</v>
      </c>
      <c r="Q14" s="2">
        <v>0.2</v>
      </c>
      <c r="R14" t="s">
        <v>302</v>
      </c>
      <c r="S14" s="2">
        <v>0.1</v>
      </c>
      <c r="T14" t="s">
        <v>302</v>
      </c>
      <c r="U14" s="2">
        <v>0.1</v>
      </c>
      <c r="V14" t="s">
        <v>302</v>
      </c>
      <c r="W14" s="2">
        <v>0.1</v>
      </c>
      <c r="X14" t="s">
        <v>302</v>
      </c>
      <c r="Y14" s="2">
        <v>0.1</v>
      </c>
      <c r="Z14" t="s">
        <v>302</v>
      </c>
      <c r="AA14" s="2">
        <v>0.1</v>
      </c>
      <c r="AB14" t="s">
        <v>302</v>
      </c>
      <c r="AC14" s="2">
        <v>0.1</v>
      </c>
      <c r="AD14" t="s">
        <v>302</v>
      </c>
      <c r="AE14" s="2">
        <v>0.1</v>
      </c>
      <c r="AF14" t="s">
        <v>302</v>
      </c>
      <c r="AG14" s="2">
        <v>0.1</v>
      </c>
      <c r="AH14" t="s">
        <v>302</v>
      </c>
      <c r="AI14" s="2">
        <v>0.5</v>
      </c>
      <c r="AJ14" t="s">
        <v>302</v>
      </c>
      <c r="AK14" s="2">
        <v>0.1</v>
      </c>
      <c r="AL14" t="s">
        <v>302</v>
      </c>
      <c r="AM14" s="2">
        <v>0.1</v>
      </c>
      <c r="AN14" t="s">
        <v>302</v>
      </c>
      <c r="AO14" s="2">
        <v>0.1</v>
      </c>
      <c r="AP14" t="s">
        <v>302</v>
      </c>
      <c r="AQ14" s="2">
        <v>0.1</v>
      </c>
      <c r="AR14" t="s">
        <v>302</v>
      </c>
      <c r="AS14" s="2">
        <v>0.1</v>
      </c>
      <c r="AT14" t="s">
        <v>302</v>
      </c>
      <c r="AU14" s="2">
        <v>0.1</v>
      </c>
      <c r="AV14" t="s">
        <v>302</v>
      </c>
      <c r="AW14" s="2">
        <v>0.1</v>
      </c>
      <c r="AX14" t="s">
        <v>302</v>
      </c>
      <c r="AY14" s="2">
        <v>0.1</v>
      </c>
      <c r="AZ14" t="s">
        <v>358</v>
      </c>
      <c r="BA14" t="s">
        <v>305</v>
      </c>
    </row>
    <row r="15" spans="1:53" x14ac:dyDescent="0.2">
      <c r="A15" s="9" t="s">
        <v>295</v>
      </c>
      <c r="B15" s="9" t="s">
        <v>296</v>
      </c>
      <c r="C15" s="9">
        <v>3</v>
      </c>
      <c r="D15" s="9">
        <v>2</v>
      </c>
      <c r="E15" s="9">
        <v>2</v>
      </c>
      <c r="F15" s="9" t="s">
        <v>320</v>
      </c>
      <c r="G15" s="9" t="s">
        <v>297</v>
      </c>
      <c r="H15" s="9" t="s">
        <v>299</v>
      </c>
      <c r="I15" s="9" t="s">
        <v>311</v>
      </c>
      <c r="J15" s="9" t="s">
        <v>312</v>
      </c>
      <c r="K15" s="9" t="s">
        <v>301</v>
      </c>
      <c r="L15" s="9" t="s">
        <v>303</v>
      </c>
      <c r="M15" s="8">
        <v>0.5</v>
      </c>
      <c r="N15" s="6" t="s">
        <v>303</v>
      </c>
      <c r="O15" s="8">
        <v>0.5</v>
      </c>
      <c r="P15" s="6" t="s">
        <v>303</v>
      </c>
      <c r="Q15" s="8">
        <v>0.4</v>
      </c>
      <c r="R15" s="6" t="s">
        <v>303</v>
      </c>
      <c r="S15" s="8">
        <v>0.6</v>
      </c>
      <c r="T15" s="6" t="s">
        <v>303</v>
      </c>
      <c r="U15" s="8">
        <v>0.5</v>
      </c>
      <c r="V15" s="6" t="s">
        <v>303</v>
      </c>
      <c r="W15" s="8">
        <v>0.2</v>
      </c>
      <c r="X15" s="6" t="s">
        <v>303</v>
      </c>
      <c r="Y15" s="8">
        <v>0.3</v>
      </c>
      <c r="Z15" s="6" t="s">
        <v>303</v>
      </c>
      <c r="AA15" s="8">
        <v>0.5</v>
      </c>
      <c r="AB15" s="6" t="s">
        <v>303</v>
      </c>
      <c r="AC15" s="8">
        <v>0.3</v>
      </c>
      <c r="AD15" s="6" t="s">
        <v>303</v>
      </c>
      <c r="AE15" s="8">
        <v>0.4</v>
      </c>
      <c r="AF15" s="6" t="s">
        <v>303</v>
      </c>
      <c r="AG15" s="8">
        <v>0.4</v>
      </c>
      <c r="AH15" s="6" t="s">
        <v>303</v>
      </c>
      <c r="AI15" s="8">
        <v>0.4</v>
      </c>
      <c r="AJ15" s="6" t="s">
        <v>303</v>
      </c>
      <c r="AK15" s="8">
        <v>0.7</v>
      </c>
      <c r="AL15" s="6" t="s">
        <v>303</v>
      </c>
      <c r="AM15" s="8">
        <v>0.5</v>
      </c>
      <c r="AN15" s="6" t="s">
        <v>303</v>
      </c>
      <c r="AO15" s="8">
        <v>0.1</v>
      </c>
      <c r="AP15" s="6" t="s">
        <v>303</v>
      </c>
      <c r="AQ15" s="8">
        <v>0.6</v>
      </c>
      <c r="AR15" s="6" t="s">
        <v>303</v>
      </c>
      <c r="AS15" s="8">
        <v>0.8</v>
      </c>
      <c r="AT15" s="6" t="s">
        <v>303</v>
      </c>
      <c r="AU15" s="8">
        <v>0.2</v>
      </c>
      <c r="AV15" s="6" t="s">
        <v>303</v>
      </c>
      <c r="AW15" s="8">
        <v>0.8</v>
      </c>
      <c r="AX15" s="6" t="s">
        <v>303</v>
      </c>
      <c r="AY15" s="8">
        <v>0.7</v>
      </c>
      <c r="AZ15" s="9" t="s">
        <v>313</v>
      </c>
      <c r="BA15" s="9" t="s">
        <v>314</v>
      </c>
    </row>
    <row r="16" spans="1:53" x14ac:dyDescent="0.2">
      <c r="A16" s="9" t="s">
        <v>295</v>
      </c>
      <c r="B16" s="9" t="s">
        <v>296</v>
      </c>
      <c r="C16" s="9">
        <v>5</v>
      </c>
      <c r="D16" s="9">
        <v>2</v>
      </c>
      <c r="E16" s="9">
        <v>5</v>
      </c>
      <c r="F16" s="9" t="s">
        <v>320</v>
      </c>
      <c r="G16" s="9" t="s">
        <v>299</v>
      </c>
      <c r="H16" s="9" t="s">
        <v>299</v>
      </c>
      <c r="I16" s="10">
        <v>0.5</v>
      </c>
      <c r="J16" s="9" t="s">
        <v>312</v>
      </c>
      <c r="K16" s="9" t="s">
        <v>326</v>
      </c>
      <c r="L16" s="9" t="s">
        <v>302</v>
      </c>
      <c r="M16" s="2">
        <v>0.5</v>
      </c>
      <c r="N16" t="s">
        <v>303</v>
      </c>
      <c r="O16" s="2">
        <v>0.6</v>
      </c>
      <c r="P16" t="s">
        <v>302</v>
      </c>
      <c r="Q16" s="2">
        <v>0.5</v>
      </c>
      <c r="R16" t="s">
        <v>303</v>
      </c>
      <c r="S16" s="2">
        <v>0.4</v>
      </c>
      <c r="T16" t="s">
        <v>302</v>
      </c>
      <c r="U16" s="2">
        <v>0.2</v>
      </c>
      <c r="V16" t="s">
        <v>303</v>
      </c>
      <c r="W16" s="2">
        <v>0.6</v>
      </c>
      <c r="X16" t="s">
        <v>303</v>
      </c>
      <c r="Y16" s="2">
        <v>0.7</v>
      </c>
      <c r="Z16" t="s">
        <v>303</v>
      </c>
      <c r="AA16" s="2">
        <v>0.8</v>
      </c>
      <c r="AB16" t="s">
        <v>303</v>
      </c>
      <c r="AC16" s="2">
        <v>0.7</v>
      </c>
      <c r="AD16" t="s">
        <v>302</v>
      </c>
      <c r="AE16" s="2">
        <v>0.3</v>
      </c>
      <c r="AF16" t="s">
        <v>303</v>
      </c>
      <c r="AG16" s="2">
        <v>0.5</v>
      </c>
      <c r="AH16" t="s">
        <v>303</v>
      </c>
      <c r="AI16" s="2">
        <v>0.2</v>
      </c>
      <c r="AJ16" t="s">
        <v>302</v>
      </c>
      <c r="AK16" s="2">
        <v>0.7</v>
      </c>
      <c r="AL16" t="s">
        <v>303</v>
      </c>
      <c r="AM16" s="2">
        <v>0.6</v>
      </c>
      <c r="AN16" t="s">
        <v>303</v>
      </c>
      <c r="AO16" s="2">
        <v>0.4</v>
      </c>
      <c r="AP16" t="s">
        <v>303</v>
      </c>
      <c r="AQ16" s="2">
        <v>0.5</v>
      </c>
      <c r="AR16" t="s">
        <v>302</v>
      </c>
      <c r="AS16" s="2">
        <v>0.5</v>
      </c>
      <c r="AT16" t="s">
        <v>302</v>
      </c>
      <c r="AU16" s="2">
        <v>0.6</v>
      </c>
      <c r="AV16" t="s">
        <v>303</v>
      </c>
      <c r="AW16" s="2">
        <v>0.6</v>
      </c>
      <c r="AX16" t="s">
        <v>303</v>
      </c>
      <c r="AY16" s="2">
        <v>0.2</v>
      </c>
      <c r="AZ16" s="9" t="s">
        <v>313</v>
      </c>
      <c r="BA16" s="9" t="s">
        <v>305</v>
      </c>
    </row>
    <row r="17" spans="1:53" x14ac:dyDescent="0.2">
      <c r="A17" s="9" t="s">
        <v>295</v>
      </c>
      <c r="B17" s="9" t="s">
        <v>309</v>
      </c>
      <c r="C17" s="9">
        <v>7</v>
      </c>
      <c r="D17" s="9">
        <v>7</v>
      </c>
      <c r="E17" s="9">
        <v>7</v>
      </c>
      <c r="F17" s="9" t="s">
        <v>299</v>
      </c>
      <c r="G17" s="9" t="s">
        <v>299</v>
      </c>
      <c r="H17" s="9" t="s">
        <v>299</v>
      </c>
      <c r="I17" s="9" t="s">
        <v>344</v>
      </c>
      <c r="J17" s="9" t="s">
        <v>337</v>
      </c>
      <c r="K17" s="9" t="s">
        <v>301</v>
      </c>
      <c r="L17" s="9" t="s">
        <v>302</v>
      </c>
      <c r="M17" s="2">
        <v>0.7</v>
      </c>
      <c r="N17" t="s">
        <v>302</v>
      </c>
      <c r="O17" s="2">
        <v>0.5</v>
      </c>
      <c r="P17" t="s">
        <v>303</v>
      </c>
      <c r="Q17" s="2">
        <v>0.8</v>
      </c>
      <c r="R17" t="s">
        <v>302</v>
      </c>
      <c r="S17" s="2">
        <v>0.7</v>
      </c>
      <c r="T17" t="s">
        <v>303</v>
      </c>
      <c r="U17" s="2">
        <v>0.8</v>
      </c>
      <c r="V17" t="s">
        <v>302</v>
      </c>
      <c r="W17" s="2">
        <v>0.8</v>
      </c>
      <c r="X17" t="s">
        <v>302</v>
      </c>
      <c r="Y17" s="2">
        <v>0.8</v>
      </c>
      <c r="Z17" t="s">
        <v>303</v>
      </c>
      <c r="AA17" s="2">
        <v>0.8</v>
      </c>
      <c r="AB17" t="s">
        <v>302</v>
      </c>
      <c r="AC17" s="2">
        <v>0.6</v>
      </c>
      <c r="AD17" t="s">
        <v>303</v>
      </c>
      <c r="AE17" s="2">
        <v>0.8</v>
      </c>
      <c r="AF17" t="s">
        <v>302</v>
      </c>
      <c r="AG17" s="2">
        <v>0.7</v>
      </c>
      <c r="AH17" t="s">
        <v>302</v>
      </c>
      <c r="AI17" s="2">
        <v>0.7</v>
      </c>
      <c r="AJ17" t="s">
        <v>303</v>
      </c>
      <c r="AK17" s="2">
        <v>0.9</v>
      </c>
      <c r="AL17" t="s">
        <v>303</v>
      </c>
      <c r="AM17" s="2">
        <v>0.7</v>
      </c>
      <c r="AN17" t="s">
        <v>302</v>
      </c>
      <c r="AO17" s="2">
        <v>0.7</v>
      </c>
      <c r="AP17" t="s">
        <v>303</v>
      </c>
      <c r="AQ17" s="2">
        <v>0.8</v>
      </c>
      <c r="AR17" t="s">
        <v>303</v>
      </c>
      <c r="AS17" s="2">
        <v>0.8</v>
      </c>
      <c r="AT17" t="s">
        <v>302</v>
      </c>
      <c r="AU17" s="2">
        <v>0.7</v>
      </c>
      <c r="AV17" t="s">
        <v>303</v>
      </c>
      <c r="AW17" s="2">
        <v>0.9</v>
      </c>
      <c r="AX17" t="s">
        <v>302</v>
      </c>
      <c r="AY17" s="2">
        <v>0.3</v>
      </c>
      <c r="AZ17" s="9" t="s">
        <v>313</v>
      </c>
      <c r="BA17" s="9" t="s">
        <v>314</v>
      </c>
    </row>
    <row r="18" spans="1:53" x14ac:dyDescent="0.2">
      <c r="A18" s="9" t="s">
        <v>374</v>
      </c>
      <c r="B18" s="9" t="s">
        <v>296</v>
      </c>
      <c r="C18" s="9">
        <v>5</v>
      </c>
      <c r="D18" s="9">
        <v>5</v>
      </c>
      <c r="E18" s="9">
        <v>5</v>
      </c>
      <c r="F18" s="9" t="s">
        <v>320</v>
      </c>
      <c r="G18" s="9" t="s">
        <v>298</v>
      </c>
      <c r="H18" s="9" t="s">
        <v>298</v>
      </c>
      <c r="I18" s="10">
        <v>0.5</v>
      </c>
      <c r="J18" s="9" t="s">
        <v>337</v>
      </c>
      <c r="K18" s="9" t="s">
        <v>326</v>
      </c>
      <c r="L18" s="9" t="s">
        <v>302</v>
      </c>
      <c r="M18" s="2">
        <v>0.5</v>
      </c>
      <c r="N18" t="s">
        <v>303</v>
      </c>
      <c r="O18" s="8">
        <v>0.6</v>
      </c>
      <c r="P18" s="6" t="s">
        <v>303</v>
      </c>
      <c r="Q18" s="8">
        <v>0.4</v>
      </c>
      <c r="R18" s="6" t="s">
        <v>303</v>
      </c>
      <c r="S18" s="8">
        <v>0.6</v>
      </c>
      <c r="T18" s="6" t="s">
        <v>303</v>
      </c>
      <c r="U18" s="8">
        <v>0.7</v>
      </c>
      <c r="V18" s="6" t="s">
        <v>303</v>
      </c>
      <c r="W18" s="8">
        <v>0.2</v>
      </c>
      <c r="X18" s="6" t="s">
        <v>303</v>
      </c>
      <c r="Y18" s="8">
        <v>0.3</v>
      </c>
      <c r="Z18" s="6" t="s">
        <v>302</v>
      </c>
      <c r="AA18" s="8">
        <v>0.4</v>
      </c>
      <c r="AB18" s="6" t="s">
        <v>302</v>
      </c>
      <c r="AC18" s="8">
        <v>0.5</v>
      </c>
      <c r="AD18" s="6" t="s">
        <v>302</v>
      </c>
      <c r="AE18" s="8">
        <v>0.5</v>
      </c>
      <c r="AF18" s="6" t="s">
        <v>302</v>
      </c>
      <c r="AG18" s="8">
        <v>0.5</v>
      </c>
      <c r="AH18" s="6" t="s">
        <v>302</v>
      </c>
      <c r="AI18" s="8">
        <v>0.5</v>
      </c>
      <c r="AJ18" s="6" t="s">
        <v>303</v>
      </c>
      <c r="AK18" s="8">
        <v>0.7</v>
      </c>
      <c r="AL18" s="6" t="s">
        <v>303</v>
      </c>
      <c r="AM18" s="8">
        <v>0.5</v>
      </c>
      <c r="AN18" s="6" t="s">
        <v>302</v>
      </c>
      <c r="AO18" s="8">
        <v>0.4</v>
      </c>
      <c r="AP18" s="6" t="s">
        <v>303</v>
      </c>
      <c r="AQ18" s="8">
        <v>0.6</v>
      </c>
      <c r="AR18" s="6" t="s">
        <v>303</v>
      </c>
      <c r="AS18" s="8">
        <v>0.7</v>
      </c>
      <c r="AT18" s="6" t="s">
        <v>302</v>
      </c>
      <c r="AU18" s="8">
        <v>0.4</v>
      </c>
      <c r="AV18" s="6" t="s">
        <v>303</v>
      </c>
      <c r="AW18" s="8">
        <v>0.7</v>
      </c>
      <c r="AX18" s="6" t="s">
        <v>302</v>
      </c>
      <c r="AY18" s="8">
        <v>0.4</v>
      </c>
      <c r="AZ18" s="9" t="s">
        <v>313</v>
      </c>
      <c r="BA18" s="9" t="s">
        <v>314</v>
      </c>
    </row>
    <row r="19" spans="1:53" x14ac:dyDescent="0.2">
      <c r="A19" s="9" t="s">
        <v>374</v>
      </c>
      <c r="B19" s="9" t="s">
        <v>296</v>
      </c>
      <c r="C19" s="9">
        <v>3</v>
      </c>
      <c r="D19" s="9">
        <v>5</v>
      </c>
      <c r="E19" s="9">
        <v>7</v>
      </c>
      <c r="F19" s="9" t="s">
        <v>320</v>
      </c>
      <c r="G19" s="9" t="s">
        <v>298</v>
      </c>
      <c r="H19" s="9" t="s">
        <v>298</v>
      </c>
      <c r="I19" s="10">
        <v>0.5</v>
      </c>
      <c r="J19" s="9" t="s">
        <v>337</v>
      </c>
      <c r="K19" s="9" t="s">
        <v>326</v>
      </c>
      <c r="L19" s="9" t="s">
        <v>302</v>
      </c>
      <c r="M19" s="2">
        <v>0.7</v>
      </c>
      <c r="N19" t="s">
        <v>302</v>
      </c>
      <c r="O19" s="2">
        <v>0.5</v>
      </c>
      <c r="P19" t="s">
        <v>302</v>
      </c>
      <c r="Q19" s="2">
        <v>0.4</v>
      </c>
      <c r="R19" t="s">
        <v>302</v>
      </c>
      <c r="S19" s="2">
        <v>0.6</v>
      </c>
      <c r="T19" t="s">
        <v>302</v>
      </c>
      <c r="U19" s="2">
        <v>0.3</v>
      </c>
      <c r="V19" t="s">
        <v>302</v>
      </c>
      <c r="W19" s="2">
        <v>0.8</v>
      </c>
      <c r="X19" t="s">
        <v>303</v>
      </c>
      <c r="Y19" s="2">
        <v>0.2</v>
      </c>
      <c r="Z19" t="s">
        <v>302</v>
      </c>
      <c r="AA19" s="2">
        <v>0.3</v>
      </c>
      <c r="AB19" t="s">
        <v>302</v>
      </c>
      <c r="AC19" s="2">
        <v>0.4</v>
      </c>
      <c r="AD19" t="s">
        <v>303</v>
      </c>
      <c r="AE19" s="2">
        <v>0.1</v>
      </c>
      <c r="AF19" t="s">
        <v>302</v>
      </c>
      <c r="AG19" s="2">
        <v>0.6</v>
      </c>
      <c r="AH19" t="s">
        <v>302</v>
      </c>
      <c r="AI19" s="2">
        <v>0.8</v>
      </c>
      <c r="AJ19" t="s">
        <v>302</v>
      </c>
      <c r="AK19" s="2">
        <v>0.4</v>
      </c>
      <c r="AL19" t="s">
        <v>303</v>
      </c>
      <c r="AM19" s="2">
        <v>0.1</v>
      </c>
      <c r="AN19" t="s">
        <v>302</v>
      </c>
      <c r="AO19" s="2">
        <v>0.5</v>
      </c>
      <c r="AP19" t="s">
        <v>303</v>
      </c>
      <c r="AQ19" s="2">
        <v>0.2</v>
      </c>
      <c r="AR19" t="s">
        <v>302</v>
      </c>
      <c r="AS19" s="2">
        <v>0.3</v>
      </c>
      <c r="AT19" t="s">
        <v>302</v>
      </c>
      <c r="AU19" s="2">
        <v>0.8</v>
      </c>
      <c r="AV19" t="s">
        <v>303</v>
      </c>
      <c r="AW19" s="2">
        <v>0</v>
      </c>
      <c r="AX19" t="s">
        <v>302</v>
      </c>
      <c r="AY19" s="2">
        <v>0.9</v>
      </c>
      <c r="AZ19" s="9" t="s">
        <v>304</v>
      </c>
      <c r="BA19" s="9" t="s">
        <v>305</v>
      </c>
    </row>
    <row r="20" spans="1:53" x14ac:dyDescent="0.2">
      <c r="A20" s="9" t="s">
        <v>295</v>
      </c>
      <c r="B20" s="9" t="s">
        <v>296</v>
      </c>
      <c r="C20" s="9">
        <v>5</v>
      </c>
      <c r="D20" s="9">
        <v>7</v>
      </c>
      <c r="E20" s="9">
        <v>7</v>
      </c>
      <c r="F20" s="9" t="s">
        <v>298</v>
      </c>
      <c r="G20" s="9" t="s">
        <v>334</v>
      </c>
      <c r="H20" s="9" t="s">
        <v>297</v>
      </c>
      <c r="I20" s="10">
        <v>0.5</v>
      </c>
      <c r="J20" s="9" t="s">
        <v>321</v>
      </c>
      <c r="K20" s="9" t="s">
        <v>301</v>
      </c>
      <c r="L20" s="9" t="s">
        <v>302</v>
      </c>
      <c r="M20" s="8">
        <v>0.6</v>
      </c>
      <c r="N20" s="6" t="s">
        <v>302</v>
      </c>
      <c r="O20" s="8">
        <v>0.7</v>
      </c>
      <c r="P20" s="6" t="s">
        <v>303</v>
      </c>
      <c r="Q20" s="8">
        <v>0.4</v>
      </c>
      <c r="R20" s="6" t="s">
        <v>302</v>
      </c>
      <c r="S20" s="8">
        <v>0.6</v>
      </c>
      <c r="T20" s="6" t="s">
        <v>302</v>
      </c>
      <c r="U20" s="8">
        <v>0.3</v>
      </c>
      <c r="V20" s="6" t="s">
        <v>302</v>
      </c>
      <c r="W20" s="8">
        <v>0.7</v>
      </c>
      <c r="X20" s="6" t="s">
        <v>302</v>
      </c>
      <c r="Y20" s="8">
        <v>0.8</v>
      </c>
      <c r="Z20" s="6" t="s">
        <v>302</v>
      </c>
      <c r="AA20" s="8">
        <v>0.5</v>
      </c>
      <c r="AB20" s="6" t="s">
        <v>303</v>
      </c>
      <c r="AC20" s="8">
        <v>0.4</v>
      </c>
      <c r="AD20" s="6" t="s">
        <v>303</v>
      </c>
      <c r="AE20" s="8">
        <v>0.5</v>
      </c>
      <c r="AF20" s="6" t="s">
        <v>303</v>
      </c>
      <c r="AG20" s="8">
        <v>0.4</v>
      </c>
      <c r="AH20" s="6" t="s">
        <v>302</v>
      </c>
      <c r="AI20" s="8">
        <v>0.7</v>
      </c>
      <c r="AJ20" s="6" t="s">
        <v>303</v>
      </c>
      <c r="AK20" s="8">
        <v>0.5</v>
      </c>
      <c r="AL20" s="6" t="s">
        <v>302</v>
      </c>
      <c r="AM20" s="8">
        <v>0.3</v>
      </c>
      <c r="AN20" s="6" t="s">
        <v>302</v>
      </c>
      <c r="AO20" s="8">
        <v>0.7</v>
      </c>
      <c r="AP20" s="6" t="s">
        <v>303</v>
      </c>
      <c r="AQ20" s="8">
        <v>0.6</v>
      </c>
      <c r="AR20" s="6" t="s">
        <v>302</v>
      </c>
      <c r="AS20" s="8">
        <v>0.8</v>
      </c>
      <c r="AT20" s="6" t="s">
        <v>302</v>
      </c>
      <c r="AU20" s="8">
        <v>0.7</v>
      </c>
      <c r="AV20" s="6" t="s">
        <v>303</v>
      </c>
      <c r="AW20" s="8">
        <v>0.8</v>
      </c>
      <c r="AX20" s="6" t="s">
        <v>302</v>
      </c>
      <c r="AY20" s="8">
        <v>0.5</v>
      </c>
      <c r="AZ20" s="9" t="s">
        <v>313</v>
      </c>
      <c r="BA20" s="9" t="s">
        <v>305</v>
      </c>
    </row>
    <row r="21" spans="1:53" x14ac:dyDescent="0.2">
      <c r="A21" t="s">
        <v>295</v>
      </c>
      <c r="B21" t="s">
        <v>309</v>
      </c>
      <c r="C21">
        <v>6</v>
      </c>
      <c r="D21">
        <v>4</v>
      </c>
      <c r="E21">
        <v>4</v>
      </c>
      <c r="F21" t="s">
        <v>299</v>
      </c>
      <c r="G21" t="s">
        <v>317</v>
      </c>
      <c r="H21" t="s">
        <v>310</v>
      </c>
      <c r="I21" t="s">
        <v>311</v>
      </c>
      <c r="J21" t="s">
        <v>337</v>
      </c>
      <c r="K21" t="s">
        <v>322</v>
      </c>
      <c r="L21" t="s">
        <v>302</v>
      </c>
      <c r="M21" s="2">
        <v>0.6</v>
      </c>
      <c r="N21" t="s">
        <v>302</v>
      </c>
      <c r="O21" s="2">
        <v>0.7</v>
      </c>
      <c r="P21" t="s">
        <v>302</v>
      </c>
      <c r="Q21" s="2">
        <v>0.5</v>
      </c>
      <c r="R21" t="s">
        <v>302</v>
      </c>
      <c r="S21" s="2">
        <v>0.5</v>
      </c>
      <c r="T21" t="s">
        <v>302</v>
      </c>
      <c r="U21" s="2">
        <v>0.2</v>
      </c>
      <c r="V21" t="s">
        <v>302</v>
      </c>
      <c r="W21" s="2">
        <v>0.6</v>
      </c>
      <c r="X21" t="s">
        <v>302</v>
      </c>
      <c r="Y21" s="2">
        <v>0.6</v>
      </c>
      <c r="Z21" t="s">
        <v>302</v>
      </c>
      <c r="AA21" s="2">
        <v>0.4</v>
      </c>
      <c r="AB21" t="s">
        <v>302</v>
      </c>
      <c r="AC21" s="2">
        <v>0.6</v>
      </c>
      <c r="AD21" t="s">
        <v>302</v>
      </c>
      <c r="AE21" s="2">
        <v>0.5</v>
      </c>
      <c r="AF21" t="s">
        <v>303</v>
      </c>
      <c r="AG21" s="2">
        <v>0.2</v>
      </c>
      <c r="AH21" t="s">
        <v>302</v>
      </c>
      <c r="AI21" s="2">
        <v>0.3</v>
      </c>
      <c r="AJ21" t="s">
        <v>303</v>
      </c>
      <c r="AK21" s="2">
        <v>0.3</v>
      </c>
      <c r="AL21" t="s">
        <v>303</v>
      </c>
      <c r="AM21" s="2">
        <v>0.5</v>
      </c>
      <c r="AN21" t="s">
        <v>302</v>
      </c>
      <c r="AO21" s="2">
        <v>0.6</v>
      </c>
      <c r="AP21" t="s">
        <v>303</v>
      </c>
      <c r="AQ21" s="2">
        <v>0.3</v>
      </c>
      <c r="AR21" t="s">
        <v>303</v>
      </c>
      <c r="AS21" s="2">
        <v>0.5</v>
      </c>
      <c r="AT21" t="s">
        <v>302</v>
      </c>
      <c r="AU21" s="2">
        <v>0.6</v>
      </c>
      <c r="AV21" t="s">
        <v>303</v>
      </c>
      <c r="AW21" s="2">
        <v>0.2</v>
      </c>
      <c r="AX21" t="s">
        <v>302</v>
      </c>
      <c r="AY21" s="2">
        <v>0.4</v>
      </c>
      <c r="AZ21" s="9" t="s">
        <v>313</v>
      </c>
      <c r="BA21" s="9" t="s">
        <v>305</v>
      </c>
    </row>
    <row r="22" spans="1:53" x14ac:dyDescent="0.2">
      <c r="A22" t="s">
        <v>353</v>
      </c>
      <c r="B22" t="s">
        <v>296</v>
      </c>
      <c r="C22">
        <v>5</v>
      </c>
      <c r="D22">
        <v>5</v>
      </c>
      <c r="E22">
        <v>4</v>
      </c>
      <c r="F22" t="s">
        <v>297</v>
      </c>
      <c r="G22" t="s">
        <v>299</v>
      </c>
      <c r="H22" t="s">
        <v>310</v>
      </c>
      <c r="I22" t="s">
        <v>311</v>
      </c>
      <c r="J22" t="s">
        <v>337</v>
      </c>
      <c r="K22" t="s">
        <v>301</v>
      </c>
      <c r="L22" t="s">
        <v>302</v>
      </c>
      <c r="M22" s="2">
        <v>0.7</v>
      </c>
      <c r="N22" t="s">
        <v>302</v>
      </c>
      <c r="O22" s="2">
        <v>0.6</v>
      </c>
      <c r="P22" t="s">
        <v>303</v>
      </c>
      <c r="Q22" s="2">
        <v>0.8</v>
      </c>
      <c r="R22" t="s">
        <v>302</v>
      </c>
      <c r="S22" s="2">
        <v>0.7</v>
      </c>
      <c r="T22" t="s">
        <v>303</v>
      </c>
      <c r="U22" s="2">
        <v>0.9</v>
      </c>
      <c r="V22" t="s">
        <v>302</v>
      </c>
      <c r="W22" s="2">
        <v>0.8</v>
      </c>
      <c r="X22" t="s">
        <v>302</v>
      </c>
      <c r="Y22" s="2">
        <v>0.6</v>
      </c>
      <c r="Z22" t="s">
        <v>302</v>
      </c>
      <c r="AA22" s="2">
        <v>0.7</v>
      </c>
      <c r="AB22" t="s">
        <v>302</v>
      </c>
      <c r="AC22" s="2">
        <v>1</v>
      </c>
      <c r="AD22" t="s">
        <v>303</v>
      </c>
      <c r="AE22" s="2">
        <v>0.5</v>
      </c>
      <c r="AF22" t="s">
        <v>302</v>
      </c>
      <c r="AG22" s="2">
        <v>0.8</v>
      </c>
      <c r="AH22" t="s">
        <v>302</v>
      </c>
      <c r="AI22" s="2">
        <v>0.4</v>
      </c>
      <c r="AJ22" t="s">
        <v>303</v>
      </c>
      <c r="AK22" s="2">
        <v>0.8</v>
      </c>
      <c r="AL22" t="s">
        <v>303</v>
      </c>
      <c r="AM22" s="2">
        <v>0.8</v>
      </c>
      <c r="AN22" t="s">
        <v>302</v>
      </c>
      <c r="AO22" s="2">
        <v>0.7</v>
      </c>
      <c r="AP22" t="s">
        <v>303</v>
      </c>
      <c r="AQ22" s="2">
        <v>0.7</v>
      </c>
      <c r="AR22" t="s">
        <v>303</v>
      </c>
      <c r="AS22" s="2">
        <v>0.8</v>
      </c>
      <c r="AT22" t="s">
        <v>302</v>
      </c>
      <c r="AU22" s="2">
        <v>0.6</v>
      </c>
      <c r="AV22" t="s">
        <v>303</v>
      </c>
      <c r="AW22" s="2">
        <v>0.8</v>
      </c>
      <c r="AX22" t="s">
        <v>302</v>
      </c>
      <c r="AY22" s="2">
        <v>0.8</v>
      </c>
      <c r="AZ22" t="s">
        <v>313</v>
      </c>
      <c r="BA22" t="s">
        <v>314</v>
      </c>
    </row>
    <row r="23" spans="1:53" x14ac:dyDescent="0.2">
      <c r="A23" t="s">
        <v>295</v>
      </c>
      <c r="B23" t="s">
        <v>309</v>
      </c>
      <c r="C23">
        <v>7</v>
      </c>
      <c r="D23">
        <v>7</v>
      </c>
      <c r="E23">
        <v>7</v>
      </c>
      <c r="F23" t="s">
        <v>317</v>
      </c>
      <c r="G23" t="s">
        <v>317</v>
      </c>
      <c r="H23" t="s">
        <v>299</v>
      </c>
      <c r="I23" s="2">
        <v>0.5</v>
      </c>
      <c r="J23" t="s">
        <v>300</v>
      </c>
      <c r="K23" t="s">
        <v>301</v>
      </c>
      <c r="L23" t="s">
        <v>302</v>
      </c>
      <c r="M23" s="2">
        <v>0.8</v>
      </c>
      <c r="N23" t="s">
        <v>302</v>
      </c>
      <c r="O23" s="2">
        <v>0.9</v>
      </c>
      <c r="P23" t="s">
        <v>302</v>
      </c>
      <c r="Q23" s="2">
        <v>0.3</v>
      </c>
      <c r="R23" t="s">
        <v>302</v>
      </c>
      <c r="S23" s="2">
        <v>0.9</v>
      </c>
      <c r="T23" t="s">
        <v>303</v>
      </c>
      <c r="U23" s="2">
        <v>0.5</v>
      </c>
      <c r="V23" t="s">
        <v>302</v>
      </c>
      <c r="W23" s="2">
        <v>0.3</v>
      </c>
      <c r="X23" t="s">
        <v>302</v>
      </c>
      <c r="Y23" s="2">
        <v>0.2</v>
      </c>
      <c r="Z23" t="s">
        <v>303</v>
      </c>
      <c r="AA23" s="2">
        <v>0.3</v>
      </c>
      <c r="AB23" t="s">
        <v>302</v>
      </c>
      <c r="AC23" s="2">
        <v>0.9</v>
      </c>
      <c r="AD23" t="s">
        <v>302</v>
      </c>
      <c r="AE23" s="2">
        <v>0.3</v>
      </c>
      <c r="AF23" t="s">
        <v>302</v>
      </c>
      <c r="AG23" s="2">
        <v>0.9</v>
      </c>
      <c r="AH23" t="s">
        <v>302</v>
      </c>
      <c r="AI23" s="2">
        <v>0.5</v>
      </c>
      <c r="AJ23" t="s">
        <v>302</v>
      </c>
      <c r="AK23" s="2">
        <v>0.1</v>
      </c>
      <c r="AL23" t="s">
        <v>303</v>
      </c>
      <c r="AM23" s="2">
        <v>0.5</v>
      </c>
      <c r="AN23" t="s">
        <v>302</v>
      </c>
      <c r="AO23" s="2">
        <v>0.9</v>
      </c>
      <c r="AP23" t="s">
        <v>303</v>
      </c>
      <c r="AQ23" s="2">
        <v>0.5</v>
      </c>
      <c r="AR23" t="s">
        <v>303</v>
      </c>
      <c r="AS23" s="2">
        <v>0.7</v>
      </c>
      <c r="AT23" t="s">
        <v>302</v>
      </c>
      <c r="AU23" s="2">
        <v>0.8</v>
      </c>
      <c r="AV23" t="s">
        <v>303</v>
      </c>
      <c r="AW23" s="2">
        <v>0.4</v>
      </c>
      <c r="AX23" t="s">
        <v>302</v>
      </c>
      <c r="AY23" s="2">
        <v>0.8</v>
      </c>
      <c r="AZ23" t="s">
        <v>313</v>
      </c>
      <c r="BA23" t="s">
        <v>305</v>
      </c>
    </row>
    <row r="24" spans="1:53" x14ac:dyDescent="0.2">
      <c r="A24" t="s">
        <v>353</v>
      </c>
      <c r="B24" t="s">
        <v>296</v>
      </c>
      <c r="C24">
        <v>5</v>
      </c>
      <c r="D24">
        <v>4</v>
      </c>
      <c r="E24">
        <v>3</v>
      </c>
      <c r="F24" t="s">
        <v>299</v>
      </c>
      <c r="G24" t="s">
        <v>297</v>
      </c>
      <c r="H24" t="s">
        <v>297</v>
      </c>
      <c r="I24" t="s">
        <v>344</v>
      </c>
      <c r="J24" t="s">
        <v>321</v>
      </c>
      <c r="K24" t="s">
        <v>322</v>
      </c>
      <c r="L24" t="s">
        <v>302</v>
      </c>
      <c r="M24" s="2">
        <v>0.8</v>
      </c>
      <c r="N24" t="s">
        <v>302</v>
      </c>
      <c r="O24" s="2">
        <v>0.6</v>
      </c>
      <c r="P24" t="s">
        <v>303</v>
      </c>
      <c r="Q24" s="2">
        <v>0.3</v>
      </c>
      <c r="R24" t="s">
        <v>302</v>
      </c>
      <c r="S24" s="2">
        <v>0.3</v>
      </c>
      <c r="T24" t="s">
        <v>303</v>
      </c>
      <c r="U24" s="2">
        <v>0.5</v>
      </c>
      <c r="V24" t="s">
        <v>302</v>
      </c>
      <c r="W24" s="2">
        <v>0.5</v>
      </c>
      <c r="X24" t="s">
        <v>302</v>
      </c>
      <c r="Y24" s="2">
        <v>0.5</v>
      </c>
      <c r="Z24" t="s">
        <v>302</v>
      </c>
      <c r="AA24" s="2">
        <v>0.5</v>
      </c>
      <c r="AB24" t="s">
        <v>302</v>
      </c>
      <c r="AC24" s="2">
        <v>0.5</v>
      </c>
      <c r="AD24" t="s">
        <v>303</v>
      </c>
      <c r="AE24" s="2">
        <v>0.3</v>
      </c>
      <c r="AF24" t="s">
        <v>302</v>
      </c>
      <c r="AG24" s="2">
        <v>0.5</v>
      </c>
      <c r="AH24" t="s">
        <v>302</v>
      </c>
      <c r="AI24" s="2">
        <v>0.4</v>
      </c>
      <c r="AJ24" t="s">
        <v>302</v>
      </c>
      <c r="AK24" s="2">
        <v>0.6</v>
      </c>
      <c r="AL24" t="s">
        <v>303</v>
      </c>
      <c r="AM24" s="2">
        <v>0.5</v>
      </c>
      <c r="AN24" t="s">
        <v>302</v>
      </c>
      <c r="AO24" s="2">
        <v>0.7</v>
      </c>
      <c r="AP24" t="s">
        <v>303</v>
      </c>
      <c r="AQ24" s="2">
        <v>0.2</v>
      </c>
      <c r="AR24" t="s">
        <v>303</v>
      </c>
      <c r="AS24" s="2">
        <v>0.4</v>
      </c>
      <c r="AT24" t="s">
        <v>302</v>
      </c>
      <c r="AU24" s="2">
        <v>0.5</v>
      </c>
      <c r="AV24" t="s">
        <v>303</v>
      </c>
      <c r="AW24" s="2">
        <v>0.4</v>
      </c>
      <c r="AX24" t="s">
        <v>302</v>
      </c>
      <c r="AY24" s="2">
        <v>0.6</v>
      </c>
      <c r="AZ24" t="s">
        <v>304</v>
      </c>
      <c r="BA24" t="s">
        <v>305</v>
      </c>
    </row>
    <row r="30" spans="1:53" x14ac:dyDescent="0.2">
      <c r="D30" t="s">
        <v>295</v>
      </c>
      <c r="E30">
        <v>17</v>
      </c>
      <c r="G30" s="9" t="s">
        <v>313</v>
      </c>
      <c r="H30">
        <v>16</v>
      </c>
      <c r="J30" t="s">
        <v>399</v>
      </c>
      <c r="K30">
        <v>13</v>
      </c>
    </row>
    <row r="31" spans="1:53" x14ac:dyDescent="0.2">
      <c r="D31" t="s">
        <v>353</v>
      </c>
      <c r="E31">
        <v>3</v>
      </c>
      <c r="G31" s="9" t="s">
        <v>304</v>
      </c>
      <c r="H31">
        <v>6</v>
      </c>
      <c r="J31" t="s">
        <v>400</v>
      </c>
      <c r="K31">
        <v>10</v>
      </c>
    </row>
    <row r="32" spans="1:53" x14ac:dyDescent="0.2">
      <c r="D32" t="s">
        <v>333</v>
      </c>
      <c r="E32">
        <v>1</v>
      </c>
      <c r="G32" s="9" t="s">
        <v>398</v>
      </c>
      <c r="H32">
        <v>1</v>
      </c>
    </row>
    <row r="33" spans="4:11" x14ac:dyDescent="0.2">
      <c r="D33" s="9" t="s">
        <v>374</v>
      </c>
      <c r="E33">
        <v>2</v>
      </c>
    </row>
    <row r="35" spans="4:11" x14ac:dyDescent="0.2">
      <c r="E35" s="11">
        <f>SUM(E30:E33)</f>
        <v>23</v>
      </c>
      <c r="F35" s="11"/>
      <c r="G35" s="11"/>
      <c r="H35" s="11">
        <f>SUM(H30:H32)</f>
        <v>23</v>
      </c>
      <c r="I35" s="11"/>
      <c r="J35" s="11"/>
      <c r="K35" s="11">
        <f>SUM(K30:K31)</f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workbookViewId="0">
      <selection activeCell="O29" sqref="O29"/>
    </sheetView>
  </sheetViews>
  <sheetFormatPr baseColWidth="10" defaultRowHeight="16" x14ac:dyDescent="0.2"/>
  <sheetData>
    <row r="1" spans="1:53" x14ac:dyDescent="0.2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4" t="s">
        <v>22</v>
      </c>
      <c r="G1" s="4" t="s">
        <v>23</v>
      </c>
      <c r="H1" s="4" t="s">
        <v>24</v>
      </c>
      <c r="I1" s="5" t="s">
        <v>25</v>
      </c>
      <c r="J1" s="5" t="s">
        <v>26</v>
      </c>
      <c r="K1" s="5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s="6" t="s">
        <v>108</v>
      </c>
      <c r="BA1" s="6" t="s">
        <v>109</v>
      </c>
    </row>
    <row r="2" spans="1:53" x14ac:dyDescent="0.2">
      <c r="A2" t="s">
        <v>295</v>
      </c>
      <c r="B2" t="s">
        <v>309</v>
      </c>
      <c r="C2">
        <v>3</v>
      </c>
      <c r="D2">
        <v>3</v>
      </c>
      <c r="E2">
        <v>3</v>
      </c>
      <c r="F2" t="s">
        <v>317</v>
      </c>
      <c r="G2" t="s">
        <v>297</v>
      </c>
      <c r="H2" t="s">
        <v>317</v>
      </c>
      <c r="I2" t="s">
        <v>311</v>
      </c>
      <c r="J2" t="s">
        <v>300</v>
      </c>
      <c r="K2" t="s">
        <v>301</v>
      </c>
      <c r="L2" t="s">
        <v>302</v>
      </c>
      <c r="M2" s="2">
        <v>0.8</v>
      </c>
      <c r="N2" t="s">
        <v>302</v>
      </c>
      <c r="O2" s="2">
        <v>0.6</v>
      </c>
      <c r="P2" t="s">
        <v>302</v>
      </c>
      <c r="Q2" s="2">
        <v>0.5</v>
      </c>
      <c r="R2" t="s">
        <v>302</v>
      </c>
      <c r="S2" s="2">
        <v>0.7</v>
      </c>
      <c r="T2" t="s">
        <v>302</v>
      </c>
      <c r="U2" s="2">
        <v>0.8</v>
      </c>
      <c r="V2" t="s">
        <v>302</v>
      </c>
      <c r="W2" s="2">
        <v>0.7</v>
      </c>
      <c r="X2" t="s">
        <v>302</v>
      </c>
      <c r="Y2" s="2">
        <v>0.6</v>
      </c>
      <c r="Z2" t="s">
        <v>302</v>
      </c>
      <c r="AA2" s="2">
        <v>0.7</v>
      </c>
      <c r="AB2" t="s">
        <v>302</v>
      </c>
      <c r="AC2" s="2">
        <v>0.6</v>
      </c>
      <c r="AD2" t="s">
        <v>302</v>
      </c>
      <c r="AE2" s="2">
        <v>0.6</v>
      </c>
      <c r="AF2" t="s">
        <v>302</v>
      </c>
      <c r="AG2" s="2">
        <v>0.7</v>
      </c>
      <c r="AH2" t="s">
        <v>302</v>
      </c>
      <c r="AI2" s="2">
        <v>0.9</v>
      </c>
      <c r="AJ2" t="s">
        <v>302</v>
      </c>
      <c r="AK2" s="2">
        <v>0.6</v>
      </c>
      <c r="AL2" t="s">
        <v>302</v>
      </c>
      <c r="AM2" s="2">
        <v>0.5</v>
      </c>
      <c r="AN2" t="s">
        <v>302</v>
      </c>
      <c r="AO2" s="2">
        <v>0.6</v>
      </c>
      <c r="AP2" t="s">
        <v>302</v>
      </c>
      <c r="AQ2" s="2">
        <v>0.6</v>
      </c>
      <c r="AR2" t="s">
        <v>302</v>
      </c>
      <c r="AS2" s="2">
        <v>0.6</v>
      </c>
      <c r="AT2" t="s">
        <v>302</v>
      </c>
      <c r="AU2" s="2">
        <v>0.8</v>
      </c>
      <c r="AV2" t="s">
        <v>302</v>
      </c>
      <c r="AW2" s="2">
        <v>0.6</v>
      </c>
      <c r="AX2" t="s">
        <v>302</v>
      </c>
      <c r="AY2" s="2">
        <v>0.7</v>
      </c>
      <c r="AZ2" t="s">
        <v>313</v>
      </c>
      <c r="BA2" t="s">
        <v>305</v>
      </c>
    </row>
    <row r="3" spans="1:53" x14ac:dyDescent="0.2">
      <c r="A3" t="s">
        <v>295</v>
      </c>
      <c r="B3" t="s">
        <v>309</v>
      </c>
      <c r="C3">
        <v>6</v>
      </c>
      <c r="D3">
        <v>7</v>
      </c>
      <c r="E3">
        <v>6</v>
      </c>
      <c r="F3" t="s">
        <v>310</v>
      </c>
      <c r="G3" t="s">
        <v>298</v>
      </c>
      <c r="H3" t="s">
        <v>298</v>
      </c>
      <c r="I3" s="2">
        <v>0.5</v>
      </c>
      <c r="J3" t="s">
        <v>312</v>
      </c>
      <c r="K3" t="s">
        <v>326</v>
      </c>
      <c r="L3" t="s">
        <v>302</v>
      </c>
      <c r="M3" s="2">
        <v>1</v>
      </c>
      <c r="N3" t="s">
        <v>303</v>
      </c>
      <c r="O3" s="2">
        <v>0.4</v>
      </c>
      <c r="P3" t="s">
        <v>303</v>
      </c>
      <c r="Q3" s="2">
        <v>0.2</v>
      </c>
      <c r="R3" t="s">
        <v>302</v>
      </c>
      <c r="S3" s="2">
        <v>0.8</v>
      </c>
      <c r="T3" t="s">
        <v>303</v>
      </c>
      <c r="U3" s="2">
        <v>0.4</v>
      </c>
      <c r="V3" t="s">
        <v>302</v>
      </c>
      <c r="W3" s="2">
        <v>0.6</v>
      </c>
      <c r="X3" t="s">
        <v>302</v>
      </c>
      <c r="Y3" s="2">
        <v>0.8</v>
      </c>
      <c r="Z3" t="s">
        <v>303</v>
      </c>
      <c r="AA3" s="2">
        <v>0.6</v>
      </c>
      <c r="AB3" t="s">
        <v>302</v>
      </c>
      <c r="AC3" s="2">
        <v>0.5</v>
      </c>
      <c r="AD3" t="s">
        <v>303</v>
      </c>
      <c r="AE3" s="2">
        <v>0.5</v>
      </c>
      <c r="AF3" t="s">
        <v>302</v>
      </c>
      <c r="AG3" s="2">
        <v>0.8</v>
      </c>
      <c r="AH3" t="s">
        <v>302</v>
      </c>
      <c r="AI3" s="2">
        <v>0.5</v>
      </c>
      <c r="AJ3" t="s">
        <v>302</v>
      </c>
      <c r="AK3" s="2">
        <v>0.8</v>
      </c>
      <c r="AL3" t="s">
        <v>303</v>
      </c>
      <c r="AM3" s="2">
        <v>0.9</v>
      </c>
      <c r="AN3" t="s">
        <v>302</v>
      </c>
      <c r="AO3" s="2">
        <v>0.8</v>
      </c>
      <c r="AP3" t="s">
        <v>303</v>
      </c>
      <c r="AQ3" s="2">
        <v>0.6</v>
      </c>
      <c r="AR3" t="s">
        <v>303</v>
      </c>
      <c r="AS3" s="2">
        <v>0.4</v>
      </c>
      <c r="AT3" t="s">
        <v>302</v>
      </c>
      <c r="AU3" s="2">
        <v>1</v>
      </c>
      <c r="AV3" t="s">
        <v>302</v>
      </c>
      <c r="AW3" s="2">
        <v>0.4</v>
      </c>
      <c r="AX3" t="s">
        <v>302</v>
      </c>
      <c r="AY3" s="2">
        <v>0.7</v>
      </c>
      <c r="AZ3" t="s">
        <v>304</v>
      </c>
      <c r="BA3" t="s">
        <v>314</v>
      </c>
    </row>
    <row r="4" spans="1:53" x14ac:dyDescent="0.2">
      <c r="A4" t="s">
        <v>295</v>
      </c>
      <c r="B4" t="s">
        <v>296</v>
      </c>
      <c r="C4">
        <v>7</v>
      </c>
      <c r="D4">
        <v>2</v>
      </c>
      <c r="E4">
        <v>4</v>
      </c>
      <c r="F4" t="s">
        <v>317</v>
      </c>
      <c r="G4" t="s">
        <v>320</v>
      </c>
      <c r="H4" t="s">
        <v>320</v>
      </c>
      <c r="I4" s="2">
        <v>0.5</v>
      </c>
      <c r="J4" t="s">
        <v>312</v>
      </c>
      <c r="K4" t="s">
        <v>326</v>
      </c>
      <c r="L4" t="s">
        <v>303</v>
      </c>
      <c r="M4" s="2">
        <v>0.4</v>
      </c>
      <c r="N4" t="s">
        <v>302</v>
      </c>
      <c r="O4" s="2">
        <v>0.7</v>
      </c>
      <c r="P4" t="s">
        <v>303</v>
      </c>
      <c r="Q4" s="2">
        <v>0.7</v>
      </c>
      <c r="R4" t="s">
        <v>302</v>
      </c>
      <c r="S4" s="2">
        <v>0.7</v>
      </c>
      <c r="T4" t="s">
        <v>303</v>
      </c>
      <c r="U4" s="2">
        <v>0.8</v>
      </c>
      <c r="V4" t="s">
        <v>302</v>
      </c>
      <c r="W4" s="2">
        <v>0.7</v>
      </c>
      <c r="X4" t="s">
        <v>302</v>
      </c>
      <c r="Y4" s="2">
        <v>0.5</v>
      </c>
      <c r="Z4" t="s">
        <v>302</v>
      </c>
      <c r="AA4" s="2">
        <v>0.5</v>
      </c>
      <c r="AB4" t="s">
        <v>302</v>
      </c>
      <c r="AC4" s="2">
        <v>0.6</v>
      </c>
      <c r="AD4" t="s">
        <v>303</v>
      </c>
      <c r="AE4" s="2">
        <v>0.6</v>
      </c>
      <c r="AF4" t="s">
        <v>302</v>
      </c>
      <c r="AG4" s="2">
        <v>0.7</v>
      </c>
      <c r="AH4" t="s">
        <v>302</v>
      </c>
      <c r="AI4" s="2">
        <v>0.6</v>
      </c>
      <c r="AJ4" t="s">
        <v>302</v>
      </c>
      <c r="AK4" s="2">
        <v>0.6</v>
      </c>
      <c r="AL4" t="s">
        <v>303</v>
      </c>
      <c r="AM4" s="2">
        <v>0.7</v>
      </c>
      <c r="AN4" t="s">
        <v>302</v>
      </c>
      <c r="AO4" s="2">
        <v>0.6</v>
      </c>
      <c r="AP4" t="s">
        <v>303</v>
      </c>
      <c r="AQ4" s="2">
        <v>0.5</v>
      </c>
      <c r="AR4" t="s">
        <v>303</v>
      </c>
      <c r="AS4" s="2">
        <v>0.8</v>
      </c>
      <c r="AT4" t="s">
        <v>302</v>
      </c>
      <c r="AU4" s="2">
        <v>0.7</v>
      </c>
      <c r="AV4" t="s">
        <v>303</v>
      </c>
      <c r="AW4" s="2">
        <v>0.7</v>
      </c>
      <c r="AX4" t="s">
        <v>302</v>
      </c>
      <c r="AY4" s="2">
        <v>0.7</v>
      </c>
      <c r="AZ4" t="s">
        <v>304</v>
      </c>
      <c r="BA4" t="s">
        <v>314</v>
      </c>
    </row>
    <row r="5" spans="1:53" x14ac:dyDescent="0.2">
      <c r="A5" t="s">
        <v>295</v>
      </c>
      <c r="B5" t="s">
        <v>309</v>
      </c>
      <c r="C5">
        <v>8</v>
      </c>
      <c r="D5">
        <v>6</v>
      </c>
      <c r="E5">
        <v>5</v>
      </c>
      <c r="F5" t="s">
        <v>297</v>
      </c>
      <c r="G5" t="s">
        <v>317</v>
      </c>
      <c r="H5" t="s">
        <v>320</v>
      </c>
      <c r="I5" t="s">
        <v>311</v>
      </c>
      <c r="J5" t="s">
        <v>312</v>
      </c>
      <c r="K5" t="s">
        <v>326</v>
      </c>
      <c r="L5" t="s">
        <v>302</v>
      </c>
      <c r="M5" s="2">
        <v>0.7</v>
      </c>
      <c r="N5" t="s">
        <v>302</v>
      </c>
      <c r="O5" s="2">
        <v>0.8</v>
      </c>
      <c r="P5" t="s">
        <v>302</v>
      </c>
      <c r="Q5" s="2">
        <v>0.4</v>
      </c>
      <c r="R5" t="s">
        <v>302</v>
      </c>
      <c r="S5" s="2">
        <v>0.7</v>
      </c>
      <c r="T5" t="s">
        <v>303</v>
      </c>
      <c r="U5" s="2">
        <v>0.8</v>
      </c>
      <c r="V5" t="s">
        <v>302</v>
      </c>
      <c r="W5" s="2">
        <v>0.7</v>
      </c>
      <c r="X5" t="s">
        <v>302</v>
      </c>
      <c r="Y5" s="2">
        <v>0.5</v>
      </c>
      <c r="Z5" t="s">
        <v>302</v>
      </c>
      <c r="AA5" s="2">
        <v>0.6</v>
      </c>
      <c r="AB5" t="s">
        <v>302</v>
      </c>
      <c r="AC5" s="2">
        <v>0.7</v>
      </c>
      <c r="AD5" t="s">
        <v>302</v>
      </c>
      <c r="AE5" s="2">
        <v>0.5</v>
      </c>
      <c r="AF5" t="s">
        <v>302</v>
      </c>
      <c r="AG5" s="2">
        <v>0.7</v>
      </c>
      <c r="AH5" t="s">
        <v>302</v>
      </c>
      <c r="AI5" s="2">
        <v>0.5</v>
      </c>
      <c r="AJ5" t="s">
        <v>302</v>
      </c>
      <c r="AK5" s="2">
        <v>0.7</v>
      </c>
      <c r="AL5" t="s">
        <v>303</v>
      </c>
      <c r="AM5" s="2">
        <v>0.6</v>
      </c>
      <c r="AN5" t="s">
        <v>302</v>
      </c>
      <c r="AO5" s="2">
        <v>0.7</v>
      </c>
      <c r="AP5" t="s">
        <v>303</v>
      </c>
      <c r="AQ5" s="2">
        <v>0.6</v>
      </c>
      <c r="AR5" t="s">
        <v>303</v>
      </c>
      <c r="AS5" s="2">
        <v>0.7</v>
      </c>
      <c r="AT5" t="s">
        <v>302</v>
      </c>
      <c r="AU5" s="2">
        <v>0.7</v>
      </c>
      <c r="AV5" t="s">
        <v>303</v>
      </c>
      <c r="AW5" s="2">
        <v>0.6</v>
      </c>
      <c r="AX5" t="s">
        <v>302</v>
      </c>
      <c r="AY5" s="2">
        <v>0.5</v>
      </c>
      <c r="AZ5" t="s">
        <v>313</v>
      </c>
      <c r="BA5" t="s">
        <v>314</v>
      </c>
    </row>
    <row r="6" spans="1:53" x14ac:dyDescent="0.2">
      <c r="A6" t="s">
        <v>295</v>
      </c>
      <c r="B6" t="s">
        <v>309</v>
      </c>
      <c r="C6">
        <v>6</v>
      </c>
      <c r="D6">
        <v>5</v>
      </c>
      <c r="E6">
        <v>5</v>
      </c>
      <c r="F6" t="s">
        <v>317</v>
      </c>
      <c r="G6" t="s">
        <v>310</v>
      </c>
      <c r="H6" t="s">
        <v>298</v>
      </c>
      <c r="I6" s="2">
        <v>0.5</v>
      </c>
      <c r="J6" t="s">
        <v>337</v>
      </c>
      <c r="K6" t="s">
        <v>301</v>
      </c>
      <c r="L6" t="s">
        <v>302</v>
      </c>
      <c r="M6" s="2">
        <v>0.5</v>
      </c>
      <c r="N6" t="s">
        <v>302</v>
      </c>
      <c r="O6" s="2">
        <v>0.5</v>
      </c>
      <c r="P6" t="s">
        <v>302</v>
      </c>
      <c r="Q6" s="2">
        <v>0.4</v>
      </c>
      <c r="R6" t="s">
        <v>302</v>
      </c>
      <c r="S6" s="2">
        <v>0.6</v>
      </c>
      <c r="T6" t="s">
        <v>303</v>
      </c>
      <c r="U6" s="2">
        <v>0.3</v>
      </c>
      <c r="V6" t="s">
        <v>302</v>
      </c>
      <c r="W6" s="2">
        <v>0.4</v>
      </c>
      <c r="X6" t="s">
        <v>302</v>
      </c>
      <c r="Y6" s="2">
        <v>0.3</v>
      </c>
      <c r="Z6" t="s">
        <v>302</v>
      </c>
      <c r="AA6" s="2">
        <v>0.1</v>
      </c>
      <c r="AB6" t="s">
        <v>302</v>
      </c>
      <c r="AC6" s="2">
        <v>0.6</v>
      </c>
      <c r="AD6" t="s">
        <v>302</v>
      </c>
      <c r="AE6" s="2">
        <v>0.2</v>
      </c>
      <c r="AF6" t="s">
        <v>302</v>
      </c>
      <c r="AG6" s="2">
        <v>0.3</v>
      </c>
      <c r="AH6" t="s">
        <v>302</v>
      </c>
      <c r="AI6" s="2">
        <v>0.3</v>
      </c>
      <c r="AJ6" t="s">
        <v>302</v>
      </c>
      <c r="AK6" s="2">
        <v>0.2</v>
      </c>
      <c r="AL6" t="s">
        <v>303</v>
      </c>
      <c r="AM6" s="2">
        <v>0.4</v>
      </c>
      <c r="AN6" t="s">
        <v>302</v>
      </c>
      <c r="AO6" s="2">
        <v>0.3</v>
      </c>
      <c r="AP6" t="s">
        <v>303</v>
      </c>
      <c r="AQ6" s="2">
        <v>0.3</v>
      </c>
      <c r="AR6" t="s">
        <v>303</v>
      </c>
      <c r="AS6" s="2">
        <v>0.3</v>
      </c>
      <c r="AT6" t="s">
        <v>302</v>
      </c>
      <c r="AU6" s="2">
        <v>0.3</v>
      </c>
      <c r="AV6" t="s">
        <v>303</v>
      </c>
      <c r="AW6" s="2">
        <v>0.1</v>
      </c>
      <c r="AX6" t="s">
        <v>302</v>
      </c>
      <c r="AY6" s="2">
        <v>0.5</v>
      </c>
      <c r="AZ6" t="s">
        <v>313</v>
      </c>
      <c r="BA6" t="s">
        <v>314</v>
      </c>
    </row>
    <row r="7" spans="1:53" x14ac:dyDescent="0.2">
      <c r="A7" t="s">
        <v>295</v>
      </c>
      <c r="B7" t="s">
        <v>296</v>
      </c>
      <c r="C7">
        <v>8</v>
      </c>
      <c r="D7">
        <v>7</v>
      </c>
      <c r="E7">
        <v>7</v>
      </c>
      <c r="F7" t="s">
        <v>297</v>
      </c>
      <c r="G7" t="s">
        <v>317</v>
      </c>
      <c r="H7" t="s">
        <v>334</v>
      </c>
      <c r="I7" t="s">
        <v>311</v>
      </c>
      <c r="J7" t="s">
        <v>312</v>
      </c>
      <c r="K7" t="s">
        <v>301</v>
      </c>
      <c r="L7" t="s">
        <v>302</v>
      </c>
      <c r="M7" s="2">
        <v>0.6</v>
      </c>
      <c r="N7" t="s">
        <v>302</v>
      </c>
      <c r="O7" s="2">
        <v>0.4</v>
      </c>
      <c r="P7" t="s">
        <v>303</v>
      </c>
      <c r="Q7" s="2">
        <v>0.1</v>
      </c>
      <c r="R7" t="s">
        <v>303</v>
      </c>
      <c r="S7" s="2">
        <v>0.2</v>
      </c>
      <c r="T7" t="s">
        <v>303</v>
      </c>
      <c r="U7" s="2">
        <v>0.1</v>
      </c>
      <c r="V7" t="s">
        <v>302</v>
      </c>
      <c r="W7" s="2">
        <v>0.4</v>
      </c>
      <c r="X7" t="s">
        <v>302</v>
      </c>
      <c r="Y7" s="2">
        <v>0.4</v>
      </c>
      <c r="Z7" t="s">
        <v>303</v>
      </c>
      <c r="AA7" s="2">
        <v>0.1</v>
      </c>
      <c r="AB7" t="s">
        <v>302</v>
      </c>
      <c r="AC7" s="2">
        <v>0.6</v>
      </c>
      <c r="AD7" t="s">
        <v>303</v>
      </c>
      <c r="AE7" s="2">
        <v>0.3</v>
      </c>
      <c r="AF7" t="s">
        <v>302</v>
      </c>
      <c r="AG7" s="2">
        <v>0.7</v>
      </c>
      <c r="AH7" t="s">
        <v>302</v>
      </c>
      <c r="AI7" s="2">
        <v>0.7</v>
      </c>
      <c r="AJ7" t="s">
        <v>303</v>
      </c>
      <c r="AK7" s="2">
        <v>0.4</v>
      </c>
      <c r="AL7" t="s">
        <v>303</v>
      </c>
      <c r="AM7" s="2">
        <v>0.1</v>
      </c>
      <c r="AN7" t="s">
        <v>302</v>
      </c>
      <c r="AO7" s="2">
        <v>0.5</v>
      </c>
      <c r="AP7" t="s">
        <v>303</v>
      </c>
      <c r="AQ7" s="2">
        <v>0.4</v>
      </c>
      <c r="AR7" t="s">
        <v>303</v>
      </c>
      <c r="AS7" s="2">
        <v>0.1</v>
      </c>
      <c r="AT7" t="s">
        <v>302</v>
      </c>
      <c r="AU7" s="2">
        <v>0.6</v>
      </c>
      <c r="AV7" t="s">
        <v>303</v>
      </c>
      <c r="AW7" s="2">
        <v>0.4</v>
      </c>
      <c r="AX7" t="s">
        <v>302</v>
      </c>
      <c r="AY7" s="2">
        <v>0.6</v>
      </c>
      <c r="AZ7" t="s">
        <v>313</v>
      </c>
      <c r="BA7" t="s">
        <v>314</v>
      </c>
    </row>
    <row r="8" spans="1:53" x14ac:dyDescent="0.2">
      <c r="A8" t="s">
        <v>295</v>
      </c>
      <c r="B8" t="s">
        <v>309</v>
      </c>
      <c r="C8">
        <v>7</v>
      </c>
      <c r="D8">
        <v>7</v>
      </c>
      <c r="E8">
        <v>7</v>
      </c>
      <c r="F8" t="s">
        <v>317</v>
      </c>
      <c r="G8" t="s">
        <v>298</v>
      </c>
      <c r="H8" t="s">
        <v>298</v>
      </c>
      <c r="I8" t="s">
        <v>344</v>
      </c>
      <c r="J8" t="s">
        <v>300</v>
      </c>
      <c r="K8" t="s">
        <v>301</v>
      </c>
      <c r="L8" t="s">
        <v>302</v>
      </c>
      <c r="M8" s="2">
        <v>0.8</v>
      </c>
      <c r="N8" t="s">
        <v>302</v>
      </c>
      <c r="O8" s="2">
        <v>0.8</v>
      </c>
      <c r="P8" t="s">
        <v>302</v>
      </c>
      <c r="Q8" s="2">
        <v>0.6</v>
      </c>
      <c r="R8" t="s">
        <v>302</v>
      </c>
      <c r="S8" s="2">
        <v>0.8</v>
      </c>
      <c r="T8" t="s">
        <v>303</v>
      </c>
      <c r="U8" s="2">
        <v>0.8</v>
      </c>
      <c r="V8" t="s">
        <v>302</v>
      </c>
      <c r="W8" s="2">
        <v>0.6</v>
      </c>
      <c r="X8" t="s">
        <v>302</v>
      </c>
      <c r="Y8" s="2">
        <v>0.7</v>
      </c>
      <c r="Z8" t="s">
        <v>302</v>
      </c>
      <c r="AA8" s="2">
        <v>0.6</v>
      </c>
      <c r="AB8" t="s">
        <v>302</v>
      </c>
      <c r="AC8" s="2">
        <v>0.9</v>
      </c>
      <c r="AD8" t="s">
        <v>302</v>
      </c>
      <c r="AE8" s="2">
        <v>0.5</v>
      </c>
      <c r="AF8" t="s">
        <v>302</v>
      </c>
      <c r="AG8" s="2">
        <v>0.6</v>
      </c>
      <c r="AH8" t="s">
        <v>302</v>
      </c>
      <c r="AI8" s="2">
        <v>0.6</v>
      </c>
      <c r="AJ8" t="s">
        <v>302</v>
      </c>
      <c r="AK8" s="2">
        <v>0.8</v>
      </c>
      <c r="AL8" t="s">
        <v>303</v>
      </c>
      <c r="AM8" s="2">
        <v>0.7</v>
      </c>
      <c r="AN8" t="s">
        <v>302</v>
      </c>
      <c r="AO8" s="2">
        <v>0.7</v>
      </c>
      <c r="AP8" t="s">
        <v>303</v>
      </c>
      <c r="AQ8" s="2">
        <v>0.5</v>
      </c>
      <c r="AR8" t="s">
        <v>303</v>
      </c>
      <c r="AS8" s="2">
        <v>0.6</v>
      </c>
      <c r="AT8" t="s">
        <v>302</v>
      </c>
      <c r="AU8" s="2">
        <v>0.6</v>
      </c>
      <c r="AV8" t="s">
        <v>303</v>
      </c>
      <c r="AW8" s="2">
        <v>0.6</v>
      </c>
      <c r="AX8" t="s">
        <v>302</v>
      </c>
      <c r="AY8" s="2">
        <v>0.6</v>
      </c>
      <c r="AZ8" t="s">
        <v>313</v>
      </c>
      <c r="BA8" t="s">
        <v>314</v>
      </c>
    </row>
    <row r="9" spans="1:53" x14ac:dyDescent="0.2">
      <c r="A9" t="s">
        <v>295</v>
      </c>
      <c r="B9" t="s">
        <v>309</v>
      </c>
      <c r="C9">
        <v>6</v>
      </c>
      <c r="D9">
        <v>6</v>
      </c>
      <c r="E9">
        <v>5</v>
      </c>
      <c r="F9" t="s">
        <v>297</v>
      </c>
      <c r="G9" t="s">
        <v>298</v>
      </c>
      <c r="H9" t="s">
        <v>299</v>
      </c>
      <c r="I9" s="2">
        <v>0.5</v>
      </c>
      <c r="J9" t="s">
        <v>300</v>
      </c>
      <c r="K9" t="s">
        <v>301</v>
      </c>
      <c r="L9" t="s">
        <v>302</v>
      </c>
      <c r="M9" s="2">
        <v>0.7</v>
      </c>
      <c r="N9" t="s">
        <v>302</v>
      </c>
      <c r="O9" s="2">
        <v>0.6</v>
      </c>
      <c r="P9" t="s">
        <v>302</v>
      </c>
      <c r="Q9" s="2">
        <v>0.5</v>
      </c>
      <c r="R9" t="s">
        <v>302</v>
      </c>
      <c r="S9" s="2">
        <v>0.6</v>
      </c>
      <c r="T9" t="s">
        <v>302</v>
      </c>
      <c r="U9" s="2">
        <v>0.5</v>
      </c>
      <c r="V9" t="s">
        <v>302</v>
      </c>
      <c r="W9" s="2">
        <v>0.8</v>
      </c>
      <c r="X9" t="s">
        <v>302</v>
      </c>
      <c r="Y9" s="2">
        <v>0.6</v>
      </c>
      <c r="Z9" t="s">
        <v>302</v>
      </c>
      <c r="AA9" s="2">
        <v>0.5</v>
      </c>
      <c r="AB9" t="s">
        <v>302</v>
      </c>
      <c r="AC9" s="2">
        <v>0.6</v>
      </c>
      <c r="AD9" t="s">
        <v>302</v>
      </c>
      <c r="AE9" s="2">
        <v>0.5</v>
      </c>
      <c r="AF9" t="s">
        <v>302</v>
      </c>
      <c r="AG9" s="2">
        <v>0.3</v>
      </c>
      <c r="AH9" t="s">
        <v>302</v>
      </c>
      <c r="AI9" s="2">
        <v>0.5</v>
      </c>
      <c r="AJ9" t="s">
        <v>302</v>
      </c>
      <c r="AK9" s="2">
        <v>0.6</v>
      </c>
      <c r="AL9" t="s">
        <v>303</v>
      </c>
      <c r="AM9" s="2">
        <v>0.6</v>
      </c>
      <c r="AN9" t="s">
        <v>302</v>
      </c>
      <c r="AO9" s="2">
        <v>0.4</v>
      </c>
      <c r="AP9" t="s">
        <v>302</v>
      </c>
      <c r="AQ9" s="2">
        <v>0.6</v>
      </c>
      <c r="AR9" t="s">
        <v>303</v>
      </c>
      <c r="AS9" s="2">
        <v>0.5</v>
      </c>
      <c r="AT9" t="s">
        <v>302</v>
      </c>
      <c r="AU9" s="2">
        <v>0.6</v>
      </c>
      <c r="AV9" t="s">
        <v>303</v>
      </c>
      <c r="AW9" s="2">
        <v>0.5</v>
      </c>
      <c r="AX9" t="s">
        <v>302</v>
      </c>
      <c r="AY9" s="2">
        <v>0.4</v>
      </c>
      <c r="AZ9" t="s">
        <v>313</v>
      </c>
      <c r="BA9" t="s">
        <v>314</v>
      </c>
    </row>
    <row r="10" spans="1:53" x14ac:dyDescent="0.2">
      <c r="A10" t="s">
        <v>295</v>
      </c>
      <c r="B10" t="s">
        <v>296</v>
      </c>
      <c r="C10">
        <v>9</v>
      </c>
      <c r="D10">
        <v>6</v>
      </c>
      <c r="E10">
        <v>6</v>
      </c>
      <c r="F10" t="s">
        <v>310</v>
      </c>
      <c r="G10" t="s">
        <v>298</v>
      </c>
      <c r="H10" t="s">
        <v>298</v>
      </c>
      <c r="I10" t="s">
        <v>311</v>
      </c>
      <c r="J10" t="s">
        <v>300</v>
      </c>
      <c r="K10" t="s">
        <v>301</v>
      </c>
      <c r="L10" t="s">
        <v>302</v>
      </c>
      <c r="M10" s="2">
        <v>0.7</v>
      </c>
      <c r="N10" t="s">
        <v>302</v>
      </c>
      <c r="O10" s="2">
        <v>0.5</v>
      </c>
      <c r="P10" t="s">
        <v>303</v>
      </c>
      <c r="Q10" s="2">
        <v>0.6</v>
      </c>
      <c r="R10" t="s">
        <v>302</v>
      </c>
      <c r="S10" s="2">
        <v>0.7</v>
      </c>
      <c r="T10" t="s">
        <v>303</v>
      </c>
      <c r="U10" s="2">
        <v>0.7</v>
      </c>
      <c r="V10" t="s">
        <v>302</v>
      </c>
      <c r="W10" s="2">
        <v>0.7</v>
      </c>
      <c r="X10" t="s">
        <v>303</v>
      </c>
      <c r="Y10" s="2">
        <v>0.6</v>
      </c>
      <c r="Z10" t="s">
        <v>303</v>
      </c>
      <c r="AA10" s="2">
        <v>0.7</v>
      </c>
      <c r="AB10" t="s">
        <v>302</v>
      </c>
      <c r="AC10" s="2">
        <v>0.6</v>
      </c>
      <c r="AD10" t="s">
        <v>303</v>
      </c>
      <c r="AE10" s="2">
        <v>0.7</v>
      </c>
      <c r="AF10" t="s">
        <v>302</v>
      </c>
      <c r="AG10" s="2">
        <v>0.7</v>
      </c>
      <c r="AH10" t="s">
        <v>302</v>
      </c>
      <c r="AI10" s="2">
        <v>0.8</v>
      </c>
      <c r="AJ10" t="s">
        <v>302</v>
      </c>
      <c r="AK10" s="2">
        <v>0.7</v>
      </c>
      <c r="AL10" t="s">
        <v>303</v>
      </c>
      <c r="AM10" s="2">
        <v>0.8</v>
      </c>
      <c r="AN10" t="s">
        <v>302</v>
      </c>
      <c r="AO10" s="2">
        <v>0.9</v>
      </c>
      <c r="AP10" t="s">
        <v>303</v>
      </c>
      <c r="AQ10" s="2">
        <v>0.8</v>
      </c>
      <c r="AR10" t="s">
        <v>303</v>
      </c>
      <c r="AS10" s="2">
        <v>0.6</v>
      </c>
      <c r="AT10" t="s">
        <v>302</v>
      </c>
      <c r="AU10" s="2">
        <v>0.7</v>
      </c>
      <c r="AV10" t="s">
        <v>303</v>
      </c>
      <c r="AW10" s="2">
        <v>0.7</v>
      </c>
      <c r="AX10" t="s">
        <v>302</v>
      </c>
      <c r="AY10" s="2">
        <v>0.7</v>
      </c>
      <c r="AZ10" t="s">
        <v>304</v>
      </c>
      <c r="BA10" t="s">
        <v>305</v>
      </c>
    </row>
    <row r="11" spans="1:53" x14ac:dyDescent="0.2">
      <c r="A11" t="s">
        <v>295</v>
      </c>
      <c r="B11" t="s">
        <v>309</v>
      </c>
      <c r="C11">
        <v>4</v>
      </c>
      <c r="D11">
        <v>8</v>
      </c>
      <c r="E11">
        <v>7</v>
      </c>
      <c r="F11" t="s">
        <v>334</v>
      </c>
      <c r="G11" t="s">
        <v>299</v>
      </c>
      <c r="H11" t="s">
        <v>299</v>
      </c>
      <c r="I11" t="s">
        <v>344</v>
      </c>
      <c r="J11" t="s">
        <v>300</v>
      </c>
      <c r="K11" t="s">
        <v>322</v>
      </c>
      <c r="L11" t="s">
        <v>302</v>
      </c>
      <c r="M11" s="2">
        <v>1</v>
      </c>
      <c r="N11" t="s">
        <v>302</v>
      </c>
      <c r="O11" s="2">
        <v>0.8</v>
      </c>
      <c r="P11" t="s">
        <v>302</v>
      </c>
      <c r="Q11" s="2">
        <v>0.5</v>
      </c>
      <c r="R11" t="s">
        <v>302</v>
      </c>
      <c r="S11" s="2">
        <v>0.5</v>
      </c>
      <c r="T11" t="s">
        <v>303</v>
      </c>
      <c r="U11" s="2">
        <v>0</v>
      </c>
      <c r="V11" t="s">
        <v>302</v>
      </c>
      <c r="W11" s="2">
        <v>1</v>
      </c>
      <c r="X11" t="s">
        <v>302</v>
      </c>
      <c r="Y11" s="2">
        <v>0.6</v>
      </c>
      <c r="Z11" t="s">
        <v>302</v>
      </c>
      <c r="AA11" s="2">
        <v>0.5</v>
      </c>
      <c r="AB11" t="s">
        <v>302</v>
      </c>
      <c r="AC11" s="2">
        <v>0.8</v>
      </c>
      <c r="AD11" t="s">
        <v>302</v>
      </c>
      <c r="AE11" s="2">
        <v>0.4</v>
      </c>
      <c r="AF11" t="s">
        <v>302</v>
      </c>
      <c r="AG11" s="2">
        <v>0.7</v>
      </c>
      <c r="AH11" t="s">
        <v>302</v>
      </c>
      <c r="AI11" s="2">
        <v>0.8</v>
      </c>
      <c r="AJ11" t="s">
        <v>302</v>
      </c>
      <c r="AK11" s="2">
        <v>0.6</v>
      </c>
      <c r="AL11" t="s">
        <v>303</v>
      </c>
      <c r="AM11" s="2">
        <v>0</v>
      </c>
      <c r="AN11" t="s">
        <v>302</v>
      </c>
      <c r="AO11" s="2">
        <v>0.6</v>
      </c>
      <c r="AP11" t="s">
        <v>303</v>
      </c>
      <c r="AQ11" s="2">
        <v>0</v>
      </c>
      <c r="AR11" t="s">
        <v>303</v>
      </c>
      <c r="AS11" s="8">
        <v>0.5</v>
      </c>
      <c r="AT11" t="s">
        <v>302</v>
      </c>
      <c r="AU11" s="2">
        <v>1</v>
      </c>
      <c r="AV11" t="s">
        <v>303</v>
      </c>
      <c r="AW11" s="8">
        <v>0.5</v>
      </c>
      <c r="AX11" t="s">
        <v>302</v>
      </c>
      <c r="AY11" s="2">
        <v>0.7</v>
      </c>
      <c r="AZ11" t="s">
        <v>304</v>
      </c>
      <c r="BA11" t="s">
        <v>305</v>
      </c>
    </row>
    <row r="12" spans="1:53" x14ac:dyDescent="0.2">
      <c r="A12" t="s">
        <v>295</v>
      </c>
      <c r="B12" t="s">
        <v>309</v>
      </c>
      <c r="C12">
        <v>7</v>
      </c>
      <c r="D12">
        <v>8</v>
      </c>
      <c r="E12">
        <v>7</v>
      </c>
      <c r="F12" t="s">
        <v>297</v>
      </c>
      <c r="G12" t="s">
        <v>298</v>
      </c>
      <c r="H12" t="s">
        <v>298</v>
      </c>
      <c r="I12" s="2">
        <v>0.5</v>
      </c>
      <c r="J12" t="s">
        <v>337</v>
      </c>
      <c r="K12" t="s">
        <v>322</v>
      </c>
      <c r="L12" t="s">
        <v>302</v>
      </c>
      <c r="M12" s="2">
        <v>0.8</v>
      </c>
      <c r="N12" t="s">
        <v>302</v>
      </c>
      <c r="O12" s="2">
        <v>0.9</v>
      </c>
      <c r="P12" t="s">
        <v>302</v>
      </c>
      <c r="Q12" s="2">
        <v>0.8</v>
      </c>
      <c r="R12" t="s">
        <v>302</v>
      </c>
      <c r="S12" s="2">
        <v>0.9</v>
      </c>
      <c r="T12" t="s">
        <v>303</v>
      </c>
      <c r="U12" s="2">
        <v>0.8</v>
      </c>
      <c r="V12" t="s">
        <v>302</v>
      </c>
      <c r="W12" s="2">
        <v>0.9</v>
      </c>
      <c r="X12" t="s">
        <v>302</v>
      </c>
      <c r="Y12" s="2">
        <v>0.8</v>
      </c>
      <c r="Z12" t="s">
        <v>302</v>
      </c>
      <c r="AA12" s="2">
        <v>0.8</v>
      </c>
      <c r="AB12" t="s">
        <v>302</v>
      </c>
      <c r="AC12" s="2">
        <v>0.9</v>
      </c>
      <c r="AD12" t="s">
        <v>302</v>
      </c>
      <c r="AE12" s="2">
        <v>0.7</v>
      </c>
      <c r="AF12" t="s">
        <v>302</v>
      </c>
      <c r="AG12" s="2">
        <v>0.9</v>
      </c>
      <c r="AH12" t="s">
        <v>302</v>
      </c>
      <c r="AI12" s="2">
        <v>0.6</v>
      </c>
      <c r="AJ12" t="s">
        <v>302</v>
      </c>
      <c r="AK12" s="2">
        <v>0.9</v>
      </c>
      <c r="AL12" t="s">
        <v>303</v>
      </c>
      <c r="AM12" s="2">
        <v>0.9</v>
      </c>
      <c r="AN12" t="s">
        <v>302</v>
      </c>
      <c r="AO12" s="2">
        <v>0.9</v>
      </c>
      <c r="AP12" t="s">
        <v>302</v>
      </c>
      <c r="AQ12" s="2">
        <v>0.4</v>
      </c>
      <c r="AR12" t="s">
        <v>303</v>
      </c>
      <c r="AS12" s="2">
        <v>0.6</v>
      </c>
      <c r="AT12" t="s">
        <v>302</v>
      </c>
      <c r="AU12" s="2">
        <v>0.8</v>
      </c>
      <c r="AV12" t="s">
        <v>302</v>
      </c>
      <c r="AW12" s="2">
        <v>0.5</v>
      </c>
      <c r="AX12" t="s">
        <v>302</v>
      </c>
      <c r="AY12" s="2">
        <v>0.7</v>
      </c>
      <c r="AZ12" t="s">
        <v>313</v>
      </c>
      <c r="BA12" t="s">
        <v>314</v>
      </c>
    </row>
    <row r="13" spans="1:53" x14ac:dyDescent="0.2">
      <c r="A13" t="s">
        <v>295</v>
      </c>
      <c r="B13" t="s">
        <v>296</v>
      </c>
      <c r="C13">
        <v>6</v>
      </c>
      <c r="D13">
        <v>2</v>
      </c>
      <c r="E13">
        <v>2</v>
      </c>
      <c r="F13" t="s">
        <v>317</v>
      </c>
      <c r="G13" t="s">
        <v>297</v>
      </c>
      <c r="H13" t="s">
        <v>299</v>
      </c>
      <c r="I13" t="s">
        <v>344</v>
      </c>
      <c r="J13" t="s">
        <v>300</v>
      </c>
      <c r="K13" t="s">
        <v>326</v>
      </c>
      <c r="L13" t="s">
        <v>302</v>
      </c>
      <c r="M13" s="2">
        <v>0.8</v>
      </c>
      <c r="N13" t="s">
        <v>302</v>
      </c>
      <c r="O13" s="2">
        <v>0.8</v>
      </c>
      <c r="P13" t="s">
        <v>302</v>
      </c>
      <c r="Q13" s="2">
        <v>0.6</v>
      </c>
      <c r="R13" t="s">
        <v>302</v>
      </c>
      <c r="S13" s="2">
        <v>0.9</v>
      </c>
      <c r="T13" t="s">
        <v>302</v>
      </c>
      <c r="U13" s="2">
        <v>0.3</v>
      </c>
      <c r="V13" t="s">
        <v>302</v>
      </c>
      <c r="W13" s="2">
        <v>0.9</v>
      </c>
      <c r="X13" t="s">
        <v>302</v>
      </c>
      <c r="Y13" s="2">
        <v>0.7</v>
      </c>
      <c r="Z13" t="s">
        <v>302</v>
      </c>
      <c r="AA13" s="2">
        <v>0.5</v>
      </c>
      <c r="AB13" t="s">
        <v>303</v>
      </c>
      <c r="AC13" s="2">
        <v>0.2</v>
      </c>
      <c r="AD13" t="s">
        <v>303</v>
      </c>
      <c r="AE13" s="2">
        <v>0.1</v>
      </c>
      <c r="AF13" t="s">
        <v>302</v>
      </c>
      <c r="AG13" s="2">
        <v>0.3</v>
      </c>
      <c r="AH13" t="s">
        <v>302</v>
      </c>
      <c r="AI13" s="2">
        <v>0.7</v>
      </c>
      <c r="AJ13" t="s">
        <v>302</v>
      </c>
      <c r="AK13" s="2">
        <v>0.9</v>
      </c>
      <c r="AL13" t="s">
        <v>303</v>
      </c>
      <c r="AM13" s="2">
        <v>0.8</v>
      </c>
      <c r="AN13" t="s">
        <v>302</v>
      </c>
      <c r="AO13" s="2">
        <v>0.4</v>
      </c>
      <c r="AP13" t="s">
        <v>303</v>
      </c>
      <c r="AQ13" s="2">
        <v>0.5</v>
      </c>
      <c r="AR13" t="s">
        <v>303</v>
      </c>
      <c r="AS13" s="2">
        <v>0.9</v>
      </c>
      <c r="AT13" t="s">
        <v>302</v>
      </c>
      <c r="AU13" s="2">
        <v>0.9</v>
      </c>
      <c r="AV13" t="s">
        <v>303</v>
      </c>
      <c r="AW13" s="2">
        <v>0.3</v>
      </c>
      <c r="AX13" t="s">
        <v>302</v>
      </c>
      <c r="AY13" s="2">
        <v>0.3</v>
      </c>
      <c r="AZ13" t="s">
        <v>313</v>
      </c>
      <c r="BA13" t="s">
        <v>305</v>
      </c>
    </row>
    <row r="14" spans="1:53" x14ac:dyDescent="0.2">
      <c r="A14" t="s">
        <v>353</v>
      </c>
      <c r="B14" t="s">
        <v>309</v>
      </c>
      <c r="C14">
        <v>5</v>
      </c>
      <c r="D14">
        <v>5</v>
      </c>
      <c r="E14">
        <v>5</v>
      </c>
      <c r="F14" t="s">
        <v>297</v>
      </c>
      <c r="G14" t="s">
        <v>310</v>
      </c>
      <c r="H14" t="s">
        <v>310</v>
      </c>
      <c r="I14" s="2">
        <v>0.5</v>
      </c>
      <c r="J14" t="s">
        <v>321</v>
      </c>
      <c r="K14" t="s">
        <v>322</v>
      </c>
      <c r="L14" t="s">
        <v>302</v>
      </c>
      <c r="M14" s="2">
        <v>0.9</v>
      </c>
      <c r="N14" t="s">
        <v>302</v>
      </c>
      <c r="O14" s="2">
        <v>0.5</v>
      </c>
      <c r="P14" t="s">
        <v>303</v>
      </c>
      <c r="Q14" s="2">
        <v>0.7</v>
      </c>
      <c r="R14" t="s">
        <v>302</v>
      </c>
      <c r="S14" s="2">
        <v>0.8</v>
      </c>
      <c r="T14" t="s">
        <v>303</v>
      </c>
      <c r="U14" s="2">
        <v>0.5</v>
      </c>
      <c r="V14" t="s">
        <v>302</v>
      </c>
      <c r="W14" s="2">
        <v>0.6</v>
      </c>
      <c r="X14" t="s">
        <v>302</v>
      </c>
      <c r="Y14" s="2">
        <v>0.3</v>
      </c>
      <c r="Z14" t="s">
        <v>302</v>
      </c>
      <c r="AA14" s="2">
        <v>0.3</v>
      </c>
      <c r="AB14" t="s">
        <v>302</v>
      </c>
      <c r="AC14" s="2">
        <v>0.6</v>
      </c>
      <c r="AD14" t="s">
        <v>302</v>
      </c>
      <c r="AE14" s="2">
        <v>0.2</v>
      </c>
      <c r="AF14" t="s">
        <v>303</v>
      </c>
      <c r="AG14" s="2">
        <v>0.3</v>
      </c>
      <c r="AH14" t="s">
        <v>302</v>
      </c>
      <c r="AI14" s="2">
        <v>0.7</v>
      </c>
      <c r="AJ14" t="s">
        <v>302</v>
      </c>
      <c r="AK14" s="2">
        <v>0.3</v>
      </c>
      <c r="AL14" t="s">
        <v>303</v>
      </c>
      <c r="AM14" s="2">
        <v>0.5</v>
      </c>
      <c r="AN14" t="s">
        <v>302</v>
      </c>
      <c r="AO14" s="2">
        <v>0.6</v>
      </c>
      <c r="AP14" t="s">
        <v>303</v>
      </c>
      <c r="AQ14" s="2">
        <v>0.7</v>
      </c>
      <c r="AR14" t="s">
        <v>303</v>
      </c>
      <c r="AS14" s="2">
        <v>0.9</v>
      </c>
      <c r="AT14" t="s">
        <v>302</v>
      </c>
      <c r="AU14" s="2">
        <v>0.6</v>
      </c>
      <c r="AV14" t="s">
        <v>303</v>
      </c>
      <c r="AW14" s="2">
        <v>0.5</v>
      </c>
      <c r="AX14" t="s">
        <v>302</v>
      </c>
      <c r="AY14" s="2">
        <v>0.5</v>
      </c>
      <c r="AZ14" t="s">
        <v>313</v>
      </c>
      <c r="BA14" t="s">
        <v>314</v>
      </c>
    </row>
    <row r="15" spans="1:53" x14ac:dyDescent="0.2">
      <c r="A15" t="s">
        <v>295</v>
      </c>
      <c r="B15" t="s">
        <v>296</v>
      </c>
      <c r="C15">
        <v>7</v>
      </c>
      <c r="D15">
        <v>6</v>
      </c>
      <c r="E15">
        <v>6</v>
      </c>
      <c r="F15" t="s">
        <v>317</v>
      </c>
      <c r="G15" t="s">
        <v>299</v>
      </c>
      <c r="H15" t="s">
        <v>310</v>
      </c>
      <c r="I15" t="s">
        <v>311</v>
      </c>
      <c r="J15" t="s">
        <v>312</v>
      </c>
      <c r="K15" t="s">
        <v>326</v>
      </c>
      <c r="L15" t="s">
        <v>302</v>
      </c>
      <c r="M15" s="2">
        <v>0.6</v>
      </c>
      <c r="N15" t="s">
        <v>302</v>
      </c>
      <c r="O15" s="2">
        <v>0.6</v>
      </c>
      <c r="P15" t="s">
        <v>303</v>
      </c>
      <c r="Q15" s="2">
        <v>0.7</v>
      </c>
      <c r="R15" t="s">
        <v>303</v>
      </c>
      <c r="S15" s="2">
        <v>0.6</v>
      </c>
      <c r="T15" t="s">
        <v>303</v>
      </c>
      <c r="U15" s="2">
        <v>0.6</v>
      </c>
      <c r="V15" t="s">
        <v>302</v>
      </c>
      <c r="W15" s="2">
        <v>0.6</v>
      </c>
      <c r="X15" t="s">
        <v>302</v>
      </c>
      <c r="Y15" s="2">
        <v>0.6</v>
      </c>
      <c r="Z15" t="s">
        <v>302</v>
      </c>
      <c r="AA15" s="2">
        <v>0.5</v>
      </c>
      <c r="AB15" t="s">
        <v>302</v>
      </c>
      <c r="AC15" s="2">
        <v>0.6</v>
      </c>
      <c r="AD15" t="s">
        <v>303</v>
      </c>
      <c r="AE15" s="2">
        <v>0.6</v>
      </c>
      <c r="AF15" t="s">
        <v>302</v>
      </c>
      <c r="AG15" s="2">
        <v>0.7</v>
      </c>
      <c r="AH15" t="s">
        <v>302</v>
      </c>
      <c r="AI15" s="2">
        <v>0.7</v>
      </c>
      <c r="AJ15" t="s">
        <v>302</v>
      </c>
      <c r="AK15" s="2">
        <v>0.6</v>
      </c>
      <c r="AL15" t="s">
        <v>303</v>
      </c>
      <c r="AM15" s="2">
        <v>0.7</v>
      </c>
      <c r="AN15" t="s">
        <v>302</v>
      </c>
      <c r="AO15" s="2">
        <v>0.7</v>
      </c>
      <c r="AP15" t="s">
        <v>303</v>
      </c>
      <c r="AQ15" s="2">
        <v>0.5</v>
      </c>
      <c r="AR15" t="s">
        <v>303</v>
      </c>
      <c r="AS15" s="2">
        <v>0.5</v>
      </c>
      <c r="AT15" t="s">
        <v>302</v>
      </c>
      <c r="AU15" s="2">
        <v>0.7</v>
      </c>
      <c r="AV15" t="s">
        <v>303</v>
      </c>
      <c r="AW15" s="2">
        <v>0.6</v>
      </c>
      <c r="AX15" t="s">
        <v>302</v>
      </c>
      <c r="AY15" s="2">
        <v>0.7</v>
      </c>
      <c r="AZ15" t="s">
        <v>304</v>
      </c>
      <c r="BA15" t="s">
        <v>314</v>
      </c>
    </row>
    <row r="16" spans="1:53" x14ac:dyDescent="0.2">
      <c r="A16" t="s">
        <v>353</v>
      </c>
      <c r="B16" t="s">
        <v>309</v>
      </c>
      <c r="C16">
        <v>5</v>
      </c>
      <c r="D16">
        <v>5</v>
      </c>
      <c r="E16">
        <v>6</v>
      </c>
      <c r="F16" t="s">
        <v>299</v>
      </c>
      <c r="G16" t="s">
        <v>299</v>
      </c>
      <c r="H16" t="s">
        <v>299</v>
      </c>
      <c r="I16" t="s">
        <v>311</v>
      </c>
      <c r="J16" t="s">
        <v>300</v>
      </c>
      <c r="K16" t="s">
        <v>301</v>
      </c>
      <c r="L16" t="s">
        <v>302</v>
      </c>
      <c r="M16" s="2">
        <v>0.8</v>
      </c>
      <c r="N16" t="s">
        <v>302</v>
      </c>
      <c r="O16" s="2">
        <v>0.7</v>
      </c>
      <c r="P16" t="s">
        <v>303</v>
      </c>
      <c r="Q16" s="2">
        <v>0.6</v>
      </c>
      <c r="R16" t="s">
        <v>302</v>
      </c>
      <c r="S16" s="2">
        <v>0.4</v>
      </c>
      <c r="T16" t="s">
        <v>303</v>
      </c>
      <c r="U16" s="2">
        <v>0.7</v>
      </c>
      <c r="V16" t="s">
        <v>302</v>
      </c>
      <c r="W16" s="2">
        <v>0.5</v>
      </c>
      <c r="X16" t="s">
        <v>302</v>
      </c>
      <c r="Y16" s="2">
        <v>0.6</v>
      </c>
      <c r="Z16" t="s">
        <v>302</v>
      </c>
      <c r="AA16" s="2">
        <v>0.7</v>
      </c>
      <c r="AB16" t="s">
        <v>302</v>
      </c>
      <c r="AC16" s="2">
        <v>0.4</v>
      </c>
      <c r="AD16" t="s">
        <v>302</v>
      </c>
      <c r="AE16" s="2">
        <v>0.5</v>
      </c>
      <c r="AF16" t="s">
        <v>302</v>
      </c>
      <c r="AG16" s="2">
        <v>0.5</v>
      </c>
      <c r="AH16" t="s">
        <v>302</v>
      </c>
      <c r="AI16" s="2">
        <v>0.6</v>
      </c>
      <c r="AJ16" t="s">
        <v>302</v>
      </c>
      <c r="AK16" s="2">
        <v>0.4</v>
      </c>
      <c r="AL16" t="s">
        <v>303</v>
      </c>
      <c r="AM16" s="2">
        <v>0.7</v>
      </c>
      <c r="AN16" t="s">
        <v>302</v>
      </c>
      <c r="AO16" s="2">
        <v>0.6</v>
      </c>
      <c r="AP16" t="s">
        <v>303</v>
      </c>
      <c r="AQ16" s="2">
        <v>0.7</v>
      </c>
      <c r="AR16" t="s">
        <v>303</v>
      </c>
      <c r="AS16" s="2">
        <v>0.9</v>
      </c>
      <c r="AT16" t="s">
        <v>302</v>
      </c>
      <c r="AU16" s="2">
        <v>0.8</v>
      </c>
      <c r="AV16" t="s">
        <v>303</v>
      </c>
      <c r="AW16" s="2">
        <v>0.7</v>
      </c>
      <c r="AX16" t="s">
        <v>302</v>
      </c>
      <c r="AY16" s="2">
        <v>0.3</v>
      </c>
      <c r="AZ16" t="s">
        <v>313</v>
      </c>
      <c r="BA16" t="s">
        <v>314</v>
      </c>
    </row>
    <row r="17" spans="1:53" x14ac:dyDescent="0.2">
      <c r="A17" t="s">
        <v>295</v>
      </c>
      <c r="B17" t="s">
        <v>296</v>
      </c>
      <c r="C17">
        <v>5</v>
      </c>
      <c r="D17">
        <v>3</v>
      </c>
      <c r="E17">
        <v>5</v>
      </c>
      <c r="F17" t="s">
        <v>297</v>
      </c>
      <c r="G17" t="s">
        <v>310</v>
      </c>
      <c r="H17" t="s">
        <v>334</v>
      </c>
      <c r="I17" t="s">
        <v>311</v>
      </c>
      <c r="J17" t="s">
        <v>300</v>
      </c>
      <c r="K17" t="s">
        <v>326</v>
      </c>
      <c r="L17" t="s">
        <v>302</v>
      </c>
      <c r="M17" s="2">
        <v>1</v>
      </c>
      <c r="N17" t="s">
        <v>303</v>
      </c>
      <c r="O17" s="2">
        <v>0.7</v>
      </c>
      <c r="P17" t="s">
        <v>303</v>
      </c>
      <c r="Q17" s="2">
        <v>0.7</v>
      </c>
      <c r="R17" t="s">
        <v>303</v>
      </c>
      <c r="S17" s="2">
        <v>0.3</v>
      </c>
      <c r="T17" t="s">
        <v>302</v>
      </c>
      <c r="U17" s="2">
        <v>1</v>
      </c>
      <c r="V17" t="s">
        <v>302</v>
      </c>
      <c r="W17" s="2">
        <v>0.6</v>
      </c>
      <c r="X17" t="s">
        <v>302</v>
      </c>
      <c r="Y17" s="2">
        <v>1</v>
      </c>
      <c r="Z17" t="s">
        <v>302</v>
      </c>
      <c r="AA17" s="2">
        <v>0.8</v>
      </c>
      <c r="AB17" t="s">
        <v>303</v>
      </c>
      <c r="AC17" s="2">
        <v>0.2</v>
      </c>
      <c r="AD17" t="s">
        <v>303</v>
      </c>
      <c r="AE17" s="2">
        <v>0.7</v>
      </c>
      <c r="AF17" t="s">
        <v>302</v>
      </c>
      <c r="AG17" s="2">
        <v>0.9</v>
      </c>
      <c r="AH17" t="s">
        <v>302</v>
      </c>
      <c r="AI17" s="2">
        <v>1</v>
      </c>
      <c r="AJ17" t="s">
        <v>303</v>
      </c>
      <c r="AK17" s="2">
        <v>0.6</v>
      </c>
      <c r="AL17" t="s">
        <v>303</v>
      </c>
      <c r="AM17" s="2">
        <v>1</v>
      </c>
      <c r="AN17" t="s">
        <v>302</v>
      </c>
      <c r="AO17" s="2">
        <v>0.7</v>
      </c>
      <c r="AP17" t="s">
        <v>303</v>
      </c>
      <c r="AQ17" s="2">
        <v>0.8</v>
      </c>
      <c r="AR17" t="s">
        <v>303</v>
      </c>
      <c r="AS17" s="2">
        <v>0.3</v>
      </c>
      <c r="AT17" t="s">
        <v>302</v>
      </c>
      <c r="AU17" s="2">
        <v>0.9</v>
      </c>
      <c r="AV17" t="s">
        <v>303</v>
      </c>
      <c r="AW17" s="2">
        <v>0.8</v>
      </c>
      <c r="AX17" t="s">
        <v>302</v>
      </c>
      <c r="AY17" s="2">
        <v>1</v>
      </c>
      <c r="AZ17" t="s">
        <v>304</v>
      </c>
      <c r="BA17" t="s">
        <v>305</v>
      </c>
    </row>
    <row r="18" spans="1:53" x14ac:dyDescent="0.2">
      <c r="A18" t="s">
        <v>295</v>
      </c>
      <c r="B18" t="s">
        <v>296</v>
      </c>
      <c r="C18">
        <v>8</v>
      </c>
      <c r="D18">
        <v>6</v>
      </c>
      <c r="E18">
        <v>8</v>
      </c>
      <c r="F18" t="s">
        <v>298</v>
      </c>
      <c r="G18" t="s">
        <v>299</v>
      </c>
      <c r="H18" t="s">
        <v>297</v>
      </c>
      <c r="I18" s="2">
        <v>0.5</v>
      </c>
      <c r="J18" t="s">
        <v>337</v>
      </c>
      <c r="K18" t="s">
        <v>301</v>
      </c>
      <c r="L18" t="s">
        <v>302</v>
      </c>
      <c r="M18" s="2">
        <v>0.6</v>
      </c>
      <c r="N18" t="s">
        <v>303</v>
      </c>
      <c r="O18" s="2">
        <v>0.2</v>
      </c>
      <c r="P18" t="s">
        <v>303</v>
      </c>
      <c r="Q18" s="2">
        <v>0.3</v>
      </c>
      <c r="R18" t="s">
        <v>303</v>
      </c>
      <c r="S18" s="2">
        <v>0.2</v>
      </c>
      <c r="T18" t="s">
        <v>303</v>
      </c>
      <c r="U18" s="2">
        <v>0.6</v>
      </c>
      <c r="V18" t="s">
        <v>302</v>
      </c>
      <c r="W18" s="2">
        <v>0.8</v>
      </c>
      <c r="X18" t="s">
        <v>302</v>
      </c>
      <c r="Y18" s="2">
        <v>0.6</v>
      </c>
      <c r="Z18" t="s">
        <v>302</v>
      </c>
      <c r="AA18" s="2">
        <v>0.5</v>
      </c>
      <c r="AB18" t="s">
        <v>302</v>
      </c>
      <c r="AC18" s="2">
        <v>0.6</v>
      </c>
      <c r="AD18" t="s">
        <v>302</v>
      </c>
      <c r="AE18" s="2">
        <v>0.6</v>
      </c>
      <c r="AF18" t="s">
        <v>302</v>
      </c>
      <c r="AG18" s="2">
        <v>0.7</v>
      </c>
      <c r="AH18" t="s">
        <v>302</v>
      </c>
      <c r="AI18" s="2">
        <v>0.7</v>
      </c>
      <c r="AJ18" t="s">
        <v>302</v>
      </c>
      <c r="AK18" s="2">
        <v>0.4</v>
      </c>
      <c r="AL18" t="s">
        <v>303</v>
      </c>
      <c r="AM18" s="2">
        <v>0.7</v>
      </c>
      <c r="AN18" t="s">
        <v>302</v>
      </c>
      <c r="AO18" s="2">
        <v>0.3</v>
      </c>
      <c r="AP18" t="s">
        <v>303</v>
      </c>
      <c r="AQ18" s="2">
        <v>0.6</v>
      </c>
      <c r="AR18" t="s">
        <v>303</v>
      </c>
      <c r="AS18" s="2">
        <v>0.5</v>
      </c>
      <c r="AT18" t="s">
        <v>302</v>
      </c>
      <c r="AU18" s="2">
        <v>0.6</v>
      </c>
      <c r="AV18" t="s">
        <v>302</v>
      </c>
      <c r="AW18" s="2">
        <v>0.6</v>
      </c>
      <c r="AX18" t="s">
        <v>302</v>
      </c>
      <c r="AY18" s="2">
        <v>0.4</v>
      </c>
      <c r="AZ18" t="s">
        <v>313</v>
      </c>
      <c r="BA18" t="s">
        <v>314</v>
      </c>
    </row>
    <row r="22" spans="1:53" x14ac:dyDescent="0.2">
      <c r="F22" t="s">
        <v>295</v>
      </c>
      <c r="G22">
        <v>15</v>
      </c>
      <c r="I22" t="s">
        <v>313</v>
      </c>
      <c r="J22">
        <v>11</v>
      </c>
      <c r="L22" t="s">
        <v>399</v>
      </c>
      <c r="M22">
        <v>12</v>
      </c>
    </row>
    <row r="23" spans="1:53" x14ac:dyDescent="0.2">
      <c r="F23" t="s">
        <v>353</v>
      </c>
      <c r="G23">
        <v>2</v>
      </c>
      <c r="I23" t="s">
        <v>304</v>
      </c>
      <c r="J23">
        <v>6</v>
      </c>
      <c r="L23" t="s">
        <v>400</v>
      </c>
      <c r="M23">
        <v>5</v>
      </c>
    </row>
    <row r="25" spans="1:53" x14ac:dyDescent="0.2">
      <c r="G25" s="11">
        <f>SUM(G22:G23)</f>
        <v>17</v>
      </c>
      <c r="H25" s="11"/>
      <c r="I25" s="11"/>
      <c r="J25" s="11">
        <f>SUM(J22:J23)</f>
        <v>17</v>
      </c>
      <c r="K25" s="11"/>
      <c r="L25" s="11"/>
      <c r="M25" s="11">
        <f>SUM(M22:M23)</f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C4DA90B0E9543747AC751AEB81463515" ma:contentTypeVersion="2" ma:contentTypeDescription="新建文档。" ma:contentTypeScope="" ma:versionID="152fcfda08988dd85ec85fa375ef8770">
  <xsd:schema xmlns:xsd="http://www.w3.org/2001/XMLSchema" xmlns:xs="http://www.w3.org/2001/XMLSchema" xmlns:p="http://schemas.microsoft.com/office/2006/metadata/properties" xmlns:ns2="16bd7aba-4f05-4047-871c-411728c41ae2" targetNamespace="http://schemas.microsoft.com/office/2006/metadata/properties" ma:root="true" ma:fieldsID="eba5aed45d2dc90a4eb8102b84ca200a" ns2:_="">
    <xsd:import namespace="16bd7aba-4f05-4047-871c-411728c41a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d7aba-4f05-4047-871c-411728c41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AB2FB9-C940-4F64-A9FD-3F634140D7CE}"/>
</file>

<file path=customXml/itemProps2.xml><?xml version="1.0" encoding="utf-8"?>
<ds:datastoreItem xmlns:ds="http://schemas.openxmlformats.org/officeDocument/2006/customXml" ds:itemID="{03F312A6-16CF-4A84-A8FF-BF8B0EF97857}"/>
</file>

<file path=customXml/itemProps3.xml><?xml version="1.0" encoding="utf-8"?>
<ds:datastoreItem xmlns:ds="http://schemas.openxmlformats.org/officeDocument/2006/customXml" ds:itemID="{E359330C-AD7D-4F7A-8FFB-511051DB9A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Experiment_March 10, 2023_0 (2)</vt:lpstr>
      <vt:lpstr>Summary</vt:lpstr>
      <vt:lpstr>Combinded data</vt:lpstr>
      <vt:lpstr>Type1&amp;2</vt:lpstr>
      <vt:lpstr>Confidence level</vt:lpstr>
      <vt:lpstr>Calculation type1&amp;2</vt:lpstr>
      <vt:lpstr>All 40 (valid)</vt:lpstr>
      <vt:lpstr>RA - 23</vt:lpstr>
      <vt:lpstr>Baseline - 17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Jidapa</dc:creator>
  <cp:lastModifiedBy>Rachel Jidapa</cp:lastModifiedBy>
  <dcterms:created xsi:type="dcterms:W3CDTF">2023-03-10T08:34:15Z</dcterms:created>
  <dcterms:modified xsi:type="dcterms:W3CDTF">2023-03-10T21:14:33Z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0x010100C4DA90B0E9543747AC751AEB81463515</vt:lpwstr>
  </property>
</Properties>
</file>