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8f523706907a9c2e/Desktop/maggiehuang-portfolio/Excel/"/>
    </mc:Choice>
  </mc:AlternateContent>
  <xr:revisionPtr revIDLastSave="3" documentId="13_ncr:1_{33E4246B-098A-4C89-90D5-4C4F47DB89F1}" xr6:coauthVersionLast="47" xr6:coauthVersionMax="47" xr10:uidLastSave="{99C16CF7-A7A5-4F2D-96DF-259DE8BD1B6F}"/>
  <bookViews>
    <workbookView xWindow="-110" yWindow="-110" windowWidth="19420" windowHeight="11020" firstSheet="1" activeTab="1" xr2:uid="{C6625131-D1AF-41CE-98AF-5BA26039117F}"/>
  </bookViews>
  <sheets>
    <sheet name="Data Validation" sheetId="1" state="hidden" r:id="rId1"/>
    <sheet name="Entries" sheetId="2" r:id="rId2"/>
    <sheet name="Dashboard" sheetId="3" r:id="rId3"/>
    <sheet name="Pivot Table" sheetId="4" state="hidden" r:id="rId4"/>
  </sheets>
  <definedNames>
    <definedName name="_xlchart.v1.0" hidden="1">'Pivot Table'!$J$12:$J$22</definedName>
    <definedName name="_xlchart.v1.1" hidden="1">'Pivot Table'!$K$12:$K$22</definedName>
    <definedName name="_xlchart.v1.2" hidden="1">'Pivot Table'!$J$5:$J$6</definedName>
    <definedName name="_xlchart.v1.3" hidden="1">'Pivot Table'!$K$5:$K$6</definedName>
    <definedName name="Clothing">'Data Validation'!$Q$2:$Q$1048576</definedName>
    <definedName name="Entertainment">'Data Validation'!$W$2:$W$1048576</definedName>
    <definedName name="Expense">'Data Validation'!$K$2:$K$1048576</definedName>
    <definedName name="Food">'Data Validation'!$O$2:$O$1048576</definedName>
    <definedName name="Gifts">'Data Validation'!$V$2:$V$1048576</definedName>
    <definedName name="Healthcare">'Data Validation'!$R$2:$R$1048576</definedName>
    <definedName name="Household">'Data Validation'!$T$2:$T$1048576</definedName>
    <definedName name="Housing">'Data Validation'!$M$2:$M$1048576</definedName>
    <definedName name="Income">'Data Validation'!$H$2:$H$1048576</definedName>
    <definedName name="Insurance">'Data Validation'!$S$2:$S$1048576</definedName>
    <definedName name="Main">'Data Validation'!$I$2:$I$1048576</definedName>
    <definedName name="Method">'Data Validation'!$E$2:$E$1048576</definedName>
    <definedName name="Month">'Data Validation'!$B$2:$B$1048576</definedName>
    <definedName name="Month_Name">'Data Validation'!$C$2:$C$1048576</definedName>
    <definedName name="NativeTimeline_Date">#N/A</definedName>
    <definedName name="Personal">'Data Validation'!$U$2:$U$1048576</definedName>
    <definedName name="Side">'Data Validation'!$J$2:$J$1048576</definedName>
    <definedName name="Slicer_Category">#N/A</definedName>
    <definedName name="Slicer_Years__Date">#N/A</definedName>
    <definedName name="Transportation">'Data Validation'!$N$2:$N$1048576</definedName>
    <definedName name="Type">'Data Validation'!$F$2:$F$1048576</definedName>
    <definedName name="Utilities">'Data Validation'!$P$2:$P$1048576</definedName>
    <definedName name="Year">'Data Validation'!$A$2:$A$1048576</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3" l="1"/>
  <c r="D32" i="4"/>
  <c r="K17" i="4"/>
  <c r="K22" i="4"/>
  <c r="K13" i="4"/>
  <c r="K6" i="4"/>
  <c r="K19" i="4"/>
  <c r="K21" i="4"/>
  <c r="K5" i="4"/>
  <c r="K16" i="4"/>
  <c r="K12" i="4"/>
  <c r="K20" i="4"/>
  <c r="K14" i="4"/>
  <c r="K15" i="4"/>
  <c r="K18" i="4"/>
  <c r="E11" i="3"/>
  <c r="E16" i="3"/>
  <c r="D26" i="4"/>
  <c r="B16" i="3" l="1"/>
  <c r="D28" i="4"/>
  <c r="D34" i="4"/>
  <c r="D38" i="4"/>
  <c r="D37" i="4"/>
  <c r="D36" i="4"/>
  <c r="D35" i="4"/>
  <c r="K23" i="4"/>
  <c r="K7" i="4"/>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<sst xmlns="http://schemas.openxmlformats.org/spreadsheetml/2006/main" count="5807" uniqueCount="100">
  <si>
    <t>Year</t>
  </si>
  <si>
    <t>Month</t>
  </si>
  <si>
    <t>Month Name</t>
  </si>
  <si>
    <t>Jan</t>
  </si>
  <si>
    <t>Feb</t>
  </si>
  <si>
    <t>Mar</t>
  </si>
  <si>
    <t>Apr</t>
  </si>
  <si>
    <t>May</t>
  </si>
  <si>
    <t>Jun</t>
  </si>
  <si>
    <t>Jul</t>
  </si>
  <si>
    <t>Aug</t>
  </si>
  <si>
    <t>Sep</t>
  </si>
  <si>
    <t>Oct</t>
  </si>
  <si>
    <t>Nov</t>
  </si>
  <si>
    <t>Dec</t>
  </si>
  <si>
    <t>Cash</t>
  </si>
  <si>
    <t>Credit Card</t>
  </si>
  <si>
    <t>Debit Card</t>
  </si>
  <si>
    <t>Income</t>
  </si>
  <si>
    <t>Expense</t>
  </si>
  <si>
    <t>Salary</t>
  </si>
  <si>
    <t>Bonus</t>
  </si>
  <si>
    <t>Utilities</t>
  </si>
  <si>
    <t>Insurance</t>
  </si>
  <si>
    <t>Housing</t>
  </si>
  <si>
    <t>Transportation</t>
  </si>
  <si>
    <t>Food</t>
  </si>
  <si>
    <t>Clothing</t>
  </si>
  <si>
    <t>Healthcare</t>
  </si>
  <si>
    <t>Personal</t>
  </si>
  <si>
    <t>Gifts</t>
  </si>
  <si>
    <t>Entertainment</t>
  </si>
  <si>
    <t>Side Hustle</t>
  </si>
  <si>
    <t>Dividend</t>
  </si>
  <si>
    <t>Date</t>
  </si>
  <si>
    <t>Method</t>
  </si>
  <si>
    <t>Type</t>
  </si>
  <si>
    <t>Category</t>
  </si>
  <si>
    <t>Amount</t>
  </si>
  <si>
    <t>Main</t>
  </si>
  <si>
    <t>Side</t>
  </si>
  <si>
    <t>Rent</t>
  </si>
  <si>
    <t>Household Repairs</t>
  </si>
  <si>
    <t>Train</t>
  </si>
  <si>
    <t>Bus</t>
  </si>
  <si>
    <t>MRT</t>
  </si>
  <si>
    <t>Groceries</t>
  </si>
  <si>
    <t>Restaurants</t>
  </si>
  <si>
    <t>Delivery</t>
  </si>
  <si>
    <t>Electricity</t>
  </si>
  <si>
    <t>Water</t>
  </si>
  <si>
    <t>Internet</t>
  </si>
  <si>
    <t>Gas</t>
  </si>
  <si>
    <t>Shoes</t>
  </si>
  <si>
    <t>Bags</t>
  </si>
  <si>
    <t>Primary Care</t>
  </si>
  <si>
    <t>Dental Care</t>
  </si>
  <si>
    <t>Medications</t>
  </si>
  <si>
    <t>Special Care</t>
  </si>
  <si>
    <t>Health Insurance</t>
  </si>
  <si>
    <t>Life Insurance</t>
  </si>
  <si>
    <t>Auto Insurance</t>
  </si>
  <si>
    <t>Toiletries</t>
  </si>
  <si>
    <t>Laundry Detergent</t>
  </si>
  <si>
    <t>Dishwasher Detergent</t>
  </si>
  <si>
    <t>Cleaning Supplies</t>
  </si>
  <si>
    <t>Haircuts</t>
  </si>
  <si>
    <t>Cosmetics</t>
  </si>
  <si>
    <t>Skincare Products</t>
  </si>
  <si>
    <t>Birthday</t>
  </si>
  <si>
    <t>Christmas</t>
  </si>
  <si>
    <t>Special Occasion</t>
  </si>
  <si>
    <t>Charities</t>
  </si>
  <si>
    <t>Movies</t>
  </si>
  <si>
    <t>Concerts</t>
  </si>
  <si>
    <t>Subscriptions</t>
  </si>
  <si>
    <t>Household</t>
  </si>
  <si>
    <t>Subcategory</t>
  </si>
  <si>
    <t>Transaction</t>
  </si>
  <si>
    <t>Healthcare Supplies</t>
  </si>
  <si>
    <t>Taxi</t>
  </si>
  <si>
    <t>Sum</t>
  </si>
  <si>
    <t>Total Balance</t>
  </si>
  <si>
    <t>Yearly Balance</t>
  </si>
  <si>
    <t>Created by: Maggie Huang
Created time: 2024/05/31</t>
  </si>
  <si>
    <t>Personal Finance Dashboard</t>
  </si>
  <si>
    <t>Yearly Income</t>
  </si>
  <si>
    <t>Yearly Expense</t>
  </si>
  <si>
    <t>From</t>
  </si>
  <si>
    <t>To</t>
  </si>
  <si>
    <t>Total</t>
  </si>
  <si>
    <t>Total in Selected Year</t>
  </si>
  <si>
    <t>Total in Selected Months</t>
  </si>
  <si>
    <t>Income by Category</t>
  </si>
  <si>
    <t>Expense by Category</t>
  </si>
  <si>
    <t>Expense by Subcategory</t>
  </si>
  <si>
    <t>Income by Method</t>
  </si>
  <si>
    <t>Expense by Method</t>
  </si>
  <si>
    <t>Total by Month in Selected Year</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</si>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</sst>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yyyy/mm/dd"/>
    <numFmt numFmtId="165" formatCode="_-[$NTD]\ * #,##0_-;\-[$NTD]\ * #,##0_-;_-[$NTD]\ * &quot;-&quot;_-;_-@_-"/>
    <numFmt numFmtId="166" formatCode="_-[$$-409]* #,##0_ ;_-[$$-409]* \-#,##0\ ;_-[$$-409]* &quot;-&quot;_ ;_-@_ "/>
    <numFmt numFmtId="167" formatCode="mmm\ yyyy"/>
    <numFmt numFmtId="168" formatCode="yyyy"/>
  </numFmts>
  <fonts count="18" x14ac:knownFonts="1">
    <font>
      <sz val="11"/>
      <color theme="1"/>
      <name val="Garamond"/>
      <family val="2"/>
      <scheme val="minor"/>
    </font>
    <font>
      <sz val="8"/>
      <name val="Garamond"/>
      <family val="2"/>
      <scheme val="minor"/>
    </font>
    <font>
      <sz val="11"/>
      <color theme="1"/>
      <name val="Calibri"/>
      <family val="2"/>
    </font>
    <font>
      <b/>
      <sz val="20"/>
      <color theme="1"/>
      <name val="Calibri"/>
      <family val="2"/>
    </font>
    <font>
      <b/>
      <sz val="14"/>
      <color theme="0" tint="-0.14999847407452621"/>
      <name val="Calibri"/>
      <family val="2"/>
    </font>
    <font>
      <b/>
      <sz val="14"/>
      <color theme="0" tint="-4.9989318521683403E-2"/>
      <name val="Calibri"/>
      <family val="2"/>
    </font>
    <font>
      <b/>
      <sz val="13"/>
      <color theme="0" tint="-4.9989318521683403E-2"/>
      <name val="Calibri"/>
      <family val="2"/>
    </font>
    <font>
      <b/>
      <sz val="11"/>
      <color theme="1"/>
      <name val="Calibri"/>
      <family val="2"/>
    </font>
    <font>
      <b/>
      <sz val="16"/>
      <color theme="0" tint="-4.9989318521683403E-2"/>
      <name val="Calibri"/>
      <family val="2"/>
    </font>
    <font>
      <b/>
      <sz val="20"/>
      <color theme="0" tint="-4.9989318521683403E-2"/>
      <name val="Britannic Bold"/>
      <family val="2"/>
    </font>
    <font>
      <b/>
      <sz val="12"/>
      <color theme="0" tint="-4.9989318521683403E-2"/>
      <name val="Calibri"/>
      <family val="2"/>
    </font>
    <font>
      <sz val="10"/>
      <color theme="0" tint="-4.9989318521683403E-2"/>
      <name val="Calibri"/>
      <family val="2"/>
    </font>
    <font>
      <b/>
      <sz val="24"/>
      <color theme="0" tint="-4.9989318521683403E-2"/>
      <name val="Britannic Bold"/>
      <family val="2"/>
    </font>
    <font>
      <b/>
      <sz val="12"/>
      <color theme="1"/>
      <name val="Calibri"/>
      <family val="2"/>
    </font>
    <font>
      <sz val="12"/>
      <color theme="1"/>
      <name val="Calibri"/>
      <family val="2"/>
    </font>
    <font>
      <sz val="12"/>
      <color theme="1"/>
      <name val="Calibri"/>
    </font>
    <font>
      <b/>
      <sz val="12"/>
      <color theme="1"/>
      <name val="Calibri"/>
    </font>
    <font>
      <b/>
      <sz val="12"/>
      <color theme="6"/>
      <name val="Calibri"/>
      <family val="2"/>
    </font>
  </fonts>
  <fills count="9">
    <fill>
      <patternFill patternType="none"/>
    </fill>
    <fill>
      <patternFill patternType="gray125"/>
    </fill>
    <fill>
      <patternFill patternType="solid">
        <fgColor theme="1" tint="0.249977111117893"/>
        <bgColor indexed="64"/>
      </patternFill>
    </fill>
    <fill>
      <patternFill patternType="solid">
        <fgColor theme="1" tint="0.34998626667073579"/>
        <bgColor indexed="64"/>
      </patternFill>
    </fill>
    <fill>
      <patternFill patternType="solid">
        <fgColor theme="0" tint="-0.49998474074526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4" tint="-0.499984740745262"/>
        <bgColor indexed="64"/>
      </patternFill>
    </fill>
    <fill>
      <patternFill patternType="solid">
        <fgColor theme="7" tint="-0.499984740745262"/>
        <bgColor indexed="64"/>
      </patternFill>
    </fill>
  </fills>
  <borders count="1">
    <border>
      <left/>
      <right/>
      <top/>
      <bottom/>
      <diagonal/>
    </border>
  </borders>
  <cellStyleXfs count="1">
    <xf numFmtId="0" fontId="0" fillId="0" borderId="0"/>
  </cellStyleXfs>
  <cellXfs count="33">
    <xf numFmtId="0" fontId="0" fillId="0" borderId="0" xfId="0"/>
    <xf numFmtId="0" fontId="2" fillId="3" borderId="0" xfId="0" applyFont="1" applyFill="1"/>
    <xf numFmtId="0" fontId="2" fillId="0" borderId="0" xfId="0" applyFont="1"/>
    <xf numFmtId="0" fontId="3" fillId="3" borderId="0" xfId="0" applyFont="1" applyFill="1" applyAlignment="1">
      <alignment vertical="center"/>
    </xf>
    <xf numFmtId="166" fontId="7" fillId="3" borderId="0" xfId="0" applyNumberFormat="1" applyFont="1" applyFill="1" applyAlignment="1">
      <alignment horizontal="center" vertical="center"/>
    </xf>
    <xf numFmtId="0" fontId="9" fillId="3" borderId="0" xfId="0" applyFont="1" applyFill="1" applyAlignment="1">
      <alignment vertical="center"/>
    </xf>
    <xf numFmtId="0" fontId="13" fillId="0" borderId="0" xfId="0" applyFont="1"/>
    <xf numFmtId="0" fontId="14" fillId="0" borderId="0" xfId="0" applyFont="1"/>
    <xf numFmtId="164" fontId="14" fillId="0" borderId="0" xfId="0" applyNumberFormat="1" applyFont="1"/>
    <xf numFmtId="165" fontId="14" fillId="0" borderId="0" xfId="0" applyNumberFormat="1" applyFont="1"/>
    <xf numFmtId="0" fontId="15" fillId="0" borderId="0" xfId="0" pivotButton="1" applyFont="1"/>
    <xf numFmtId="0" fontId="15" fillId="0" borderId="0" xfId="0" applyFont="1"/>
    <xf numFmtId="0" fontId="15" fillId="0" borderId="0" xfId="0" applyFont="1" applyAlignment="1">
      <alignment horizontal="left"/>
    </xf>
    <xf numFmtId="166" fontId="15" fillId="0" borderId="0" xfId="0" applyNumberFormat="1" applyFont="1"/>
    <xf numFmtId="165" fontId="15" fillId="0" borderId="0" xfId="0" applyNumberFormat="1" applyFont="1"/>
    <xf numFmtId="167" fontId="15" fillId="0" borderId="0" xfId="0" applyNumberFormat="1" applyFont="1"/>
    <xf numFmtId="0" fontId="16" fillId="0" borderId="0" xfId="0" pivotButton="1" applyFont="1"/>
    <xf numFmtId="0" fontId="17" fillId="0" borderId="0" xfId="0" applyFont="1"/>
    <xf numFmtId="168" fontId="15" fillId="0" borderId="0" xfId="0" applyNumberFormat="1" applyFont="1"/>
    <xf numFmtId="0" fontId="15" fillId="0" borderId="0" xfId="0" applyFont="1" applyAlignment="1">
      <alignment horizontal="left" indent="1"/>
    </xf>
    <xf numFmtId="0" fontId="11" fillId="3" borderId="0" xfId="0" applyFont="1" applyFill="1" applyAlignment="1">
      <alignment horizontal="right" wrapText="1"/>
    </xf>
    <xf numFmtId="0" fontId="11" fillId="3" borderId="0" xfId="0" applyFont="1" applyFill="1" applyAlignment="1">
      <alignment horizontal="right"/>
    </xf>
    <xf numFmtId="0" fontId="8" fillId="2" borderId="0" xfId="0" applyFont="1" applyFill="1" applyAlignment="1">
      <alignment horizontal="center" vertical="center" wrapText="1"/>
    </xf>
    <xf numFmtId="0" fontId="2" fillId="3" borderId="0" xfId="0" applyFont="1" applyFill="1" applyAlignment="1">
      <alignment horizontal="center"/>
    </xf>
    <xf numFmtId="0" fontId="4" fillId="3" borderId="0" xfId="0" applyFont="1" applyFill="1" applyAlignment="1">
      <alignment horizontal="center" vertical="center" wrapText="1"/>
    </xf>
    <xf numFmtId="0" fontId="6" fillId="7" borderId="0" xfId="0" applyFont="1" applyFill="1" applyAlignment="1">
      <alignment horizontal="center" vertical="center" wrapText="1"/>
    </xf>
    <xf numFmtId="165" fontId="10" fillId="5" borderId="0" xfId="0" applyNumberFormat="1" applyFont="1" applyFill="1" applyAlignment="1">
      <alignment horizontal="center" vertical="center"/>
    </xf>
    <xf numFmtId="0" fontId="6" fillId="8" borderId="0" xfId="0" applyFont="1" applyFill="1" applyAlignment="1">
      <alignment horizontal="center" vertical="center" wrapText="1"/>
    </xf>
    <xf numFmtId="165" fontId="10" fillId="6" borderId="0" xfId="0" applyNumberFormat="1" applyFont="1" applyFill="1" applyAlignment="1">
      <alignment horizontal="center" vertical="center"/>
    </xf>
    <xf numFmtId="0" fontId="6" fillId="2" borderId="0" xfId="0" applyFont="1" applyFill="1" applyAlignment="1">
      <alignment horizontal="center" vertical="center" wrapText="1"/>
    </xf>
    <xf numFmtId="165" fontId="10" fillId="4" borderId="0" xfId="0" applyNumberFormat="1" applyFont="1" applyFill="1" applyAlignment="1">
      <alignment horizontal="center" vertical="center"/>
    </xf>
    <xf numFmtId="165" fontId="5" fillId="4" borderId="0" xfId="0" applyNumberFormat="1" applyFont="1" applyFill="1" applyAlignment="1">
      <alignment horizontal="center" vertical="center"/>
    </xf>
    <xf numFmtId="0" fontId="12" fillId="3" borderId="0" xfId="0" applyFont="1" applyFill="1" applyAlignment="1">
      <alignment horizontal="center" vertical="center"/>
    </xf>
  </cellXfs>
  <cellStyles count="1">
    <cellStyle name="Normal" xfId="0" builtinId="0"/>
  </cellStyles>
  <dxfs count="162">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numFmt numFmtId="166" formatCode="_-[$$-409]* #,##0_ ;_-[$$-409]* \-#,##0\ ;_-[$$-409]* &quot;-&quot;_ ;_-@_ "/>
    </dxf>
    <dxf>
      <font>
        <sz val="12"/>
      </font>
    </dxf>
    <dxf>
      <font>
        <sz val="12"/>
      </font>
    </dxf>
    <dxf>
      <font>
        <sz val="12"/>
      </font>
    </dxf>
    <dxf>
      <font>
        <name val="Calibri"/>
        <scheme val="none"/>
      </font>
    </dxf>
    <dxf>
      <font>
        <name val="Calibri"/>
        <scheme val="none"/>
      </font>
    </dxf>
    <dxf>
      <font>
        <name val="Calibri"/>
        <scheme val="none"/>
      </font>
    </dxf>
    <dxf>
      <numFmt numFmtId="167" formatCode="mmm\ yyyy"/>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numFmt numFmtId="166"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NTD]\ * #,##0_-;\-[$NTD]\ * #,##0_-;_-[$NTD]\ * &quot;-&quot;_-;_-@_-"/>
    </dxf>
    <dxf>
      <numFmt numFmtId="166" formatCode="_-[$$-409]* #,##0_ ;_-[$$-409]* \-#,##0\ ;_-[$$-409]* &quot;-&quot;_ ;_-@_ "/>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NTD]\ * #,##0_-;\-[$NTD]\ * #,##0_-;_-[$NTD]\ * &quot;-&quot;_-;_-@_-"/>
    </dxf>
    <dxf>
      <numFmt numFmtId="166" formatCode="_-[$$-409]* #,##0_ ;_-[$$-409]* \-#,##0\ ;_-[$$-409]* &quot;-&quot;_ ;_-@_ "/>
    </dxf>
    <dxf>
      <font>
        <b/>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numFmt numFmtId="166" formatCode="_-[$$-409]* #,##0_ ;_-[$$-409]* \-#,##0\ ;_-[$$-409]* &quot;-&quot;_ ;_-@_ "/>
    </dxf>
    <dxf>
      <font>
        <b/>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NTD]\ * #,##0_-;\-[$NTD]\ * #,##0_-;_-[$NTD]\ * &quot;-&quot;_-;_-@_-"/>
    </dxf>
    <dxf>
      <numFmt numFmtId="166" formatCode="_-[$$-409]* #,##0_ ;_-[$$-409]* \-#,##0\ ;_-[$$-409]* &quot;-&quot;_ ;_-@_ "/>
    </dxf>
    <dxf>
      <font>
        <b/>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NTD]\ * #,##0_-;\-[$NTD]\ * #,##0_-;_-[$NTD]\ * &quot;-&quot;_-;_-@_-"/>
    </dxf>
    <dxf>
      <numFmt numFmtId="166" formatCode="_-[$$-409]* #,##0_ ;_-[$$-409]* \-#,##0\ ;_-[$$-409]* &quot;-&quot;_ ;_-@_ "/>
    </dxf>
    <dxf>
      <font>
        <b/>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NTD]\ * #,##0_-;\-[$NTD]\ * #,##0_-;_-[$NTD]\ * &quot;-&quot;_-;_-@_-"/>
    </dxf>
    <dxf>
      <numFmt numFmtId="166" formatCode="_-[$$-409]* #,##0_ ;_-[$$-409]* \-#,##0\ ;_-[$$-409]* &quot;-&quot;_ ;_-@_ "/>
    </dxf>
    <dxf>
      <font>
        <b/>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numFmt numFmtId="166" formatCode="_-[$$-409]* #,##0_ ;_-[$$-409]* \-#,##0\ ;_-[$$-409]* &quot;-&quot;_ ;_-@_ "/>
    </dxf>
    <dxf>
      <numFmt numFmtId="168" formatCode="yyyy"/>
    </dxf>
    <dxf>
      <font>
        <sz val="12"/>
      </font>
    </dxf>
    <dxf>
      <font>
        <sz val="12"/>
      </font>
    </dxf>
    <dxf>
      <font>
        <sz val="12"/>
      </font>
    </dxf>
    <dxf>
      <font>
        <name val="Calibri"/>
        <scheme val="none"/>
      </font>
    </dxf>
    <dxf>
      <font>
        <name val="Calibri"/>
        <scheme val="none"/>
      </font>
    </dxf>
    <dxf>
      <font>
        <name val="Calibri"/>
        <scheme val="none"/>
      </font>
    </dxf>
    <dxf>
      <numFmt numFmtId="167" formatCode="mmm\ yyyy"/>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numFmt numFmtId="166" formatCode="_-[$$-409]* #,##0_ ;_-[$$-409]* \-#,##0\ ;_-[$$-409]* &quot;-&quot;_ ;_-@_ "/>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numFmt numFmtId="166" formatCode="_-[$$-409]* #,##0_ ;_-[$$-409]* \-#,##0\ ;_-[$$-409]* &quot;-&quot;_ ;_-@_ "/>
    </dxf>
    <dxf>
      <font>
        <strike val="0"/>
        <outline val="0"/>
        <shadow val="0"/>
        <u val="none"/>
        <vertAlign val="baseline"/>
        <sz val="12"/>
        <color theme="1"/>
        <name val="Calibri"/>
        <family val="2"/>
        <scheme val="none"/>
      </font>
      <numFmt numFmtId="165" formatCode="_-[$NTD]\ * #,##0_-;\-[$NTD]\ * #,##0_-;_-[$NTD]\ * &quot;-&quot;_-;_-@_-"/>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164" formatCode="yyyy/mm/dd"/>
    </dxf>
    <dxf>
      <font>
        <strike val="0"/>
        <outline val="0"/>
        <shadow val="0"/>
        <u val="none"/>
        <vertAlign val="baseline"/>
        <sz val="12"/>
        <color theme="1"/>
        <name val="Calibri"/>
        <family val="2"/>
        <scheme val="none"/>
      </font>
    </dxf>
    <dxf>
      <font>
        <b/>
        <i val="0"/>
        <strike val="0"/>
        <condense val="0"/>
        <extend val="0"/>
        <outline val="0"/>
        <shadow val="0"/>
        <u val="none"/>
        <vertAlign val="baseline"/>
        <sz val="12"/>
        <color theme="1"/>
        <name val="Calibri"/>
        <family val="2"/>
        <scheme val="none"/>
      </font>
    </dxf>
    <dxf>
      <fill>
        <patternFill patternType="none">
          <bgColor auto="1"/>
        </patternFill>
      </fill>
      <border diagonalUp="0" diagonalDown="0">
        <left/>
        <right/>
        <top/>
        <bottom/>
        <vertical/>
        <horizontal/>
      </border>
    </dxf>
    <dxf>
      <font>
        <b/>
        <i val="0"/>
        <sz val="11"/>
        <color theme="1" tint="0.24994659260841701"/>
        <name val="Calibri"/>
        <family val="2"/>
      </font>
      <fill>
        <patternFill patternType="solid">
          <fgColor theme="0"/>
          <bgColor theme="0" tint="-0.14996795556505021"/>
        </patternFill>
      </fill>
      <border diagonalUp="0" diagonalDown="0">
        <left/>
        <right/>
        <top/>
        <bottom/>
        <vertical/>
        <horizontal/>
      </border>
    </dxf>
    <dxf>
      <font>
        <b/>
        <i val="0"/>
        <strike val="0"/>
        <u val="none"/>
        <sz val="11"/>
        <name val="Calibri"/>
        <family val="2"/>
      </font>
      <fill>
        <patternFill patternType="none">
          <bgColor auto="1"/>
        </patternFill>
      </fill>
      <border diagonalUp="0" diagonalDown="0">
        <left/>
        <right/>
        <top/>
        <bottom/>
        <vertical/>
        <horizontal/>
      </border>
    </dxf>
    <dxf>
      <font>
        <b/>
        <i val="0"/>
        <sz val="11"/>
        <color theme="1" tint="0.24994659260841701"/>
        <name val="Calibri"/>
        <family val="2"/>
        <scheme val="none"/>
      </font>
      <fill>
        <patternFill patternType="solid">
          <fgColor theme="0"/>
          <bgColor theme="0" tint="-0.14996795556505021"/>
        </patternFill>
      </fill>
      <border diagonalUp="0" diagonalDown="0">
        <left/>
        <right/>
        <top/>
        <bottom/>
        <vertical/>
        <horizontal/>
      </border>
    </dxf>
  </dxfs>
  <tableStyles count="2" defaultTableStyle="TableStyleMedium2" defaultPivotStyle="PivotStyleLight16">
    <tableStyle name="Slicer Style 1" pivot="0" table="0" count="10" xr9:uid="{2440C925-87B5-472C-89DC-688BB28C43DD}">
      <tableStyleElement type="wholeTable" dxfId="161"/>
      <tableStyleElement type="headerRow" dxfId="160"/>
    </tableStyle>
    <tableStyle name="Timeline Style 1" pivot="0" table="0" count="8" xr9:uid="{65FC2CCF-2410-4FC3-B08E-2FEFF447A174}">
      <tableStyleElement type="wholeTable" dxfId="159"/>
      <tableStyleElement type="headerRow" dxfId="158"/>
    </tableStyle>
  </tableStyles>
  <colors>
    <mruColors>
      <color rgb="FFFFFFFF"/>
      <color rgb="FFD9D9D9"/>
    </mruColors>
  </colors>
  <extLst>
    <ext xmlns:x14="http://schemas.microsoft.com/office/spreadsheetml/2009/9/main" uri="{46F421CA-312F-682f-3DD2-61675219B42D}">
      <x14:dxfs count="8">
        <dxf>
          <fill>
            <patternFill>
              <bgColor theme="0" tint="-0.24994659260841701"/>
            </patternFill>
          </fill>
          <border>
            <left style="medium">
              <color theme="1" tint="0.499984740745262"/>
            </left>
            <right style="medium">
              <color theme="1" tint="0.499984740745262"/>
            </right>
            <top style="medium">
              <color theme="1" tint="0.499984740745262"/>
            </top>
            <bottom style="medium">
              <color theme="1" tint="0.499984740745262"/>
            </bottom>
          </border>
        </dxf>
        <dxf>
          <fill>
            <patternFill>
              <bgColor theme="9" tint="0.59996337778862885"/>
            </patternFill>
          </fill>
          <border>
            <left style="medium">
              <color theme="1" tint="0.499984740745262"/>
            </left>
            <right style="medium">
              <color theme="1" tint="0.499984740745262"/>
            </right>
            <top style="medium">
              <color theme="1" tint="0.499984740745262"/>
            </top>
            <bottom style="medium">
              <color theme="1" tint="0.499984740745262"/>
            </bottom>
          </border>
        </dxf>
        <dxf>
          <fill>
            <patternFill>
              <bgColor theme="0" tint="-0.24994659260841701"/>
            </patternFill>
          </fill>
          <border>
            <left style="medium">
              <color theme="1" tint="0.499984740745262"/>
            </left>
            <right style="medium">
              <color theme="1" tint="0.499984740745262"/>
            </right>
            <top style="medium">
              <color theme="1" tint="0.499984740745262"/>
            </top>
            <bottom style="medium">
              <color theme="1" tint="0.499984740745262"/>
            </bottom>
          </border>
        </dxf>
        <dxf>
          <fill>
            <patternFill>
              <bgColor theme="0" tint="-0.24994659260841701"/>
            </patternFill>
          </fill>
          <border>
            <left style="medium">
              <color theme="1" tint="0.499984740745262"/>
            </left>
            <right style="medium">
              <color theme="1" tint="0.499984740745262"/>
            </right>
            <top style="medium">
              <color theme="1" tint="0.499984740745262"/>
            </top>
            <bottom style="medium">
              <color theme="1" tint="0.499984740745262"/>
            </bottom>
          </border>
        </dxf>
        <dxf>
          <font>
            <color theme="0" tint="-4.9989318521683403E-2"/>
          </font>
          <fill>
            <patternFill>
              <bgColor theme="1" tint="0.34998626667073579"/>
            </patternFill>
          </fill>
          <border diagonalUp="0" diagonalDown="0">
            <left/>
            <right/>
            <top/>
            <bottom/>
            <vertical/>
            <horizontal/>
          </border>
        </dxf>
        <dxf>
          <font>
            <color theme="0" tint="-4.9989318521683403E-2"/>
          </font>
          <fill>
            <patternFill>
              <bgColor theme="1" tint="0.34998626667073579"/>
            </patternFill>
          </fill>
          <border diagonalUp="0" diagonalDown="0">
            <left/>
            <right/>
            <top/>
            <bottom/>
            <vertical/>
            <horizontal/>
          </border>
        </dxf>
        <dxf>
          <border>
            <left style="medium">
              <color theme="1" tint="0.499984740745262"/>
            </left>
            <right style="medium">
              <color theme="1" tint="0.499984740745262"/>
            </right>
            <top style="medium">
              <color theme="1" tint="0.499984740745262"/>
            </top>
            <bottom style="medium">
              <color theme="1" tint="0.499984740745262"/>
            </bottom>
          </border>
        </dxf>
        <dxf>
          <border>
            <left style="medium">
              <color theme="1" tint="0.499984740745262"/>
            </left>
            <right style="medium">
              <color theme="1" tint="0.499984740745262"/>
            </right>
            <top style="medium">
              <color theme="1" tint="0.499984740745262"/>
            </top>
            <bottom style="medium">
              <color theme="1" tint="0.499984740745262"/>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bgColor theme="0" tint="-0.24994659260841701"/>
            </patternFill>
          </fill>
        </dxf>
        <dxf>
          <fill>
            <patternFill>
              <bgColor theme="1" tint="0.34998626667073579"/>
            </patternFill>
          </fill>
          <border diagonalUp="0" diagonalDown="0">
            <left/>
            <right/>
            <top/>
            <bottom/>
            <vertical/>
            <horizontal/>
          </border>
        </dxf>
        <dxf>
          <font>
            <b val="0"/>
            <i val="0"/>
          </font>
        </dxf>
        <dxf>
          <font>
            <b val="0"/>
            <i val="0"/>
          </font>
        </dxf>
        <dxf>
          <font>
            <b/>
            <i val="0"/>
            <name val="Calibri"/>
            <family val="2"/>
          </font>
        </dxf>
        <dxf>
          <font>
            <b val="0"/>
            <i/>
            <color theme="1" tint="0.24994659260841701"/>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microsoft.com/office/2022/10/relationships/richValueRel" Target="richData/richValueRel.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Personal Finance Dashboard.xlsx]Pivot Table!Total_by_Month_in_Selected_Year</c:name>
    <c:fmtId val="9"/>
  </c:pivotSource>
  <c:chart>
    <c:title>
      <c:tx>
        <c:strRef>
          <c:f>'Pivot Table'!$D$28</c:f>
          <c:strCache>
            <c:ptCount val="1"/>
            <c:pt idx="0">
              <c:v>Monthly Income &amp; Expense in 2023</c:v>
            </c:pt>
          </c:strCache>
        </c:strRef>
      </c:tx>
      <c:overlay val="0"/>
      <c:spPr>
        <a:noFill/>
        <a:ln>
          <a:noFill/>
        </a:ln>
        <a:effectLst/>
      </c:spPr>
      <c:txPr>
        <a:bodyPr rot="0" spcFirstLastPara="1" vertOverflow="ellipsis" vert="horz" wrap="square" anchor="ctr" anchorCtr="1"/>
        <a:lstStyle/>
        <a:p>
          <a:pPr>
            <a:defRPr sz="1100" b="0" i="0" u="none" strike="noStrike" kern="1200" spc="0" baseline="0">
              <a:solidFill>
                <a:schemeClr val="bg1">
                  <a:lumMod val="85000"/>
                </a:schemeClr>
              </a:solidFill>
              <a:latin typeface="Britannic Bold" panose="020B0903060703020204" pitchFamily="34" charset="0"/>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Table'!$D$28</c:f>
              <c:strCache>
                <c:ptCount val="1"/>
                <c:pt idx="0">
                  <c:v>Income</c:v>
                </c:pt>
              </c:strCache>
            </c:strRef>
          </c:tx>
          <c:spPr>
            <a:solidFill>
              <a:schemeClr val="accent2"/>
            </a:solidFill>
            <a:ln>
              <a:noFill/>
            </a:ln>
            <a:effectLst/>
          </c:spPr>
          <c:cat>
            <c:multiLvlStrRef>
              <c:f>'Pivot Table'!$D$28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Table'!$D$28</c:f>
              <c:numCache>
                <c:formatCode>_-[$NTD]\ * #,##0_-;\-[$NTD]\ * #,##0_-;_-[$NTD]\ * "-"_-;_-@_-</c:formatCode>
                <c:ptCount val="12"/>
                <c:pt idx="0">
                  <c:v>60000</c:v>
                </c:pt>
                <c:pt idx="1">
                  <c:v>60000</c:v>
                </c:pt>
                <c:pt idx="2">
                  <c:v>60378</c:v>
                </c:pt>
                <c:pt idx="3">
                  <c:v>60000</c:v>
                </c:pt>
                <c:pt idx="4">
                  <c:v>61883</c:v>
                </c:pt>
                <c:pt idx="5">
                  <c:v>60000</c:v>
                </c:pt>
                <c:pt idx="6">
                  <c:v>60000</c:v>
                </c:pt>
                <c:pt idx="7">
                  <c:v>60000</c:v>
                </c:pt>
                <c:pt idx="8">
                  <c:v>60000</c:v>
                </c:pt>
                <c:pt idx="9">
                  <c:v>60000</c:v>
                </c:pt>
                <c:pt idx="10">
                  <c:v>60000</c:v>
                </c:pt>
                <c:pt idx="11">
                  <c:v>60754</c:v>
                </c:pt>
              </c:numCache>
            </c:numRef>
          </c:val>
          <c:extLst>
            <c:ext xmlns:c16="http://schemas.microsoft.com/office/drawing/2014/chart" uri="{C3380CC4-5D6E-409C-BE32-E72D297353CC}">
              <c16:uniqueId val="{00000000-3480-4179-B4FF-CEF5AF8C54A1}"/>
            </c:ext>
          </c:extLst>
        </c:ser>
        <c:ser>
          <c:idx val="1"/>
          <c:order val="1"/>
          <c:tx>
            <c:strRef>
              <c:f>'Pivot Table'!$D$28</c:f>
              <c:strCache>
                <c:ptCount val="1"/>
                <c:pt idx="0">
                  <c:v>Expense</c:v>
                </c:pt>
              </c:strCache>
            </c:strRef>
          </c:tx>
          <c:spPr>
            <a:solidFill>
              <a:schemeClr val="accent4"/>
            </a:solidFill>
            <a:ln>
              <a:noFill/>
            </a:ln>
            <a:effectLst/>
          </c:spPr>
          <c:cat>
            <c:multiLvlStrRef>
              <c:f>'Pivot Table'!$D$28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Table'!$D$28</c:f>
              <c:numCache>
                <c:formatCode>_-[$NTD]\ * #,##0_-;\-[$NTD]\ * #,##0_-;_-[$NTD]\ * "-"_-;_-@_-</c:formatCode>
                <c:ptCount val="12"/>
                <c:pt idx="0">
                  <c:v>41009</c:v>
                </c:pt>
                <c:pt idx="1">
                  <c:v>21942</c:v>
                </c:pt>
                <c:pt idx="2">
                  <c:v>25237</c:v>
                </c:pt>
                <c:pt idx="3">
                  <c:v>22905</c:v>
                </c:pt>
                <c:pt idx="4">
                  <c:v>27493</c:v>
                </c:pt>
                <c:pt idx="5">
                  <c:v>22510</c:v>
                </c:pt>
                <c:pt idx="6">
                  <c:v>21647</c:v>
                </c:pt>
                <c:pt idx="7">
                  <c:v>32139</c:v>
                </c:pt>
                <c:pt idx="8">
                  <c:v>24569</c:v>
                </c:pt>
                <c:pt idx="9">
                  <c:v>21185</c:v>
                </c:pt>
                <c:pt idx="10">
                  <c:v>21584</c:v>
                </c:pt>
                <c:pt idx="11">
                  <c:v>27281</c:v>
                </c:pt>
              </c:numCache>
            </c:numRef>
          </c:val>
          <c:extLst>
            <c:ext xmlns:c16="http://schemas.microsoft.com/office/drawing/2014/chart" uri="{C3380CC4-5D6E-409C-BE32-E72D297353CC}">
              <c16:uniqueId val="{00000001-3480-4179-B4FF-CEF5AF8C54A1}"/>
            </c:ext>
          </c:extLst>
        </c:ser>
        <c:dLbls>
          <c:showLegendKey val="0"/>
          <c:showVal val="0"/>
          <c:showCatName val="0"/>
          <c:showSerName val="0"/>
          <c:showPercent val="0"/>
          <c:showBubbleSize val="0"/>
        </c:dLbls>
        <c:axId val="640991200"/>
        <c:axId val="640993120"/>
      </c:areaChart>
      <c:catAx>
        <c:axId val="640991200"/>
        <c:scaling>
          <c:orientation val="minMax"/>
        </c:scaling>
        <c:delete val="0"/>
        <c:axPos val="b"/>
        <c:numFmt formatCode="[$NTD]\ #,##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93120"/>
        <c:crosses val="autoZero"/>
        <c:auto val="1"/>
        <c:lblAlgn val="ctr"/>
        <c:lblOffset val="100"/>
        <c:noMultiLvlLbl val="0"/>
      </c:catAx>
      <c:valAx>
        <c:axId val="640993120"/>
        <c:scaling>
          <c:orientation val="minMax"/>
        </c:scaling>
        <c:delete val="0"/>
        <c:axPos val="l"/>
        <c:majorGridlines>
          <c:spPr>
            <a:ln w="9525" cap="flat" cmpd="sng" algn="ctr">
              <a:solidFill>
                <a:schemeClr val="bg1">
                  <a:lumMod val="65000"/>
                </a:schemeClr>
              </a:solidFill>
              <a:round/>
            </a:ln>
            <a:effectLst/>
          </c:spPr>
        </c:majorGridlines>
        <c:numFmt formatCode="_-[$NTD]\ * #,##0_-;\-[$NTD]\ * #,##0_-;_-[$NTD]\ * &quot;-&quot;_-;_-@_-"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40991200"/>
        <c:crosses val="autoZero"/>
        <c:crossBetween val="midCat"/>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solidFill>
        <a:schemeClr val="lt1">
          <a:shade val="50000"/>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Personal Finance Dashboard.xlsx]Pivot Table!Income_by_Method</c:name>
    <c:fmtId val="14"/>
  </c:pivotSource>
  <c:chart>
    <c:title>
      <c:tx>
        <c:strRef>
          <c:f>'Pivot Table'!$D$34</c:f>
          <c:strCache>
            <c:ptCount val="1"/>
            <c:pt idx="0">
              <c:v>Income by Method
from May 2024</c:v>
            </c:pt>
          </c:strCache>
        </c:strRef>
      </c:tx>
      <c:overlay val="0"/>
      <c:spPr>
        <a:noFill/>
        <a:ln>
          <a:noFill/>
        </a:ln>
        <a:effectLst/>
      </c:spPr>
      <c:txPr>
        <a:bodyPr rot="0" spcFirstLastPara="1" vertOverflow="ellipsis" vert="horz" wrap="square" anchor="ctr" anchorCtr="1"/>
        <a:lstStyle/>
        <a:p>
          <a:pPr>
            <a:defRPr sz="1100" b="0" i="0" u="none" strike="noStrike" kern="1200" spc="0" baseline="0">
              <a:solidFill>
                <a:schemeClr val="bg1">
                  <a:lumMod val="85000"/>
                </a:schemeClr>
              </a:solidFill>
              <a:latin typeface="Britannic Bold" panose="020B0903060703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Table'!$D$34</c:f>
              <c:strCache>
                <c:ptCount val="1"/>
                <c:pt idx="0">
                  <c:v>Transaction</c:v>
                </c:pt>
              </c:strCache>
            </c:strRef>
          </c:cat>
          <c:val>
            <c:numRef>
              <c:f>'Pivot Table'!$D$34</c:f>
              <c:numCache>
                <c:formatCode>_-[$NTD]\ * #,##0_-;\-[$NTD]\ * #,##0_-;_-[$NTD]\ * "-"_-;_-@_-</c:formatCode>
                <c:ptCount val="1"/>
                <c:pt idx="0">
                  <c:v>60000</c:v>
                </c:pt>
              </c:numCache>
            </c:numRef>
          </c:val>
          <c:extLst>
            <c:ext xmlns:c16="http://schemas.microsoft.com/office/drawing/2014/chart" uri="{C3380CC4-5D6E-409C-BE32-E72D297353CC}">
              <c16:uniqueId val="{00000000-0F6C-4F12-B0DE-5AA0A4C6BED1}"/>
            </c:ext>
          </c:extLst>
        </c:ser>
        <c:dLbls>
          <c:dLblPos val="inEnd"/>
          <c:showLegendKey val="0"/>
          <c:showVal val="1"/>
          <c:showCatName val="0"/>
          <c:showSerName val="0"/>
          <c:showPercent val="0"/>
          <c:showBubbleSize val="0"/>
        </c:dLbls>
        <c:gapWidth val="250"/>
        <c:axId val="582438976"/>
        <c:axId val="582439456"/>
      </c:barChart>
      <c:catAx>
        <c:axId val="58243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2439456"/>
        <c:crosses val="autoZero"/>
        <c:auto val="1"/>
        <c:lblAlgn val="ctr"/>
        <c:lblOffset val="100"/>
        <c:noMultiLvlLbl val="0"/>
      </c:catAx>
      <c:valAx>
        <c:axId val="582439456"/>
        <c:scaling>
          <c:orientation val="minMax"/>
        </c:scaling>
        <c:delete val="1"/>
        <c:axPos val="l"/>
        <c:numFmt formatCode="_-[$NTD]\ * #,##0_-;\-[$NTD]\ * #,##0_-;_-[$NTD]\ * &quot;-&quot;_-;_-@_-" sourceLinked="1"/>
        <c:majorTickMark val="none"/>
        <c:minorTickMark val="none"/>
        <c:tickLblPos val="nextTo"/>
        <c:crossAx val="58243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Personal Finance Dashboard.xlsx]Pivot Table!Expense_by_Method</c:name>
    <c:fmtId val="11"/>
  </c:pivotSource>
  <c:chart>
    <c:title>
      <c:tx>
        <c:strRef>
          <c:f>'Pivot Table'!$D$35</c:f>
          <c:strCache>
            <c:ptCount val="1"/>
            <c:pt idx="0">
              <c:v>Expense by Method
from May 2024</c:v>
            </c:pt>
          </c:strCache>
        </c:strRef>
      </c:tx>
      <c:overlay val="0"/>
      <c:spPr>
        <a:noFill/>
        <a:ln>
          <a:noFill/>
        </a:ln>
        <a:effectLst/>
      </c:spPr>
      <c:txPr>
        <a:bodyPr rot="0" spcFirstLastPara="1" vertOverflow="ellipsis" vert="horz" wrap="square" anchor="ctr" anchorCtr="1"/>
        <a:lstStyle/>
        <a:p>
          <a:pPr>
            <a:defRPr sz="1100" b="0" i="0" u="none" strike="noStrike" kern="1200" spc="0" baseline="0">
              <a:solidFill>
                <a:schemeClr val="bg1">
                  <a:lumMod val="85000"/>
                </a:schemeClr>
              </a:solidFill>
              <a:latin typeface="Britannic Bold" panose="020B0903060703020204" pitchFamily="34"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Table'!$D$35</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Table'!$D$35</c:f>
              <c:strCache>
                <c:ptCount val="3"/>
                <c:pt idx="0">
                  <c:v>Credit Card</c:v>
                </c:pt>
                <c:pt idx="1">
                  <c:v>Cash</c:v>
                </c:pt>
                <c:pt idx="2">
                  <c:v>Debit Card</c:v>
                </c:pt>
              </c:strCache>
            </c:strRef>
          </c:cat>
          <c:val>
            <c:numRef>
              <c:f>'Pivot Table'!$D$35</c:f>
              <c:numCache>
                <c:formatCode>_-[$NTD]\ * #,##0_-;\-[$NTD]\ * #,##0_-;_-[$NTD]\ * "-"_-;_-@_-</c:formatCode>
                <c:ptCount val="3"/>
                <c:pt idx="0">
                  <c:v>8213</c:v>
                </c:pt>
                <c:pt idx="1">
                  <c:v>2751</c:v>
                </c:pt>
                <c:pt idx="2">
                  <c:v>2413</c:v>
                </c:pt>
              </c:numCache>
            </c:numRef>
          </c:val>
          <c:extLst>
            <c:ext xmlns:c16="http://schemas.microsoft.com/office/drawing/2014/chart" uri="{C3380CC4-5D6E-409C-BE32-E72D297353CC}">
              <c16:uniqueId val="{00000000-1273-425B-877D-3E40F7112B0E}"/>
            </c:ext>
          </c:extLst>
        </c:ser>
        <c:dLbls>
          <c:dLblPos val="inEnd"/>
          <c:showLegendKey val="0"/>
          <c:showVal val="1"/>
          <c:showCatName val="0"/>
          <c:showSerName val="0"/>
          <c:showPercent val="0"/>
          <c:showBubbleSize val="0"/>
        </c:dLbls>
        <c:gapWidth val="219"/>
        <c:overlap val="-27"/>
        <c:axId val="291811568"/>
        <c:axId val="291805808"/>
      </c:barChart>
      <c:catAx>
        <c:axId val="29181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91805808"/>
        <c:crosses val="autoZero"/>
        <c:auto val="1"/>
        <c:lblAlgn val="ctr"/>
        <c:lblOffset val="100"/>
        <c:noMultiLvlLbl val="0"/>
      </c:catAx>
      <c:valAx>
        <c:axId val="291805808"/>
        <c:scaling>
          <c:orientation val="minMax"/>
        </c:scaling>
        <c:delete val="1"/>
        <c:axPos val="l"/>
        <c:numFmt formatCode="_-[$NTD]\ * #,##0_-;\-[$NTD]\ * #,##0_-;_-[$NTD]\ * &quot;-&quot;_-;_-@_-" sourceLinked="1"/>
        <c:majorTickMark val="none"/>
        <c:minorTickMark val="none"/>
        <c:tickLblPos val="nextTo"/>
        <c:crossAx val="29181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 Personal Finance Dashboard.xlsx]Pivot Table!Expense_by_Subcategory</c:name>
    <c:fmtId val="16"/>
  </c:pivotSource>
  <c:chart>
    <c:title>
      <c:tx>
        <c:strRef>
          <c:f>'Pivot Table'!$D$38</c:f>
          <c:strCache>
            <c:ptCount val="1"/>
            <c:pt idx="0">
              <c:v>Expense by Subcategory
from May 2024</c:v>
            </c:pt>
          </c:strCache>
        </c:strRef>
      </c:tx>
      <c:overlay val="0"/>
      <c:spPr>
        <a:noFill/>
        <a:ln>
          <a:noFill/>
        </a:ln>
        <a:effectLst/>
      </c:spPr>
      <c:txPr>
        <a:bodyPr rot="0" spcFirstLastPara="1" vertOverflow="ellipsis" vert="horz" wrap="square" anchor="ctr" anchorCtr="1"/>
        <a:lstStyle/>
        <a:p>
          <a:pPr>
            <a:defRPr sz="1100" b="0" i="0" u="none" strike="noStrike" kern="1200" spc="0" baseline="0">
              <a:solidFill>
                <a:schemeClr val="bg1">
                  <a:lumMod val="85000"/>
                </a:schemeClr>
              </a:solidFill>
              <a:latin typeface="Britannic Bold" panose="020B090306070302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4">
              <a:shade val="65000"/>
            </a:schemeClr>
          </a:solidFill>
          <a:ln w="19050">
            <a:solidFill>
              <a:schemeClr val="tx1">
                <a:lumMod val="65000"/>
                <a:lumOff val="35000"/>
              </a:schemeClr>
            </a:solidFill>
          </a:ln>
          <a:effectLst/>
        </c:spPr>
      </c:pivotFmt>
      <c:pivotFmt>
        <c:idx val="7"/>
        <c:spPr>
          <a:solidFill>
            <a:schemeClr val="accent4">
              <a:tint val="65000"/>
            </a:schemeClr>
          </a:solidFill>
          <a:ln w="19050">
            <a:solidFill>
              <a:schemeClr val="tx1">
                <a:lumMod val="65000"/>
                <a:lumOff val="35000"/>
              </a:schemeClr>
            </a:solidFill>
          </a:ln>
          <a:effectLst/>
        </c:spPr>
      </c:pivotFmt>
      <c:pivotFmt>
        <c:idx val="8"/>
        <c:spPr>
          <a:solidFill>
            <a:schemeClr val="accent4"/>
          </a:solidFill>
          <a:ln w="19050">
            <a:solidFill>
              <a:schemeClr val="tx1">
                <a:lumMod val="65000"/>
                <a:lumOff val="35000"/>
              </a:schemeClr>
            </a:solidFill>
          </a:ln>
          <a:effectLst/>
        </c:spPr>
      </c:pivotFmt>
    </c:pivotFmts>
    <c:plotArea>
      <c:layout/>
      <c:pieChart>
        <c:varyColors val="1"/>
        <c:ser>
          <c:idx val="0"/>
          <c:order val="0"/>
          <c:tx>
            <c:strRef>
              <c:f>'Pivot Table'!$D$38</c:f>
              <c:strCache>
                <c:ptCount val="1"/>
                <c:pt idx="0">
                  <c:v>Total</c:v>
                </c:pt>
              </c:strCache>
            </c:strRef>
          </c:tx>
          <c:spPr>
            <a:ln>
              <a:solidFill>
                <a:schemeClr val="tx1">
                  <a:lumMod val="65000"/>
                  <a:lumOff val="35000"/>
                </a:schemeClr>
              </a:solidFill>
            </a:ln>
          </c:spPr>
          <c:dPt>
            <c:idx val="0"/>
            <c:bubble3D val="0"/>
            <c:spPr>
              <a:solidFill>
                <a:schemeClr val="accent4">
                  <a:shade val="65000"/>
                </a:schemeClr>
              </a:solidFill>
              <a:ln w="19050">
                <a:solidFill>
                  <a:schemeClr val="tx1">
                    <a:lumMod val="65000"/>
                    <a:lumOff val="35000"/>
                  </a:schemeClr>
                </a:solidFill>
              </a:ln>
              <a:effectLst/>
            </c:spPr>
            <c:extLst>
              <c:ext xmlns:c16="http://schemas.microsoft.com/office/drawing/2014/chart" uri="{C3380CC4-5D6E-409C-BE32-E72D297353CC}">
                <c16:uniqueId val="{00000001-FEFC-45FA-8829-F51EF068158B}"/>
              </c:ext>
            </c:extLst>
          </c:dPt>
          <c:dPt>
            <c:idx val="1"/>
            <c:bubble3D val="0"/>
            <c:spPr>
              <a:solidFill>
                <a:schemeClr val="accent4">
                  <a:tint val="65000"/>
                </a:schemeClr>
              </a:solidFill>
              <a:ln w="19050">
                <a:solidFill>
                  <a:schemeClr val="tx1">
                    <a:lumMod val="65000"/>
                    <a:lumOff val="35000"/>
                  </a:schemeClr>
                </a:solidFill>
              </a:ln>
              <a:effectLst/>
            </c:spPr>
            <c:extLst>
              <c:ext xmlns:c16="http://schemas.microsoft.com/office/drawing/2014/chart" uri="{C3380CC4-5D6E-409C-BE32-E72D297353CC}">
                <c16:uniqueId val="{00000003-FEFC-45FA-8829-F51EF068158B}"/>
              </c:ext>
            </c:extLst>
          </c:dPt>
          <c:dPt>
            <c:idx val="2"/>
            <c:bubble3D val="0"/>
            <c:spPr>
              <a:solidFill>
                <a:schemeClr val="accent4"/>
              </a:solidFill>
              <a:ln w="19050">
                <a:solidFill>
                  <a:schemeClr val="tx1">
                    <a:lumMod val="65000"/>
                    <a:lumOff val="35000"/>
                  </a:schemeClr>
                </a:solidFill>
              </a:ln>
              <a:effectLst/>
            </c:spPr>
            <c:extLst>
              <c:ext xmlns:c16="http://schemas.microsoft.com/office/drawing/2014/chart" uri="{C3380CC4-5D6E-409C-BE32-E72D297353CC}">
                <c16:uniqueId val="{00000005-FEFC-45FA-8829-F51EF06815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Table'!$D$38</c:f>
              <c:strCache>
                <c:ptCount val="3"/>
                <c:pt idx="0">
                  <c:v>Restaurants</c:v>
                </c:pt>
                <c:pt idx="1">
                  <c:v>Delivery</c:v>
                </c:pt>
                <c:pt idx="2">
                  <c:v>Groceries</c:v>
                </c:pt>
              </c:strCache>
            </c:strRef>
          </c:cat>
          <c:val>
            <c:numRef>
              <c:f>'Pivot Table'!$D$38</c:f>
              <c:numCache>
                <c:formatCode>_-[$NTD]\ * #,##0_-;\-[$NTD]\ * #,##0_-;_-[$NTD]\ * "-"_-;_-@_-</c:formatCode>
                <c:ptCount val="3"/>
                <c:pt idx="0">
                  <c:v>4073</c:v>
                </c:pt>
                <c:pt idx="1">
                  <c:v>2412</c:v>
                </c:pt>
                <c:pt idx="2">
                  <c:v>225</c:v>
                </c:pt>
              </c:numCache>
            </c:numRef>
          </c:val>
          <c:extLst>
            <c:ext xmlns:c16="http://schemas.microsoft.com/office/drawing/2014/chart" uri="{C3380CC4-5D6E-409C-BE32-E72D297353CC}">
              <c16:uniqueId val="{00000006-4CBB-4843-92CA-3F8A82FAB37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rich>
          <a:bodyPr spcFirstLastPara="1" vertOverflow="ellipsis" horzOverflow="overflow" wrap="square" lIns="0" tIns="0" rIns="0" bIns="0" anchor="ctr" anchorCtr="1"/>
          <a:lstStyle/>
          <a:p>
            <a:pPr algn="ctr" rtl="0">
              <a:defRPr sz="1300"/>
            </a:pPr>
            <a:endParaRPr lang="en-US" sz="1300" b="0" i="0" u="none" strike="noStrike" baseline="0">
              <a:solidFill>
                <a:sysClr val="windowText" lastClr="000000">
                  <a:lumMod val="65000"/>
                  <a:lumOff val="35000"/>
                </a:sysClr>
              </a:solidFill>
              <a:latin typeface="Britannic Bold" panose="020B0903060703020204" pitchFamily="34" charset="0"/>
            </a:endParaRPr>
          </a:p>
          <a:p>
            <a:pPr algn="ctr" rtl="0">
              <a:defRPr sz="1300"/>
            </a:pPr>
            <a:endParaRPr lang="en-US" sz="1300" b="0" i="0" u="none" strike="noStrike" baseline="0">
              <a:solidFill>
                <a:sysClr val="windowText" lastClr="000000">
                  <a:lumMod val="65000"/>
                  <a:lumOff val="35000"/>
                </a:sysClr>
              </a:solidFill>
              <a:latin typeface="Britannic Bold" panose="020B0903060703020204" pitchFamily="34" charset="0"/>
            </a:endParaRPr>
          </a:p>
        </cx:rich>
      </cx:tx>
    </cx:title>
    <cx:plotArea>
      <cx:plotAreaRegion>
        <cx:series layoutId="treemap" uniqueId="{38B8C314-7533-48A4-8CA1-C6C22C4D58EE}">
          <cx:spPr>
            <a:ln w="12700">
              <a:solidFill>
                <a:schemeClr val="bg1">
                  <a:lumMod val="95000"/>
                </a:schemeClr>
              </a:solidFill>
            </a:ln>
          </cx:spPr>
          <cx:dataLabels pos="inEnd">
            <cx:txPr>
              <a:bodyPr spcFirstLastPara="1" vertOverflow="ellipsis" horzOverflow="overflow" wrap="square" lIns="0" tIns="0" rIns="0" bIns="0" anchor="ctr" anchorCtr="1"/>
              <a:lstStyle/>
              <a:p>
                <a:pPr algn="ctr" rtl="0">
                  <a:defRPr sz="900">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ysClr val="window" lastClr="FFFFFF"/>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spcFirstLastPara="1" vertOverflow="ellipsis" horzOverflow="overflow" wrap="square" lIns="0" tIns="0" rIns="0" bIns="0" anchor="ctr" anchorCtr="1"/>
          <a:lstStyle/>
          <a:p>
            <a:pPr algn="ctr" rtl="0">
              <a:defRPr sz="1300">
                <a:latin typeface="Britannic Bold" panose="020B0903060703020204" pitchFamily="34" charset="0"/>
                <a:ea typeface="Britannic Bold" panose="020B0903060703020204" pitchFamily="34" charset="0"/>
                <a:cs typeface="Britannic Bold" panose="020B0903060703020204" pitchFamily="34" charset="0"/>
              </a:defRPr>
            </a:pPr>
            <a:endParaRPr lang="en-US" sz="1300" b="0" i="0" u="none" strike="noStrike" baseline="0">
              <a:solidFill>
                <a:sysClr val="windowText" lastClr="000000">
                  <a:lumMod val="65000"/>
                  <a:lumOff val="35000"/>
                </a:sysClr>
              </a:solidFill>
              <a:latin typeface="Britannic Bold" panose="020B0903060703020204" pitchFamily="34" charset="0"/>
            </a:endParaRPr>
          </a:p>
          <a:p>
            <a:pPr algn="ctr" rtl="0">
              <a:defRPr sz="1300">
                <a:latin typeface="Britannic Bold" panose="020B0903060703020204" pitchFamily="34" charset="0"/>
                <a:ea typeface="Britannic Bold" panose="020B0903060703020204" pitchFamily="34" charset="0"/>
                <a:cs typeface="Britannic Bold" panose="020B0903060703020204" pitchFamily="34" charset="0"/>
              </a:defRPr>
            </a:pPr>
            <a:endParaRPr lang="en-US" sz="1300" b="0" i="0" u="none" strike="noStrike" baseline="0">
              <a:solidFill>
                <a:sysClr val="windowText" lastClr="000000">
                  <a:lumMod val="65000"/>
                  <a:lumOff val="35000"/>
                </a:sysClr>
              </a:solidFill>
              <a:latin typeface="Britannic Bold" panose="020B0903060703020204" pitchFamily="34" charset="0"/>
            </a:endParaRPr>
          </a:p>
        </cx:rich>
      </cx:tx>
    </cx:title>
    <cx:plotArea>
      <cx:plotAreaRegion>
        <cx:series layoutId="treemap" uniqueId="{83015A12-9398-47EC-96C0-A6D1302AF4A5}">
          <cx:spPr>
            <a:ln w="12700">
              <a:solidFill>
                <a:schemeClr val="bg1">
                  <a:lumMod val="95000"/>
                </a:schemeClr>
              </a:solidFill>
            </a:ln>
          </cx:spPr>
          <cx:dataLabels pos="inEnd">
            <cx:txPr>
              <a:bodyPr spcFirstLastPara="1" vertOverflow="ellipsis" horzOverflow="overflow" wrap="square" lIns="0" tIns="0" rIns="0" bIns="0" anchor="ctr" anchorCtr="1"/>
              <a:lstStyle/>
              <a:p>
                <a:pPr algn="ctr" rtl="0">
                  <a:defRPr sz="900">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ysClr val="window" lastClr="FFFFFF"/>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22</xdr:col>
      <xdr:colOff>0</xdr:colOff>
      <xdr:row>26</xdr:row>
      <xdr:rowOff>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05C69D7C-1BCC-4FA0-9A54-F53D79213EE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8900" y="3016250"/>
              <a:ext cx="970280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23</xdr:col>
      <xdr:colOff>0</xdr:colOff>
      <xdr:row>18</xdr:row>
      <xdr:rowOff>0</xdr:rowOff>
    </xdr:from>
    <xdr:to>
      <xdr:col>27</xdr:col>
      <xdr:colOff>25400</xdr:colOff>
      <xdr:row>37</xdr:row>
      <xdr:rowOff>52294</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0FD5E38-9A43-4348-91F1-DDDEDD0067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880600" y="3016250"/>
              <a:ext cx="1905000" cy="336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4</xdr:row>
      <xdr:rowOff>0</xdr:rowOff>
    </xdr:from>
    <xdr:to>
      <xdr:col>27</xdr:col>
      <xdr:colOff>0</xdr:colOff>
      <xdr:row>17</xdr:row>
      <xdr:rowOff>0</xdr:rowOff>
    </xdr:to>
    <xdr:graphicFrame macro="">
      <xdr:nvGraphicFramePr>
        <xdr:cNvPr id="4" name="Chart 3">
          <a:extLst>
            <a:ext uri="{FF2B5EF4-FFF2-40B4-BE49-F238E27FC236}">
              <a16:creationId xmlns:a16="http://schemas.microsoft.com/office/drawing/2014/main" id="{790F9372-EC40-4422-AB57-3419E0182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7</xdr:row>
      <xdr:rowOff>0</xdr:rowOff>
    </xdr:from>
    <xdr:to>
      <xdr:col>4</xdr:col>
      <xdr:colOff>0</xdr:colOff>
      <xdr:row>12</xdr:row>
      <xdr:rowOff>0</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620E4B56-E4C6-B67F-0136-31DFE12C058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8900" y="1193800"/>
              <a:ext cx="2857500" cy="685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27</xdr:row>
      <xdr:rowOff>0</xdr:rowOff>
    </xdr:from>
    <xdr:to>
      <xdr:col>17</xdr:col>
      <xdr:colOff>0</xdr:colOff>
      <xdr:row>29</xdr:row>
      <xdr:rowOff>0</xdr:rowOff>
    </xdr:to>
    <xdr:sp macro="" textlink="'Pivot Table'!$K$23">
      <xdr:nvSpPr>
        <xdr:cNvPr id="7" name="TextBox 6">
          <a:extLst>
            <a:ext uri="{FF2B5EF4-FFF2-40B4-BE49-F238E27FC236}">
              <a16:creationId xmlns:a16="http://schemas.microsoft.com/office/drawing/2014/main" id="{BE6451B4-8D01-AFF3-6D0D-DC035A993F55}"/>
            </a:ext>
          </a:extLst>
        </xdr:cNvPr>
        <xdr:cNvSpPr txBox="1"/>
      </xdr:nvSpPr>
      <xdr:spPr>
        <a:xfrm>
          <a:off x="5981700" y="4495800"/>
          <a:ext cx="1428750" cy="292100"/>
        </a:xfrm>
        <a:prstGeom prst="rect">
          <a:avLst/>
        </a:prstGeom>
        <a:solidFill>
          <a:schemeClr val="accent4">
            <a:lumMod val="75000"/>
            <a:alpha val="69804"/>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919848-E947-4336-9140-08AE03223B10}" type="TxLink">
            <a:rPr lang="en-US" sz="1300" b="1" i="0" u="none" strike="noStrike">
              <a:solidFill>
                <a:schemeClr val="bg1">
                  <a:lumMod val="95000"/>
                </a:schemeClr>
              </a:solidFill>
              <a:latin typeface="Century Gothic"/>
            </a:rPr>
            <a:pPr algn="ctr"/>
            <a:t> NTD 13,377 </a:t>
          </a:fld>
          <a:endParaRPr lang="en-GB" sz="1300" b="1">
            <a:solidFill>
              <a:schemeClr val="bg1">
                <a:lumMod val="95000"/>
              </a:schemeClr>
            </a:solidFill>
          </a:endParaRPr>
        </a:p>
      </xdr:txBody>
    </xdr:sp>
    <xdr:clientData/>
  </xdr:twoCellAnchor>
  <xdr:twoCellAnchor>
    <xdr:from>
      <xdr:col>3</xdr:col>
      <xdr:colOff>0</xdr:colOff>
      <xdr:row>27</xdr:row>
      <xdr:rowOff>0</xdr:rowOff>
    </xdr:from>
    <xdr:to>
      <xdr:col>6</xdr:col>
      <xdr:colOff>0</xdr:colOff>
      <xdr:row>29</xdr:row>
      <xdr:rowOff>0</xdr:rowOff>
    </xdr:to>
    <xdr:sp macro="" textlink="'Pivot Table'!$K$7">
      <xdr:nvSpPr>
        <xdr:cNvPr id="9" name="TextBox 8">
          <a:extLst>
            <a:ext uri="{FF2B5EF4-FFF2-40B4-BE49-F238E27FC236}">
              <a16:creationId xmlns:a16="http://schemas.microsoft.com/office/drawing/2014/main" id="{9CB92047-8B5A-49CE-A876-33FB1E908F33}"/>
            </a:ext>
          </a:extLst>
        </xdr:cNvPr>
        <xdr:cNvSpPr txBox="1"/>
      </xdr:nvSpPr>
      <xdr:spPr>
        <a:xfrm>
          <a:off x="1047750" y="4425950"/>
          <a:ext cx="1409700" cy="292100"/>
        </a:xfrm>
        <a:prstGeom prst="rect">
          <a:avLst/>
        </a:prstGeom>
        <a:solidFill>
          <a:schemeClr val="accent1">
            <a:lumMod val="75000"/>
            <a:alpha val="69804"/>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EE1F47-68C1-4799-9FE1-68A4D598ABD1}" type="TxLink">
            <a:rPr lang="en-US" sz="1300" b="1" i="0" u="none" strike="noStrike">
              <a:solidFill>
                <a:schemeClr val="bg1">
                  <a:lumMod val="95000"/>
                </a:schemeClr>
              </a:solidFill>
              <a:latin typeface="Century Gothic"/>
            </a:rPr>
            <a:pPr algn="ctr"/>
            <a:t> NTD 60,000 </a:t>
          </a:fld>
          <a:endParaRPr lang="en-GB" sz="1300" b="1">
            <a:solidFill>
              <a:schemeClr val="bg1">
                <a:lumMod val="95000"/>
              </a:schemeClr>
            </a:solidFill>
          </a:endParaRPr>
        </a:p>
      </xdr:txBody>
    </xdr:sp>
    <xdr:clientData/>
  </xdr:twoCellAnchor>
  <xdr:twoCellAnchor>
    <xdr:from>
      <xdr:col>1</xdr:col>
      <xdr:colOff>0</xdr:colOff>
      <xdr:row>29</xdr:row>
      <xdr:rowOff>0</xdr:rowOff>
    </xdr:from>
    <xdr:to>
      <xdr:col>9</xdr:col>
      <xdr:colOff>0</xdr:colOff>
      <xdr:row>40</xdr:row>
      <xdr:rowOff>0</xdr:rowOff>
    </xdr:to>
    <xdr:graphicFrame macro="">
      <xdr:nvGraphicFramePr>
        <xdr:cNvPr id="11" name="Chart 10">
          <a:extLst>
            <a:ext uri="{FF2B5EF4-FFF2-40B4-BE49-F238E27FC236}">
              <a16:creationId xmlns:a16="http://schemas.microsoft.com/office/drawing/2014/main" id="{215FEB7B-E00F-4DA3-A795-AE48FA631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29</xdr:row>
      <xdr:rowOff>0</xdr:rowOff>
    </xdr:from>
    <xdr:to>
      <xdr:col>22</xdr:col>
      <xdr:colOff>0</xdr:colOff>
      <xdr:row>40</xdr:row>
      <xdr:rowOff>0</xdr:rowOff>
    </xdr:to>
    <xdr:graphicFrame macro="">
      <xdr:nvGraphicFramePr>
        <xdr:cNvPr id="12" name="Chart 11">
          <a:extLst>
            <a:ext uri="{FF2B5EF4-FFF2-40B4-BE49-F238E27FC236}">
              <a16:creationId xmlns:a16="http://schemas.microsoft.com/office/drawing/2014/main" id="{08DE0E4F-BD53-405F-9F78-18B6E0DF0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39</xdr:row>
      <xdr:rowOff>0</xdr:rowOff>
    </xdr:from>
    <xdr:to>
      <xdr:col>27</xdr:col>
      <xdr:colOff>0</xdr:colOff>
      <xdr:row>53</xdr:row>
      <xdr:rowOff>0</xdr:rowOff>
    </xdr:to>
    <xdr:graphicFrame macro="">
      <xdr:nvGraphicFramePr>
        <xdr:cNvPr id="16" name="Chart 15">
          <a:extLst>
            <a:ext uri="{FF2B5EF4-FFF2-40B4-BE49-F238E27FC236}">
              <a16:creationId xmlns:a16="http://schemas.microsoft.com/office/drawing/2014/main" id="{0E16D085-4BEF-43D9-9838-77B4731B7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39</xdr:row>
      <xdr:rowOff>171450</xdr:rowOff>
    </xdr:from>
    <xdr:to>
      <xdr:col>9</xdr:col>
      <xdr:colOff>0</xdr:colOff>
      <xdr:row>53</xdr:row>
      <xdr:rowOff>0</xdr:rowOff>
    </xdr:to>
    <xdr:grpSp>
      <xdr:nvGrpSpPr>
        <xdr:cNvPr id="17" name="Group 16">
          <a:extLst>
            <a:ext uri="{FF2B5EF4-FFF2-40B4-BE49-F238E27FC236}">
              <a16:creationId xmlns:a16="http://schemas.microsoft.com/office/drawing/2014/main" id="{FFA69E2D-F1F8-DE4A-595E-6910A24CD8A0}"/>
            </a:ext>
          </a:extLst>
        </xdr:cNvPr>
        <xdr:cNvGrpSpPr/>
      </xdr:nvGrpSpPr>
      <xdr:grpSpPr>
        <a:xfrm>
          <a:off x="120650" y="7099300"/>
          <a:ext cx="3409950" cy="2406650"/>
          <a:chOff x="120650" y="6965950"/>
          <a:chExt cx="3409950" cy="2406650"/>
        </a:xfrm>
      </xdr:grpSpPr>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24C3BE2-F51C-4850-94E5-72A2E9B45806}"/>
                  </a:ext>
                </a:extLst>
              </xdr:cNvPr>
              <xdr:cNvGraphicFramePr/>
            </xdr:nvGraphicFramePr>
            <xdr:xfrm>
              <a:off x="120650" y="6978650"/>
              <a:ext cx="3409950" cy="239395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0650" y="6978650"/>
                <a:ext cx="3409950" cy="23939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Pivot Table'!$D$36">
        <xdr:nvSpPr>
          <xdr:cNvPr id="13" name="TextBox 12">
            <a:extLst>
              <a:ext uri="{FF2B5EF4-FFF2-40B4-BE49-F238E27FC236}">
                <a16:creationId xmlns:a16="http://schemas.microsoft.com/office/drawing/2014/main" id="{5580986B-7A08-16C5-3D06-7DB2879E2A9D}"/>
              </a:ext>
            </a:extLst>
          </xdr:cNvPr>
          <xdr:cNvSpPr txBox="1"/>
        </xdr:nvSpPr>
        <xdr:spPr>
          <a:xfrm>
            <a:off x="717550" y="6965950"/>
            <a:ext cx="224155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5F5983-D2D2-4315-9350-2062DA82C79A}" type="TxLink">
              <a:rPr lang="en-US" sz="1100" b="0" i="0" u="none" strike="noStrike">
                <a:solidFill>
                  <a:schemeClr val="bg1">
                    <a:lumMod val="85000"/>
                  </a:schemeClr>
                </a:solidFill>
                <a:latin typeface="Britannic Bold" panose="020B0903060703020204" pitchFamily="34" charset="0"/>
                <a:ea typeface="Calibri"/>
                <a:cs typeface="Calibri"/>
              </a:rPr>
              <a:pPr algn="ctr"/>
              <a:t>Income by Category
from May 2024</a:t>
            </a:fld>
            <a:endParaRPr lang="en-GB" sz="1100">
              <a:solidFill>
                <a:schemeClr val="bg1">
                  <a:lumMod val="85000"/>
                </a:schemeClr>
              </a:solidFill>
              <a:latin typeface="Britannic Bold" panose="020B0903060703020204" pitchFamily="34" charset="0"/>
            </a:endParaRPr>
          </a:p>
        </xdr:txBody>
      </xdr:sp>
    </xdr:grpSp>
    <xdr:clientData/>
  </xdr:twoCellAnchor>
  <xdr:twoCellAnchor>
    <xdr:from>
      <xdr:col>9</xdr:col>
      <xdr:colOff>0</xdr:colOff>
      <xdr:row>39</xdr:row>
      <xdr:rowOff>171450</xdr:rowOff>
    </xdr:from>
    <xdr:to>
      <xdr:col>21</xdr:col>
      <xdr:colOff>0</xdr:colOff>
      <xdr:row>53</xdr:row>
      <xdr:rowOff>0</xdr:rowOff>
    </xdr:to>
    <xdr:grpSp>
      <xdr:nvGrpSpPr>
        <xdr:cNvPr id="15" name="Group 14">
          <a:extLst>
            <a:ext uri="{FF2B5EF4-FFF2-40B4-BE49-F238E27FC236}">
              <a16:creationId xmlns:a16="http://schemas.microsoft.com/office/drawing/2014/main" id="{967F18E1-E247-3026-D370-CD41ECDAF113}"/>
            </a:ext>
          </a:extLst>
        </xdr:cNvPr>
        <xdr:cNvGrpSpPr/>
      </xdr:nvGrpSpPr>
      <xdr:grpSpPr>
        <a:xfrm>
          <a:off x="3530600" y="7099300"/>
          <a:ext cx="5638800" cy="2406650"/>
          <a:chOff x="3530600" y="6965950"/>
          <a:chExt cx="5638800" cy="2406650"/>
        </a:xfrm>
      </xdr:grpSpPr>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3A37D127-3475-48C8-8251-40E8A3B4C217}"/>
                  </a:ext>
                </a:extLst>
              </xdr:cNvPr>
              <xdr:cNvGraphicFramePr/>
            </xdr:nvGraphicFramePr>
            <xdr:xfrm>
              <a:off x="3530600" y="6978650"/>
              <a:ext cx="5638800" cy="239395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530600" y="6978650"/>
                <a:ext cx="5638800" cy="23939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Pivot Table'!$D$37">
        <xdr:nvSpPr>
          <xdr:cNvPr id="14" name="TextBox 13">
            <a:extLst>
              <a:ext uri="{FF2B5EF4-FFF2-40B4-BE49-F238E27FC236}">
                <a16:creationId xmlns:a16="http://schemas.microsoft.com/office/drawing/2014/main" id="{7D1569C2-675C-4F71-8B75-5A3010BE00AF}"/>
              </a:ext>
            </a:extLst>
          </xdr:cNvPr>
          <xdr:cNvSpPr txBox="1"/>
        </xdr:nvSpPr>
        <xdr:spPr>
          <a:xfrm>
            <a:off x="5245100" y="6965950"/>
            <a:ext cx="224155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E948C3-8F19-4B18-B7C1-0722213A3375}" type="TxLink">
              <a:rPr lang="en-US" sz="1100" b="0" i="0" u="none" strike="noStrike">
                <a:solidFill>
                  <a:schemeClr val="bg1">
                    <a:lumMod val="85000"/>
                  </a:schemeClr>
                </a:solidFill>
                <a:latin typeface="Britannic Bold" panose="020B0903060703020204" pitchFamily="34" charset="0"/>
                <a:ea typeface="Calibri"/>
                <a:cs typeface="Calibri"/>
              </a:rPr>
              <a:pPr algn="ctr"/>
              <a:t>Expense by Category
from May 2024</a:t>
            </a:fld>
            <a:endParaRPr lang="en-GB" sz="1100">
              <a:solidFill>
                <a:schemeClr val="bg1">
                  <a:lumMod val="85000"/>
                </a:schemeClr>
              </a:solidFill>
              <a:latin typeface="Britannic Bold" panose="020B0903060703020204" pitchFamily="34" charset="0"/>
            </a:endParaRPr>
          </a:p>
        </xdr:txBody>
      </xdr:sp>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gie Huang" refreshedDate="45443.001816087963" createdVersion="8" refreshedVersion="8" minRefreshableVersion="3" recordCount="1403" xr:uid="{C2EFD86E-CDCC-4C6F-B1C6-E6A7874A44BE}">
  <cacheSource type="worksheet">
    <worksheetSource name="Entries"/>
  </cacheSource>
  <cacheFields count="9">
    <cacheField name="Date" numFmtId="164">
      <sharedItems containsSemiMixedTypes="0" containsNonDate="0" containsDate="1" containsString="0" minDate="2023-01-01T00:00:00" maxDate="2024-05-29T00:00:00" count="413">
        <d v="2023-01-01T00:00:00"/>
        <d v="2023-01-03T00:00:00"/>
        <d v="2023-01-04T00:00:00"/>
        <d v="2023-01-08T00:00:00"/>
        <d v="2023-01-09T00:00:00"/>
        <d v="2023-01-10T00:00:00"/>
        <d v="2023-01-11T00:00:00"/>
        <d v="2023-01-13T00:00:00"/>
        <d v="2023-01-14T00:00:00"/>
        <d v="2023-01-15T00:00:00"/>
        <d v="2023-01-16T00:00:00"/>
        <d v="2023-01-17T00:00:00"/>
        <d v="2023-01-18T00:00:00"/>
        <d v="2023-01-19T00:00:00"/>
        <d v="2023-01-21T00:00:00"/>
        <d v="2023-01-22T00:00:00"/>
        <d v="2023-01-25T00:00:00"/>
        <d v="2023-01-26T00:00:00"/>
        <d v="2023-01-27T00:00:00"/>
        <d v="2023-01-28T00:00:00"/>
        <d v="2023-01-29T00:00:00"/>
        <d v="2023-01-30T00:00:00"/>
        <d v="2023-01-31T00:00:00"/>
        <d v="2023-02-01T00:00:00"/>
        <d v="2023-02-02T00:00:00"/>
        <d v="2023-02-04T00:00:00"/>
        <d v="2023-02-05T00:00:00"/>
        <d v="2023-02-06T00:00:00"/>
        <d v="2023-02-08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8T00:00:00"/>
        <d v="2023-03-10T00:00:00"/>
        <d v="2023-03-11T00:00:00"/>
        <d v="2023-03-12T00:00:00"/>
        <d v="2023-03-13T00:00:00"/>
        <d v="2023-03-14T00:00:00"/>
        <d v="2023-03-16T00:00:00"/>
        <d v="2023-03-17T00:00:00"/>
        <d v="2023-03-18T00:00:00"/>
        <d v="2023-03-19T00:00:00"/>
        <d v="2023-03-20T00:00:00"/>
        <d v="2023-03-25T00:00:00"/>
        <d v="2023-03-26T00:00:00"/>
        <d v="2023-03-27T00:00:00"/>
        <d v="2023-03-28T00:00:00"/>
        <d v="2023-03-29T00:00:00"/>
        <d v="2023-03-31T00:00:00"/>
        <d v="2023-04-01T00:00:00"/>
        <d v="2023-04-02T00:00:00"/>
        <d v="2023-04-05T00:00:00"/>
        <d v="2023-04-08T00:00:00"/>
        <d v="2023-04-09T00:00:00"/>
        <d v="2023-04-10T00:00:00"/>
        <d v="2023-04-11T00:00:00"/>
        <d v="2023-04-13T00:00:00"/>
        <d v="2023-04-14T00:00:00"/>
        <d v="2023-04-15T00:00:00"/>
        <d v="2023-04-16T00:00:00"/>
        <d v="2023-04-17T00:00:00"/>
        <d v="2023-04-18T00:00:00"/>
        <d v="2023-04-19T00:00:00"/>
        <d v="2023-04-20T00:00:00"/>
        <d v="2023-04-21T00:00:00"/>
        <d v="2023-04-22T00:00:00"/>
        <d v="2023-04-23T00:00:00"/>
        <d v="2023-04-25T00:00:00"/>
        <d v="2023-04-26T00:00:00"/>
        <d v="2023-04-27T00:00:00"/>
        <d v="2023-04-28T00:00:00"/>
        <d v="2023-04-29T00:00:00"/>
        <d v="2023-04-30T00:00:00"/>
        <d v="2023-05-01T00:00:00"/>
        <d v="2023-05-02T00:00:00"/>
        <d v="2023-05-05T00:00:00"/>
        <d v="2023-05-06T00:00:00"/>
        <d v="2023-05-07T00:00:00"/>
        <d v="2023-05-08T00:00:00"/>
        <d v="2023-05-09T00:00:00"/>
        <d v="2023-05-11T00:00:00"/>
        <d v="2023-05-13T00:00:00"/>
        <d v="2023-05-14T00:00:00"/>
        <d v="2023-05-15T00:00:00"/>
        <d v="2023-05-16T00:00:00"/>
        <d v="2023-05-17T00:00:00"/>
        <d v="2023-05-18T00:00:00"/>
        <d v="2023-05-19T00:00:00"/>
        <d v="2023-05-20T00:00:00"/>
        <d v="2023-05-21T00:00:00"/>
        <d v="2023-05-22T00:00:00"/>
        <d v="2023-05-24T00:00:00"/>
        <d v="2023-05-25T00:00:00"/>
        <d v="2023-05-27T00:00:00"/>
        <d v="2023-05-28T00:00:00"/>
        <d v="2023-05-29T00:00:00"/>
        <d v="2023-05-30T00:00:00"/>
        <d v="2023-06-01T00:00:00"/>
        <d v="2023-06-03T00:00:00"/>
        <d v="2023-06-05T00:00:00"/>
        <d v="2023-06-06T00:00:00"/>
        <d v="2023-06-07T00:00:00"/>
        <d v="2023-06-08T00:00:00"/>
        <d v="2023-06-09T00:00:00"/>
        <d v="2023-06-10T00:00:00"/>
        <d v="2023-06-11T00:00:00"/>
        <d v="2023-06-12T00:00:00"/>
        <d v="2023-06-13T00:00:00"/>
        <d v="2023-06-14T00:00:00"/>
        <d v="2023-06-15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7T00:00:00"/>
        <d v="2023-07-08T00:00:00"/>
        <d v="2023-07-09T00:00:00"/>
        <d v="2023-07-10T00:00:00"/>
        <d v="2023-07-11T00:00:00"/>
        <d v="2023-07-12T00:00:00"/>
        <d v="2023-07-13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30T00:00:00"/>
        <d v="2023-08-31T00:00:00"/>
        <d v="2023-09-01T00:00:00"/>
        <d v="2023-09-02T00:00:00"/>
        <d v="2023-09-03T00:00:00"/>
        <d v="2023-09-04T00:00:00"/>
        <d v="2023-09-05T00:00:00"/>
        <d v="2023-09-06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8T00:00:00"/>
        <d v="2023-09-29T00:00:00"/>
        <d v="2023-09-30T00:00:00"/>
        <d v="2023-10-01T00:00:00"/>
        <d v="2023-10-02T00:00:00"/>
        <d v="2023-10-03T00:00:00"/>
        <d v="2023-10-05T00:00:00"/>
        <d v="2023-10-06T00:00:00"/>
        <d v="2023-10-07T00:00:00"/>
        <d v="2023-10-08T00:00:00"/>
        <d v="2023-10-09T00:00:00"/>
        <d v="2023-10-10T00:00:00"/>
        <d v="2023-10-12T00:00:00"/>
        <d v="2023-10-13T00:00:00"/>
        <d v="2023-10-14T00:00:00"/>
        <d v="2023-10-15T00:00:00"/>
        <d v="2023-10-17T00:00:00"/>
        <d v="2023-10-19T00:00:00"/>
        <d v="2023-10-20T00:00:00"/>
        <d v="2023-10-21T00:00:00"/>
        <d v="2023-10-22T00:00:00"/>
        <d v="2023-10-23T00:00:00"/>
        <d v="2023-10-24T00:00:00"/>
        <d v="2023-10-26T00:00:00"/>
        <d v="2023-10-27T00:00:00"/>
        <d v="2023-10-28T00:00:00"/>
        <d v="2023-10-30T00:00:00"/>
        <d v="2023-10-31T00:00:00"/>
        <d v="2023-11-01T00:00:00"/>
        <d v="2023-11-03T00:00:00"/>
        <d v="2023-11-04T00:00:00"/>
        <d v="2023-11-05T00:00:00"/>
        <d v="2023-11-06T00:00:00"/>
        <d v="2023-11-07T00:00:00"/>
        <d v="2023-11-08T00:00:00"/>
        <d v="2023-11-09T00:00:00"/>
        <d v="2023-11-11T00:00:00"/>
        <d v="2023-11-12T00:00:00"/>
        <d v="2023-11-13T00:00:00"/>
        <d v="2023-11-14T00:00:00"/>
        <d v="2023-11-15T00:00:00"/>
        <d v="2023-11-16T00:00:00"/>
        <d v="2023-11-17T00:00:00"/>
        <d v="2023-11-18T00:00:00"/>
        <d v="2023-11-19T00:00:00"/>
        <d v="2023-11-20T00:00:00"/>
        <d v="2023-11-21T00:00:00"/>
        <d v="2023-11-23T00:00:00"/>
        <d v="2023-11-24T00:00:00"/>
        <d v="2023-11-25T00:00:00"/>
        <d v="2023-11-27T00:00:00"/>
        <d v="2023-11-28T00:00:00"/>
        <d v="2023-11-30T00:00:00"/>
        <d v="2023-12-01T00:00:00"/>
        <d v="2023-12-02T00:00:00"/>
        <d v="2023-12-04T00:00:00"/>
        <d v="2023-12-05T00:00:00"/>
        <d v="2023-12-06T00:00:00"/>
        <d v="2023-12-07T00:00:00"/>
        <d v="2023-12-08T00:00:00"/>
        <d v="2023-12-09T00:00:00"/>
        <d v="2023-12-10T00:00:00"/>
        <d v="2023-12-13T00:00:00"/>
        <d v="2023-12-14T00:00:00"/>
        <d v="2023-12-15T00:00:00"/>
        <d v="2023-12-16T00:00:00"/>
        <d v="2023-12-17T00:00:00"/>
        <d v="2023-12-18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4T00:00:00"/>
        <d v="2024-01-05T00:00:00"/>
        <d v="2024-01-06T00:00:00"/>
        <d v="2024-01-07T00:00:00"/>
        <d v="2024-01-09T00:00:00"/>
        <d v="2024-01-10T00:00:00"/>
        <d v="2024-01-11T00:00:00"/>
        <d v="2024-01-12T00:00:00"/>
        <d v="2024-01-13T00:00:00"/>
        <d v="2024-01-14T00:00:00"/>
        <d v="2024-01-17T00:00:00"/>
        <d v="2024-01-20T00:00:00"/>
        <d v="2024-01-21T00:00:00"/>
        <d v="2024-01-23T00:00:00"/>
        <d v="2024-01-25T00:00:00"/>
        <d v="2024-01-27T00:00:00"/>
        <d v="2024-01-28T00:00:00"/>
        <d v="2024-01-30T00:00:00"/>
        <d v="2024-01-31T00:00:00"/>
        <d v="2024-02-01T00:00:00"/>
        <d v="2024-02-02T00:00:00"/>
        <d v="2024-02-03T00:00:00"/>
        <d v="2024-02-04T00:00:00"/>
        <d v="2024-02-05T00:00:00"/>
        <d v="2024-02-08T00:00:00"/>
        <d v="2024-02-10T00:00:00"/>
        <d v="2024-02-11T00:00:00"/>
        <d v="2024-02-13T00:00:00"/>
        <d v="2024-02-14T00:00:00"/>
        <d v="2024-02-17T00:00:00"/>
        <d v="2024-02-18T00:00:00"/>
        <d v="2024-02-19T00:00:00"/>
        <d v="2024-02-20T00:00:00"/>
        <d v="2024-02-21T00:00:00"/>
        <d v="2024-02-22T00:00:00"/>
        <d v="2024-02-23T00:00:00"/>
        <d v="2024-02-26T00:00:00"/>
        <d v="2024-02-28T00:00:00"/>
        <d v="2024-02-29T00:00:00"/>
        <d v="2024-03-01T00:00:00"/>
        <d v="2024-03-02T00:00:00"/>
        <d v="2024-03-03T00:00:00"/>
        <d v="2024-03-07T00:00:00"/>
        <d v="2024-03-11T00:00:00"/>
        <d v="2024-03-12T00:00:00"/>
        <d v="2024-03-13T00:00:00"/>
        <d v="2024-03-14T00:00:00"/>
        <d v="2024-03-15T00:00:00"/>
        <d v="2024-03-17T00:00:00"/>
        <d v="2024-03-18T00:00:00"/>
        <d v="2024-03-20T00:00:00"/>
        <d v="2024-03-21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1T00:00:00"/>
        <d v="2024-04-12T00:00:00"/>
        <d v="2024-04-14T00:00:00"/>
        <d v="2024-04-15T00:00:00"/>
        <d v="2024-04-17T00:00:00"/>
        <d v="2024-04-19T00:00:00"/>
        <d v="2024-04-20T00:00:00"/>
        <d v="2024-04-21T00:00:00"/>
        <d v="2024-04-24T00:00:00"/>
        <d v="2024-04-25T00:00:00"/>
        <d v="2024-04-27T00:00:00"/>
        <d v="2024-04-29T00:00:00"/>
        <d v="2024-04-30T00:00:00"/>
        <d v="2024-05-01T00:00:00"/>
        <d v="2024-05-02T00:00:00"/>
        <d v="2024-05-03T00:00:00"/>
        <d v="2024-05-04T00:00:00"/>
        <d v="2024-05-05T00:00:00"/>
        <d v="2024-05-06T00:00:00"/>
        <d v="2024-05-07T00:00:00"/>
        <d v="2024-05-08T00:00:00"/>
        <d v="2024-05-09T00:00:00"/>
        <d v="2024-05-10T00:00:00"/>
        <d v="2024-05-12T00:00:00"/>
        <d v="2024-05-13T00:00:00"/>
        <d v="2024-05-14T00:00:00"/>
        <d v="2024-05-15T00:00:00"/>
        <d v="2024-05-16T00:00:00"/>
        <d v="2024-05-18T00:00:00"/>
        <d v="2024-05-20T00:00:00"/>
        <d v="2024-05-21T00:00:00"/>
        <d v="2024-05-22T00:00:00"/>
        <d v="2024-05-23T00:00:00"/>
        <d v="2024-05-24T00:00:00"/>
        <d v="2024-05-28T00:00:00"/>
        <d v="2024-02-15T00:00:00"/>
      </sharedItems>
      <fieldGroup par="8"/>
    </cacheField>
    <cacheField name="Method" numFmtId="0">
      <sharedItems count="4">
        <s v="Transaction"/>
        <s v="Cash"/>
        <s v="Credit Card"/>
        <s v="Debit Card"/>
      </sharedItems>
    </cacheField>
    <cacheField name="Type" numFmtId="0">
      <sharedItems count="2">
        <s v="Income"/>
        <s v="Expense"/>
      </sharedItems>
    </cacheField>
    <cacheField name="Category" numFmtId="0">
      <sharedItems count="13">
        <s v="Main"/>
        <s v="Gifts"/>
        <s v="Food"/>
        <s v="Transportation"/>
        <s v="Household"/>
        <s v="Housing"/>
        <s v="Clothing"/>
        <s v="Personal"/>
        <s v="Utilities"/>
        <s v="Entertainment"/>
        <s v="Side"/>
        <s v="Healthcare"/>
        <s v="Insurance"/>
      </sharedItems>
    </cacheField>
    <cacheField name="Subcategory" numFmtId="0">
      <sharedItems count="28">
        <s v="Salary"/>
        <s v="Special Occasion"/>
        <s v="Restaurants"/>
        <s v="Groceries"/>
        <s v="Delivery"/>
        <s v="Bus"/>
        <s v="Toiletries"/>
        <s v="MRT"/>
        <s v="Rent"/>
        <s v="Train"/>
        <s v="Clothing"/>
        <s v="Skincare Products"/>
        <s v="Cleaning Supplies"/>
        <s v="Shoes"/>
        <s v="Internet"/>
        <s v="Subscriptions"/>
        <s v="Dividend"/>
        <s v="Haircuts"/>
        <s v="Healthcare Supplies"/>
        <s v="Primary Care"/>
        <s v="Laundry Detergent"/>
        <s v="Health Insurance"/>
        <s v="Medications"/>
        <s v="Christmas"/>
        <s v="Movies"/>
        <s v="Electricity"/>
        <s v="Cosmetics"/>
        <s v="Side Hustle"/>
      </sharedItems>
    </cacheField>
    <cacheField name="Amount" numFmtId="165">
      <sharedItems containsSemiMixedTypes="0" containsString="0" containsNumber="1" containsInteger="1" minValue="2" maxValue="60000"/>
    </cacheField>
    <cacheField name="Months (Date)" numFmtId="0" databaseField="0">
      <fieldGroup base="0">
        <rangePr groupBy="months" startDate="2023-01-01T00:00:00" endDate="2024-05-29T00:00:00"/>
        <groupItems count="14">
          <s v="&lt;01/01/2023"/>
          <s v="Jan"/>
          <s v="Feb"/>
          <s v="Mar"/>
          <s v="Apr"/>
          <s v="May"/>
          <s v="Jun"/>
          <s v="Jul"/>
          <s v="Aug"/>
          <s v="Sep"/>
          <s v="Oct"/>
          <s v="Nov"/>
          <s v="Dec"/>
          <s v="&gt;29/05/2024"/>
        </groupItems>
      </fieldGroup>
    </cacheField>
    <cacheField name="Quarters (Date)" numFmtId="0" databaseField="0">
      <fieldGroup base="0">
        <rangePr groupBy="quarters" startDate="2023-01-01T00:00:00" endDate="2024-05-29T00:00:00"/>
        <groupItems count="6">
          <s v="&lt;01/01/2023"/>
          <s v="Qtr1"/>
          <s v="Qtr2"/>
          <s v="Qtr3"/>
          <s v="Qtr4"/>
          <s v="&gt;29/05/2024"/>
        </groupItems>
      </fieldGroup>
    </cacheField>
    <cacheField name="Years (Date)" numFmtId="0" databaseField="0">
      <fieldGroup base="0">
        <rangePr groupBy="years" startDate="2023-01-01T00:00:00" endDate="2024-05-29T00:00:00"/>
        <groupItems count="4">
          <s v="&lt;01/01/2023"/>
          <s v="2023"/>
          <s v="2024"/>
          <s v="&gt;29/05/2024"/>
        </groupItems>
      </fieldGroup>
    </cacheField>
  </cacheFields>
  <extLst>
    <ext xmlns:x14="http://schemas.microsoft.com/office/spreadsheetml/2009/9/main" uri="{725AE2AE-9491-48be-B2B4-4EB974FC3084}">
      <x14:pivotCacheDefinition pivotCacheId="20907898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3">
  <r>
    <x v="0"/>
    <x v="0"/>
    <x v="0"/>
    <x v="0"/>
    <x v="0"/>
    <n v="60000"/>
  </r>
  <r>
    <x v="0"/>
    <x v="1"/>
    <x v="1"/>
    <x v="1"/>
    <x v="1"/>
    <n v="22168"/>
  </r>
  <r>
    <x v="0"/>
    <x v="1"/>
    <x v="1"/>
    <x v="2"/>
    <x v="2"/>
    <n v="150"/>
  </r>
  <r>
    <x v="0"/>
    <x v="2"/>
    <x v="1"/>
    <x v="2"/>
    <x v="3"/>
    <n v="50"/>
  </r>
  <r>
    <x v="0"/>
    <x v="2"/>
    <x v="1"/>
    <x v="2"/>
    <x v="3"/>
    <n v="30"/>
  </r>
  <r>
    <x v="0"/>
    <x v="2"/>
    <x v="1"/>
    <x v="2"/>
    <x v="3"/>
    <n v="40"/>
  </r>
  <r>
    <x v="0"/>
    <x v="2"/>
    <x v="1"/>
    <x v="2"/>
    <x v="3"/>
    <n v="50"/>
  </r>
  <r>
    <x v="0"/>
    <x v="2"/>
    <x v="1"/>
    <x v="2"/>
    <x v="3"/>
    <n v="2"/>
  </r>
  <r>
    <x v="0"/>
    <x v="2"/>
    <x v="1"/>
    <x v="2"/>
    <x v="3"/>
    <n v="200"/>
  </r>
  <r>
    <x v="0"/>
    <x v="2"/>
    <x v="1"/>
    <x v="2"/>
    <x v="3"/>
    <n v="260"/>
  </r>
  <r>
    <x v="1"/>
    <x v="1"/>
    <x v="1"/>
    <x v="2"/>
    <x v="2"/>
    <n v="75"/>
  </r>
  <r>
    <x v="1"/>
    <x v="2"/>
    <x v="1"/>
    <x v="2"/>
    <x v="3"/>
    <n v="651"/>
  </r>
  <r>
    <x v="2"/>
    <x v="1"/>
    <x v="1"/>
    <x v="2"/>
    <x v="2"/>
    <n v="50"/>
  </r>
  <r>
    <x v="3"/>
    <x v="2"/>
    <x v="1"/>
    <x v="2"/>
    <x v="4"/>
    <n v="291"/>
  </r>
  <r>
    <x v="3"/>
    <x v="2"/>
    <x v="1"/>
    <x v="2"/>
    <x v="3"/>
    <n v="50"/>
  </r>
  <r>
    <x v="3"/>
    <x v="2"/>
    <x v="1"/>
    <x v="2"/>
    <x v="3"/>
    <n v="150"/>
  </r>
  <r>
    <x v="3"/>
    <x v="2"/>
    <x v="1"/>
    <x v="2"/>
    <x v="3"/>
    <n v="70"/>
  </r>
  <r>
    <x v="3"/>
    <x v="2"/>
    <x v="1"/>
    <x v="2"/>
    <x v="3"/>
    <n v="90"/>
  </r>
  <r>
    <x v="4"/>
    <x v="2"/>
    <x v="1"/>
    <x v="2"/>
    <x v="3"/>
    <n v="54"/>
  </r>
  <r>
    <x v="4"/>
    <x v="2"/>
    <x v="1"/>
    <x v="2"/>
    <x v="4"/>
    <n v="213"/>
  </r>
  <r>
    <x v="5"/>
    <x v="1"/>
    <x v="1"/>
    <x v="2"/>
    <x v="2"/>
    <n v="325"/>
  </r>
  <r>
    <x v="5"/>
    <x v="3"/>
    <x v="1"/>
    <x v="3"/>
    <x v="5"/>
    <n v="30"/>
  </r>
  <r>
    <x v="6"/>
    <x v="1"/>
    <x v="1"/>
    <x v="2"/>
    <x v="2"/>
    <n v="131"/>
  </r>
  <r>
    <x v="6"/>
    <x v="1"/>
    <x v="1"/>
    <x v="2"/>
    <x v="2"/>
    <n v="250"/>
  </r>
  <r>
    <x v="6"/>
    <x v="3"/>
    <x v="1"/>
    <x v="3"/>
    <x v="5"/>
    <n v="30"/>
  </r>
  <r>
    <x v="7"/>
    <x v="1"/>
    <x v="1"/>
    <x v="2"/>
    <x v="2"/>
    <n v="180"/>
  </r>
  <r>
    <x v="8"/>
    <x v="1"/>
    <x v="1"/>
    <x v="2"/>
    <x v="2"/>
    <n v="35"/>
  </r>
  <r>
    <x v="8"/>
    <x v="1"/>
    <x v="1"/>
    <x v="2"/>
    <x v="2"/>
    <n v="258"/>
  </r>
  <r>
    <x v="8"/>
    <x v="3"/>
    <x v="1"/>
    <x v="3"/>
    <x v="5"/>
    <n v="30"/>
  </r>
  <r>
    <x v="9"/>
    <x v="1"/>
    <x v="1"/>
    <x v="2"/>
    <x v="2"/>
    <n v="460"/>
  </r>
  <r>
    <x v="9"/>
    <x v="2"/>
    <x v="1"/>
    <x v="2"/>
    <x v="3"/>
    <n v="30"/>
  </r>
  <r>
    <x v="9"/>
    <x v="2"/>
    <x v="1"/>
    <x v="2"/>
    <x v="3"/>
    <n v="29"/>
  </r>
  <r>
    <x v="9"/>
    <x v="2"/>
    <x v="1"/>
    <x v="2"/>
    <x v="3"/>
    <n v="29"/>
  </r>
  <r>
    <x v="9"/>
    <x v="2"/>
    <x v="1"/>
    <x v="4"/>
    <x v="6"/>
    <n v="136"/>
  </r>
  <r>
    <x v="10"/>
    <x v="1"/>
    <x v="1"/>
    <x v="2"/>
    <x v="2"/>
    <n v="355"/>
  </r>
  <r>
    <x v="10"/>
    <x v="1"/>
    <x v="1"/>
    <x v="2"/>
    <x v="2"/>
    <n v="100"/>
  </r>
  <r>
    <x v="11"/>
    <x v="1"/>
    <x v="1"/>
    <x v="2"/>
    <x v="2"/>
    <n v="149"/>
  </r>
  <r>
    <x v="11"/>
    <x v="3"/>
    <x v="1"/>
    <x v="3"/>
    <x v="5"/>
    <n v="15"/>
  </r>
  <r>
    <x v="11"/>
    <x v="3"/>
    <x v="1"/>
    <x v="3"/>
    <x v="7"/>
    <n v="20"/>
  </r>
  <r>
    <x v="12"/>
    <x v="2"/>
    <x v="1"/>
    <x v="5"/>
    <x v="8"/>
    <n v="7000"/>
  </r>
  <r>
    <x v="12"/>
    <x v="3"/>
    <x v="1"/>
    <x v="3"/>
    <x v="5"/>
    <n v="30"/>
  </r>
  <r>
    <x v="13"/>
    <x v="1"/>
    <x v="1"/>
    <x v="2"/>
    <x v="2"/>
    <n v="330"/>
  </r>
  <r>
    <x v="14"/>
    <x v="3"/>
    <x v="1"/>
    <x v="3"/>
    <x v="9"/>
    <n v="14"/>
  </r>
  <r>
    <x v="15"/>
    <x v="3"/>
    <x v="1"/>
    <x v="3"/>
    <x v="9"/>
    <n v="14"/>
  </r>
  <r>
    <x v="16"/>
    <x v="3"/>
    <x v="1"/>
    <x v="3"/>
    <x v="5"/>
    <n v="33"/>
  </r>
  <r>
    <x v="16"/>
    <x v="2"/>
    <x v="1"/>
    <x v="2"/>
    <x v="4"/>
    <n v="759"/>
  </r>
  <r>
    <x v="16"/>
    <x v="2"/>
    <x v="1"/>
    <x v="2"/>
    <x v="3"/>
    <n v="377"/>
  </r>
  <r>
    <x v="17"/>
    <x v="1"/>
    <x v="1"/>
    <x v="2"/>
    <x v="2"/>
    <n v="741"/>
  </r>
  <r>
    <x v="17"/>
    <x v="2"/>
    <x v="1"/>
    <x v="2"/>
    <x v="3"/>
    <n v="73"/>
  </r>
  <r>
    <x v="17"/>
    <x v="2"/>
    <x v="1"/>
    <x v="2"/>
    <x v="3"/>
    <n v="65"/>
  </r>
  <r>
    <x v="17"/>
    <x v="2"/>
    <x v="1"/>
    <x v="2"/>
    <x v="3"/>
    <n v="59"/>
  </r>
  <r>
    <x v="17"/>
    <x v="2"/>
    <x v="1"/>
    <x v="2"/>
    <x v="3"/>
    <n v="108"/>
  </r>
  <r>
    <x v="17"/>
    <x v="2"/>
    <x v="1"/>
    <x v="2"/>
    <x v="3"/>
    <n v="32"/>
  </r>
  <r>
    <x v="17"/>
    <x v="2"/>
    <x v="1"/>
    <x v="2"/>
    <x v="3"/>
    <n v="28"/>
  </r>
  <r>
    <x v="17"/>
    <x v="2"/>
    <x v="1"/>
    <x v="2"/>
    <x v="3"/>
    <n v="23"/>
  </r>
  <r>
    <x v="18"/>
    <x v="1"/>
    <x v="1"/>
    <x v="2"/>
    <x v="2"/>
    <n v="280"/>
  </r>
  <r>
    <x v="18"/>
    <x v="3"/>
    <x v="1"/>
    <x v="3"/>
    <x v="5"/>
    <n v="30"/>
  </r>
  <r>
    <x v="19"/>
    <x v="1"/>
    <x v="1"/>
    <x v="2"/>
    <x v="2"/>
    <n v="159"/>
  </r>
  <r>
    <x v="19"/>
    <x v="1"/>
    <x v="1"/>
    <x v="2"/>
    <x v="2"/>
    <n v="133"/>
  </r>
  <r>
    <x v="19"/>
    <x v="3"/>
    <x v="1"/>
    <x v="3"/>
    <x v="5"/>
    <n v="15"/>
  </r>
  <r>
    <x v="20"/>
    <x v="1"/>
    <x v="1"/>
    <x v="2"/>
    <x v="2"/>
    <n v="160"/>
  </r>
  <r>
    <x v="20"/>
    <x v="2"/>
    <x v="1"/>
    <x v="6"/>
    <x v="10"/>
    <n v="1700"/>
  </r>
  <r>
    <x v="20"/>
    <x v="2"/>
    <x v="1"/>
    <x v="2"/>
    <x v="3"/>
    <n v="100"/>
  </r>
  <r>
    <x v="20"/>
    <x v="2"/>
    <x v="1"/>
    <x v="2"/>
    <x v="3"/>
    <n v="200"/>
  </r>
  <r>
    <x v="20"/>
    <x v="2"/>
    <x v="1"/>
    <x v="2"/>
    <x v="3"/>
    <n v="130"/>
  </r>
  <r>
    <x v="21"/>
    <x v="1"/>
    <x v="1"/>
    <x v="2"/>
    <x v="2"/>
    <n v="604"/>
  </r>
  <r>
    <x v="21"/>
    <x v="3"/>
    <x v="1"/>
    <x v="3"/>
    <x v="5"/>
    <n v="30"/>
  </r>
  <r>
    <x v="21"/>
    <x v="2"/>
    <x v="1"/>
    <x v="7"/>
    <x v="11"/>
    <n v="159"/>
  </r>
  <r>
    <x v="21"/>
    <x v="2"/>
    <x v="1"/>
    <x v="7"/>
    <x v="11"/>
    <n v="209"/>
  </r>
  <r>
    <x v="21"/>
    <x v="2"/>
    <x v="1"/>
    <x v="7"/>
    <x v="11"/>
    <n v="119"/>
  </r>
  <r>
    <x v="21"/>
    <x v="2"/>
    <x v="1"/>
    <x v="4"/>
    <x v="12"/>
    <n v="29"/>
  </r>
  <r>
    <x v="22"/>
    <x v="3"/>
    <x v="1"/>
    <x v="3"/>
    <x v="5"/>
    <n v="30"/>
  </r>
  <r>
    <x v="23"/>
    <x v="0"/>
    <x v="0"/>
    <x v="0"/>
    <x v="0"/>
    <n v="60000"/>
  </r>
  <r>
    <x v="23"/>
    <x v="1"/>
    <x v="1"/>
    <x v="2"/>
    <x v="2"/>
    <n v="135"/>
  </r>
  <r>
    <x v="23"/>
    <x v="2"/>
    <x v="1"/>
    <x v="2"/>
    <x v="3"/>
    <n v="55"/>
  </r>
  <r>
    <x v="24"/>
    <x v="1"/>
    <x v="1"/>
    <x v="2"/>
    <x v="2"/>
    <n v="165"/>
  </r>
  <r>
    <x v="24"/>
    <x v="1"/>
    <x v="1"/>
    <x v="2"/>
    <x v="2"/>
    <n v="51"/>
  </r>
  <r>
    <x v="25"/>
    <x v="1"/>
    <x v="1"/>
    <x v="2"/>
    <x v="2"/>
    <n v="98"/>
  </r>
  <r>
    <x v="26"/>
    <x v="1"/>
    <x v="1"/>
    <x v="2"/>
    <x v="2"/>
    <n v="135"/>
  </r>
  <r>
    <x v="26"/>
    <x v="2"/>
    <x v="1"/>
    <x v="6"/>
    <x v="10"/>
    <n v="1198"/>
  </r>
  <r>
    <x v="26"/>
    <x v="2"/>
    <x v="1"/>
    <x v="2"/>
    <x v="3"/>
    <n v="30"/>
  </r>
  <r>
    <x v="26"/>
    <x v="2"/>
    <x v="1"/>
    <x v="2"/>
    <x v="3"/>
    <n v="60"/>
  </r>
  <r>
    <x v="26"/>
    <x v="2"/>
    <x v="1"/>
    <x v="2"/>
    <x v="3"/>
    <n v="60"/>
  </r>
  <r>
    <x v="26"/>
    <x v="2"/>
    <x v="1"/>
    <x v="2"/>
    <x v="3"/>
    <n v="40"/>
  </r>
  <r>
    <x v="26"/>
    <x v="2"/>
    <x v="1"/>
    <x v="2"/>
    <x v="3"/>
    <n v="180"/>
  </r>
  <r>
    <x v="26"/>
    <x v="2"/>
    <x v="1"/>
    <x v="2"/>
    <x v="3"/>
    <n v="50"/>
  </r>
  <r>
    <x v="26"/>
    <x v="2"/>
    <x v="1"/>
    <x v="2"/>
    <x v="3"/>
    <n v="20"/>
  </r>
  <r>
    <x v="26"/>
    <x v="2"/>
    <x v="1"/>
    <x v="6"/>
    <x v="13"/>
    <n v="416"/>
  </r>
  <r>
    <x v="27"/>
    <x v="2"/>
    <x v="1"/>
    <x v="2"/>
    <x v="4"/>
    <n v="759"/>
  </r>
  <r>
    <x v="27"/>
    <x v="2"/>
    <x v="1"/>
    <x v="2"/>
    <x v="4"/>
    <n v="290"/>
  </r>
  <r>
    <x v="28"/>
    <x v="1"/>
    <x v="1"/>
    <x v="2"/>
    <x v="2"/>
    <n v="159"/>
  </r>
  <r>
    <x v="29"/>
    <x v="1"/>
    <x v="1"/>
    <x v="2"/>
    <x v="2"/>
    <n v="265"/>
  </r>
  <r>
    <x v="29"/>
    <x v="3"/>
    <x v="1"/>
    <x v="3"/>
    <x v="5"/>
    <n v="30"/>
  </r>
  <r>
    <x v="29"/>
    <x v="3"/>
    <x v="1"/>
    <x v="8"/>
    <x v="14"/>
    <n v="888"/>
  </r>
  <r>
    <x v="30"/>
    <x v="1"/>
    <x v="1"/>
    <x v="2"/>
    <x v="2"/>
    <n v="605"/>
  </r>
  <r>
    <x v="30"/>
    <x v="2"/>
    <x v="1"/>
    <x v="2"/>
    <x v="3"/>
    <n v="100"/>
  </r>
  <r>
    <x v="30"/>
    <x v="2"/>
    <x v="1"/>
    <x v="2"/>
    <x v="3"/>
    <n v="61"/>
  </r>
  <r>
    <x v="30"/>
    <x v="2"/>
    <x v="1"/>
    <x v="2"/>
    <x v="3"/>
    <n v="63"/>
  </r>
  <r>
    <x v="30"/>
    <x v="2"/>
    <x v="1"/>
    <x v="2"/>
    <x v="3"/>
    <n v="100"/>
  </r>
  <r>
    <x v="30"/>
    <x v="2"/>
    <x v="1"/>
    <x v="2"/>
    <x v="3"/>
    <n v="165"/>
  </r>
  <r>
    <x v="31"/>
    <x v="1"/>
    <x v="1"/>
    <x v="2"/>
    <x v="2"/>
    <n v="250"/>
  </r>
  <r>
    <x v="31"/>
    <x v="1"/>
    <x v="1"/>
    <x v="2"/>
    <x v="2"/>
    <n v="280"/>
  </r>
  <r>
    <x v="31"/>
    <x v="3"/>
    <x v="1"/>
    <x v="3"/>
    <x v="5"/>
    <n v="30"/>
  </r>
  <r>
    <x v="32"/>
    <x v="2"/>
    <x v="1"/>
    <x v="6"/>
    <x v="10"/>
    <n v="2873"/>
  </r>
  <r>
    <x v="33"/>
    <x v="2"/>
    <x v="1"/>
    <x v="2"/>
    <x v="4"/>
    <n v="258"/>
  </r>
  <r>
    <x v="34"/>
    <x v="1"/>
    <x v="1"/>
    <x v="2"/>
    <x v="2"/>
    <n v="60"/>
  </r>
  <r>
    <x v="35"/>
    <x v="1"/>
    <x v="1"/>
    <x v="2"/>
    <x v="2"/>
    <n v="85"/>
  </r>
  <r>
    <x v="35"/>
    <x v="2"/>
    <x v="1"/>
    <x v="4"/>
    <x v="12"/>
    <n v="548"/>
  </r>
  <r>
    <x v="36"/>
    <x v="1"/>
    <x v="1"/>
    <x v="2"/>
    <x v="2"/>
    <n v="149"/>
  </r>
  <r>
    <x v="36"/>
    <x v="1"/>
    <x v="1"/>
    <x v="2"/>
    <x v="2"/>
    <n v="165"/>
  </r>
  <r>
    <x v="36"/>
    <x v="2"/>
    <x v="1"/>
    <x v="5"/>
    <x v="8"/>
    <n v="7000"/>
  </r>
  <r>
    <x v="36"/>
    <x v="2"/>
    <x v="1"/>
    <x v="2"/>
    <x v="3"/>
    <n v="25"/>
  </r>
  <r>
    <x v="36"/>
    <x v="2"/>
    <x v="1"/>
    <x v="2"/>
    <x v="3"/>
    <n v="50"/>
  </r>
  <r>
    <x v="36"/>
    <x v="2"/>
    <x v="1"/>
    <x v="2"/>
    <x v="3"/>
    <n v="50"/>
  </r>
  <r>
    <x v="36"/>
    <x v="2"/>
    <x v="1"/>
    <x v="2"/>
    <x v="3"/>
    <n v="20"/>
  </r>
  <r>
    <x v="36"/>
    <x v="2"/>
    <x v="1"/>
    <x v="2"/>
    <x v="3"/>
    <n v="60"/>
  </r>
  <r>
    <x v="36"/>
    <x v="2"/>
    <x v="1"/>
    <x v="2"/>
    <x v="3"/>
    <n v="110"/>
  </r>
  <r>
    <x v="36"/>
    <x v="2"/>
    <x v="1"/>
    <x v="2"/>
    <x v="3"/>
    <n v="38"/>
  </r>
  <r>
    <x v="36"/>
    <x v="2"/>
    <x v="1"/>
    <x v="2"/>
    <x v="3"/>
    <n v="60"/>
  </r>
  <r>
    <x v="36"/>
    <x v="2"/>
    <x v="1"/>
    <x v="2"/>
    <x v="3"/>
    <n v="60"/>
  </r>
  <r>
    <x v="37"/>
    <x v="3"/>
    <x v="1"/>
    <x v="3"/>
    <x v="9"/>
    <n v="80"/>
  </r>
  <r>
    <x v="37"/>
    <x v="3"/>
    <x v="1"/>
    <x v="3"/>
    <x v="5"/>
    <n v="15"/>
  </r>
  <r>
    <x v="38"/>
    <x v="1"/>
    <x v="1"/>
    <x v="2"/>
    <x v="2"/>
    <n v="454"/>
  </r>
  <r>
    <x v="38"/>
    <x v="3"/>
    <x v="1"/>
    <x v="3"/>
    <x v="9"/>
    <n v="14"/>
  </r>
  <r>
    <x v="39"/>
    <x v="1"/>
    <x v="1"/>
    <x v="2"/>
    <x v="2"/>
    <n v="200"/>
  </r>
  <r>
    <x v="40"/>
    <x v="2"/>
    <x v="1"/>
    <x v="2"/>
    <x v="4"/>
    <n v="241"/>
  </r>
  <r>
    <x v="41"/>
    <x v="1"/>
    <x v="1"/>
    <x v="2"/>
    <x v="2"/>
    <n v="80"/>
  </r>
  <r>
    <x v="41"/>
    <x v="3"/>
    <x v="1"/>
    <x v="3"/>
    <x v="9"/>
    <n v="95"/>
  </r>
  <r>
    <x v="41"/>
    <x v="2"/>
    <x v="1"/>
    <x v="1"/>
    <x v="1"/>
    <n v="330"/>
  </r>
  <r>
    <x v="42"/>
    <x v="1"/>
    <x v="1"/>
    <x v="2"/>
    <x v="2"/>
    <n v="120"/>
  </r>
  <r>
    <x v="42"/>
    <x v="1"/>
    <x v="1"/>
    <x v="2"/>
    <x v="2"/>
    <n v="150"/>
  </r>
  <r>
    <x v="43"/>
    <x v="1"/>
    <x v="1"/>
    <x v="2"/>
    <x v="2"/>
    <n v="130"/>
  </r>
  <r>
    <x v="43"/>
    <x v="1"/>
    <x v="1"/>
    <x v="2"/>
    <x v="2"/>
    <n v="380"/>
  </r>
  <r>
    <x v="43"/>
    <x v="3"/>
    <x v="1"/>
    <x v="3"/>
    <x v="5"/>
    <n v="15"/>
  </r>
  <r>
    <x v="44"/>
    <x v="1"/>
    <x v="1"/>
    <x v="2"/>
    <x v="2"/>
    <n v="424"/>
  </r>
  <r>
    <x v="45"/>
    <x v="1"/>
    <x v="1"/>
    <x v="2"/>
    <x v="2"/>
    <n v="195"/>
  </r>
  <r>
    <x v="45"/>
    <x v="1"/>
    <x v="1"/>
    <x v="2"/>
    <x v="2"/>
    <n v="345"/>
  </r>
  <r>
    <x v="46"/>
    <x v="1"/>
    <x v="1"/>
    <x v="2"/>
    <x v="2"/>
    <n v="210"/>
  </r>
  <r>
    <x v="46"/>
    <x v="1"/>
    <x v="1"/>
    <x v="2"/>
    <x v="2"/>
    <n v="100"/>
  </r>
  <r>
    <x v="46"/>
    <x v="3"/>
    <x v="1"/>
    <x v="3"/>
    <x v="5"/>
    <n v="15"/>
  </r>
  <r>
    <x v="47"/>
    <x v="0"/>
    <x v="0"/>
    <x v="0"/>
    <x v="0"/>
    <n v="60000"/>
  </r>
  <r>
    <x v="47"/>
    <x v="1"/>
    <x v="1"/>
    <x v="2"/>
    <x v="2"/>
    <n v="69"/>
  </r>
  <r>
    <x v="47"/>
    <x v="3"/>
    <x v="1"/>
    <x v="3"/>
    <x v="9"/>
    <n v="89"/>
  </r>
  <r>
    <x v="47"/>
    <x v="3"/>
    <x v="1"/>
    <x v="3"/>
    <x v="9"/>
    <n v="14"/>
  </r>
  <r>
    <x v="47"/>
    <x v="2"/>
    <x v="1"/>
    <x v="6"/>
    <x v="10"/>
    <n v="1307"/>
  </r>
  <r>
    <x v="48"/>
    <x v="1"/>
    <x v="1"/>
    <x v="2"/>
    <x v="2"/>
    <n v="120"/>
  </r>
  <r>
    <x v="48"/>
    <x v="1"/>
    <x v="1"/>
    <x v="2"/>
    <x v="2"/>
    <n v="484"/>
  </r>
  <r>
    <x v="48"/>
    <x v="3"/>
    <x v="1"/>
    <x v="3"/>
    <x v="9"/>
    <n v="14"/>
  </r>
  <r>
    <x v="48"/>
    <x v="3"/>
    <x v="1"/>
    <x v="3"/>
    <x v="9"/>
    <n v="89"/>
  </r>
  <r>
    <x v="49"/>
    <x v="1"/>
    <x v="1"/>
    <x v="2"/>
    <x v="2"/>
    <n v="260"/>
  </r>
  <r>
    <x v="50"/>
    <x v="1"/>
    <x v="1"/>
    <x v="2"/>
    <x v="2"/>
    <n v="470"/>
  </r>
  <r>
    <x v="50"/>
    <x v="1"/>
    <x v="1"/>
    <x v="2"/>
    <x v="2"/>
    <n v="150"/>
  </r>
  <r>
    <x v="50"/>
    <x v="3"/>
    <x v="1"/>
    <x v="3"/>
    <x v="5"/>
    <n v="30"/>
  </r>
  <r>
    <x v="51"/>
    <x v="1"/>
    <x v="1"/>
    <x v="4"/>
    <x v="12"/>
    <n v="5"/>
  </r>
  <r>
    <x v="51"/>
    <x v="1"/>
    <x v="1"/>
    <x v="2"/>
    <x v="2"/>
    <n v="384"/>
  </r>
  <r>
    <x v="51"/>
    <x v="3"/>
    <x v="1"/>
    <x v="3"/>
    <x v="5"/>
    <n v="15"/>
  </r>
  <r>
    <x v="51"/>
    <x v="2"/>
    <x v="1"/>
    <x v="6"/>
    <x v="10"/>
    <n v="366"/>
  </r>
  <r>
    <x v="51"/>
    <x v="2"/>
    <x v="1"/>
    <x v="2"/>
    <x v="3"/>
    <n v="50"/>
  </r>
  <r>
    <x v="51"/>
    <x v="2"/>
    <x v="1"/>
    <x v="2"/>
    <x v="3"/>
    <n v="60"/>
  </r>
  <r>
    <x v="51"/>
    <x v="2"/>
    <x v="1"/>
    <x v="2"/>
    <x v="3"/>
    <n v="12"/>
  </r>
  <r>
    <x v="51"/>
    <x v="2"/>
    <x v="1"/>
    <x v="2"/>
    <x v="3"/>
    <n v="10"/>
  </r>
  <r>
    <x v="51"/>
    <x v="2"/>
    <x v="1"/>
    <x v="2"/>
    <x v="3"/>
    <n v="25"/>
  </r>
  <r>
    <x v="51"/>
    <x v="2"/>
    <x v="1"/>
    <x v="2"/>
    <x v="3"/>
    <n v="20"/>
  </r>
  <r>
    <x v="51"/>
    <x v="2"/>
    <x v="1"/>
    <x v="2"/>
    <x v="3"/>
    <n v="115"/>
  </r>
  <r>
    <x v="51"/>
    <x v="2"/>
    <x v="1"/>
    <x v="2"/>
    <x v="3"/>
    <n v="72"/>
  </r>
  <r>
    <x v="51"/>
    <x v="2"/>
    <x v="1"/>
    <x v="2"/>
    <x v="3"/>
    <n v="28"/>
  </r>
  <r>
    <x v="51"/>
    <x v="2"/>
    <x v="1"/>
    <x v="2"/>
    <x v="3"/>
    <n v="17"/>
  </r>
  <r>
    <x v="51"/>
    <x v="2"/>
    <x v="1"/>
    <x v="2"/>
    <x v="3"/>
    <n v="52"/>
  </r>
  <r>
    <x v="51"/>
    <x v="2"/>
    <x v="1"/>
    <x v="2"/>
    <x v="3"/>
    <n v="57"/>
  </r>
  <r>
    <x v="51"/>
    <x v="2"/>
    <x v="1"/>
    <x v="7"/>
    <x v="11"/>
    <n v="138"/>
  </r>
  <r>
    <x v="51"/>
    <x v="2"/>
    <x v="1"/>
    <x v="4"/>
    <x v="6"/>
    <n v="49"/>
  </r>
  <r>
    <x v="51"/>
    <x v="2"/>
    <x v="1"/>
    <x v="4"/>
    <x v="6"/>
    <n v="132"/>
  </r>
  <r>
    <x v="51"/>
    <x v="2"/>
    <x v="1"/>
    <x v="4"/>
    <x v="6"/>
    <n v="139"/>
  </r>
  <r>
    <x v="51"/>
    <x v="2"/>
    <x v="1"/>
    <x v="4"/>
    <x v="6"/>
    <n v="55"/>
  </r>
  <r>
    <x v="51"/>
    <x v="2"/>
    <x v="1"/>
    <x v="4"/>
    <x v="6"/>
    <n v="119"/>
  </r>
  <r>
    <x v="51"/>
    <x v="2"/>
    <x v="1"/>
    <x v="4"/>
    <x v="6"/>
    <n v="38"/>
  </r>
  <r>
    <x v="51"/>
    <x v="2"/>
    <x v="1"/>
    <x v="4"/>
    <x v="12"/>
    <n v="298"/>
  </r>
  <r>
    <x v="51"/>
    <x v="2"/>
    <x v="1"/>
    <x v="4"/>
    <x v="12"/>
    <n v="38"/>
  </r>
  <r>
    <x v="51"/>
    <x v="2"/>
    <x v="1"/>
    <x v="4"/>
    <x v="12"/>
    <n v="75"/>
  </r>
  <r>
    <x v="52"/>
    <x v="1"/>
    <x v="1"/>
    <x v="2"/>
    <x v="2"/>
    <n v="127"/>
  </r>
  <r>
    <x v="53"/>
    <x v="1"/>
    <x v="1"/>
    <x v="2"/>
    <x v="2"/>
    <n v="60"/>
  </r>
  <r>
    <x v="54"/>
    <x v="1"/>
    <x v="1"/>
    <x v="2"/>
    <x v="2"/>
    <n v="140"/>
  </r>
  <r>
    <x v="55"/>
    <x v="1"/>
    <x v="1"/>
    <x v="2"/>
    <x v="2"/>
    <n v="140"/>
  </r>
  <r>
    <x v="55"/>
    <x v="3"/>
    <x v="1"/>
    <x v="3"/>
    <x v="5"/>
    <n v="30"/>
  </r>
  <r>
    <x v="56"/>
    <x v="1"/>
    <x v="1"/>
    <x v="4"/>
    <x v="12"/>
    <n v="5"/>
  </r>
  <r>
    <x v="56"/>
    <x v="1"/>
    <x v="1"/>
    <x v="2"/>
    <x v="2"/>
    <n v="260"/>
  </r>
  <r>
    <x v="56"/>
    <x v="2"/>
    <x v="1"/>
    <x v="2"/>
    <x v="3"/>
    <n v="40"/>
  </r>
  <r>
    <x v="56"/>
    <x v="2"/>
    <x v="1"/>
    <x v="2"/>
    <x v="3"/>
    <n v="40"/>
  </r>
  <r>
    <x v="56"/>
    <x v="2"/>
    <x v="1"/>
    <x v="2"/>
    <x v="3"/>
    <n v="30"/>
  </r>
  <r>
    <x v="56"/>
    <x v="2"/>
    <x v="1"/>
    <x v="2"/>
    <x v="3"/>
    <n v="10"/>
  </r>
  <r>
    <x v="56"/>
    <x v="2"/>
    <x v="1"/>
    <x v="2"/>
    <x v="3"/>
    <n v="60"/>
  </r>
  <r>
    <x v="56"/>
    <x v="2"/>
    <x v="1"/>
    <x v="2"/>
    <x v="3"/>
    <n v="155"/>
  </r>
  <r>
    <x v="56"/>
    <x v="2"/>
    <x v="1"/>
    <x v="2"/>
    <x v="3"/>
    <n v="75"/>
  </r>
  <r>
    <x v="56"/>
    <x v="2"/>
    <x v="1"/>
    <x v="2"/>
    <x v="3"/>
    <n v="69"/>
  </r>
  <r>
    <x v="56"/>
    <x v="2"/>
    <x v="1"/>
    <x v="2"/>
    <x v="3"/>
    <n v="68"/>
  </r>
  <r>
    <x v="56"/>
    <x v="2"/>
    <x v="1"/>
    <x v="2"/>
    <x v="3"/>
    <n v="66"/>
  </r>
  <r>
    <x v="56"/>
    <x v="2"/>
    <x v="1"/>
    <x v="2"/>
    <x v="3"/>
    <n v="64"/>
  </r>
  <r>
    <x v="56"/>
    <x v="2"/>
    <x v="1"/>
    <x v="2"/>
    <x v="3"/>
    <n v="46"/>
  </r>
  <r>
    <x v="56"/>
    <x v="2"/>
    <x v="1"/>
    <x v="2"/>
    <x v="3"/>
    <n v="27"/>
  </r>
  <r>
    <x v="56"/>
    <x v="2"/>
    <x v="1"/>
    <x v="2"/>
    <x v="3"/>
    <n v="54"/>
  </r>
  <r>
    <x v="56"/>
    <x v="2"/>
    <x v="1"/>
    <x v="2"/>
    <x v="3"/>
    <n v="24"/>
  </r>
  <r>
    <x v="57"/>
    <x v="1"/>
    <x v="1"/>
    <x v="2"/>
    <x v="2"/>
    <n v="768"/>
  </r>
  <r>
    <x v="57"/>
    <x v="3"/>
    <x v="1"/>
    <x v="3"/>
    <x v="5"/>
    <n v="45"/>
  </r>
  <r>
    <x v="57"/>
    <x v="3"/>
    <x v="1"/>
    <x v="3"/>
    <x v="7"/>
    <n v="20"/>
  </r>
  <r>
    <x v="57"/>
    <x v="2"/>
    <x v="1"/>
    <x v="7"/>
    <x v="11"/>
    <n v="1550"/>
  </r>
  <r>
    <x v="58"/>
    <x v="1"/>
    <x v="1"/>
    <x v="2"/>
    <x v="2"/>
    <n v="200"/>
  </r>
  <r>
    <x v="58"/>
    <x v="3"/>
    <x v="1"/>
    <x v="3"/>
    <x v="5"/>
    <n v="15"/>
  </r>
  <r>
    <x v="59"/>
    <x v="1"/>
    <x v="1"/>
    <x v="2"/>
    <x v="2"/>
    <n v="90"/>
  </r>
  <r>
    <x v="60"/>
    <x v="1"/>
    <x v="1"/>
    <x v="2"/>
    <x v="2"/>
    <n v="174"/>
  </r>
  <r>
    <x v="60"/>
    <x v="3"/>
    <x v="1"/>
    <x v="8"/>
    <x v="14"/>
    <n v="350"/>
  </r>
  <r>
    <x v="61"/>
    <x v="2"/>
    <x v="1"/>
    <x v="5"/>
    <x v="8"/>
    <n v="7000"/>
  </r>
  <r>
    <x v="61"/>
    <x v="3"/>
    <x v="1"/>
    <x v="3"/>
    <x v="5"/>
    <n v="30"/>
  </r>
  <r>
    <x v="62"/>
    <x v="1"/>
    <x v="1"/>
    <x v="2"/>
    <x v="2"/>
    <n v="283"/>
  </r>
  <r>
    <x v="62"/>
    <x v="1"/>
    <x v="1"/>
    <x v="2"/>
    <x v="2"/>
    <n v="195"/>
  </r>
  <r>
    <x v="62"/>
    <x v="2"/>
    <x v="1"/>
    <x v="2"/>
    <x v="3"/>
    <n v="30"/>
  </r>
  <r>
    <x v="62"/>
    <x v="2"/>
    <x v="1"/>
    <x v="2"/>
    <x v="3"/>
    <n v="50"/>
  </r>
  <r>
    <x v="62"/>
    <x v="2"/>
    <x v="1"/>
    <x v="2"/>
    <x v="3"/>
    <n v="30"/>
  </r>
  <r>
    <x v="62"/>
    <x v="2"/>
    <x v="1"/>
    <x v="2"/>
    <x v="3"/>
    <n v="50"/>
  </r>
  <r>
    <x v="62"/>
    <x v="2"/>
    <x v="1"/>
    <x v="2"/>
    <x v="3"/>
    <n v="30"/>
  </r>
  <r>
    <x v="62"/>
    <x v="2"/>
    <x v="1"/>
    <x v="2"/>
    <x v="3"/>
    <n v="19"/>
  </r>
  <r>
    <x v="62"/>
    <x v="2"/>
    <x v="1"/>
    <x v="2"/>
    <x v="3"/>
    <n v="10"/>
  </r>
  <r>
    <x v="62"/>
    <x v="2"/>
    <x v="1"/>
    <x v="2"/>
    <x v="3"/>
    <n v="30"/>
  </r>
  <r>
    <x v="62"/>
    <x v="2"/>
    <x v="1"/>
    <x v="2"/>
    <x v="3"/>
    <n v="29"/>
  </r>
  <r>
    <x v="62"/>
    <x v="2"/>
    <x v="1"/>
    <x v="2"/>
    <x v="3"/>
    <n v="20"/>
  </r>
  <r>
    <x v="62"/>
    <x v="2"/>
    <x v="1"/>
    <x v="2"/>
    <x v="3"/>
    <n v="107"/>
  </r>
  <r>
    <x v="62"/>
    <x v="2"/>
    <x v="1"/>
    <x v="2"/>
    <x v="3"/>
    <n v="87"/>
  </r>
  <r>
    <x v="62"/>
    <x v="2"/>
    <x v="1"/>
    <x v="2"/>
    <x v="3"/>
    <n v="95"/>
  </r>
  <r>
    <x v="62"/>
    <x v="2"/>
    <x v="1"/>
    <x v="2"/>
    <x v="3"/>
    <n v="85"/>
  </r>
  <r>
    <x v="62"/>
    <x v="2"/>
    <x v="1"/>
    <x v="2"/>
    <x v="3"/>
    <n v="49"/>
  </r>
  <r>
    <x v="62"/>
    <x v="2"/>
    <x v="1"/>
    <x v="2"/>
    <x v="3"/>
    <n v="80"/>
  </r>
  <r>
    <x v="62"/>
    <x v="2"/>
    <x v="1"/>
    <x v="2"/>
    <x v="3"/>
    <n v="85"/>
  </r>
  <r>
    <x v="62"/>
    <x v="2"/>
    <x v="1"/>
    <x v="2"/>
    <x v="3"/>
    <n v="50"/>
  </r>
  <r>
    <x v="62"/>
    <x v="2"/>
    <x v="1"/>
    <x v="4"/>
    <x v="12"/>
    <n v="85"/>
  </r>
  <r>
    <x v="62"/>
    <x v="2"/>
    <x v="1"/>
    <x v="4"/>
    <x v="12"/>
    <n v="5"/>
  </r>
  <r>
    <x v="63"/>
    <x v="1"/>
    <x v="1"/>
    <x v="2"/>
    <x v="2"/>
    <n v="150"/>
  </r>
  <r>
    <x v="63"/>
    <x v="2"/>
    <x v="1"/>
    <x v="2"/>
    <x v="3"/>
    <n v="109"/>
  </r>
  <r>
    <x v="63"/>
    <x v="2"/>
    <x v="1"/>
    <x v="2"/>
    <x v="3"/>
    <n v="84"/>
  </r>
  <r>
    <x v="63"/>
    <x v="2"/>
    <x v="1"/>
    <x v="2"/>
    <x v="4"/>
    <n v="297"/>
  </r>
  <r>
    <x v="63"/>
    <x v="2"/>
    <x v="1"/>
    <x v="9"/>
    <x v="15"/>
    <n v="149"/>
  </r>
  <r>
    <x v="64"/>
    <x v="1"/>
    <x v="1"/>
    <x v="2"/>
    <x v="2"/>
    <n v="125"/>
  </r>
  <r>
    <x v="64"/>
    <x v="1"/>
    <x v="1"/>
    <x v="2"/>
    <x v="2"/>
    <n v="133"/>
  </r>
  <r>
    <x v="64"/>
    <x v="2"/>
    <x v="1"/>
    <x v="6"/>
    <x v="10"/>
    <n v="2192"/>
  </r>
  <r>
    <x v="64"/>
    <x v="2"/>
    <x v="1"/>
    <x v="6"/>
    <x v="13"/>
    <n v="979"/>
  </r>
  <r>
    <x v="64"/>
    <x v="0"/>
    <x v="0"/>
    <x v="10"/>
    <x v="16"/>
    <n v="378"/>
  </r>
  <r>
    <x v="65"/>
    <x v="1"/>
    <x v="1"/>
    <x v="2"/>
    <x v="2"/>
    <n v="427"/>
  </r>
  <r>
    <x v="65"/>
    <x v="2"/>
    <x v="1"/>
    <x v="2"/>
    <x v="3"/>
    <n v="50"/>
  </r>
  <r>
    <x v="65"/>
    <x v="2"/>
    <x v="1"/>
    <x v="2"/>
    <x v="3"/>
    <n v="50"/>
  </r>
  <r>
    <x v="65"/>
    <x v="2"/>
    <x v="1"/>
    <x v="2"/>
    <x v="3"/>
    <n v="100"/>
  </r>
  <r>
    <x v="65"/>
    <x v="2"/>
    <x v="1"/>
    <x v="2"/>
    <x v="3"/>
    <n v="50"/>
  </r>
  <r>
    <x v="65"/>
    <x v="2"/>
    <x v="1"/>
    <x v="2"/>
    <x v="3"/>
    <n v="14"/>
  </r>
  <r>
    <x v="65"/>
    <x v="2"/>
    <x v="1"/>
    <x v="2"/>
    <x v="3"/>
    <n v="100"/>
  </r>
  <r>
    <x v="65"/>
    <x v="2"/>
    <x v="1"/>
    <x v="2"/>
    <x v="3"/>
    <n v="60"/>
  </r>
  <r>
    <x v="65"/>
    <x v="2"/>
    <x v="1"/>
    <x v="2"/>
    <x v="3"/>
    <n v="95"/>
  </r>
  <r>
    <x v="65"/>
    <x v="2"/>
    <x v="1"/>
    <x v="2"/>
    <x v="3"/>
    <n v="87"/>
  </r>
  <r>
    <x v="65"/>
    <x v="2"/>
    <x v="1"/>
    <x v="2"/>
    <x v="3"/>
    <n v="77"/>
  </r>
  <r>
    <x v="65"/>
    <x v="2"/>
    <x v="1"/>
    <x v="2"/>
    <x v="3"/>
    <n v="75"/>
  </r>
  <r>
    <x v="65"/>
    <x v="2"/>
    <x v="1"/>
    <x v="2"/>
    <x v="3"/>
    <n v="71"/>
  </r>
  <r>
    <x v="65"/>
    <x v="2"/>
    <x v="1"/>
    <x v="2"/>
    <x v="3"/>
    <n v="66"/>
  </r>
  <r>
    <x v="65"/>
    <x v="2"/>
    <x v="1"/>
    <x v="2"/>
    <x v="3"/>
    <n v="80"/>
  </r>
  <r>
    <x v="66"/>
    <x v="1"/>
    <x v="1"/>
    <x v="2"/>
    <x v="2"/>
    <n v="95"/>
  </r>
  <r>
    <x v="66"/>
    <x v="2"/>
    <x v="1"/>
    <x v="2"/>
    <x v="4"/>
    <n v="322"/>
  </r>
  <r>
    <x v="66"/>
    <x v="2"/>
    <x v="1"/>
    <x v="4"/>
    <x v="6"/>
    <n v="29"/>
  </r>
  <r>
    <x v="67"/>
    <x v="1"/>
    <x v="1"/>
    <x v="2"/>
    <x v="2"/>
    <n v="65"/>
  </r>
  <r>
    <x v="68"/>
    <x v="1"/>
    <x v="1"/>
    <x v="2"/>
    <x v="2"/>
    <n v="160"/>
  </r>
  <r>
    <x v="69"/>
    <x v="1"/>
    <x v="1"/>
    <x v="2"/>
    <x v="2"/>
    <n v="145"/>
  </r>
  <r>
    <x v="70"/>
    <x v="0"/>
    <x v="0"/>
    <x v="0"/>
    <x v="0"/>
    <n v="60000"/>
  </r>
  <r>
    <x v="70"/>
    <x v="1"/>
    <x v="1"/>
    <x v="3"/>
    <x v="5"/>
    <n v="115"/>
  </r>
  <r>
    <x v="70"/>
    <x v="1"/>
    <x v="1"/>
    <x v="2"/>
    <x v="2"/>
    <n v="480"/>
  </r>
  <r>
    <x v="70"/>
    <x v="3"/>
    <x v="1"/>
    <x v="3"/>
    <x v="5"/>
    <n v="15"/>
  </r>
  <r>
    <x v="70"/>
    <x v="2"/>
    <x v="1"/>
    <x v="2"/>
    <x v="4"/>
    <n v="279"/>
  </r>
  <r>
    <x v="71"/>
    <x v="1"/>
    <x v="1"/>
    <x v="2"/>
    <x v="2"/>
    <n v="65"/>
  </r>
  <r>
    <x v="71"/>
    <x v="3"/>
    <x v="1"/>
    <x v="3"/>
    <x v="9"/>
    <n v="28"/>
  </r>
  <r>
    <x v="72"/>
    <x v="1"/>
    <x v="1"/>
    <x v="2"/>
    <x v="2"/>
    <n v="484"/>
  </r>
  <r>
    <x v="72"/>
    <x v="3"/>
    <x v="1"/>
    <x v="3"/>
    <x v="9"/>
    <n v="14"/>
  </r>
  <r>
    <x v="72"/>
    <x v="3"/>
    <x v="1"/>
    <x v="3"/>
    <x v="9"/>
    <n v="89"/>
  </r>
  <r>
    <x v="72"/>
    <x v="3"/>
    <x v="1"/>
    <x v="8"/>
    <x v="14"/>
    <n v="300"/>
  </r>
  <r>
    <x v="72"/>
    <x v="2"/>
    <x v="1"/>
    <x v="2"/>
    <x v="4"/>
    <n v="236"/>
  </r>
  <r>
    <x v="73"/>
    <x v="1"/>
    <x v="1"/>
    <x v="2"/>
    <x v="2"/>
    <n v="225"/>
  </r>
  <r>
    <x v="73"/>
    <x v="1"/>
    <x v="1"/>
    <x v="2"/>
    <x v="2"/>
    <n v="140"/>
  </r>
  <r>
    <x v="73"/>
    <x v="1"/>
    <x v="1"/>
    <x v="2"/>
    <x v="2"/>
    <n v="100"/>
  </r>
  <r>
    <x v="73"/>
    <x v="3"/>
    <x v="1"/>
    <x v="3"/>
    <x v="5"/>
    <n v="15"/>
  </r>
  <r>
    <x v="74"/>
    <x v="1"/>
    <x v="1"/>
    <x v="2"/>
    <x v="2"/>
    <n v="350"/>
  </r>
  <r>
    <x v="75"/>
    <x v="2"/>
    <x v="1"/>
    <x v="2"/>
    <x v="4"/>
    <n v="292"/>
  </r>
  <r>
    <x v="75"/>
    <x v="2"/>
    <x v="1"/>
    <x v="2"/>
    <x v="4"/>
    <n v="212"/>
  </r>
  <r>
    <x v="75"/>
    <x v="2"/>
    <x v="1"/>
    <x v="7"/>
    <x v="11"/>
    <n v="149"/>
  </r>
  <r>
    <x v="75"/>
    <x v="2"/>
    <x v="1"/>
    <x v="7"/>
    <x v="11"/>
    <n v="159"/>
  </r>
  <r>
    <x v="75"/>
    <x v="2"/>
    <x v="1"/>
    <x v="4"/>
    <x v="6"/>
    <n v="278"/>
  </r>
  <r>
    <x v="75"/>
    <x v="2"/>
    <x v="1"/>
    <x v="4"/>
    <x v="6"/>
    <n v="39"/>
  </r>
  <r>
    <x v="75"/>
    <x v="2"/>
    <x v="1"/>
    <x v="4"/>
    <x v="6"/>
    <n v="199"/>
  </r>
  <r>
    <x v="75"/>
    <x v="2"/>
    <x v="1"/>
    <x v="4"/>
    <x v="12"/>
    <n v="89"/>
  </r>
  <r>
    <x v="75"/>
    <x v="2"/>
    <x v="1"/>
    <x v="4"/>
    <x v="12"/>
    <n v="35"/>
  </r>
  <r>
    <x v="75"/>
    <x v="2"/>
    <x v="1"/>
    <x v="4"/>
    <x v="12"/>
    <n v="89"/>
  </r>
  <r>
    <x v="76"/>
    <x v="1"/>
    <x v="1"/>
    <x v="7"/>
    <x v="17"/>
    <n v="499"/>
  </r>
  <r>
    <x v="76"/>
    <x v="1"/>
    <x v="1"/>
    <x v="2"/>
    <x v="2"/>
    <n v="220"/>
  </r>
  <r>
    <x v="76"/>
    <x v="1"/>
    <x v="1"/>
    <x v="2"/>
    <x v="2"/>
    <n v="604"/>
  </r>
  <r>
    <x v="76"/>
    <x v="3"/>
    <x v="1"/>
    <x v="3"/>
    <x v="5"/>
    <n v="30"/>
  </r>
  <r>
    <x v="76"/>
    <x v="2"/>
    <x v="1"/>
    <x v="2"/>
    <x v="3"/>
    <n v="100"/>
  </r>
  <r>
    <x v="76"/>
    <x v="2"/>
    <x v="1"/>
    <x v="2"/>
    <x v="3"/>
    <n v="100"/>
  </r>
  <r>
    <x v="76"/>
    <x v="2"/>
    <x v="1"/>
    <x v="2"/>
    <x v="3"/>
    <n v="40"/>
  </r>
  <r>
    <x v="76"/>
    <x v="2"/>
    <x v="1"/>
    <x v="2"/>
    <x v="3"/>
    <n v="23"/>
  </r>
  <r>
    <x v="76"/>
    <x v="2"/>
    <x v="1"/>
    <x v="2"/>
    <x v="3"/>
    <n v="35"/>
  </r>
  <r>
    <x v="76"/>
    <x v="2"/>
    <x v="1"/>
    <x v="2"/>
    <x v="3"/>
    <n v="149"/>
  </r>
  <r>
    <x v="76"/>
    <x v="2"/>
    <x v="1"/>
    <x v="2"/>
    <x v="3"/>
    <n v="149"/>
  </r>
  <r>
    <x v="76"/>
    <x v="2"/>
    <x v="1"/>
    <x v="2"/>
    <x v="3"/>
    <n v="232"/>
  </r>
  <r>
    <x v="76"/>
    <x v="2"/>
    <x v="1"/>
    <x v="4"/>
    <x v="6"/>
    <n v="72"/>
  </r>
  <r>
    <x v="77"/>
    <x v="1"/>
    <x v="1"/>
    <x v="2"/>
    <x v="2"/>
    <n v="105"/>
  </r>
  <r>
    <x v="78"/>
    <x v="1"/>
    <x v="1"/>
    <x v="2"/>
    <x v="2"/>
    <n v="480"/>
  </r>
  <r>
    <x v="78"/>
    <x v="1"/>
    <x v="1"/>
    <x v="2"/>
    <x v="2"/>
    <n v="215"/>
  </r>
  <r>
    <x v="78"/>
    <x v="3"/>
    <x v="1"/>
    <x v="3"/>
    <x v="5"/>
    <n v="30"/>
  </r>
  <r>
    <x v="79"/>
    <x v="3"/>
    <x v="1"/>
    <x v="3"/>
    <x v="5"/>
    <n v="30"/>
  </r>
  <r>
    <x v="79"/>
    <x v="2"/>
    <x v="1"/>
    <x v="2"/>
    <x v="4"/>
    <n v="272"/>
  </r>
  <r>
    <x v="80"/>
    <x v="1"/>
    <x v="1"/>
    <x v="2"/>
    <x v="2"/>
    <n v="280"/>
  </r>
  <r>
    <x v="80"/>
    <x v="2"/>
    <x v="1"/>
    <x v="2"/>
    <x v="3"/>
    <n v="236"/>
  </r>
  <r>
    <x v="80"/>
    <x v="2"/>
    <x v="1"/>
    <x v="2"/>
    <x v="3"/>
    <n v="198"/>
  </r>
  <r>
    <x v="80"/>
    <x v="2"/>
    <x v="1"/>
    <x v="2"/>
    <x v="3"/>
    <n v="44"/>
  </r>
  <r>
    <x v="80"/>
    <x v="2"/>
    <x v="1"/>
    <x v="2"/>
    <x v="3"/>
    <n v="35"/>
  </r>
  <r>
    <x v="80"/>
    <x v="2"/>
    <x v="1"/>
    <x v="2"/>
    <x v="3"/>
    <n v="35"/>
  </r>
  <r>
    <x v="80"/>
    <x v="2"/>
    <x v="1"/>
    <x v="2"/>
    <x v="3"/>
    <n v="12"/>
  </r>
  <r>
    <x v="80"/>
    <x v="2"/>
    <x v="1"/>
    <x v="2"/>
    <x v="3"/>
    <n v="7"/>
  </r>
  <r>
    <x v="80"/>
    <x v="2"/>
    <x v="1"/>
    <x v="2"/>
    <x v="3"/>
    <n v="25"/>
  </r>
  <r>
    <x v="80"/>
    <x v="2"/>
    <x v="1"/>
    <x v="2"/>
    <x v="3"/>
    <n v="50"/>
  </r>
  <r>
    <x v="80"/>
    <x v="2"/>
    <x v="1"/>
    <x v="2"/>
    <x v="3"/>
    <n v="15"/>
  </r>
  <r>
    <x v="81"/>
    <x v="1"/>
    <x v="1"/>
    <x v="2"/>
    <x v="2"/>
    <n v="332"/>
  </r>
  <r>
    <x v="81"/>
    <x v="2"/>
    <x v="1"/>
    <x v="5"/>
    <x v="8"/>
    <n v="7000"/>
  </r>
  <r>
    <x v="82"/>
    <x v="2"/>
    <x v="1"/>
    <x v="4"/>
    <x v="12"/>
    <n v="600"/>
  </r>
  <r>
    <x v="83"/>
    <x v="3"/>
    <x v="1"/>
    <x v="3"/>
    <x v="7"/>
    <n v="30"/>
  </r>
  <r>
    <x v="84"/>
    <x v="1"/>
    <x v="1"/>
    <x v="2"/>
    <x v="2"/>
    <n v="215"/>
  </r>
  <r>
    <x v="84"/>
    <x v="3"/>
    <x v="1"/>
    <x v="3"/>
    <x v="7"/>
    <n v="20"/>
  </r>
  <r>
    <x v="84"/>
    <x v="2"/>
    <x v="1"/>
    <x v="9"/>
    <x v="15"/>
    <n v="149"/>
  </r>
  <r>
    <x v="85"/>
    <x v="2"/>
    <x v="1"/>
    <x v="6"/>
    <x v="10"/>
    <n v="2232"/>
  </r>
  <r>
    <x v="86"/>
    <x v="1"/>
    <x v="1"/>
    <x v="2"/>
    <x v="2"/>
    <n v="250"/>
  </r>
  <r>
    <x v="86"/>
    <x v="3"/>
    <x v="1"/>
    <x v="3"/>
    <x v="5"/>
    <n v="30"/>
  </r>
  <r>
    <x v="86"/>
    <x v="3"/>
    <x v="1"/>
    <x v="8"/>
    <x v="14"/>
    <n v="350"/>
  </r>
  <r>
    <x v="87"/>
    <x v="1"/>
    <x v="1"/>
    <x v="2"/>
    <x v="2"/>
    <n v="205"/>
  </r>
  <r>
    <x v="87"/>
    <x v="2"/>
    <x v="1"/>
    <x v="2"/>
    <x v="3"/>
    <n v="148"/>
  </r>
  <r>
    <x v="87"/>
    <x v="2"/>
    <x v="1"/>
    <x v="2"/>
    <x v="3"/>
    <n v="59"/>
  </r>
  <r>
    <x v="87"/>
    <x v="2"/>
    <x v="1"/>
    <x v="2"/>
    <x v="3"/>
    <n v="54"/>
  </r>
  <r>
    <x v="87"/>
    <x v="2"/>
    <x v="1"/>
    <x v="2"/>
    <x v="3"/>
    <n v="50"/>
  </r>
  <r>
    <x v="87"/>
    <x v="2"/>
    <x v="1"/>
    <x v="2"/>
    <x v="3"/>
    <n v="20"/>
  </r>
  <r>
    <x v="87"/>
    <x v="2"/>
    <x v="1"/>
    <x v="2"/>
    <x v="3"/>
    <n v="100"/>
  </r>
  <r>
    <x v="87"/>
    <x v="2"/>
    <x v="1"/>
    <x v="2"/>
    <x v="3"/>
    <n v="106"/>
  </r>
  <r>
    <x v="87"/>
    <x v="2"/>
    <x v="1"/>
    <x v="2"/>
    <x v="3"/>
    <n v="190"/>
  </r>
  <r>
    <x v="87"/>
    <x v="2"/>
    <x v="1"/>
    <x v="2"/>
    <x v="3"/>
    <n v="89"/>
  </r>
  <r>
    <x v="87"/>
    <x v="2"/>
    <x v="1"/>
    <x v="4"/>
    <x v="6"/>
    <n v="59"/>
  </r>
  <r>
    <x v="88"/>
    <x v="3"/>
    <x v="1"/>
    <x v="3"/>
    <x v="5"/>
    <n v="15"/>
  </r>
  <r>
    <x v="88"/>
    <x v="3"/>
    <x v="1"/>
    <x v="3"/>
    <x v="7"/>
    <n v="20"/>
  </r>
  <r>
    <x v="89"/>
    <x v="3"/>
    <x v="1"/>
    <x v="3"/>
    <x v="5"/>
    <n v="15"/>
  </r>
  <r>
    <x v="90"/>
    <x v="3"/>
    <x v="1"/>
    <x v="3"/>
    <x v="5"/>
    <n v="30"/>
  </r>
  <r>
    <x v="91"/>
    <x v="3"/>
    <x v="1"/>
    <x v="3"/>
    <x v="5"/>
    <n v="30"/>
  </r>
  <r>
    <x v="92"/>
    <x v="1"/>
    <x v="1"/>
    <x v="2"/>
    <x v="2"/>
    <n v="180"/>
  </r>
  <r>
    <x v="92"/>
    <x v="1"/>
    <x v="1"/>
    <x v="2"/>
    <x v="2"/>
    <n v="155"/>
  </r>
  <r>
    <x v="92"/>
    <x v="1"/>
    <x v="1"/>
    <x v="2"/>
    <x v="2"/>
    <n v="59"/>
  </r>
  <r>
    <x v="92"/>
    <x v="3"/>
    <x v="1"/>
    <x v="3"/>
    <x v="5"/>
    <n v="15"/>
  </r>
  <r>
    <x v="92"/>
    <x v="3"/>
    <x v="1"/>
    <x v="3"/>
    <x v="7"/>
    <n v="20"/>
  </r>
  <r>
    <x v="93"/>
    <x v="1"/>
    <x v="1"/>
    <x v="2"/>
    <x v="2"/>
    <n v="1250"/>
  </r>
  <r>
    <x v="93"/>
    <x v="3"/>
    <x v="1"/>
    <x v="3"/>
    <x v="7"/>
    <n v="30"/>
  </r>
  <r>
    <x v="94"/>
    <x v="0"/>
    <x v="0"/>
    <x v="0"/>
    <x v="0"/>
    <n v="60000"/>
  </r>
  <r>
    <x v="94"/>
    <x v="1"/>
    <x v="1"/>
    <x v="4"/>
    <x v="12"/>
    <n v="5"/>
  </r>
  <r>
    <x v="94"/>
    <x v="1"/>
    <x v="1"/>
    <x v="2"/>
    <x v="2"/>
    <n v="349"/>
  </r>
  <r>
    <x v="94"/>
    <x v="3"/>
    <x v="1"/>
    <x v="3"/>
    <x v="5"/>
    <n v="15"/>
  </r>
  <r>
    <x v="94"/>
    <x v="2"/>
    <x v="1"/>
    <x v="2"/>
    <x v="3"/>
    <n v="89"/>
  </r>
  <r>
    <x v="94"/>
    <x v="2"/>
    <x v="1"/>
    <x v="2"/>
    <x v="3"/>
    <n v="89"/>
  </r>
  <r>
    <x v="94"/>
    <x v="2"/>
    <x v="1"/>
    <x v="2"/>
    <x v="3"/>
    <n v="22"/>
  </r>
  <r>
    <x v="94"/>
    <x v="2"/>
    <x v="1"/>
    <x v="2"/>
    <x v="3"/>
    <n v="85"/>
  </r>
  <r>
    <x v="94"/>
    <x v="2"/>
    <x v="1"/>
    <x v="2"/>
    <x v="3"/>
    <n v="109"/>
  </r>
  <r>
    <x v="94"/>
    <x v="2"/>
    <x v="1"/>
    <x v="2"/>
    <x v="3"/>
    <n v="137"/>
  </r>
  <r>
    <x v="94"/>
    <x v="2"/>
    <x v="1"/>
    <x v="2"/>
    <x v="3"/>
    <n v="95"/>
  </r>
  <r>
    <x v="94"/>
    <x v="2"/>
    <x v="1"/>
    <x v="2"/>
    <x v="3"/>
    <n v="89"/>
  </r>
  <r>
    <x v="94"/>
    <x v="2"/>
    <x v="1"/>
    <x v="2"/>
    <x v="3"/>
    <n v="440"/>
  </r>
  <r>
    <x v="94"/>
    <x v="2"/>
    <x v="1"/>
    <x v="2"/>
    <x v="3"/>
    <n v="89"/>
  </r>
  <r>
    <x v="94"/>
    <x v="2"/>
    <x v="1"/>
    <x v="2"/>
    <x v="3"/>
    <n v="70"/>
  </r>
  <r>
    <x v="94"/>
    <x v="2"/>
    <x v="1"/>
    <x v="2"/>
    <x v="3"/>
    <n v="32"/>
  </r>
  <r>
    <x v="94"/>
    <x v="2"/>
    <x v="1"/>
    <x v="2"/>
    <x v="3"/>
    <n v="59"/>
  </r>
  <r>
    <x v="94"/>
    <x v="2"/>
    <x v="1"/>
    <x v="2"/>
    <x v="3"/>
    <n v="69"/>
  </r>
  <r>
    <x v="94"/>
    <x v="2"/>
    <x v="1"/>
    <x v="2"/>
    <x v="3"/>
    <n v="139"/>
  </r>
  <r>
    <x v="94"/>
    <x v="2"/>
    <x v="1"/>
    <x v="2"/>
    <x v="3"/>
    <n v="90"/>
  </r>
  <r>
    <x v="94"/>
    <x v="2"/>
    <x v="1"/>
    <x v="2"/>
    <x v="3"/>
    <n v="69"/>
  </r>
  <r>
    <x v="94"/>
    <x v="2"/>
    <x v="1"/>
    <x v="2"/>
    <x v="3"/>
    <n v="110"/>
  </r>
  <r>
    <x v="94"/>
    <x v="2"/>
    <x v="1"/>
    <x v="2"/>
    <x v="3"/>
    <n v="54"/>
  </r>
  <r>
    <x v="94"/>
    <x v="2"/>
    <x v="1"/>
    <x v="4"/>
    <x v="12"/>
    <n v="135"/>
  </r>
  <r>
    <x v="94"/>
    <x v="2"/>
    <x v="1"/>
    <x v="4"/>
    <x v="12"/>
    <n v="78"/>
  </r>
  <r>
    <x v="94"/>
    <x v="0"/>
    <x v="0"/>
    <x v="10"/>
    <x v="16"/>
    <n v="1883"/>
  </r>
  <r>
    <x v="95"/>
    <x v="1"/>
    <x v="1"/>
    <x v="2"/>
    <x v="2"/>
    <n v="190"/>
  </r>
  <r>
    <x v="96"/>
    <x v="1"/>
    <x v="1"/>
    <x v="2"/>
    <x v="2"/>
    <n v="80"/>
  </r>
  <r>
    <x v="96"/>
    <x v="1"/>
    <x v="1"/>
    <x v="2"/>
    <x v="2"/>
    <n v="200"/>
  </r>
  <r>
    <x v="96"/>
    <x v="3"/>
    <x v="1"/>
    <x v="3"/>
    <x v="5"/>
    <n v="15"/>
  </r>
  <r>
    <x v="96"/>
    <x v="3"/>
    <x v="1"/>
    <x v="3"/>
    <x v="7"/>
    <n v="20"/>
  </r>
  <r>
    <x v="97"/>
    <x v="3"/>
    <x v="1"/>
    <x v="3"/>
    <x v="9"/>
    <n v="95"/>
  </r>
  <r>
    <x v="97"/>
    <x v="3"/>
    <x v="1"/>
    <x v="8"/>
    <x v="14"/>
    <n v="350"/>
  </r>
  <r>
    <x v="98"/>
    <x v="1"/>
    <x v="1"/>
    <x v="2"/>
    <x v="2"/>
    <n v="600"/>
  </r>
  <r>
    <x v="98"/>
    <x v="3"/>
    <x v="1"/>
    <x v="3"/>
    <x v="9"/>
    <n v="14"/>
  </r>
  <r>
    <x v="98"/>
    <x v="3"/>
    <x v="1"/>
    <x v="3"/>
    <x v="5"/>
    <n v="15"/>
  </r>
  <r>
    <x v="98"/>
    <x v="3"/>
    <x v="1"/>
    <x v="3"/>
    <x v="7"/>
    <n v="20"/>
  </r>
  <r>
    <x v="98"/>
    <x v="2"/>
    <x v="1"/>
    <x v="1"/>
    <x v="1"/>
    <n v="1705"/>
  </r>
  <r>
    <x v="99"/>
    <x v="1"/>
    <x v="1"/>
    <x v="4"/>
    <x v="12"/>
    <n v="5"/>
  </r>
  <r>
    <x v="99"/>
    <x v="1"/>
    <x v="1"/>
    <x v="2"/>
    <x v="2"/>
    <n v="768"/>
  </r>
  <r>
    <x v="99"/>
    <x v="2"/>
    <x v="1"/>
    <x v="2"/>
    <x v="3"/>
    <n v="174"/>
  </r>
  <r>
    <x v="99"/>
    <x v="2"/>
    <x v="1"/>
    <x v="2"/>
    <x v="3"/>
    <n v="94"/>
  </r>
  <r>
    <x v="99"/>
    <x v="2"/>
    <x v="1"/>
    <x v="2"/>
    <x v="3"/>
    <n v="87"/>
  </r>
  <r>
    <x v="99"/>
    <x v="2"/>
    <x v="1"/>
    <x v="2"/>
    <x v="3"/>
    <n v="228"/>
  </r>
  <r>
    <x v="99"/>
    <x v="2"/>
    <x v="1"/>
    <x v="2"/>
    <x v="3"/>
    <n v="58"/>
  </r>
  <r>
    <x v="99"/>
    <x v="2"/>
    <x v="1"/>
    <x v="2"/>
    <x v="3"/>
    <n v="54"/>
  </r>
  <r>
    <x v="99"/>
    <x v="2"/>
    <x v="1"/>
    <x v="2"/>
    <x v="3"/>
    <n v="32"/>
  </r>
  <r>
    <x v="99"/>
    <x v="2"/>
    <x v="1"/>
    <x v="2"/>
    <x v="3"/>
    <n v="28"/>
  </r>
  <r>
    <x v="99"/>
    <x v="2"/>
    <x v="1"/>
    <x v="2"/>
    <x v="3"/>
    <n v="21"/>
  </r>
  <r>
    <x v="99"/>
    <x v="2"/>
    <x v="1"/>
    <x v="2"/>
    <x v="3"/>
    <n v="50"/>
  </r>
  <r>
    <x v="100"/>
    <x v="1"/>
    <x v="1"/>
    <x v="2"/>
    <x v="2"/>
    <n v="50"/>
  </r>
  <r>
    <x v="100"/>
    <x v="1"/>
    <x v="1"/>
    <x v="2"/>
    <x v="2"/>
    <n v="220"/>
  </r>
  <r>
    <x v="101"/>
    <x v="1"/>
    <x v="1"/>
    <x v="2"/>
    <x v="2"/>
    <n v="170"/>
  </r>
  <r>
    <x v="102"/>
    <x v="1"/>
    <x v="1"/>
    <x v="2"/>
    <x v="2"/>
    <n v="145"/>
  </r>
  <r>
    <x v="102"/>
    <x v="3"/>
    <x v="1"/>
    <x v="3"/>
    <x v="5"/>
    <n v="15"/>
  </r>
  <r>
    <x v="103"/>
    <x v="1"/>
    <x v="1"/>
    <x v="2"/>
    <x v="2"/>
    <n v="130"/>
  </r>
  <r>
    <x v="103"/>
    <x v="1"/>
    <x v="1"/>
    <x v="2"/>
    <x v="2"/>
    <n v="120"/>
  </r>
  <r>
    <x v="104"/>
    <x v="2"/>
    <x v="1"/>
    <x v="2"/>
    <x v="4"/>
    <n v="250"/>
  </r>
  <r>
    <x v="104"/>
    <x v="2"/>
    <x v="1"/>
    <x v="7"/>
    <x v="11"/>
    <n v="2600"/>
  </r>
  <r>
    <x v="105"/>
    <x v="1"/>
    <x v="1"/>
    <x v="4"/>
    <x v="12"/>
    <n v="5"/>
  </r>
  <r>
    <x v="105"/>
    <x v="1"/>
    <x v="1"/>
    <x v="2"/>
    <x v="2"/>
    <n v="310"/>
  </r>
  <r>
    <x v="105"/>
    <x v="1"/>
    <x v="1"/>
    <x v="2"/>
    <x v="2"/>
    <n v="60"/>
  </r>
  <r>
    <x v="105"/>
    <x v="1"/>
    <x v="1"/>
    <x v="2"/>
    <x v="2"/>
    <n v="70"/>
  </r>
  <r>
    <x v="105"/>
    <x v="3"/>
    <x v="1"/>
    <x v="3"/>
    <x v="5"/>
    <n v="30"/>
  </r>
  <r>
    <x v="105"/>
    <x v="2"/>
    <x v="1"/>
    <x v="2"/>
    <x v="3"/>
    <n v="120"/>
  </r>
  <r>
    <x v="105"/>
    <x v="2"/>
    <x v="1"/>
    <x v="2"/>
    <x v="3"/>
    <n v="95"/>
  </r>
  <r>
    <x v="105"/>
    <x v="2"/>
    <x v="1"/>
    <x v="2"/>
    <x v="3"/>
    <n v="100"/>
  </r>
  <r>
    <x v="105"/>
    <x v="2"/>
    <x v="1"/>
    <x v="2"/>
    <x v="3"/>
    <n v="60"/>
  </r>
  <r>
    <x v="105"/>
    <x v="2"/>
    <x v="1"/>
    <x v="2"/>
    <x v="3"/>
    <n v="239"/>
  </r>
  <r>
    <x v="105"/>
    <x v="2"/>
    <x v="1"/>
    <x v="2"/>
    <x v="3"/>
    <n v="75"/>
  </r>
  <r>
    <x v="105"/>
    <x v="2"/>
    <x v="1"/>
    <x v="2"/>
    <x v="3"/>
    <n v="318"/>
  </r>
  <r>
    <x v="105"/>
    <x v="2"/>
    <x v="1"/>
    <x v="4"/>
    <x v="6"/>
    <n v="199"/>
  </r>
  <r>
    <x v="106"/>
    <x v="2"/>
    <x v="1"/>
    <x v="7"/>
    <x v="11"/>
    <n v="1305"/>
  </r>
  <r>
    <x v="107"/>
    <x v="2"/>
    <x v="1"/>
    <x v="5"/>
    <x v="8"/>
    <n v="7000"/>
  </r>
  <r>
    <x v="108"/>
    <x v="1"/>
    <x v="1"/>
    <x v="2"/>
    <x v="2"/>
    <n v="110"/>
  </r>
  <r>
    <x v="108"/>
    <x v="3"/>
    <x v="1"/>
    <x v="3"/>
    <x v="5"/>
    <n v="15"/>
  </r>
  <r>
    <x v="108"/>
    <x v="3"/>
    <x v="1"/>
    <x v="3"/>
    <x v="7"/>
    <n v="20"/>
  </r>
  <r>
    <x v="109"/>
    <x v="3"/>
    <x v="1"/>
    <x v="3"/>
    <x v="5"/>
    <n v="30"/>
  </r>
  <r>
    <x v="109"/>
    <x v="2"/>
    <x v="1"/>
    <x v="9"/>
    <x v="15"/>
    <n v="149"/>
  </r>
  <r>
    <x v="110"/>
    <x v="1"/>
    <x v="1"/>
    <x v="2"/>
    <x v="2"/>
    <n v="210"/>
  </r>
  <r>
    <x v="110"/>
    <x v="1"/>
    <x v="1"/>
    <x v="2"/>
    <x v="2"/>
    <n v="60"/>
  </r>
  <r>
    <x v="110"/>
    <x v="1"/>
    <x v="1"/>
    <x v="2"/>
    <x v="2"/>
    <n v="85"/>
  </r>
  <r>
    <x v="110"/>
    <x v="2"/>
    <x v="1"/>
    <x v="2"/>
    <x v="3"/>
    <n v="80"/>
  </r>
  <r>
    <x v="110"/>
    <x v="2"/>
    <x v="1"/>
    <x v="2"/>
    <x v="3"/>
    <n v="40"/>
  </r>
  <r>
    <x v="110"/>
    <x v="2"/>
    <x v="1"/>
    <x v="2"/>
    <x v="3"/>
    <n v="40"/>
  </r>
  <r>
    <x v="110"/>
    <x v="2"/>
    <x v="1"/>
    <x v="2"/>
    <x v="3"/>
    <n v="150"/>
  </r>
  <r>
    <x v="111"/>
    <x v="1"/>
    <x v="1"/>
    <x v="2"/>
    <x v="2"/>
    <n v="160"/>
  </r>
  <r>
    <x v="111"/>
    <x v="2"/>
    <x v="1"/>
    <x v="2"/>
    <x v="4"/>
    <n v="251"/>
  </r>
  <r>
    <x v="111"/>
    <x v="2"/>
    <x v="1"/>
    <x v="2"/>
    <x v="3"/>
    <n v="53"/>
  </r>
  <r>
    <x v="111"/>
    <x v="2"/>
    <x v="1"/>
    <x v="2"/>
    <x v="3"/>
    <n v="205"/>
  </r>
  <r>
    <x v="111"/>
    <x v="2"/>
    <x v="1"/>
    <x v="2"/>
    <x v="3"/>
    <n v="198"/>
  </r>
  <r>
    <x v="111"/>
    <x v="2"/>
    <x v="1"/>
    <x v="2"/>
    <x v="3"/>
    <n v="189"/>
  </r>
  <r>
    <x v="112"/>
    <x v="1"/>
    <x v="1"/>
    <x v="2"/>
    <x v="2"/>
    <n v="85"/>
  </r>
  <r>
    <x v="113"/>
    <x v="1"/>
    <x v="1"/>
    <x v="2"/>
    <x v="2"/>
    <n v="65"/>
  </r>
  <r>
    <x v="114"/>
    <x v="1"/>
    <x v="1"/>
    <x v="2"/>
    <x v="2"/>
    <n v="500"/>
  </r>
  <r>
    <x v="115"/>
    <x v="1"/>
    <x v="1"/>
    <x v="3"/>
    <x v="5"/>
    <n v="135"/>
  </r>
  <r>
    <x v="115"/>
    <x v="1"/>
    <x v="1"/>
    <x v="2"/>
    <x v="2"/>
    <n v="180"/>
  </r>
  <r>
    <x v="115"/>
    <x v="3"/>
    <x v="1"/>
    <x v="3"/>
    <x v="9"/>
    <n v="80"/>
  </r>
  <r>
    <x v="115"/>
    <x v="3"/>
    <x v="1"/>
    <x v="3"/>
    <x v="9"/>
    <n v="14"/>
  </r>
  <r>
    <x v="115"/>
    <x v="2"/>
    <x v="1"/>
    <x v="6"/>
    <x v="10"/>
    <n v="1097"/>
  </r>
  <r>
    <x v="116"/>
    <x v="1"/>
    <x v="1"/>
    <x v="7"/>
    <x v="17"/>
    <n v="500"/>
  </r>
  <r>
    <x v="116"/>
    <x v="1"/>
    <x v="1"/>
    <x v="2"/>
    <x v="2"/>
    <n v="549"/>
  </r>
  <r>
    <x v="116"/>
    <x v="3"/>
    <x v="1"/>
    <x v="3"/>
    <x v="5"/>
    <n v="15"/>
  </r>
  <r>
    <x v="116"/>
    <x v="2"/>
    <x v="1"/>
    <x v="2"/>
    <x v="3"/>
    <n v="38"/>
  </r>
  <r>
    <x v="116"/>
    <x v="2"/>
    <x v="1"/>
    <x v="2"/>
    <x v="3"/>
    <n v="119"/>
  </r>
  <r>
    <x v="116"/>
    <x v="2"/>
    <x v="1"/>
    <x v="2"/>
    <x v="3"/>
    <n v="109"/>
  </r>
  <r>
    <x v="116"/>
    <x v="2"/>
    <x v="1"/>
    <x v="2"/>
    <x v="3"/>
    <n v="72"/>
  </r>
  <r>
    <x v="116"/>
    <x v="2"/>
    <x v="1"/>
    <x v="2"/>
    <x v="3"/>
    <n v="25"/>
  </r>
  <r>
    <x v="116"/>
    <x v="2"/>
    <x v="1"/>
    <x v="2"/>
    <x v="3"/>
    <n v="79"/>
  </r>
  <r>
    <x v="116"/>
    <x v="2"/>
    <x v="1"/>
    <x v="2"/>
    <x v="3"/>
    <n v="55"/>
  </r>
  <r>
    <x v="116"/>
    <x v="2"/>
    <x v="1"/>
    <x v="2"/>
    <x v="3"/>
    <n v="49"/>
  </r>
  <r>
    <x v="116"/>
    <x v="2"/>
    <x v="1"/>
    <x v="2"/>
    <x v="3"/>
    <n v="50"/>
  </r>
  <r>
    <x v="116"/>
    <x v="2"/>
    <x v="1"/>
    <x v="2"/>
    <x v="3"/>
    <n v="69"/>
  </r>
  <r>
    <x v="116"/>
    <x v="2"/>
    <x v="1"/>
    <x v="2"/>
    <x v="3"/>
    <n v="36"/>
  </r>
  <r>
    <x v="116"/>
    <x v="2"/>
    <x v="1"/>
    <x v="4"/>
    <x v="6"/>
    <n v="109"/>
  </r>
  <r>
    <x v="116"/>
    <x v="2"/>
    <x v="1"/>
    <x v="4"/>
    <x v="12"/>
    <n v="216"/>
  </r>
  <r>
    <x v="117"/>
    <x v="1"/>
    <x v="1"/>
    <x v="2"/>
    <x v="2"/>
    <n v="80"/>
  </r>
  <r>
    <x v="117"/>
    <x v="3"/>
    <x v="1"/>
    <x v="3"/>
    <x v="5"/>
    <n v="15"/>
  </r>
  <r>
    <x v="118"/>
    <x v="0"/>
    <x v="0"/>
    <x v="0"/>
    <x v="0"/>
    <n v="60000"/>
  </r>
  <r>
    <x v="118"/>
    <x v="1"/>
    <x v="1"/>
    <x v="2"/>
    <x v="2"/>
    <n v="170"/>
  </r>
  <r>
    <x v="119"/>
    <x v="1"/>
    <x v="1"/>
    <x v="2"/>
    <x v="2"/>
    <n v="300"/>
  </r>
  <r>
    <x v="119"/>
    <x v="1"/>
    <x v="1"/>
    <x v="2"/>
    <x v="2"/>
    <n v="170"/>
  </r>
  <r>
    <x v="119"/>
    <x v="3"/>
    <x v="1"/>
    <x v="3"/>
    <x v="5"/>
    <n v="15"/>
  </r>
  <r>
    <x v="120"/>
    <x v="1"/>
    <x v="1"/>
    <x v="2"/>
    <x v="2"/>
    <n v="824"/>
  </r>
  <r>
    <x v="120"/>
    <x v="3"/>
    <x v="1"/>
    <x v="3"/>
    <x v="7"/>
    <n v="70"/>
  </r>
  <r>
    <x v="121"/>
    <x v="1"/>
    <x v="1"/>
    <x v="2"/>
    <x v="2"/>
    <n v="75"/>
  </r>
  <r>
    <x v="121"/>
    <x v="2"/>
    <x v="1"/>
    <x v="2"/>
    <x v="4"/>
    <n v="256"/>
  </r>
  <r>
    <x v="121"/>
    <x v="2"/>
    <x v="1"/>
    <x v="2"/>
    <x v="3"/>
    <n v="65"/>
  </r>
  <r>
    <x v="121"/>
    <x v="2"/>
    <x v="1"/>
    <x v="2"/>
    <x v="3"/>
    <n v="236"/>
  </r>
  <r>
    <x v="121"/>
    <x v="2"/>
    <x v="1"/>
    <x v="2"/>
    <x v="4"/>
    <n v="281"/>
  </r>
  <r>
    <x v="122"/>
    <x v="1"/>
    <x v="1"/>
    <x v="2"/>
    <x v="2"/>
    <n v="115"/>
  </r>
  <r>
    <x v="122"/>
    <x v="3"/>
    <x v="1"/>
    <x v="3"/>
    <x v="7"/>
    <n v="40"/>
  </r>
  <r>
    <x v="123"/>
    <x v="1"/>
    <x v="1"/>
    <x v="2"/>
    <x v="2"/>
    <n v="100"/>
  </r>
  <r>
    <x v="123"/>
    <x v="3"/>
    <x v="1"/>
    <x v="3"/>
    <x v="5"/>
    <n v="30"/>
  </r>
  <r>
    <x v="124"/>
    <x v="1"/>
    <x v="1"/>
    <x v="2"/>
    <x v="2"/>
    <n v="190"/>
  </r>
  <r>
    <x v="124"/>
    <x v="3"/>
    <x v="1"/>
    <x v="3"/>
    <x v="7"/>
    <n v="40"/>
  </r>
  <r>
    <x v="125"/>
    <x v="1"/>
    <x v="1"/>
    <x v="2"/>
    <x v="2"/>
    <n v="170"/>
  </r>
  <r>
    <x v="125"/>
    <x v="1"/>
    <x v="1"/>
    <x v="2"/>
    <x v="2"/>
    <n v="260"/>
  </r>
  <r>
    <x v="125"/>
    <x v="3"/>
    <x v="1"/>
    <x v="3"/>
    <x v="5"/>
    <n v="15"/>
  </r>
  <r>
    <x v="126"/>
    <x v="1"/>
    <x v="1"/>
    <x v="2"/>
    <x v="2"/>
    <n v="280"/>
  </r>
  <r>
    <x v="126"/>
    <x v="1"/>
    <x v="1"/>
    <x v="2"/>
    <x v="2"/>
    <n v="157"/>
  </r>
  <r>
    <x v="126"/>
    <x v="2"/>
    <x v="1"/>
    <x v="11"/>
    <x v="18"/>
    <n v="95"/>
  </r>
  <r>
    <x v="126"/>
    <x v="2"/>
    <x v="1"/>
    <x v="11"/>
    <x v="18"/>
    <n v="76"/>
  </r>
  <r>
    <x v="126"/>
    <x v="2"/>
    <x v="1"/>
    <x v="7"/>
    <x v="11"/>
    <n v="65"/>
  </r>
  <r>
    <x v="126"/>
    <x v="2"/>
    <x v="1"/>
    <x v="7"/>
    <x v="11"/>
    <n v="59"/>
  </r>
  <r>
    <x v="126"/>
    <x v="2"/>
    <x v="1"/>
    <x v="7"/>
    <x v="11"/>
    <n v="80"/>
  </r>
  <r>
    <x v="126"/>
    <x v="2"/>
    <x v="1"/>
    <x v="4"/>
    <x v="6"/>
    <n v="85"/>
  </r>
  <r>
    <x v="127"/>
    <x v="1"/>
    <x v="1"/>
    <x v="2"/>
    <x v="2"/>
    <n v="759"/>
  </r>
  <r>
    <x v="127"/>
    <x v="3"/>
    <x v="1"/>
    <x v="3"/>
    <x v="7"/>
    <n v="50"/>
  </r>
  <r>
    <x v="128"/>
    <x v="1"/>
    <x v="1"/>
    <x v="2"/>
    <x v="2"/>
    <n v="315"/>
  </r>
  <r>
    <x v="128"/>
    <x v="2"/>
    <x v="1"/>
    <x v="2"/>
    <x v="3"/>
    <n v="44"/>
  </r>
  <r>
    <x v="128"/>
    <x v="2"/>
    <x v="1"/>
    <x v="2"/>
    <x v="3"/>
    <n v="25"/>
  </r>
  <r>
    <x v="128"/>
    <x v="2"/>
    <x v="1"/>
    <x v="2"/>
    <x v="3"/>
    <n v="40"/>
  </r>
  <r>
    <x v="128"/>
    <x v="2"/>
    <x v="1"/>
    <x v="2"/>
    <x v="3"/>
    <n v="60"/>
  </r>
  <r>
    <x v="128"/>
    <x v="2"/>
    <x v="1"/>
    <x v="2"/>
    <x v="3"/>
    <n v="36"/>
  </r>
  <r>
    <x v="129"/>
    <x v="1"/>
    <x v="1"/>
    <x v="11"/>
    <x v="19"/>
    <n v="200"/>
  </r>
  <r>
    <x v="129"/>
    <x v="1"/>
    <x v="1"/>
    <x v="2"/>
    <x v="2"/>
    <n v="125"/>
  </r>
  <r>
    <x v="129"/>
    <x v="2"/>
    <x v="1"/>
    <x v="2"/>
    <x v="4"/>
    <n v="328"/>
  </r>
  <r>
    <x v="130"/>
    <x v="1"/>
    <x v="1"/>
    <x v="2"/>
    <x v="2"/>
    <n v="104"/>
  </r>
  <r>
    <x v="131"/>
    <x v="1"/>
    <x v="1"/>
    <x v="2"/>
    <x v="2"/>
    <n v="60"/>
  </r>
  <r>
    <x v="131"/>
    <x v="1"/>
    <x v="1"/>
    <x v="2"/>
    <x v="2"/>
    <n v="250"/>
  </r>
  <r>
    <x v="132"/>
    <x v="1"/>
    <x v="1"/>
    <x v="2"/>
    <x v="2"/>
    <n v="150"/>
  </r>
  <r>
    <x v="132"/>
    <x v="2"/>
    <x v="1"/>
    <x v="5"/>
    <x v="8"/>
    <n v="7000"/>
  </r>
  <r>
    <x v="132"/>
    <x v="2"/>
    <x v="1"/>
    <x v="6"/>
    <x v="10"/>
    <n v="3024"/>
  </r>
  <r>
    <x v="132"/>
    <x v="2"/>
    <x v="1"/>
    <x v="2"/>
    <x v="4"/>
    <n v="230"/>
  </r>
  <r>
    <x v="133"/>
    <x v="2"/>
    <x v="1"/>
    <x v="2"/>
    <x v="4"/>
    <n v="251"/>
  </r>
  <r>
    <x v="134"/>
    <x v="1"/>
    <x v="1"/>
    <x v="2"/>
    <x v="2"/>
    <n v="49"/>
  </r>
  <r>
    <x v="134"/>
    <x v="1"/>
    <x v="1"/>
    <x v="2"/>
    <x v="2"/>
    <n v="120"/>
  </r>
  <r>
    <x v="134"/>
    <x v="3"/>
    <x v="1"/>
    <x v="3"/>
    <x v="5"/>
    <n v="15"/>
  </r>
  <r>
    <x v="134"/>
    <x v="2"/>
    <x v="1"/>
    <x v="9"/>
    <x v="15"/>
    <n v="149"/>
  </r>
  <r>
    <x v="135"/>
    <x v="1"/>
    <x v="1"/>
    <x v="2"/>
    <x v="2"/>
    <n v="175"/>
  </r>
  <r>
    <x v="135"/>
    <x v="3"/>
    <x v="1"/>
    <x v="3"/>
    <x v="5"/>
    <n v="30"/>
  </r>
  <r>
    <x v="136"/>
    <x v="1"/>
    <x v="1"/>
    <x v="2"/>
    <x v="2"/>
    <n v="180"/>
  </r>
  <r>
    <x v="136"/>
    <x v="1"/>
    <x v="1"/>
    <x v="2"/>
    <x v="2"/>
    <n v="174"/>
  </r>
  <r>
    <x v="136"/>
    <x v="3"/>
    <x v="1"/>
    <x v="3"/>
    <x v="5"/>
    <n v="30"/>
  </r>
  <r>
    <x v="137"/>
    <x v="1"/>
    <x v="1"/>
    <x v="2"/>
    <x v="2"/>
    <n v="450"/>
  </r>
  <r>
    <x v="137"/>
    <x v="1"/>
    <x v="1"/>
    <x v="2"/>
    <x v="2"/>
    <n v="150"/>
  </r>
  <r>
    <x v="137"/>
    <x v="3"/>
    <x v="1"/>
    <x v="3"/>
    <x v="5"/>
    <n v="30"/>
  </r>
  <r>
    <x v="138"/>
    <x v="1"/>
    <x v="1"/>
    <x v="4"/>
    <x v="12"/>
    <n v="5"/>
  </r>
  <r>
    <x v="138"/>
    <x v="1"/>
    <x v="1"/>
    <x v="2"/>
    <x v="2"/>
    <n v="349"/>
  </r>
  <r>
    <x v="138"/>
    <x v="3"/>
    <x v="1"/>
    <x v="3"/>
    <x v="5"/>
    <n v="15"/>
  </r>
  <r>
    <x v="138"/>
    <x v="2"/>
    <x v="1"/>
    <x v="2"/>
    <x v="3"/>
    <n v="279"/>
  </r>
  <r>
    <x v="138"/>
    <x v="2"/>
    <x v="1"/>
    <x v="2"/>
    <x v="3"/>
    <n v="65"/>
  </r>
  <r>
    <x v="138"/>
    <x v="2"/>
    <x v="1"/>
    <x v="2"/>
    <x v="3"/>
    <n v="85"/>
  </r>
  <r>
    <x v="138"/>
    <x v="2"/>
    <x v="1"/>
    <x v="2"/>
    <x v="3"/>
    <n v="34"/>
  </r>
  <r>
    <x v="138"/>
    <x v="2"/>
    <x v="1"/>
    <x v="2"/>
    <x v="3"/>
    <n v="59"/>
  </r>
  <r>
    <x v="138"/>
    <x v="2"/>
    <x v="1"/>
    <x v="2"/>
    <x v="3"/>
    <n v="78"/>
  </r>
  <r>
    <x v="138"/>
    <x v="2"/>
    <x v="1"/>
    <x v="2"/>
    <x v="3"/>
    <n v="177"/>
  </r>
  <r>
    <x v="138"/>
    <x v="2"/>
    <x v="1"/>
    <x v="4"/>
    <x v="6"/>
    <n v="378"/>
  </r>
  <r>
    <x v="138"/>
    <x v="2"/>
    <x v="1"/>
    <x v="4"/>
    <x v="6"/>
    <n v="138"/>
  </r>
  <r>
    <x v="138"/>
    <x v="2"/>
    <x v="1"/>
    <x v="4"/>
    <x v="6"/>
    <n v="75"/>
  </r>
  <r>
    <x v="138"/>
    <x v="2"/>
    <x v="1"/>
    <x v="4"/>
    <x v="12"/>
    <n v="124"/>
  </r>
  <r>
    <x v="139"/>
    <x v="2"/>
    <x v="1"/>
    <x v="2"/>
    <x v="4"/>
    <n v="325"/>
  </r>
  <r>
    <x v="140"/>
    <x v="2"/>
    <x v="1"/>
    <x v="2"/>
    <x v="4"/>
    <n v="463"/>
  </r>
  <r>
    <x v="141"/>
    <x v="3"/>
    <x v="1"/>
    <x v="3"/>
    <x v="9"/>
    <n v="160"/>
  </r>
  <r>
    <x v="142"/>
    <x v="1"/>
    <x v="1"/>
    <x v="2"/>
    <x v="2"/>
    <n v="54"/>
  </r>
  <r>
    <x v="142"/>
    <x v="1"/>
    <x v="1"/>
    <x v="2"/>
    <x v="2"/>
    <n v="290"/>
  </r>
  <r>
    <x v="142"/>
    <x v="3"/>
    <x v="1"/>
    <x v="3"/>
    <x v="5"/>
    <n v="45"/>
  </r>
  <r>
    <x v="143"/>
    <x v="1"/>
    <x v="1"/>
    <x v="2"/>
    <x v="2"/>
    <n v="70"/>
  </r>
  <r>
    <x v="144"/>
    <x v="1"/>
    <x v="1"/>
    <x v="2"/>
    <x v="2"/>
    <n v="125"/>
  </r>
  <r>
    <x v="144"/>
    <x v="1"/>
    <x v="1"/>
    <x v="2"/>
    <x v="2"/>
    <n v="145"/>
  </r>
  <r>
    <x v="144"/>
    <x v="3"/>
    <x v="1"/>
    <x v="3"/>
    <x v="5"/>
    <n v="30"/>
  </r>
  <r>
    <x v="144"/>
    <x v="3"/>
    <x v="1"/>
    <x v="3"/>
    <x v="7"/>
    <n v="20"/>
  </r>
  <r>
    <x v="145"/>
    <x v="0"/>
    <x v="0"/>
    <x v="0"/>
    <x v="0"/>
    <n v="60000"/>
  </r>
  <r>
    <x v="145"/>
    <x v="1"/>
    <x v="1"/>
    <x v="2"/>
    <x v="2"/>
    <n v="394"/>
  </r>
  <r>
    <x v="145"/>
    <x v="1"/>
    <x v="1"/>
    <x v="2"/>
    <x v="2"/>
    <n v="170"/>
  </r>
  <r>
    <x v="145"/>
    <x v="3"/>
    <x v="1"/>
    <x v="3"/>
    <x v="5"/>
    <n v="30"/>
  </r>
  <r>
    <x v="145"/>
    <x v="3"/>
    <x v="1"/>
    <x v="3"/>
    <x v="7"/>
    <n v="20"/>
  </r>
  <r>
    <x v="145"/>
    <x v="3"/>
    <x v="1"/>
    <x v="8"/>
    <x v="14"/>
    <n v="368"/>
  </r>
  <r>
    <x v="146"/>
    <x v="1"/>
    <x v="1"/>
    <x v="2"/>
    <x v="2"/>
    <n v="559"/>
  </r>
  <r>
    <x v="147"/>
    <x v="1"/>
    <x v="1"/>
    <x v="2"/>
    <x v="2"/>
    <n v="320"/>
  </r>
  <r>
    <x v="147"/>
    <x v="3"/>
    <x v="1"/>
    <x v="3"/>
    <x v="5"/>
    <n v="15"/>
  </r>
  <r>
    <x v="147"/>
    <x v="3"/>
    <x v="1"/>
    <x v="3"/>
    <x v="7"/>
    <n v="40"/>
  </r>
  <r>
    <x v="147"/>
    <x v="2"/>
    <x v="1"/>
    <x v="2"/>
    <x v="3"/>
    <n v="139"/>
  </r>
  <r>
    <x v="147"/>
    <x v="2"/>
    <x v="1"/>
    <x v="2"/>
    <x v="3"/>
    <n v="81"/>
  </r>
  <r>
    <x v="147"/>
    <x v="2"/>
    <x v="1"/>
    <x v="2"/>
    <x v="3"/>
    <n v="79"/>
  </r>
  <r>
    <x v="147"/>
    <x v="2"/>
    <x v="1"/>
    <x v="2"/>
    <x v="3"/>
    <n v="75"/>
  </r>
  <r>
    <x v="147"/>
    <x v="2"/>
    <x v="1"/>
    <x v="2"/>
    <x v="3"/>
    <n v="55"/>
  </r>
  <r>
    <x v="147"/>
    <x v="2"/>
    <x v="1"/>
    <x v="2"/>
    <x v="3"/>
    <n v="68"/>
  </r>
  <r>
    <x v="147"/>
    <x v="2"/>
    <x v="1"/>
    <x v="2"/>
    <x v="3"/>
    <n v="68"/>
  </r>
  <r>
    <x v="147"/>
    <x v="2"/>
    <x v="1"/>
    <x v="2"/>
    <x v="3"/>
    <n v="86"/>
  </r>
  <r>
    <x v="147"/>
    <x v="2"/>
    <x v="1"/>
    <x v="2"/>
    <x v="3"/>
    <n v="38"/>
  </r>
  <r>
    <x v="147"/>
    <x v="2"/>
    <x v="1"/>
    <x v="2"/>
    <x v="3"/>
    <n v="69"/>
  </r>
  <r>
    <x v="148"/>
    <x v="1"/>
    <x v="1"/>
    <x v="2"/>
    <x v="2"/>
    <n v="26"/>
  </r>
  <r>
    <x v="148"/>
    <x v="3"/>
    <x v="1"/>
    <x v="3"/>
    <x v="5"/>
    <n v="15"/>
  </r>
  <r>
    <x v="148"/>
    <x v="3"/>
    <x v="1"/>
    <x v="3"/>
    <x v="7"/>
    <n v="20"/>
  </r>
  <r>
    <x v="149"/>
    <x v="1"/>
    <x v="1"/>
    <x v="2"/>
    <x v="2"/>
    <n v="40"/>
  </r>
  <r>
    <x v="149"/>
    <x v="3"/>
    <x v="1"/>
    <x v="3"/>
    <x v="5"/>
    <n v="15"/>
  </r>
  <r>
    <x v="150"/>
    <x v="1"/>
    <x v="1"/>
    <x v="2"/>
    <x v="2"/>
    <n v="250"/>
  </r>
  <r>
    <x v="151"/>
    <x v="1"/>
    <x v="1"/>
    <x v="2"/>
    <x v="2"/>
    <n v="140"/>
  </r>
  <r>
    <x v="151"/>
    <x v="3"/>
    <x v="1"/>
    <x v="3"/>
    <x v="7"/>
    <n v="25"/>
  </r>
  <r>
    <x v="151"/>
    <x v="2"/>
    <x v="1"/>
    <x v="1"/>
    <x v="1"/>
    <n v="1100"/>
  </r>
  <r>
    <x v="152"/>
    <x v="1"/>
    <x v="1"/>
    <x v="2"/>
    <x v="2"/>
    <n v="280"/>
  </r>
  <r>
    <x v="152"/>
    <x v="1"/>
    <x v="1"/>
    <x v="2"/>
    <x v="2"/>
    <n v="310"/>
  </r>
  <r>
    <x v="152"/>
    <x v="2"/>
    <x v="1"/>
    <x v="2"/>
    <x v="3"/>
    <n v="160"/>
  </r>
  <r>
    <x v="152"/>
    <x v="2"/>
    <x v="1"/>
    <x v="2"/>
    <x v="3"/>
    <n v="115"/>
  </r>
  <r>
    <x v="152"/>
    <x v="2"/>
    <x v="1"/>
    <x v="2"/>
    <x v="3"/>
    <n v="38"/>
  </r>
  <r>
    <x v="152"/>
    <x v="2"/>
    <x v="1"/>
    <x v="2"/>
    <x v="3"/>
    <n v="29"/>
  </r>
  <r>
    <x v="152"/>
    <x v="2"/>
    <x v="1"/>
    <x v="2"/>
    <x v="3"/>
    <n v="44"/>
  </r>
  <r>
    <x v="152"/>
    <x v="2"/>
    <x v="1"/>
    <x v="2"/>
    <x v="3"/>
    <n v="38"/>
  </r>
  <r>
    <x v="152"/>
    <x v="2"/>
    <x v="1"/>
    <x v="2"/>
    <x v="3"/>
    <n v="69"/>
  </r>
  <r>
    <x v="152"/>
    <x v="2"/>
    <x v="1"/>
    <x v="4"/>
    <x v="20"/>
    <n v="808"/>
  </r>
  <r>
    <x v="153"/>
    <x v="2"/>
    <x v="1"/>
    <x v="2"/>
    <x v="4"/>
    <n v="251"/>
  </r>
  <r>
    <x v="153"/>
    <x v="2"/>
    <x v="1"/>
    <x v="2"/>
    <x v="4"/>
    <n v="171"/>
  </r>
  <r>
    <x v="154"/>
    <x v="3"/>
    <x v="1"/>
    <x v="3"/>
    <x v="5"/>
    <n v="15"/>
  </r>
  <r>
    <x v="155"/>
    <x v="1"/>
    <x v="1"/>
    <x v="2"/>
    <x v="2"/>
    <n v="130"/>
  </r>
  <r>
    <x v="156"/>
    <x v="1"/>
    <x v="1"/>
    <x v="2"/>
    <x v="2"/>
    <n v="20"/>
  </r>
  <r>
    <x v="156"/>
    <x v="1"/>
    <x v="1"/>
    <x v="2"/>
    <x v="2"/>
    <n v="130"/>
  </r>
  <r>
    <x v="156"/>
    <x v="3"/>
    <x v="1"/>
    <x v="3"/>
    <x v="5"/>
    <n v="30"/>
  </r>
  <r>
    <x v="157"/>
    <x v="1"/>
    <x v="1"/>
    <x v="2"/>
    <x v="2"/>
    <n v="244"/>
  </r>
  <r>
    <x v="157"/>
    <x v="1"/>
    <x v="1"/>
    <x v="2"/>
    <x v="2"/>
    <n v="174"/>
  </r>
  <r>
    <x v="157"/>
    <x v="3"/>
    <x v="1"/>
    <x v="3"/>
    <x v="7"/>
    <n v="20"/>
  </r>
  <r>
    <x v="158"/>
    <x v="1"/>
    <x v="1"/>
    <x v="2"/>
    <x v="2"/>
    <n v="333"/>
  </r>
  <r>
    <x v="159"/>
    <x v="1"/>
    <x v="1"/>
    <x v="2"/>
    <x v="2"/>
    <n v="428"/>
  </r>
  <r>
    <x v="160"/>
    <x v="1"/>
    <x v="1"/>
    <x v="2"/>
    <x v="2"/>
    <n v="65"/>
  </r>
  <r>
    <x v="160"/>
    <x v="1"/>
    <x v="1"/>
    <x v="2"/>
    <x v="2"/>
    <n v="140"/>
  </r>
  <r>
    <x v="161"/>
    <x v="1"/>
    <x v="1"/>
    <x v="2"/>
    <x v="2"/>
    <n v="90"/>
  </r>
  <r>
    <x v="161"/>
    <x v="1"/>
    <x v="1"/>
    <x v="2"/>
    <x v="2"/>
    <n v="465"/>
  </r>
  <r>
    <x v="161"/>
    <x v="1"/>
    <x v="1"/>
    <x v="2"/>
    <x v="2"/>
    <n v="176"/>
  </r>
  <r>
    <x v="161"/>
    <x v="2"/>
    <x v="1"/>
    <x v="5"/>
    <x v="8"/>
    <n v="7000"/>
  </r>
  <r>
    <x v="161"/>
    <x v="2"/>
    <x v="1"/>
    <x v="1"/>
    <x v="1"/>
    <n v="190"/>
  </r>
  <r>
    <x v="162"/>
    <x v="1"/>
    <x v="1"/>
    <x v="2"/>
    <x v="2"/>
    <n v="54"/>
  </r>
  <r>
    <x v="162"/>
    <x v="1"/>
    <x v="1"/>
    <x v="2"/>
    <x v="2"/>
    <n v="140"/>
  </r>
  <r>
    <x v="162"/>
    <x v="2"/>
    <x v="1"/>
    <x v="9"/>
    <x v="15"/>
    <n v="149"/>
  </r>
  <r>
    <x v="163"/>
    <x v="1"/>
    <x v="1"/>
    <x v="2"/>
    <x v="2"/>
    <n v="105"/>
  </r>
  <r>
    <x v="163"/>
    <x v="1"/>
    <x v="1"/>
    <x v="2"/>
    <x v="2"/>
    <n v="170"/>
  </r>
  <r>
    <x v="164"/>
    <x v="1"/>
    <x v="1"/>
    <x v="2"/>
    <x v="2"/>
    <n v="168"/>
  </r>
  <r>
    <x v="164"/>
    <x v="1"/>
    <x v="1"/>
    <x v="2"/>
    <x v="2"/>
    <n v="250"/>
  </r>
  <r>
    <x v="165"/>
    <x v="1"/>
    <x v="1"/>
    <x v="2"/>
    <x v="2"/>
    <n v="350"/>
  </r>
  <r>
    <x v="166"/>
    <x v="1"/>
    <x v="1"/>
    <x v="2"/>
    <x v="2"/>
    <n v="824"/>
  </r>
  <r>
    <x v="167"/>
    <x v="1"/>
    <x v="1"/>
    <x v="2"/>
    <x v="2"/>
    <n v="95"/>
  </r>
  <r>
    <x v="167"/>
    <x v="1"/>
    <x v="1"/>
    <x v="2"/>
    <x v="2"/>
    <n v="140"/>
  </r>
  <r>
    <x v="168"/>
    <x v="1"/>
    <x v="1"/>
    <x v="2"/>
    <x v="2"/>
    <n v="30"/>
  </r>
  <r>
    <x v="168"/>
    <x v="1"/>
    <x v="1"/>
    <x v="2"/>
    <x v="2"/>
    <n v="142"/>
  </r>
  <r>
    <x v="168"/>
    <x v="3"/>
    <x v="1"/>
    <x v="3"/>
    <x v="7"/>
    <n v="40"/>
  </r>
  <r>
    <x v="169"/>
    <x v="1"/>
    <x v="1"/>
    <x v="2"/>
    <x v="2"/>
    <n v="205"/>
  </r>
  <r>
    <x v="169"/>
    <x v="1"/>
    <x v="1"/>
    <x v="2"/>
    <x v="2"/>
    <n v="140"/>
  </r>
  <r>
    <x v="169"/>
    <x v="3"/>
    <x v="1"/>
    <x v="3"/>
    <x v="7"/>
    <n v="40"/>
  </r>
  <r>
    <x v="170"/>
    <x v="1"/>
    <x v="1"/>
    <x v="2"/>
    <x v="2"/>
    <n v="310"/>
  </r>
  <r>
    <x v="170"/>
    <x v="1"/>
    <x v="1"/>
    <x v="2"/>
    <x v="2"/>
    <n v="175"/>
  </r>
  <r>
    <x v="170"/>
    <x v="3"/>
    <x v="1"/>
    <x v="3"/>
    <x v="5"/>
    <n v="15"/>
  </r>
  <r>
    <x v="171"/>
    <x v="1"/>
    <x v="1"/>
    <x v="2"/>
    <x v="2"/>
    <n v="200"/>
  </r>
  <r>
    <x v="171"/>
    <x v="1"/>
    <x v="1"/>
    <x v="2"/>
    <x v="2"/>
    <n v="240"/>
  </r>
  <r>
    <x v="171"/>
    <x v="3"/>
    <x v="1"/>
    <x v="3"/>
    <x v="7"/>
    <n v="20"/>
  </r>
  <r>
    <x v="172"/>
    <x v="1"/>
    <x v="1"/>
    <x v="2"/>
    <x v="2"/>
    <n v="484"/>
  </r>
  <r>
    <x v="172"/>
    <x v="3"/>
    <x v="1"/>
    <x v="3"/>
    <x v="7"/>
    <n v="70"/>
  </r>
  <r>
    <x v="173"/>
    <x v="1"/>
    <x v="1"/>
    <x v="2"/>
    <x v="2"/>
    <n v="768"/>
  </r>
  <r>
    <x v="173"/>
    <x v="3"/>
    <x v="1"/>
    <x v="3"/>
    <x v="5"/>
    <n v="15"/>
  </r>
  <r>
    <x v="173"/>
    <x v="2"/>
    <x v="1"/>
    <x v="2"/>
    <x v="3"/>
    <n v="40"/>
  </r>
  <r>
    <x v="174"/>
    <x v="0"/>
    <x v="0"/>
    <x v="0"/>
    <x v="0"/>
    <n v="60000"/>
  </r>
  <r>
    <x v="174"/>
    <x v="1"/>
    <x v="1"/>
    <x v="2"/>
    <x v="2"/>
    <n v="102"/>
  </r>
  <r>
    <x v="174"/>
    <x v="1"/>
    <x v="1"/>
    <x v="2"/>
    <x v="2"/>
    <n v="240"/>
  </r>
  <r>
    <x v="174"/>
    <x v="3"/>
    <x v="1"/>
    <x v="3"/>
    <x v="7"/>
    <n v="20"/>
  </r>
  <r>
    <x v="175"/>
    <x v="1"/>
    <x v="1"/>
    <x v="2"/>
    <x v="2"/>
    <n v="250"/>
  </r>
  <r>
    <x v="175"/>
    <x v="1"/>
    <x v="1"/>
    <x v="2"/>
    <x v="2"/>
    <n v="144"/>
  </r>
  <r>
    <x v="175"/>
    <x v="3"/>
    <x v="1"/>
    <x v="3"/>
    <x v="7"/>
    <n v="40"/>
  </r>
  <r>
    <x v="176"/>
    <x v="1"/>
    <x v="1"/>
    <x v="2"/>
    <x v="2"/>
    <n v="50"/>
  </r>
  <r>
    <x v="176"/>
    <x v="1"/>
    <x v="1"/>
    <x v="2"/>
    <x v="2"/>
    <n v="140"/>
  </r>
  <r>
    <x v="177"/>
    <x v="1"/>
    <x v="1"/>
    <x v="2"/>
    <x v="2"/>
    <n v="375"/>
  </r>
  <r>
    <x v="177"/>
    <x v="2"/>
    <x v="1"/>
    <x v="2"/>
    <x v="4"/>
    <n v="283"/>
  </r>
  <r>
    <x v="178"/>
    <x v="1"/>
    <x v="1"/>
    <x v="2"/>
    <x v="2"/>
    <n v="240"/>
  </r>
  <r>
    <x v="178"/>
    <x v="1"/>
    <x v="1"/>
    <x v="2"/>
    <x v="2"/>
    <n v="90"/>
  </r>
  <r>
    <x v="178"/>
    <x v="3"/>
    <x v="1"/>
    <x v="3"/>
    <x v="9"/>
    <n v="89"/>
  </r>
  <r>
    <x v="178"/>
    <x v="2"/>
    <x v="1"/>
    <x v="2"/>
    <x v="3"/>
    <n v="69"/>
  </r>
  <r>
    <x v="178"/>
    <x v="2"/>
    <x v="1"/>
    <x v="2"/>
    <x v="3"/>
    <n v="110"/>
  </r>
  <r>
    <x v="178"/>
    <x v="2"/>
    <x v="1"/>
    <x v="1"/>
    <x v="1"/>
    <n v="249"/>
  </r>
  <r>
    <x v="179"/>
    <x v="2"/>
    <x v="1"/>
    <x v="2"/>
    <x v="4"/>
    <n v="492"/>
  </r>
  <r>
    <x v="180"/>
    <x v="1"/>
    <x v="1"/>
    <x v="2"/>
    <x v="2"/>
    <n v="65"/>
  </r>
  <r>
    <x v="180"/>
    <x v="1"/>
    <x v="1"/>
    <x v="2"/>
    <x v="2"/>
    <n v="140"/>
  </r>
  <r>
    <x v="180"/>
    <x v="1"/>
    <x v="1"/>
    <x v="1"/>
    <x v="1"/>
    <n v="5200"/>
  </r>
  <r>
    <x v="180"/>
    <x v="2"/>
    <x v="1"/>
    <x v="4"/>
    <x v="6"/>
    <n v="380"/>
  </r>
  <r>
    <x v="181"/>
    <x v="1"/>
    <x v="1"/>
    <x v="2"/>
    <x v="2"/>
    <n v="115"/>
  </r>
  <r>
    <x v="181"/>
    <x v="3"/>
    <x v="1"/>
    <x v="8"/>
    <x v="14"/>
    <n v="834"/>
  </r>
  <r>
    <x v="181"/>
    <x v="2"/>
    <x v="1"/>
    <x v="2"/>
    <x v="3"/>
    <n v="59"/>
  </r>
  <r>
    <x v="182"/>
    <x v="1"/>
    <x v="1"/>
    <x v="2"/>
    <x v="2"/>
    <n v="215"/>
  </r>
  <r>
    <x v="182"/>
    <x v="1"/>
    <x v="1"/>
    <x v="2"/>
    <x v="2"/>
    <n v="169"/>
  </r>
  <r>
    <x v="183"/>
    <x v="1"/>
    <x v="1"/>
    <x v="2"/>
    <x v="2"/>
    <n v="65"/>
  </r>
  <r>
    <x v="183"/>
    <x v="1"/>
    <x v="1"/>
    <x v="2"/>
    <x v="2"/>
    <n v="190"/>
  </r>
  <r>
    <x v="183"/>
    <x v="1"/>
    <x v="1"/>
    <x v="2"/>
    <x v="2"/>
    <n v="30"/>
  </r>
  <r>
    <x v="184"/>
    <x v="1"/>
    <x v="1"/>
    <x v="2"/>
    <x v="2"/>
    <n v="210"/>
  </r>
  <r>
    <x v="184"/>
    <x v="2"/>
    <x v="1"/>
    <x v="2"/>
    <x v="3"/>
    <n v="1278"/>
  </r>
  <r>
    <x v="185"/>
    <x v="1"/>
    <x v="1"/>
    <x v="2"/>
    <x v="2"/>
    <n v="239"/>
  </r>
  <r>
    <x v="185"/>
    <x v="1"/>
    <x v="1"/>
    <x v="2"/>
    <x v="2"/>
    <n v="87"/>
  </r>
  <r>
    <x v="186"/>
    <x v="1"/>
    <x v="1"/>
    <x v="2"/>
    <x v="2"/>
    <n v="400"/>
  </r>
  <r>
    <x v="186"/>
    <x v="2"/>
    <x v="1"/>
    <x v="2"/>
    <x v="4"/>
    <n v="177"/>
  </r>
  <r>
    <x v="187"/>
    <x v="1"/>
    <x v="1"/>
    <x v="2"/>
    <x v="2"/>
    <n v="65"/>
  </r>
  <r>
    <x v="187"/>
    <x v="1"/>
    <x v="1"/>
    <x v="2"/>
    <x v="2"/>
    <n v="222"/>
  </r>
  <r>
    <x v="188"/>
    <x v="1"/>
    <x v="1"/>
    <x v="2"/>
    <x v="2"/>
    <n v="100"/>
  </r>
  <r>
    <x v="188"/>
    <x v="1"/>
    <x v="1"/>
    <x v="2"/>
    <x v="2"/>
    <n v="110"/>
  </r>
  <r>
    <x v="188"/>
    <x v="3"/>
    <x v="1"/>
    <x v="3"/>
    <x v="7"/>
    <n v="20"/>
  </r>
  <r>
    <x v="189"/>
    <x v="1"/>
    <x v="1"/>
    <x v="2"/>
    <x v="2"/>
    <n v="90"/>
  </r>
  <r>
    <x v="189"/>
    <x v="1"/>
    <x v="1"/>
    <x v="2"/>
    <x v="2"/>
    <n v="193"/>
  </r>
  <r>
    <x v="190"/>
    <x v="1"/>
    <x v="1"/>
    <x v="2"/>
    <x v="2"/>
    <n v="215"/>
  </r>
  <r>
    <x v="190"/>
    <x v="1"/>
    <x v="1"/>
    <x v="2"/>
    <x v="2"/>
    <n v="190"/>
  </r>
  <r>
    <x v="190"/>
    <x v="2"/>
    <x v="1"/>
    <x v="5"/>
    <x v="8"/>
    <n v="7000"/>
  </r>
  <r>
    <x v="190"/>
    <x v="3"/>
    <x v="1"/>
    <x v="3"/>
    <x v="5"/>
    <n v="30"/>
  </r>
  <r>
    <x v="191"/>
    <x v="1"/>
    <x v="1"/>
    <x v="2"/>
    <x v="2"/>
    <n v="100"/>
  </r>
  <r>
    <x v="191"/>
    <x v="2"/>
    <x v="1"/>
    <x v="4"/>
    <x v="6"/>
    <n v="100"/>
  </r>
  <r>
    <x v="192"/>
    <x v="1"/>
    <x v="1"/>
    <x v="2"/>
    <x v="2"/>
    <n v="412"/>
  </r>
  <r>
    <x v="192"/>
    <x v="2"/>
    <x v="1"/>
    <x v="2"/>
    <x v="3"/>
    <n v="203"/>
  </r>
  <r>
    <x v="192"/>
    <x v="2"/>
    <x v="1"/>
    <x v="2"/>
    <x v="4"/>
    <n v="203"/>
  </r>
  <r>
    <x v="192"/>
    <x v="2"/>
    <x v="1"/>
    <x v="9"/>
    <x v="15"/>
    <n v="149"/>
  </r>
  <r>
    <x v="193"/>
    <x v="2"/>
    <x v="1"/>
    <x v="2"/>
    <x v="4"/>
    <n v="255"/>
  </r>
  <r>
    <x v="194"/>
    <x v="1"/>
    <x v="1"/>
    <x v="2"/>
    <x v="2"/>
    <n v="130"/>
  </r>
  <r>
    <x v="194"/>
    <x v="1"/>
    <x v="1"/>
    <x v="2"/>
    <x v="2"/>
    <n v="110"/>
  </r>
  <r>
    <x v="195"/>
    <x v="1"/>
    <x v="1"/>
    <x v="2"/>
    <x v="2"/>
    <n v="95"/>
  </r>
  <r>
    <x v="196"/>
    <x v="1"/>
    <x v="1"/>
    <x v="2"/>
    <x v="2"/>
    <n v="180"/>
  </r>
  <r>
    <x v="196"/>
    <x v="1"/>
    <x v="1"/>
    <x v="2"/>
    <x v="2"/>
    <n v="130"/>
  </r>
  <r>
    <x v="197"/>
    <x v="1"/>
    <x v="1"/>
    <x v="2"/>
    <x v="2"/>
    <n v="659"/>
  </r>
  <r>
    <x v="197"/>
    <x v="3"/>
    <x v="1"/>
    <x v="3"/>
    <x v="9"/>
    <n v="30"/>
  </r>
  <r>
    <x v="198"/>
    <x v="1"/>
    <x v="1"/>
    <x v="2"/>
    <x v="2"/>
    <n v="363"/>
  </r>
  <r>
    <x v="198"/>
    <x v="3"/>
    <x v="1"/>
    <x v="3"/>
    <x v="9"/>
    <n v="95"/>
  </r>
  <r>
    <x v="198"/>
    <x v="3"/>
    <x v="1"/>
    <x v="3"/>
    <x v="5"/>
    <n v="15"/>
  </r>
  <r>
    <x v="198"/>
    <x v="2"/>
    <x v="1"/>
    <x v="7"/>
    <x v="11"/>
    <n v="878"/>
  </r>
  <r>
    <x v="199"/>
    <x v="1"/>
    <x v="1"/>
    <x v="2"/>
    <x v="2"/>
    <n v="610"/>
  </r>
  <r>
    <x v="199"/>
    <x v="2"/>
    <x v="1"/>
    <x v="7"/>
    <x v="11"/>
    <n v="2786"/>
  </r>
  <r>
    <x v="200"/>
    <x v="1"/>
    <x v="1"/>
    <x v="2"/>
    <x v="2"/>
    <n v="120"/>
  </r>
  <r>
    <x v="200"/>
    <x v="1"/>
    <x v="1"/>
    <x v="2"/>
    <x v="2"/>
    <n v="394"/>
  </r>
  <r>
    <x v="200"/>
    <x v="3"/>
    <x v="1"/>
    <x v="3"/>
    <x v="9"/>
    <n v="89"/>
  </r>
  <r>
    <x v="200"/>
    <x v="3"/>
    <x v="1"/>
    <x v="3"/>
    <x v="5"/>
    <n v="30"/>
  </r>
  <r>
    <x v="200"/>
    <x v="3"/>
    <x v="1"/>
    <x v="3"/>
    <x v="7"/>
    <n v="20"/>
  </r>
  <r>
    <x v="200"/>
    <x v="2"/>
    <x v="1"/>
    <x v="2"/>
    <x v="3"/>
    <n v="131"/>
  </r>
  <r>
    <x v="200"/>
    <x v="2"/>
    <x v="1"/>
    <x v="2"/>
    <x v="3"/>
    <n v="26"/>
  </r>
  <r>
    <x v="200"/>
    <x v="2"/>
    <x v="1"/>
    <x v="2"/>
    <x v="3"/>
    <n v="76"/>
  </r>
  <r>
    <x v="200"/>
    <x v="2"/>
    <x v="1"/>
    <x v="7"/>
    <x v="11"/>
    <n v="915"/>
  </r>
  <r>
    <x v="200"/>
    <x v="2"/>
    <x v="1"/>
    <x v="7"/>
    <x v="11"/>
    <n v="298"/>
  </r>
  <r>
    <x v="200"/>
    <x v="2"/>
    <x v="1"/>
    <x v="7"/>
    <x v="11"/>
    <n v="199"/>
  </r>
  <r>
    <x v="200"/>
    <x v="2"/>
    <x v="1"/>
    <x v="4"/>
    <x v="6"/>
    <n v="169"/>
  </r>
  <r>
    <x v="200"/>
    <x v="2"/>
    <x v="1"/>
    <x v="4"/>
    <x v="6"/>
    <n v="119"/>
  </r>
  <r>
    <x v="200"/>
    <x v="2"/>
    <x v="1"/>
    <x v="4"/>
    <x v="6"/>
    <n v="29"/>
  </r>
  <r>
    <x v="200"/>
    <x v="2"/>
    <x v="1"/>
    <x v="4"/>
    <x v="12"/>
    <n v="298"/>
  </r>
  <r>
    <x v="200"/>
    <x v="2"/>
    <x v="1"/>
    <x v="4"/>
    <x v="12"/>
    <n v="199"/>
  </r>
  <r>
    <x v="200"/>
    <x v="2"/>
    <x v="1"/>
    <x v="4"/>
    <x v="12"/>
    <n v="129"/>
  </r>
  <r>
    <x v="201"/>
    <x v="3"/>
    <x v="1"/>
    <x v="8"/>
    <x v="14"/>
    <n v="324"/>
  </r>
  <r>
    <x v="202"/>
    <x v="0"/>
    <x v="0"/>
    <x v="0"/>
    <x v="0"/>
    <n v="60000"/>
  </r>
  <r>
    <x v="203"/>
    <x v="1"/>
    <x v="1"/>
    <x v="2"/>
    <x v="2"/>
    <n v="345"/>
  </r>
  <r>
    <x v="203"/>
    <x v="2"/>
    <x v="1"/>
    <x v="2"/>
    <x v="3"/>
    <n v="60"/>
  </r>
  <r>
    <x v="203"/>
    <x v="2"/>
    <x v="1"/>
    <x v="2"/>
    <x v="3"/>
    <n v="40"/>
  </r>
  <r>
    <x v="203"/>
    <x v="2"/>
    <x v="1"/>
    <x v="2"/>
    <x v="3"/>
    <n v="95"/>
  </r>
  <r>
    <x v="203"/>
    <x v="2"/>
    <x v="1"/>
    <x v="2"/>
    <x v="3"/>
    <n v="50"/>
  </r>
  <r>
    <x v="203"/>
    <x v="2"/>
    <x v="1"/>
    <x v="2"/>
    <x v="3"/>
    <n v="50"/>
  </r>
  <r>
    <x v="203"/>
    <x v="2"/>
    <x v="1"/>
    <x v="7"/>
    <x v="11"/>
    <n v="179"/>
  </r>
  <r>
    <x v="204"/>
    <x v="1"/>
    <x v="1"/>
    <x v="2"/>
    <x v="2"/>
    <n v="505"/>
  </r>
  <r>
    <x v="205"/>
    <x v="1"/>
    <x v="1"/>
    <x v="2"/>
    <x v="2"/>
    <n v="104"/>
  </r>
  <r>
    <x v="205"/>
    <x v="1"/>
    <x v="1"/>
    <x v="2"/>
    <x v="2"/>
    <n v="1045"/>
  </r>
  <r>
    <x v="205"/>
    <x v="3"/>
    <x v="1"/>
    <x v="3"/>
    <x v="5"/>
    <n v="30"/>
  </r>
  <r>
    <x v="205"/>
    <x v="2"/>
    <x v="1"/>
    <x v="2"/>
    <x v="3"/>
    <n v="119"/>
  </r>
  <r>
    <x v="205"/>
    <x v="2"/>
    <x v="1"/>
    <x v="2"/>
    <x v="3"/>
    <n v="107"/>
  </r>
  <r>
    <x v="205"/>
    <x v="2"/>
    <x v="1"/>
    <x v="2"/>
    <x v="3"/>
    <n v="78"/>
  </r>
  <r>
    <x v="205"/>
    <x v="2"/>
    <x v="1"/>
    <x v="2"/>
    <x v="3"/>
    <n v="55"/>
  </r>
  <r>
    <x v="205"/>
    <x v="2"/>
    <x v="1"/>
    <x v="2"/>
    <x v="3"/>
    <n v="45"/>
  </r>
  <r>
    <x v="205"/>
    <x v="2"/>
    <x v="1"/>
    <x v="2"/>
    <x v="3"/>
    <n v="39"/>
  </r>
  <r>
    <x v="205"/>
    <x v="2"/>
    <x v="1"/>
    <x v="2"/>
    <x v="3"/>
    <n v="33"/>
  </r>
  <r>
    <x v="205"/>
    <x v="2"/>
    <x v="1"/>
    <x v="2"/>
    <x v="3"/>
    <n v="28"/>
  </r>
  <r>
    <x v="205"/>
    <x v="2"/>
    <x v="1"/>
    <x v="2"/>
    <x v="3"/>
    <n v="25"/>
  </r>
  <r>
    <x v="205"/>
    <x v="2"/>
    <x v="1"/>
    <x v="2"/>
    <x v="3"/>
    <n v="23"/>
  </r>
  <r>
    <x v="205"/>
    <x v="2"/>
    <x v="1"/>
    <x v="2"/>
    <x v="3"/>
    <n v="22"/>
  </r>
  <r>
    <x v="206"/>
    <x v="2"/>
    <x v="1"/>
    <x v="2"/>
    <x v="4"/>
    <n v="119"/>
  </r>
  <r>
    <x v="206"/>
    <x v="2"/>
    <x v="1"/>
    <x v="2"/>
    <x v="4"/>
    <n v="198"/>
  </r>
  <r>
    <x v="207"/>
    <x v="1"/>
    <x v="1"/>
    <x v="2"/>
    <x v="2"/>
    <n v="504"/>
  </r>
  <r>
    <x v="207"/>
    <x v="2"/>
    <x v="1"/>
    <x v="2"/>
    <x v="3"/>
    <n v="40"/>
  </r>
  <r>
    <x v="207"/>
    <x v="2"/>
    <x v="1"/>
    <x v="2"/>
    <x v="4"/>
    <n v="285"/>
  </r>
  <r>
    <x v="208"/>
    <x v="1"/>
    <x v="1"/>
    <x v="2"/>
    <x v="2"/>
    <n v="305"/>
  </r>
  <r>
    <x v="208"/>
    <x v="2"/>
    <x v="1"/>
    <x v="2"/>
    <x v="4"/>
    <n v="172"/>
  </r>
  <r>
    <x v="209"/>
    <x v="2"/>
    <x v="1"/>
    <x v="2"/>
    <x v="4"/>
    <n v="250"/>
  </r>
  <r>
    <x v="209"/>
    <x v="2"/>
    <x v="1"/>
    <x v="2"/>
    <x v="4"/>
    <n v="147"/>
  </r>
  <r>
    <x v="210"/>
    <x v="2"/>
    <x v="1"/>
    <x v="2"/>
    <x v="4"/>
    <n v="206"/>
  </r>
  <r>
    <x v="211"/>
    <x v="1"/>
    <x v="1"/>
    <x v="2"/>
    <x v="2"/>
    <n v="527"/>
  </r>
  <r>
    <x v="211"/>
    <x v="3"/>
    <x v="1"/>
    <x v="3"/>
    <x v="5"/>
    <n v="15"/>
  </r>
  <r>
    <x v="211"/>
    <x v="2"/>
    <x v="1"/>
    <x v="2"/>
    <x v="3"/>
    <n v="59"/>
  </r>
  <r>
    <x v="211"/>
    <x v="2"/>
    <x v="1"/>
    <x v="2"/>
    <x v="3"/>
    <n v="45"/>
  </r>
  <r>
    <x v="211"/>
    <x v="2"/>
    <x v="1"/>
    <x v="2"/>
    <x v="3"/>
    <n v="99"/>
  </r>
  <r>
    <x v="211"/>
    <x v="2"/>
    <x v="1"/>
    <x v="2"/>
    <x v="3"/>
    <n v="85"/>
  </r>
  <r>
    <x v="211"/>
    <x v="2"/>
    <x v="1"/>
    <x v="2"/>
    <x v="3"/>
    <n v="134"/>
  </r>
  <r>
    <x v="211"/>
    <x v="2"/>
    <x v="1"/>
    <x v="2"/>
    <x v="3"/>
    <n v="62"/>
  </r>
  <r>
    <x v="211"/>
    <x v="2"/>
    <x v="1"/>
    <x v="2"/>
    <x v="3"/>
    <n v="106"/>
  </r>
  <r>
    <x v="211"/>
    <x v="2"/>
    <x v="1"/>
    <x v="2"/>
    <x v="3"/>
    <n v="179"/>
  </r>
  <r>
    <x v="211"/>
    <x v="2"/>
    <x v="1"/>
    <x v="2"/>
    <x v="3"/>
    <n v="111"/>
  </r>
  <r>
    <x v="211"/>
    <x v="2"/>
    <x v="1"/>
    <x v="2"/>
    <x v="3"/>
    <n v="139"/>
  </r>
  <r>
    <x v="211"/>
    <x v="2"/>
    <x v="1"/>
    <x v="2"/>
    <x v="3"/>
    <n v="105"/>
  </r>
  <r>
    <x v="211"/>
    <x v="2"/>
    <x v="1"/>
    <x v="2"/>
    <x v="3"/>
    <n v="95"/>
  </r>
  <r>
    <x v="211"/>
    <x v="2"/>
    <x v="1"/>
    <x v="2"/>
    <x v="3"/>
    <n v="99"/>
  </r>
  <r>
    <x v="211"/>
    <x v="2"/>
    <x v="1"/>
    <x v="2"/>
    <x v="3"/>
    <n v="49"/>
  </r>
  <r>
    <x v="211"/>
    <x v="2"/>
    <x v="1"/>
    <x v="2"/>
    <x v="3"/>
    <n v="115"/>
  </r>
  <r>
    <x v="211"/>
    <x v="2"/>
    <x v="1"/>
    <x v="2"/>
    <x v="3"/>
    <n v="95"/>
  </r>
  <r>
    <x v="211"/>
    <x v="2"/>
    <x v="1"/>
    <x v="2"/>
    <x v="4"/>
    <n v="201"/>
  </r>
  <r>
    <x v="211"/>
    <x v="2"/>
    <x v="1"/>
    <x v="4"/>
    <x v="6"/>
    <n v="119"/>
  </r>
  <r>
    <x v="211"/>
    <x v="2"/>
    <x v="1"/>
    <x v="4"/>
    <x v="12"/>
    <n v="78"/>
  </r>
  <r>
    <x v="212"/>
    <x v="1"/>
    <x v="1"/>
    <x v="2"/>
    <x v="2"/>
    <n v="210"/>
  </r>
  <r>
    <x v="212"/>
    <x v="2"/>
    <x v="1"/>
    <x v="2"/>
    <x v="4"/>
    <n v="196"/>
  </r>
  <r>
    <x v="213"/>
    <x v="2"/>
    <x v="1"/>
    <x v="2"/>
    <x v="3"/>
    <n v="50"/>
  </r>
  <r>
    <x v="213"/>
    <x v="2"/>
    <x v="1"/>
    <x v="2"/>
    <x v="3"/>
    <n v="30"/>
  </r>
  <r>
    <x v="213"/>
    <x v="2"/>
    <x v="1"/>
    <x v="2"/>
    <x v="3"/>
    <n v="30"/>
  </r>
  <r>
    <x v="213"/>
    <x v="2"/>
    <x v="1"/>
    <x v="2"/>
    <x v="3"/>
    <n v="130"/>
  </r>
  <r>
    <x v="213"/>
    <x v="2"/>
    <x v="1"/>
    <x v="2"/>
    <x v="3"/>
    <n v="60"/>
  </r>
  <r>
    <x v="213"/>
    <x v="2"/>
    <x v="1"/>
    <x v="2"/>
    <x v="3"/>
    <n v="50"/>
  </r>
  <r>
    <x v="214"/>
    <x v="2"/>
    <x v="1"/>
    <x v="2"/>
    <x v="4"/>
    <n v="229"/>
  </r>
  <r>
    <x v="214"/>
    <x v="2"/>
    <x v="1"/>
    <x v="2"/>
    <x v="4"/>
    <n v="385"/>
  </r>
  <r>
    <x v="215"/>
    <x v="1"/>
    <x v="1"/>
    <x v="2"/>
    <x v="2"/>
    <n v="280"/>
  </r>
  <r>
    <x v="216"/>
    <x v="1"/>
    <x v="1"/>
    <x v="2"/>
    <x v="2"/>
    <n v="90"/>
  </r>
  <r>
    <x v="217"/>
    <x v="1"/>
    <x v="1"/>
    <x v="2"/>
    <x v="2"/>
    <n v="647"/>
  </r>
  <r>
    <x v="217"/>
    <x v="2"/>
    <x v="1"/>
    <x v="5"/>
    <x v="8"/>
    <n v="7000"/>
  </r>
  <r>
    <x v="217"/>
    <x v="2"/>
    <x v="1"/>
    <x v="4"/>
    <x v="12"/>
    <n v="101"/>
  </r>
  <r>
    <x v="218"/>
    <x v="1"/>
    <x v="1"/>
    <x v="7"/>
    <x v="17"/>
    <n v="600"/>
  </r>
  <r>
    <x v="218"/>
    <x v="1"/>
    <x v="1"/>
    <x v="2"/>
    <x v="2"/>
    <n v="150"/>
  </r>
  <r>
    <x v="218"/>
    <x v="2"/>
    <x v="1"/>
    <x v="2"/>
    <x v="4"/>
    <n v="226"/>
  </r>
  <r>
    <x v="219"/>
    <x v="1"/>
    <x v="1"/>
    <x v="2"/>
    <x v="2"/>
    <n v="64"/>
  </r>
  <r>
    <x v="219"/>
    <x v="2"/>
    <x v="1"/>
    <x v="2"/>
    <x v="3"/>
    <n v="157"/>
  </r>
  <r>
    <x v="219"/>
    <x v="2"/>
    <x v="1"/>
    <x v="9"/>
    <x v="15"/>
    <n v="149"/>
  </r>
  <r>
    <x v="220"/>
    <x v="2"/>
    <x v="1"/>
    <x v="2"/>
    <x v="4"/>
    <n v="206"/>
  </r>
  <r>
    <x v="221"/>
    <x v="3"/>
    <x v="1"/>
    <x v="3"/>
    <x v="9"/>
    <n v="95"/>
  </r>
  <r>
    <x v="221"/>
    <x v="3"/>
    <x v="1"/>
    <x v="3"/>
    <x v="5"/>
    <n v="15"/>
  </r>
  <r>
    <x v="222"/>
    <x v="1"/>
    <x v="1"/>
    <x v="3"/>
    <x v="5"/>
    <n v="145"/>
  </r>
  <r>
    <x v="222"/>
    <x v="1"/>
    <x v="1"/>
    <x v="2"/>
    <x v="2"/>
    <n v="104"/>
  </r>
  <r>
    <x v="222"/>
    <x v="1"/>
    <x v="1"/>
    <x v="2"/>
    <x v="2"/>
    <n v="170"/>
  </r>
  <r>
    <x v="222"/>
    <x v="3"/>
    <x v="1"/>
    <x v="3"/>
    <x v="5"/>
    <n v="15"/>
  </r>
  <r>
    <x v="223"/>
    <x v="1"/>
    <x v="1"/>
    <x v="2"/>
    <x v="2"/>
    <n v="260"/>
  </r>
  <r>
    <x v="223"/>
    <x v="1"/>
    <x v="1"/>
    <x v="2"/>
    <x v="2"/>
    <n v="190"/>
  </r>
  <r>
    <x v="223"/>
    <x v="2"/>
    <x v="1"/>
    <x v="2"/>
    <x v="3"/>
    <n v="757"/>
  </r>
  <r>
    <x v="223"/>
    <x v="2"/>
    <x v="1"/>
    <x v="2"/>
    <x v="3"/>
    <n v="80"/>
  </r>
  <r>
    <x v="223"/>
    <x v="2"/>
    <x v="1"/>
    <x v="2"/>
    <x v="3"/>
    <n v="100"/>
  </r>
  <r>
    <x v="223"/>
    <x v="2"/>
    <x v="1"/>
    <x v="4"/>
    <x v="6"/>
    <n v="836"/>
  </r>
  <r>
    <x v="224"/>
    <x v="2"/>
    <x v="1"/>
    <x v="2"/>
    <x v="3"/>
    <n v="105"/>
  </r>
  <r>
    <x v="224"/>
    <x v="2"/>
    <x v="1"/>
    <x v="2"/>
    <x v="4"/>
    <n v="198"/>
  </r>
  <r>
    <x v="225"/>
    <x v="1"/>
    <x v="1"/>
    <x v="2"/>
    <x v="2"/>
    <n v="180"/>
  </r>
  <r>
    <x v="225"/>
    <x v="2"/>
    <x v="1"/>
    <x v="2"/>
    <x v="3"/>
    <n v="50"/>
  </r>
  <r>
    <x v="225"/>
    <x v="2"/>
    <x v="1"/>
    <x v="2"/>
    <x v="3"/>
    <n v="60"/>
  </r>
  <r>
    <x v="225"/>
    <x v="2"/>
    <x v="1"/>
    <x v="2"/>
    <x v="3"/>
    <n v="60"/>
  </r>
  <r>
    <x v="225"/>
    <x v="2"/>
    <x v="1"/>
    <x v="2"/>
    <x v="3"/>
    <n v="52"/>
  </r>
  <r>
    <x v="225"/>
    <x v="2"/>
    <x v="1"/>
    <x v="2"/>
    <x v="3"/>
    <n v="10"/>
  </r>
  <r>
    <x v="226"/>
    <x v="1"/>
    <x v="1"/>
    <x v="3"/>
    <x v="5"/>
    <n v="133"/>
  </r>
  <r>
    <x v="226"/>
    <x v="1"/>
    <x v="1"/>
    <x v="2"/>
    <x v="2"/>
    <n v="329"/>
  </r>
  <r>
    <x v="226"/>
    <x v="3"/>
    <x v="1"/>
    <x v="3"/>
    <x v="9"/>
    <n v="114"/>
  </r>
  <r>
    <x v="226"/>
    <x v="3"/>
    <x v="1"/>
    <x v="3"/>
    <x v="5"/>
    <n v="15"/>
  </r>
  <r>
    <x v="226"/>
    <x v="3"/>
    <x v="1"/>
    <x v="3"/>
    <x v="5"/>
    <n v="15"/>
  </r>
  <r>
    <x v="226"/>
    <x v="3"/>
    <x v="1"/>
    <x v="3"/>
    <x v="5"/>
    <n v="15"/>
  </r>
  <r>
    <x v="226"/>
    <x v="3"/>
    <x v="1"/>
    <x v="3"/>
    <x v="5"/>
    <n v="15"/>
  </r>
  <r>
    <x v="227"/>
    <x v="1"/>
    <x v="1"/>
    <x v="2"/>
    <x v="2"/>
    <n v="260"/>
  </r>
  <r>
    <x v="227"/>
    <x v="3"/>
    <x v="1"/>
    <x v="8"/>
    <x v="14"/>
    <n v="363"/>
  </r>
  <r>
    <x v="227"/>
    <x v="2"/>
    <x v="1"/>
    <x v="2"/>
    <x v="3"/>
    <n v="150"/>
  </r>
  <r>
    <x v="227"/>
    <x v="2"/>
    <x v="1"/>
    <x v="2"/>
    <x v="4"/>
    <n v="115"/>
  </r>
  <r>
    <x v="228"/>
    <x v="1"/>
    <x v="1"/>
    <x v="2"/>
    <x v="2"/>
    <n v="85"/>
  </r>
  <r>
    <x v="228"/>
    <x v="2"/>
    <x v="1"/>
    <x v="2"/>
    <x v="3"/>
    <n v="618"/>
  </r>
  <r>
    <x v="229"/>
    <x v="0"/>
    <x v="0"/>
    <x v="0"/>
    <x v="0"/>
    <n v="60000"/>
  </r>
  <r>
    <x v="229"/>
    <x v="1"/>
    <x v="1"/>
    <x v="2"/>
    <x v="2"/>
    <n v="318"/>
  </r>
  <r>
    <x v="230"/>
    <x v="1"/>
    <x v="1"/>
    <x v="2"/>
    <x v="2"/>
    <n v="349"/>
  </r>
  <r>
    <x v="230"/>
    <x v="3"/>
    <x v="1"/>
    <x v="3"/>
    <x v="5"/>
    <n v="15"/>
  </r>
  <r>
    <x v="230"/>
    <x v="2"/>
    <x v="1"/>
    <x v="2"/>
    <x v="3"/>
    <n v="189"/>
  </r>
  <r>
    <x v="230"/>
    <x v="2"/>
    <x v="1"/>
    <x v="2"/>
    <x v="3"/>
    <n v="42"/>
  </r>
  <r>
    <x v="230"/>
    <x v="2"/>
    <x v="1"/>
    <x v="2"/>
    <x v="3"/>
    <n v="45"/>
  </r>
  <r>
    <x v="230"/>
    <x v="2"/>
    <x v="1"/>
    <x v="2"/>
    <x v="3"/>
    <n v="81"/>
  </r>
  <r>
    <x v="230"/>
    <x v="2"/>
    <x v="1"/>
    <x v="2"/>
    <x v="3"/>
    <n v="50"/>
  </r>
  <r>
    <x v="230"/>
    <x v="2"/>
    <x v="1"/>
    <x v="2"/>
    <x v="3"/>
    <n v="120"/>
  </r>
  <r>
    <x v="230"/>
    <x v="2"/>
    <x v="1"/>
    <x v="2"/>
    <x v="3"/>
    <n v="129"/>
  </r>
  <r>
    <x v="230"/>
    <x v="2"/>
    <x v="1"/>
    <x v="2"/>
    <x v="3"/>
    <n v="160"/>
  </r>
  <r>
    <x v="230"/>
    <x v="2"/>
    <x v="1"/>
    <x v="2"/>
    <x v="3"/>
    <n v="129"/>
  </r>
  <r>
    <x v="230"/>
    <x v="2"/>
    <x v="1"/>
    <x v="2"/>
    <x v="3"/>
    <n v="99"/>
  </r>
  <r>
    <x v="230"/>
    <x v="2"/>
    <x v="1"/>
    <x v="2"/>
    <x v="3"/>
    <n v="99"/>
  </r>
  <r>
    <x v="230"/>
    <x v="2"/>
    <x v="1"/>
    <x v="2"/>
    <x v="3"/>
    <n v="165"/>
  </r>
  <r>
    <x v="230"/>
    <x v="2"/>
    <x v="1"/>
    <x v="7"/>
    <x v="11"/>
    <n v="221"/>
  </r>
  <r>
    <x v="231"/>
    <x v="2"/>
    <x v="1"/>
    <x v="2"/>
    <x v="4"/>
    <n v="203"/>
  </r>
  <r>
    <x v="232"/>
    <x v="1"/>
    <x v="1"/>
    <x v="2"/>
    <x v="2"/>
    <n v="64"/>
  </r>
  <r>
    <x v="232"/>
    <x v="1"/>
    <x v="1"/>
    <x v="2"/>
    <x v="2"/>
    <n v="340"/>
  </r>
  <r>
    <x v="232"/>
    <x v="2"/>
    <x v="1"/>
    <x v="2"/>
    <x v="3"/>
    <n v="50"/>
  </r>
  <r>
    <x v="233"/>
    <x v="1"/>
    <x v="1"/>
    <x v="2"/>
    <x v="2"/>
    <n v="100"/>
  </r>
  <r>
    <x v="233"/>
    <x v="3"/>
    <x v="1"/>
    <x v="3"/>
    <x v="5"/>
    <n v="15"/>
  </r>
  <r>
    <x v="233"/>
    <x v="3"/>
    <x v="1"/>
    <x v="3"/>
    <x v="5"/>
    <n v="15"/>
  </r>
  <r>
    <x v="234"/>
    <x v="1"/>
    <x v="1"/>
    <x v="2"/>
    <x v="2"/>
    <n v="585"/>
  </r>
  <r>
    <x v="234"/>
    <x v="2"/>
    <x v="1"/>
    <x v="2"/>
    <x v="3"/>
    <n v="120"/>
  </r>
  <r>
    <x v="235"/>
    <x v="2"/>
    <x v="1"/>
    <x v="2"/>
    <x v="4"/>
    <n v="59"/>
  </r>
  <r>
    <x v="235"/>
    <x v="2"/>
    <x v="1"/>
    <x v="2"/>
    <x v="4"/>
    <n v="177"/>
  </r>
  <r>
    <x v="236"/>
    <x v="1"/>
    <x v="1"/>
    <x v="2"/>
    <x v="2"/>
    <n v="160"/>
  </r>
  <r>
    <x v="237"/>
    <x v="1"/>
    <x v="1"/>
    <x v="2"/>
    <x v="2"/>
    <n v="123"/>
  </r>
  <r>
    <x v="237"/>
    <x v="2"/>
    <x v="1"/>
    <x v="2"/>
    <x v="3"/>
    <n v="40"/>
  </r>
  <r>
    <x v="237"/>
    <x v="2"/>
    <x v="1"/>
    <x v="2"/>
    <x v="3"/>
    <n v="50"/>
  </r>
  <r>
    <x v="237"/>
    <x v="2"/>
    <x v="1"/>
    <x v="2"/>
    <x v="4"/>
    <n v="197"/>
  </r>
  <r>
    <x v="238"/>
    <x v="1"/>
    <x v="1"/>
    <x v="2"/>
    <x v="2"/>
    <n v="165"/>
  </r>
  <r>
    <x v="238"/>
    <x v="2"/>
    <x v="1"/>
    <x v="2"/>
    <x v="3"/>
    <n v="20"/>
  </r>
  <r>
    <x v="239"/>
    <x v="1"/>
    <x v="1"/>
    <x v="11"/>
    <x v="19"/>
    <n v="300"/>
  </r>
  <r>
    <x v="239"/>
    <x v="1"/>
    <x v="1"/>
    <x v="2"/>
    <x v="2"/>
    <n v="160"/>
  </r>
  <r>
    <x v="239"/>
    <x v="3"/>
    <x v="1"/>
    <x v="3"/>
    <x v="9"/>
    <n v="104"/>
  </r>
  <r>
    <x v="239"/>
    <x v="3"/>
    <x v="1"/>
    <x v="3"/>
    <x v="5"/>
    <n v="15"/>
  </r>
  <r>
    <x v="240"/>
    <x v="1"/>
    <x v="1"/>
    <x v="2"/>
    <x v="2"/>
    <n v="75"/>
  </r>
  <r>
    <x v="240"/>
    <x v="1"/>
    <x v="1"/>
    <x v="2"/>
    <x v="2"/>
    <n v="360"/>
  </r>
  <r>
    <x v="240"/>
    <x v="3"/>
    <x v="1"/>
    <x v="3"/>
    <x v="9"/>
    <n v="14"/>
  </r>
  <r>
    <x v="240"/>
    <x v="3"/>
    <x v="1"/>
    <x v="3"/>
    <x v="9"/>
    <n v="89"/>
  </r>
  <r>
    <x v="240"/>
    <x v="3"/>
    <x v="1"/>
    <x v="3"/>
    <x v="5"/>
    <n v="15"/>
  </r>
  <r>
    <x v="240"/>
    <x v="2"/>
    <x v="1"/>
    <x v="6"/>
    <x v="10"/>
    <n v="614"/>
  </r>
  <r>
    <x v="241"/>
    <x v="1"/>
    <x v="1"/>
    <x v="2"/>
    <x v="2"/>
    <n v="150"/>
  </r>
  <r>
    <x v="241"/>
    <x v="1"/>
    <x v="1"/>
    <x v="2"/>
    <x v="2"/>
    <n v="124"/>
  </r>
  <r>
    <x v="241"/>
    <x v="3"/>
    <x v="1"/>
    <x v="3"/>
    <x v="5"/>
    <n v="30"/>
  </r>
  <r>
    <x v="241"/>
    <x v="2"/>
    <x v="1"/>
    <x v="2"/>
    <x v="3"/>
    <n v="20"/>
  </r>
  <r>
    <x v="241"/>
    <x v="2"/>
    <x v="1"/>
    <x v="2"/>
    <x v="3"/>
    <n v="60"/>
  </r>
  <r>
    <x v="241"/>
    <x v="2"/>
    <x v="1"/>
    <x v="2"/>
    <x v="3"/>
    <n v="100"/>
  </r>
  <r>
    <x v="241"/>
    <x v="2"/>
    <x v="1"/>
    <x v="2"/>
    <x v="3"/>
    <n v="50"/>
  </r>
  <r>
    <x v="241"/>
    <x v="2"/>
    <x v="1"/>
    <x v="2"/>
    <x v="3"/>
    <n v="110"/>
  </r>
  <r>
    <x v="241"/>
    <x v="2"/>
    <x v="1"/>
    <x v="2"/>
    <x v="3"/>
    <n v="40"/>
  </r>
  <r>
    <x v="242"/>
    <x v="1"/>
    <x v="1"/>
    <x v="2"/>
    <x v="2"/>
    <n v="380"/>
  </r>
  <r>
    <x v="242"/>
    <x v="2"/>
    <x v="1"/>
    <x v="5"/>
    <x v="8"/>
    <n v="7000"/>
  </r>
  <r>
    <x v="242"/>
    <x v="3"/>
    <x v="1"/>
    <x v="3"/>
    <x v="5"/>
    <n v="15"/>
  </r>
  <r>
    <x v="242"/>
    <x v="2"/>
    <x v="1"/>
    <x v="6"/>
    <x v="10"/>
    <n v="435"/>
  </r>
  <r>
    <x v="242"/>
    <x v="2"/>
    <x v="1"/>
    <x v="2"/>
    <x v="3"/>
    <n v="48"/>
  </r>
  <r>
    <x v="242"/>
    <x v="2"/>
    <x v="1"/>
    <x v="2"/>
    <x v="3"/>
    <n v="46"/>
  </r>
  <r>
    <x v="242"/>
    <x v="2"/>
    <x v="1"/>
    <x v="2"/>
    <x v="3"/>
    <n v="60"/>
  </r>
  <r>
    <x v="242"/>
    <x v="2"/>
    <x v="1"/>
    <x v="2"/>
    <x v="3"/>
    <n v="56"/>
  </r>
  <r>
    <x v="242"/>
    <x v="2"/>
    <x v="1"/>
    <x v="2"/>
    <x v="3"/>
    <n v="139"/>
  </r>
  <r>
    <x v="242"/>
    <x v="2"/>
    <x v="1"/>
    <x v="2"/>
    <x v="3"/>
    <n v="118"/>
  </r>
  <r>
    <x v="242"/>
    <x v="2"/>
    <x v="1"/>
    <x v="2"/>
    <x v="3"/>
    <n v="179"/>
  </r>
  <r>
    <x v="242"/>
    <x v="2"/>
    <x v="1"/>
    <x v="2"/>
    <x v="3"/>
    <n v="109"/>
  </r>
  <r>
    <x v="242"/>
    <x v="2"/>
    <x v="1"/>
    <x v="2"/>
    <x v="3"/>
    <n v="119"/>
  </r>
  <r>
    <x v="242"/>
    <x v="2"/>
    <x v="1"/>
    <x v="2"/>
    <x v="3"/>
    <n v="42"/>
  </r>
  <r>
    <x v="242"/>
    <x v="2"/>
    <x v="1"/>
    <x v="2"/>
    <x v="3"/>
    <n v="92"/>
  </r>
  <r>
    <x v="242"/>
    <x v="2"/>
    <x v="1"/>
    <x v="2"/>
    <x v="3"/>
    <n v="110"/>
  </r>
  <r>
    <x v="242"/>
    <x v="2"/>
    <x v="1"/>
    <x v="2"/>
    <x v="3"/>
    <n v="150"/>
  </r>
  <r>
    <x v="242"/>
    <x v="2"/>
    <x v="1"/>
    <x v="2"/>
    <x v="3"/>
    <n v="85"/>
  </r>
  <r>
    <x v="243"/>
    <x v="1"/>
    <x v="1"/>
    <x v="2"/>
    <x v="2"/>
    <n v="95"/>
  </r>
  <r>
    <x v="243"/>
    <x v="1"/>
    <x v="1"/>
    <x v="2"/>
    <x v="2"/>
    <n v="182"/>
  </r>
  <r>
    <x v="243"/>
    <x v="3"/>
    <x v="1"/>
    <x v="12"/>
    <x v="21"/>
    <n v="826"/>
  </r>
  <r>
    <x v="243"/>
    <x v="2"/>
    <x v="1"/>
    <x v="2"/>
    <x v="3"/>
    <n v="45"/>
  </r>
  <r>
    <x v="243"/>
    <x v="2"/>
    <x v="1"/>
    <x v="2"/>
    <x v="3"/>
    <n v="35"/>
  </r>
  <r>
    <x v="243"/>
    <x v="2"/>
    <x v="1"/>
    <x v="2"/>
    <x v="3"/>
    <n v="15"/>
  </r>
  <r>
    <x v="243"/>
    <x v="2"/>
    <x v="1"/>
    <x v="2"/>
    <x v="3"/>
    <n v="11"/>
  </r>
  <r>
    <x v="243"/>
    <x v="2"/>
    <x v="1"/>
    <x v="2"/>
    <x v="3"/>
    <n v="55"/>
  </r>
  <r>
    <x v="244"/>
    <x v="2"/>
    <x v="1"/>
    <x v="9"/>
    <x v="15"/>
    <n v="149"/>
  </r>
  <r>
    <x v="245"/>
    <x v="1"/>
    <x v="1"/>
    <x v="2"/>
    <x v="2"/>
    <n v="250"/>
  </r>
  <r>
    <x v="246"/>
    <x v="2"/>
    <x v="1"/>
    <x v="2"/>
    <x v="3"/>
    <n v="200"/>
  </r>
  <r>
    <x v="247"/>
    <x v="1"/>
    <x v="1"/>
    <x v="2"/>
    <x v="2"/>
    <n v="200"/>
  </r>
  <r>
    <x v="247"/>
    <x v="2"/>
    <x v="1"/>
    <x v="4"/>
    <x v="6"/>
    <n v="492"/>
  </r>
  <r>
    <x v="248"/>
    <x v="2"/>
    <x v="1"/>
    <x v="2"/>
    <x v="4"/>
    <n v="300"/>
  </r>
  <r>
    <x v="249"/>
    <x v="1"/>
    <x v="1"/>
    <x v="2"/>
    <x v="2"/>
    <n v="748"/>
  </r>
  <r>
    <x v="250"/>
    <x v="1"/>
    <x v="1"/>
    <x v="2"/>
    <x v="2"/>
    <n v="140"/>
  </r>
  <r>
    <x v="250"/>
    <x v="2"/>
    <x v="1"/>
    <x v="2"/>
    <x v="3"/>
    <n v="61"/>
  </r>
  <r>
    <x v="250"/>
    <x v="2"/>
    <x v="1"/>
    <x v="2"/>
    <x v="3"/>
    <n v="50"/>
  </r>
  <r>
    <x v="250"/>
    <x v="2"/>
    <x v="1"/>
    <x v="2"/>
    <x v="3"/>
    <n v="50"/>
  </r>
  <r>
    <x v="251"/>
    <x v="1"/>
    <x v="1"/>
    <x v="2"/>
    <x v="2"/>
    <n v="255"/>
  </r>
  <r>
    <x v="251"/>
    <x v="1"/>
    <x v="1"/>
    <x v="2"/>
    <x v="2"/>
    <n v="205"/>
  </r>
  <r>
    <x v="252"/>
    <x v="1"/>
    <x v="1"/>
    <x v="2"/>
    <x v="2"/>
    <n v="349"/>
  </r>
  <r>
    <x v="252"/>
    <x v="3"/>
    <x v="1"/>
    <x v="3"/>
    <x v="5"/>
    <n v="30"/>
  </r>
  <r>
    <x v="252"/>
    <x v="2"/>
    <x v="1"/>
    <x v="9"/>
    <x v="15"/>
    <n v="10"/>
  </r>
  <r>
    <x v="253"/>
    <x v="1"/>
    <x v="1"/>
    <x v="2"/>
    <x v="2"/>
    <n v="125"/>
  </r>
  <r>
    <x v="254"/>
    <x v="0"/>
    <x v="0"/>
    <x v="0"/>
    <x v="0"/>
    <n v="60000"/>
  </r>
  <r>
    <x v="254"/>
    <x v="3"/>
    <x v="1"/>
    <x v="8"/>
    <x v="14"/>
    <n v="324"/>
  </r>
  <r>
    <x v="254"/>
    <x v="2"/>
    <x v="1"/>
    <x v="6"/>
    <x v="10"/>
    <n v="290"/>
  </r>
  <r>
    <x v="254"/>
    <x v="2"/>
    <x v="1"/>
    <x v="2"/>
    <x v="3"/>
    <n v="20"/>
  </r>
  <r>
    <x v="254"/>
    <x v="2"/>
    <x v="1"/>
    <x v="2"/>
    <x v="3"/>
    <n v="20"/>
  </r>
  <r>
    <x v="254"/>
    <x v="2"/>
    <x v="1"/>
    <x v="2"/>
    <x v="3"/>
    <n v="145"/>
  </r>
  <r>
    <x v="254"/>
    <x v="2"/>
    <x v="1"/>
    <x v="2"/>
    <x v="3"/>
    <n v="95"/>
  </r>
  <r>
    <x v="254"/>
    <x v="2"/>
    <x v="1"/>
    <x v="2"/>
    <x v="3"/>
    <n v="48"/>
  </r>
  <r>
    <x v="254"/>
    <x v="2"/>
    <x v="1"/>
    <x v="2"/>
    <x v="3"/>
    <n v="89"/>
  </r>
  <r>
    <x v="254"/>
    <x v="2"/>
    <x v="1"/>
    <x v="2"/>
    <x v="3"/>
    <n v="160"/>
  </r>
  <r>
    <x v="254"/>
    <x v="2"/>
    <x v="1"/>
    <x v="2"/>
    <x v="3"/>
    <n v="49"/>
  </r>
  <r>
    <x v="254"/>
    <x v="2"/>
    <x v="1"/>
    <x v="2"/>
    <x v="3"/>
    <n v="100"/>
  </r>
  <r>
    <x v="254"/>
    <x v="2"/>
    <x v="1"/>
    <x v="2"/>
    <x v="2"/>
    <n v="110"/>
  </r>
  <r>
    <x v="254"/>
    <x v="2"/>
    <x v="1"/>
    <x v="4"/>
    <x v="6"/>
    <n v="49"/>
  </r>
  <r>
    <x v="254"/>
    <x v="2"/>
    <x v="1"/>
    <x v="4"/>
    <x v="6"/>
    <n v="145"/>
  </r>
  <r>
    <x v="254"/>
    <x v="2"/>
    <x v="1"/>
    <x v="4"/>
    <x v="6"/>
    <n v="89"/>
  </r>
  <r>
    <x v="254"/>
    <x v="2"/>
    <x v="1"/>
    <x v="4"/>
    <x v="12"/>
    <n v="149"/>
  </r>
  <r>
    <x v="254"/>
    <x v="2"/>
    <x v="1"/>
    <x v="4"/>
    <x v="12"/>
    <n v="109"/>
  </r>
  <r>
    <x v="255"/>
    <x v="1"/>
    <x v="1"/>
    <x v="2"/>
    <x v="2"/>
    <n v="200"/>
  </r>
  <r>
    <x v="256"/>
    <x v="1"/>
    <x v="1"/>
    <x v="3"/>
    <x v="7"/>
    <n v="100"/>
  </r>
  <r>
    <x v="256"/>
    <x v="1"/>
    <x v="1"/>
    <x v="2"/>
    <x v="2"/>
    <n v="434"/>
  </r>
  <r>
    <x v="256"/>
    <x v="3"/>
    <x v="1"/>
    <x v="3"/>
    <x v="9"/>
    <n v="80"/>
  </r>
  <r>
    <x v="256"/>
    <x v="3"/>
    <x v="1"/>
    <x v="3"/>
    <x v="5"/>
    <n v="15"/>
  </r>
  <r>
    <x v="257"/>
    <x v="2"/>
    <x v="1"/>
    <x v="2"/>
    <x v="2"/>
    <n v="240"/>
  </r>
  <r>
    <x v="257"/>
    <x v="2"/>
    <x v="1"/>
    <x v="2"/>
    <x v="2"/>
    <n v="180"/>
  </r>
  <r>
    <x v="258"/>
    <x v="2"/>
    <x v="1"/>
    <x v="2"/>
    <x v="4"/>
    <n v="212"/>
  </r>
  <r>
    <x v="259"/>
    <x v="3"/>
    <x v="1"/>
    <x v="3"/>
    <x v="5"/>
    <n v="30"/>
  </r>
  <r>
    <x v="259"/>
    <x v="3"/>
    <x v="1"/>
    <x v="3"/>
    <x v="5"/>
    <n v="15"/>
  </r>
  <r>
    <x v="259"/>
    <x v="2"/>
    <x v="1"/>
    <x v="2"/>
    <x v="3"/>
    <n v="120"/>
  </r>
  <r>
    <x v="259"/>
    <x v="2"/>
    <x v="1"/>
    <x v="2"/>
    <x v="3"/>
    <n v="160"/>
  </r>
  <r>
    <x v="259"/>
    <x v="2"/>
    <x v="1"/>
    <x v="2"/>
    <x v="3"/>
    <n v="40"/>
  </r>
  <r>
    <x v="259"/>
    <x v="2"/>
    <x v="1"/>
    <x v="2"/>
    <x v="3"/>
    <n v="40"/>
  </r>
  <r>
    <x v="259"/>
    <x v="2"/>
    <x v="1"/>
    <x v="2"/>
    <x v="3"/>
    <n v="50"/>
  </r>
  <r>
    <x v="259"/>
    <x v="2"/>
    <x v="1"/>
    <x v="2"/>
    <x v="2"/>
    <n v="660"/>
  </r>
  <r>
    <x v="259"/>
    <x v="2"/>
    <x v="1"/>
    <x v="7"/>
    <x v="11"/>
    <n v="110"/>
  </r>
  <r>
    <x v="260"/>
    <x v="2"/>
    <x v="1"/>
    <x v="2"/>
    <x v="3"/>
    <n v="102"/>
  </r>
  <r>
    <x v="260"/>
    <x v="2"/>
    <x v="1"/>
    <x v="2"/>
    <x v="3"/>
    <n v="100"/>
  </r>
  <r>
    <x v="260"/>
    <x v="2"/>
    <x v="1"/>
    <x v="2"/>
    <x v="3"/>
    <n v="99"/>
  </r>
  <r>
    <x v="260"/>
    <x v="2"/>
    <x v="1"/>
    <x v="2"/>
    <x v="3"/>
    <n v="158"/>
  </r>
  <r>
    <x v="260"/>
    <x v="2"/>
    <x v="1"/>
    <x v="2"/>
    <x v="3"/>
    <n v="34"/>
  </r>
  <r>
    <x v="260"/>
    <x v="2"/>
    <x v="1"/>
    <x v="2"/>
    <x v="3"/>
    <n v="78"/>
  </r>
  <r>
    <x v="260"/>
    <x v="2"/>
    <x v="1"/>
    <x v="2"/>
    <x v="3"/>
    <n v="185"/>
  </r>
  <r>
    <x v="260"/>
    <x v="2"/>
    <x v="1"/>
    <x v="2"/>
    <x v="3"/>
    <n v="39"/>
  </r>
  <r>
    <x v="260"/>
    <x v="2"/>
    <x v="1"/>
    <x v="2"/>
    <x v="3"/>
    <n v="119"/>
  </r>
  <r>
    <x v="261"/>
    <x v="3"/>
    <x v="1"/>
    <x v="3"/>
    <x v="5"/>
    <n v="15"/>
  </r>
  <r>
    <x v="261"/>
    <x v="3"/>
    <x v="1"/>
    <x v="3"/>
    <x v="7"/>
    <n v="20"/>
  </r>
  <r>
    <x v="261"/>
    <x v="2"/>
    <x v="1"/>
    <x v="2"/>
    <x v="4"/>
    <n v="287"/>
  </r>
  <r>
    <x v="262"/>
    <x v="1"/>
    <x v="1"/>
    <x v="2"/>
    <x v="2"/>
    <n v="85"/>
  </r>
  <r>
    <x v="263"/>
    <x v="1"/>
    <x v="1"/>
    <x v="2"/>
    <x v="2"/>
    <n v="308"/>
  </r>
  <r>
    <x v="263"/>
    <x v="2"/>
    <x v="1"/>
    <x v="2"/>
    <x v="3"/>
    <n v="30"/>
  </r>
  <r>
    <x v="263"/>
    <x v="2"/>
    <x v="1"/>
    <x v="2"/>
    <x v="3"/>
    <n v="100"/>
  </r>
  <r>
    <x v="263"/>
    <x v="2"/>
    <x v="1"/>
    <x v="2"/>
    <x v="3"/>
    <n v="25"/>
  </r>
  <r>
    <x v="263"/>
    <x v="2"/>
    <x v="1"/>
    <x v="2"/>
    <x v="3"/>
    <n v="25"/>
  </r>
  <r>
    <x v="263"/>
    <x v="2"/>
    <x v="1"/>
    <x v="2"/>
    <x v="3"/>
    <n v="180"/>
  </r>
  <r>
    <x v="263"/>
    <x v="2"/>
    <x v="1"/>
    <x v="2"/>
    <x v="3"/>
    <n v="150"/>
  </r>
  <r>
    <x v="263"/>
    <x v="2"/>
    <x v="1"/>
    <x v="2"/>
    <x v="3"/>
    <n v="49"/>
  </r>
  <r>
    <x v="264"/>
    <x v="2"/>
    <x v="1"/>
    <x v="2"/>
    <x v="4"/>
    <n v="674"/>
  </r>
  <r>
    <x v="265"/>
    <x v="2"/>
    <x v="1"/>
    <x v="2"/>
    <x v="4"/>
    <n v="212"/>
  </r>
  <r>
    <x v="266"/>
    <x v="3"/>
    <x v="1"/>
    <x v="3"/>
    <x v="5"/>
    <n v="15"/>
  </r>
  <r>
    <x v="266"/>
    <x v="3"/>
    <x v="1"/>
    <x v="3"/>
    <x v="5"/>
    <n v="15"/>
  </r>
  <r>
    <x v="266"/>
    <x v="2"/>
    <x v="1"/>
    <x v="2"/>
    <x v="2"/>
    <n v="472"/>
  </r>
  <r>
    <x v="267"/>
    <x v="1"/>
    <x v="1"/>
    <x v="2"/>
    <x v="2"/>
    <n v="238"/>
  </r>
  <r>
    <x v="267"/>
    <x v="3"/>
    <x v="1"/>
    <x v="3"/>
    <x v="5"/>
    <n v="15"/>
  </r>
  <r>
    <x v="268"/>
    <x v="1"/>
    <x v="1"/>
    <x v="2"/>
    <x v="2"/>
    <n v="160"/>
  </r>
  <r>
    <x v="268"/>
    <x v="2"/>
    <x v="1"/>
    <x v="2"/>
    <x v="3"/>
    <n v="110"/>
  </r>
  <r>
    <x v="269"/>
    <x v="2"/>
    <x v="1"/>
    <x v="5"/>
    <x v="8"/>
    <n v="7000"/>
  </r>
  <r>
    <x v="269"/>
    <x v="2"/>
    <x v="1"/>
    <x v="2"/>
    <x v="4"/>
    <n v="280"/>
  </r>
  <r>
    <x v="270"/>
    <x v="1"/>
    <x v="1"/>
    <x v="2"/>
    <x v="2"/>
    <n v="180"/>
  </r>
  <r>
    <x v="270"/>
    <x v="1"/>
    <x v="1"/>
    <x v="2"/>
    <x v="2"/>
    <n v="120"/>
  </r>
  <r>
    <x v="271"/>
    <x v="3"/>
    <x v="1"/>
    <x v="12"/>
    <x v="21"/>
    <n v="826"/>
  </r>
  <r>
    <x v="271"/>
    <x v="2"/>
    <x v="1"/>
    <x v="2"/>
    <x v="4"/>
    <n v="649"/>
  </r>
  <r>
    <x v="271"/>
    <x v="2"/>
    <x v="1"/>
    <x v="9"/>
    <x v="15"/>
    <n v="149"/>
  </r>
  <r>
    <x v="272"/>
    <x v="1"/>
    <x v="1"/>
    <x v="2"/>
    <x v="2"/>
    <n v="280"/>
  </r>
  <r>
    <x v="272"/>
    <x v="2"/>
    <x v="1"/>
    <x v="2"/>
    <x v="3"/>
    <n v="30"/>
  </r>
  <r>
    <x v="272"/>
    <x v="2"/>
    <x v="1"/>
    <x v="2"/>
    <x v="3"/>
    <n v="50"/>
  </r>
  <r>
    <x v="272"/>
    <x v="2"/>
    <x v="1"/>
    <x v="2"/>
    <x v="3"/>
    <n v="40"/>
  </r>
  <r>
    <x v="272"/>
    <x v="2"/>
    <x v="1"/>
    <x v="2"/>
    <x v="3"/>
    <n v="90"/>
  </r>
  <r>
    <x v="272"/>
    <x v="2"/>
    <x v="1"/>
    <x v="2"/>
    <x v="3"/>
    <n v="130"/>
  </r>
  <r>
    <x v="272"/>
    <x v="2"/>
    <x v="1"/>
    <x v="2"/>
    <x v="3"/>
    <n v="54"/>
  </r>
  <r>
    <x v="272"/>
    <x v="2"/>
    <x v="1"/>
    <x v="2"/>
    <x v="3"/>
    <n v="50"/>
  </r>
  <r>
    <x v="273"/>
    <x v="2"/>
    <x v="1"/>
    <x v="2"/>
    <x v="4"/>
    <n v="343"/>
  </r>
  <r>
    <x v="274"/>
    <x v="1"/>
    <x v="1"/>
    <x v="2"/>
    <x v="2"/>
    <n v="200"/>
  </r>
  <r>
    <x v="275"/>
    <x v="1"/>
    <x v="1"/>
    <x v="2"/>
    <x v="2"/>
    <n v="255"/>
  </r>
  <r>
    <x v="275"/>
    <x v="2"/>
    <x v="1"/>
    <x v="2"/>
    <x v="3"/>
    <n v="60"/>
  </r>
  <r>
    <x v="275"/>
    <x v="2"/>
    <x v="1"/>
    <x v="2"/>
    <x v="3"/>
    <n v="40"/>
  </r>
  <r>
    <x v="275"/>
    <x v="2"/>
    <x v="1"/>
    <x v="2"/>
    <x v="3"/>
    <n v="50"/>
  </r>
  <r>
    <x v="275"/>
    <x v="2"/>
    <x v="1"/>
    <x v="2"/>
    <x v="3"/>
    <n v="30"/>
  </r>
  <r>
    <x v="275"/>
    <x v="2"/>
    <x v="1"/>
    <x v="2"/>
    <x v="3"/>
    <n v="120"/>
  </r>
  <r>
    <x v="276"/>
    <x v="2"/>
    <x v="1"/>
    <x v="2"/>
    <x v="4"/>
    <n v="257"/>
  </r>
  <r>
    <x v="277"/>
    <x v="3"/>
    <x v="1"/>
    <x v="3"/>
    <x v="5"/>
    <n v="30"/>
  </r>
  <r>
    <x v="277"/>
    <x v="2"/>
    <x v="1"/>
    <x v="2"/>
    <x v="2"/>
    <n v="349"/>
  </r>
  <r>
    <x v="278"/>
    <x v="3"/>
    <x v="1"/>
    <x v="3"/>
    <x v="5"/>
    <n v="15"/>
  </r>
  <r>
    <x v="278"/>
    <x v="3"/>
    <x v="1"/>
    <x v="3"/>
    <x v="7"/>
    <n v="42"/>
  </r>
  <r>
    <x v="278"/>
    <x v="2"/>
    <x v="1"/>
    <x v="2"/>
    <x v="2"/>
    <n v="1089"/>
  </r>
  <r>
    <x v="279"/>
    <x v="0"/>
    <x v="0"/>
    <x v="0"/>
    <x v="0"/>
    <n v="60000"/>
  </r>
  <r>
    <x v="279"/>
    <x v="3"/>
    <x v="1"/>
    <x v="8"/>
    <x v="14"/>
    <n v="454"/>
  </r>
  <r>
    <x v="279"/>
    <x v="2"/>
    <x v="1"/>
    <x v="2"/>
    <x v="3"/>
    <n v="139"/>
  </r>
  <r>
    <x v="279"/>
    <x v="2"/>
    <x v="1"/>
    <x v="2"/>
    <x v="3"/>
    <n v="134"/>
  </r>
  <r>
    <x v="279"/>
    <x v="2"/>
    <x v="1"/>
    <x v="2"/>
    <x v="3"/>
    <n v="89"/>
  </r>
  <r>
    <x v="279"/>
    <x v="2"/>
    <x v="1"/>
    <x v="2"/>
    <x v="3"/>
    <n v="94"/>
  </r>
  <r>
    <x v="279"/>
    <x v="2"/>
    <x v="1"/>
    <x v="2"/>
    <x v="3"/>
    <n v="45"/>
  </r>
  <r>
    <x v="279"/>
    <x v="2"/>
    <x v="1"/>
    <x v="2"/>
    <x v="3"/>
    <n v="45"/>
  </r>
  <r>
    <x v="279"/>
    <x v="2"/>
    <x v="1"/>
    <x v="2"/>
    <x v="3"/>
    <n v="45"/>
  </r>
  <r>
    <x v="279"/>
    <x v="2"/>
    <x v="1"/>
    <x v="2"/>
    <x v="3"/>
    <n v="119"/>
  </r>
  <r>
    <x v="279"/>
    <x v="2"/>
    <x v="1"/>
    <x v="2"/>
    <x v="3"/>
    <n v="53"/>
  </r>
  <r>
    <x v="279"/>
    <x v="2"/>
    <x v="1"/>
    <x v="2"/>
    <x v="3"/>
    <n v="53"/>
  </r>
  <r>
    <x v="279"/>
    <x v="2"/>
    <x v="1"/>
    <x v="2"/>
    <x v="3"/>
    <n v="42"/>
  </r>
  <r>
    <x v="279"/>
    <x v="2"/>
    <x v="1"/>
    <x v="2"/>
    <x v="3"/>
    <n v="98"/>
  </r>
  <r>
    <x v="279"/>
    <x v="2"/>
    <x v="1"/>
    <x v="2"/>
    <x v="3"/>
    <n v="38"/>
  </r>
  <r>
    <x v="279"/>
    <x v="2"/>
    <x v="1"/>
    <x v="2"/>
    <x v="3"/>
    <n v="84"/>
  </r>
  <r>
    <x v="279"/>
    <x v="2"/>
    <x v="1"/>
    <x v="2"/>
    <x v="3"/>
    <n v="247"/>
  </r>
  <r>
    <x v="279"/>
    <x v="2"/>
    <x v="1"/>
    <x v="7"/>
    <x v="11"/>
    <n v="784"/>
  </r>
  <r>
    <x v="279"/>
    <x v="2"/>
    <x v="1"/>
    <x v="7"/>
    <x v="11"/>
    <n v="597"/>
  </r>
  <r>
    <x v="279"/>
    <x v="2"/>
    <x v="1"/>
    <x v="4"/>
    <x v="6"/>
    <n v="119"/>
  </r>
  <r>
    <x v="279"/>
    <x v="2"/>
    <x v="1"/>
    <x v="11"/>
    <x v="22"/>
    <n v="1813"/>
  </r>
  <r>
    <x v="279"/>
    <x v="0"/>
    <x v="0"/>
    <x v="10"/>
    <x v="16"/>
    <n v="754"/>
  </r>
  <r>
    <x v="280"/>
    <x v="2"/>
    <x v="1"/>
    <x v="2"/>
    <x v="2"/>
    <n v="550"/>
  </r>
  <r>
    <x v="281"/>
    <x v="1"/>
    <x v="1"/>
    <x v="2"/>
    <x v="2"/>
    <n v="180"/>
  </r>
  <r>
    <x v="281"/>
    <x v="2"/>
    <x v="1"/>
    <x v="2"/>
    <x v="3"/>
    <n v="55"/>
  </r>
  <r>
    <x v="281"/>
    <x v="2"/>
    <x v="1"/>
    <x v="7"/>
    <x v="11"/>
    <n v="1980"/>
  </r>
  <r>
    <x v="281"/>
    <x v="2"/>
    <x v="1"/>
    <x v="7"/>
    <x v="11"/>
    <n v="418"/>
  </r>
  <r>
    <x v="282"/>
    <x v="2"/>
    <x v="1"/>
    <x v="2"/>
    <x v="4"/>
    <n v="569"/>
  </r>
  <r>
    <x v="282"/>
    <x v="2"/>
    <x v="1"/>
    <x v="2"/>
    <x v="3"/>
    <n v="115"/>
  </r>
  <r>
    <x v="282"/>
    <x v="2"/>
    <x v="1"/>
    <x v="7"/>
    <x v="11"/>
    <n v="60"/>
  </r>
  <r>
    <x v="283"/>
    <x v="2"/>
    <x v="1"/>
    <x v="2"/>
    <x v="2"/>
    <n v="150"/>
  </r>
  <r>
    <x v="283"/>
    <x v="2"/>
    <x v="1"/>
    <x v="6"/>
    <x v="10"/>
    <n v="728"/>
  </r>
  <r>
    <x v="284"/>
    <x v="2"/>
    <x v="1"/>
    <x v="2"/>
    <x v="3"/>
    <n v="189"/>
  </r>
  <r>
    <x v="284"/>
    <x v="2"/>
    <x v="1"/>
    <x v="2"/>
    <x v="3"/>
    <n v="89"/>
  </r>
  <r>
    <x v="284"/>
    <x v="2"/>
    <x v="1"/>
    <x v="2"/>
    <x v="3"/>
    <n v="88"/>
  </r>
  <r>
    <x v="284"/>
    <x v="2"/>
    <x v="1"/>
    <x v="2"/>
    <x v="3"/>
    <n v="114"/>
  </r>
  <r>
    <x v="284"/>
    <x v="2"/>
    <x v="1"/>
    <x v="2"/>
    <x v="3"/>
    <n v="79"/>
  </r>
  <r>
    <x v="284"/>
    <x v="2"/>
    <x v="1"/>
    <x v="2"/>
    <x v="2"/>
    <n v="460"/>
  </r>
  <r>
    <x v="284"/>
    <x v="2"/>
    <x v="1"/>
    <x v="7"/>
    <x v="11"/>
    <n v="118"/>
  </r>
  <r>
    <x v="285"/>
    <x v="2"/>
    <x v="1"/>
    <x v="2"/>
    <x v="4"/>
    <n v="184"/>
  </r>
  <r>
    <x v="286"/>
    <x v="1"/>
    <x v="1"/>
    <x v="2"/>
    <x v="2"/>
    <n v="25"/>
  </r>
  <r>
    <x v="286"/>
    <x v="1"/>
    <x v="1"/>
    <x v="2"/>
    <x v="2"/>
    <n v="30"/>
  </r>
  <r>
    <x v="286"/>
    <x v="1"/>
    <x v="1"/>
    <x v="2"/>
    <x v="2"/>
    <n v="100"/>
  </r>
  <r>
    <x v="287"/>
    <x v="2"/>
    <x v="1"/>
    <x v="2"/>
    <x v="3"/>
    <n v="39"/>
  </r>
  <r>
    <x v="287"/>
    <x v="2"/>
    <x v="1"/>
    <x v="2"/>
    <x v="3"/>
    <n v="79"/>
  </r>
  <r>
    <x v="287"/>
    <x v="2"/>
    <x v="1"/>
    <x v="2"/>
    <x v="3"/>
    <n v="58"/>
  </r>
  <r>
    <x v="287"/>
    <x v="2"/>
    <x v="1"/>
    <x v="2"/>
    <x v="3"/>
    <n v="50"/>
  </r>
  <r>
    <x v="287"/>
    <x v="2"/>
    <x v="1"/>
    <x v="2"/>
    <x v="3"/>
    <n v="50"/>
  </r>
  <r>
    <x v="287"/>
    <x v="2"/>
    <x v="1"/>
    <x v="2"/>
    <x v="2"/>
    <n v="260"/>
  </r>
  <r>
    <x v="288"/>
    <x v="2"/>
    <x v="1"/>
    <x v="4"/>
    <x v="6"/>
    <n v="642"/>
  </r>
  <r>
    <x v="289"/>
    <x v="2"/>
    <x v="1"/>
    <x v="2"/>
    <x v="3"/>
    <n v="120"/>
  </r>
  <r>
    <x v="290"/>
    <x v="1"/>
    <x v="1"/>
    <x v="2"/>
    <x v="2"/>
    <n v="100"/>
  </r>
  <r>
    <x v="290"/>
    <x v="1"/>
    <x v="1"/>
    <x v="2"/>
    <x v="2"/>
    <n v="35"/>
  </r>
  <r>
    <x v="290"/>
    <x v="2"/>
    <x v="1"/>
    <x v="2"/>
    <x v="2"/>
    <n v="70"/>
  </r>
  <r>
    <x v="291"/>
    <x v="1"/>
    <x v="1"/>
    <x v="2"/>
    <x v="2"/>
    <n v="270"/>
  </r>
  <r>
    <x v="291"/>
    <x v="2"/>
    <x v="1"/>
    <x v="2"/>
    <x v="3"/>
    <n v="120"/>
  </r>
  <r>
    <x v="291"/>
    <x v="2"/>
    <x v="1"/>
    <x v="2"/>
    <x v="3"/>
    <n v="120"/>
  </r>
  <r>
    <x v="291"/>
    <x v="2"/>
    <x v="1"/>
    <x v="2"/>
    <x v="3"/>
    <n v="80"/>
  </r>
  <r>
    <x v="291"/>
    <x v="2"/>
    <x v="1"/>
    <x v="2"/>
    <x v="3"/>
    <n v="35"/>
  </r>
  <r>
    <x v="291"/>
    <x v="2"/>
    <x v="1"/>
    <x v="2"/>
    <x v="3"/>
    <n v="120"/>
  </r>
  <r>
    <x v="291"/>
    <x v="2"/>
    <x v="1"/>
    <x v="2"/>
    <x v="3"/>
    <n v="100"/>
  </r>
  <r>
    <x v="292"/>
    <x v="2"/>
    <x v="1"/>
    <x v="5"/>
    <x v="8"/>
    <n v="7000"/>
  </r>
  <r>
    <x v="292"/>
    <x v="3"/>
    <x v="1"/>
    <x v="2"/>
    <x v="2"/>
    <n v="6"/>
  </r>
  <r>
    <x v="292"/>
    <x v="2"/>
    <x v="1"/>
    <x v="2"/>
    <x v="2"/>
    <n v="616"/>
  </r>
  <r>
    <x v="293"/>
    <x v="1"/>
    <x v="1"/>
    <x v="2"/>
    <x v="2"/>
    <n v="240"/>
  </r>
  <r>
    <x v="293"/>
    <x v="2"/>
    <x v="1"/>
    <x v="1"/>
    <x v="23"/>
    <n v="383"/>
  </r>
  <r>
    <x v="293"/>
    <x v="2"/>
    <x v="1"/>
    <x v="2"/>
    <x v="3"/>
    <n v="60"/>
  </r>
  <r>
    <x v="293"/>
    <x v="2"/>
    <x v="1"/>
    <x v="2"/>
    <x v="3"/>
    <n v="58"/>
  </r>
  <r>
    <x v="293"/>
    <x v="2"/>
    <x v="1"/>
    <x v="2"/>
    <x v="3"/>
    <n v="137"/>
  </r>
  <r>
    <x v="293"/>
    <x v="2"/>
    <x v="1"/>
    <x v="2"/>
    <x v="3"/>
    <n v="92"/>
  </r>
  <r>
    <x v="293"/>
    <x v="2"/>
    <x v="1"/>
    <x v="2"/>
    <x v="3"/>
    <n v="99"/>
  </r>
  <r>
    <x v="294"/>
    <x v="1"/>
    <x v="1"/>
    <x v="2"/>
    <x v="2"/>
    <n v="419"/>
  </r>
  <r>
    <x v="294"/>
    <x v="2"/>
    <x v="1"/>
    <x v="2"/>
    <x v="2"/>
    <n v="130"/>
  </r>
  <r>
    <x v="294"/>
    <x v="2"/>
    <x v="1"/>
    <x v="9"/>
    <x v="15"/>
    <n v="149"/>
  </r>
  <r>
    <x v="295"/>
    <x v="1"/>
    <x v="1"/>
    <x v="2"/>
    <x v="2"/>
    <n v="85"/>
  </r>
  <r>
    <x v="296"/>
    <x v="1"/>
    <x v="1"/>
    <x v="2"/>
    <x v="2"/>
    <n v="160"/>
  </r>
  <r>
    <x v="297"/>
    <x v="2"/>
    <x v="1"/>
    <x v="2"/>
    <x v="2"/>
    <n v="439"/>
  </r>
  <r>
    <x v="298"/>
    <x v="1"/>
    <x v="1"/>
    <x v="2"/>
    <x v="2"/>
    <n v="139"/>
  </r>
  <r>
    <x v="299"/>
    <x v="1"/>
    <x v="1"/>
    <x v="2"/>
    <x v="2"/>
    <n v="285"/>
  </r>
  <r>
    <x v="300"/>
    <x v="2"/>
    <x v="1"/>
    <x v="7"/>
    <x v="11"/>
    <n v="572"/>
  </r>
  <r>
    <x v="300"/>
    <x v="2"/>
    <x v="1"/>
    <x v="7"/>
    <x v="11"/>
    <n v="435"/>
  </r>
  <r>
    <x v="300"/>
    <x v="2"/>
    <x v="1"/>
    <x v="2"/>
    <x v="4"/>
    <n v="183"/>
  </r>
  <r>
    <x v="301"/>
    <x v="1"/>
    <x v="1"/>
    <x v="2"/>
    <x v="2"/>
    <n v="160"/>
  </r>
  <r>
    <x v="302"/>
    <x v="1"/>
    <x v="1"/>
    <x v="2"/>
    <x v="2"/>
    <n v="90"/>
  </r>
  <r>
    <x v="302"/>
    <x v="3"/>
    <x v="1"/>
    <x v="3"/>
    <x v="5"/>
    <n v="30"/>
  </r>
  <r>
    <x v="302"/>
    <x v="2"/>
    <x v="1"/>
    <x v="2"/>
    <x v="2"/>
    <n v="310"/>
  </r>
  <r>
    <x v="303"/>
    <x v="3"/>
    <x v="1"/>
    <x v="3"/>
    <x v="9"/>
    <n v="95"/>
  </r>
  <r>
    <x v="304"/>
    <x v="1"/>
    <x v="1"/>
    <x v="2"/>
    <x v="2"/>
    <n v="381"/>
  </r>
  <r>
    <x v="304"/>
    <x v="3"/>
    <x v="1"/>
    <x v="8"/>
    <x v="14"/>
    <n v="324"/>
  </r>
  <r>
    <x v="304"/>
    <x v="2"/>
    <x v="1"/>
    <x v="9"/>
    <x v="15"/>
    <n v="199"/>
  </r>
  <r>
    <x v="305"/>
    <x v="1"/>
    <x v="1"/>
    <x v="2"/>
    <x v="2"/>
    <n v="140"/>
  </r>
  <r>
    <x v="305"/>
    <x v="3"/>
    <x v="1"/>
    <x v="3"/>
    <x v="9"/>
    <n v="14"/>
  </r>
  <r>
    <x v="305"/>
    <x v="3"/>
    <x v="1"/>
    <x v="3"/>
    <x v="5"/>
    <n v="31"/>
  </r>
  <r>
    <x v="305"/>
    <x v="3"/>
    <x v="1"/>
    <x v="4"/>
    <x v="6"/>
    <n v="99"/>
  </r>
  <r>
    <x v="306"/>
    <x v="0"/>
    <x v="0"/>
    <x v="0"/>
    <x v="0"/>
    <n v="60000"/>
  </r>
  <r>
    <x v="306"/>
    <x v="2"/>
    <x v="1"/>
    <x v="7"/>
    <x v="11"/>
    <n v="508"/>
  </r>
  <r>
    <x v="307"/>
    <x v="3"/>
    <x v="1"/>
    <x v="2"/>
    <x v="2"/>
    <n v="160"/>
  </r>
  <r>
    <x v="307"/>
    <x v="2"/>
    <x v="1"/>
    <x v="2"/>
    <x v="4"/>
    <n v="296"/>
  </r>
  <r>
    <x v="308"/>
    <x v="2"/>
    <x v="1"/>
    <x v="2"/>
    <x v="2"/>
    <n v="310"/>
  </r>
  <r>
    <x v="309"/>
    <x v="1"/>
    <x v="1"/>
    <x v="2"/>
    <x v="3"/>
    <n v="42"/>
  </r>
  <r>
    <x v="309"/>
    <x v="1"/>
    <x v="1"/>
    <x v="2"/>
    <x v="3"/>
    <n v="68"/>
  </r>
  <r>
    <x v="309"/>
    <x v="1"/>
    <x v="1"/>
    <x v="2"/>
    <x v="3"/>
    <n v="71"/>
  </r>
  <r>
    <x v="309"/>
    <x v="1"/>
    <x v="1"/>
    <x v="2"/>
    <x v="3"/>
    <n v="140"/>
  </r>
  <r>
    <x v="309"/>
    <x v="1"/>
    <x v="1"/>
    <x v="2"/>
    <x v="3"/>
    <n v="12"/>
  </r>
  <r>
    <x v="310"/>
    <x v="1"/>
    <x v="1"/>
    <x v="2"/>
    <x v="2"/>
    <n v="220"/>
  </r>
  <r>
    <x v="310"/>
    <x v="2"/>
    <x v="1"/>
    <x v="7"/>
    <x v="11"/>
    <n v="127"/>
  </r>
  <r>
    <x v="310"/>
    <x v="2"/>
    <x v="1"/>
    <x v="7"/>
    <x v="11"/>
    <n v="133"/>
  </r>
  <r>
    <x v="310"/>
    <x v="2"/>
    <x v="1"/>
    <x v="7"/>
    <x v="11"/>
    <n v="131"/>
  </r>
  <r>
    <x v="310"/>
    <x v="2"/>
    <x v="1"/>
    <x v="6"/>
    <x v="13"/>
    <n v="1290"/>
  </r>
  <r>
    <x v="311"/>
    <x v="2"/>
    <x v="1"/>
    <x v="2"/>
    <x v="2"/>
    <n v="290"/>
  </r>
  <r>
    <x v="311"/>
    <x v="2"/>
    <x v="1"/>
    <x v="4"/>
    <x v="6"/>
    <n v="528"/>
  </r>
  <r>
    <x v="312"/>
    <x v="1"/>
    <x v="1"/>
    <x v="2"/>
    <x v="2"/>
    <n v="380"/>
  </r>
  <r>
    <x v="312"/>
    <x v="1"/>
    <x v="1"/>
    <x v="2"/>
    <x v="3"/>
    <n v="49"/>
  </r>
  <r>
    <x v="313"/>
    <x v="2"/>
    <x v="1"/>
    <x v="2"/>
    <x v="2"/>
    <n v="170"/>
  </r>
  <r>
    <x v="313"/>
    <x v="2"/>
    <x v="1"/>
    <x v="2"/>
    <x v="4"/>
    <n v="267"/>
  </r>
  <r>
    <x v="314"/>
    <x v="2"/>
    <x v="1"/>
    <x v="4"/>
    <x v="12"/>
    <n v="1209"/>
  </r>
  <r>
    <x v="314"/>
    <x v="2"/>
    <x v="1"/>
    <x v="7"/>
    <x v="11"/>
    <n v="599"/>
  </r>
  <r>
    <x v="314"/>
    <x v="2"/>
    <x v="1"/>
    <x v="9"/>
    <x v="24"/>
    <n v="941"/>
  </r>
  <r>
    <x v="314"/>
    <x v="2"/>
    <x v="1"/>
    <x v="2"/>
    <x v="2"/>
    <n v="768"/>
  </r>
  <r>
    <x v="315"/>
    <x v="2"/>
    <x v="1"/>
    <x v="8"/>
    <x v="25"/>
    <n v="325"/>
  </r>
  <r>
    <x v="315"/>
    <x v="2"/>
    <x v="1"/>
    <x v="7"/>
    <x v="11"/>
    <n v="737"/>
  </r>
  <r>
    <x v="315"/>
    <x v="2"/>
    <x v="1"/>
    <x v="7"/>
    <x v="11"/>
    <n v="787"/>
  </r>
  <r>
    <x v="316"/>
    <x v="1"/>
    <x v="1"/>
    <x v="2"/>
    <x v="2"/>
    <n v="200"/>
  </r>
  <r>
    <x v="316"/>
    <x v="2"/>
    <x v="1"/>
    <x v="2"/>
    <x v="4"/>
    <n v="116"/>
  </r>
  <r>
    <x v="316"/>
    <x v="2"/>
    <x v="1"/>
    <x v="2"/>
    <x v="4"/>
    <n v="82"/>
  </r>
  <r>
    <x v="317"/>
    <x v="1"/>
    <x v="1"/>
    <x v="2"/>
    <x v="2"/>
    <n v="355"/>
  </r>
  <r>
    <x v="318"/>
    <x v="1"/>
    <x v="1"/>
    <x v="2"/>
    <x v="2"/>
    <n v="135"/>
  </r>
  <r>
    <x v="319"/>
    <x v="2"/>
    <x v="1"/>
    <x v="7"/>
    <x v="11"/>
    <n v="938"/>
  </r>
  <r>
    <x v="320"/>
    <x v="3"/>
    <x v="1"/>
    <x v="3"/>
    <x v="5"/>
    <n v="33"/>
  </r>
  <r>
    <x v="320"/>
    <x v="3"/>
    <x v="1"/>
    <x v="12"/>
    <x v="21"/>
    <n v="826"/>
  </r>
  <r>
    <x v="320"/>
    <x v="3"/>
    <x v="1"/>
    <x v="12"/>
    <x v="21"/>
    <n v="826"/>
  </r>
  <r>
    <x v="321"/>
    <x v="1"/>
    <x v="1"/>
    <x v="11"/>
    <x v="19"/>
    <n v="2000"/>
  </r>
  <r>
    <x v="321"/>
    <x v="1"/>
    <x v="1"/>
    <x v="11"/>
    <x v="19"/>
    <n v="230"/>
  </r>
  <r>
    <x v="321"/>
    <x v="1"/>
    <x v="1"/>
    <x v="2"/>
    <x v="2"/>
    <n v="280"/>
  </r>
  <r>
    <x v="322"/>
    <x v="2"/>
    <x v="1"/>
    <x v="2"/>
    <x v="2"/>
    <n v="218"/>
  </r>
  <r>
    <x v="323"/>
    <x v="2"/>
    <x v="1"/>
    <x v="4"/>
    <x v="6"/>
    <n v="311"/>
  </r>
  <r>
    <x v="324"/>
    <x v="1"/>
    <x v="1"/>
    <x v="2"/>
    <x v="2"/>
    <n v="700"/>
  </r>
  <r>
    <x v="325"/>
    <x v="2"/>
    <x v="1"/>
    <x v="2"/>
    <x v="4"/>
    <n v="196"/>
  </r>
  <r>
    <x v="325"/>
    <x v="2"/>
    <x v="1"/>
    <x v="9"/>
    <x v="15"/>
    <n v="199"/>
  </r>
  <r>
    <x v="326"/>
    <x v="1"/>
    <x v="1"/>
    <x v="2"/>
    <x v="2"/>
    <n v="100"/>
  </r>
  <r>
    <x v="326"/>
    <x v="2"/>
    <x v="1"/>
    <x v="1"/>
    <x v="1"/>
    <n v="920"/>
  </r>
  <r>
    <x v="326"/>
    <x v="3"/>
    <x v="1"/>
    <x v="8"/>
    <x v="14"/>
    <n v="324"/>
  </r>
  <r>
    <x v="327"/>
    <x v="0"/>
    <x v="0"/>
    <x v="0"/>
    <x v="0"/>
    <n v="60000"/>
  </r>
  <r>
    <x v="327"/>
    <x v="2"/>
    <x v="1"/>
    <x v="2"/>
    <x v="4"/>
    <n v="270"/>
  </r>
  <r>
    <x v="328"/>
    <x v="1"/>
    <x v="1"/>
    <x v="2"/>
    <x v="2"/>
    <n v="95"/>
  </r>
  <r>
    <x v="328"/>
    <x v="1"/>
    <x v="1"/>
    <x v="2"/>
    <x v="2"/>
    <n v="55"/>
  </r>
  <r>
    <x v="328"/>
    <x v="3"/>
    <x v="1"/>
    <x v="3"/>
    <x v="9"/>
    <n v="95"/>
  </r>
  <r>
    <x v="328"/>
    <x v="3"/>
    <x v="1"/>
    <x v="3"/>
    <x v="7"/>
    <n v="12"/>
  </r>
  <r>
    <x v="328"/>
    <x v="3"/>
    <x v="1"/>
    <x v="3"/>
    <x v="7"/>
    <n v="20"/>
  </r>
  <r>
    <x v="328"/>
    <x v="2"/>
    <x v="1"/>
    <x v="1"/>
    <x v="1"/>
    <n v="829"/>
  </r>
  <r>
    <x v="328"/>
    <x v="2"/>
    <x v="1"/>
    <x v="2"/>
    <x v="2"/>
    <n v="460"/>
  </r>
  <r>
    <x v="329"/>
    <x v="1"/>
    <x v="1"/>
    <x v="2"/>
    <x v="2"/>
    <n v="375"/>
  </r>
  <r>
    <x v="329"/>
    <x v="3"/>
    <x v="1"/>
    <x v="3"/>
    <x v="9"/>
    <n v="95"/>
  </r>
  <r>
    <x v="329"/>
    <x v="3"/>
    <x v="1"/>
    <x v="3"/>
    <x v="7"/>
    <n v="20"/>
  </r>
  <r>
    <x v="329"/>
    <x v="2"/>
    <x v="1"/>
    <x v="2"/>
    <x v="2"/>
    <n v="462"/>
  </r>
  <r>
    <x v="330"/>
    <x v="1"/>
    <x v="1"/>
    <x v="2"/>
    <x v="2"/>
    <n v="100"/>
  </r>
  <r>
    <x v="330"/>
    <x v="1"/>
    <x v="1"/>
    <x v="2"/>
    <x v="2"/>
    <n v="30"/>
  </r>
  <r>
    <x v="330"/>
    <x v="1"/>
    <x v="1"/>
    <x v="2"/>
    <x v="2"/>
    <n v="150"/>
  </r>
  <r>
    <x v="330"/>
    <x v="3"/>
    <x v="1"/>
    <x v="3"/>
    <x v="5"/>
    <n v="33"/>
  </r>
  <r>
    <x v="330"/>
    <x v="3"/>
    <x v="1"/>
    <x v="3"/>
    <x v="5"/>
    <n v="33"/>
  </r>
  <r>
    <x v="331"/>
    <x v="2"/>
    <x v="1"/>
    <x v="9"/>
    <x v="15"/>
    <n v="491"/>
  </r>
  <r>
    <x v="332"/>
    <x v="1"/>
    <x v="1"/>
    <x v="1"/>
    <x v="1"/>
    <n v="3600"/>
  </r>
  <r>
    <x v="332"/>
    <x v="1"/>
    <x v="1"/>
    <x v="1"/>
    <x v="1"/>
    <n v="3600"/>
  </r>
  <r>
    <x v="332"/>
    <x v="1"/>
    <x v="1"/>
    <x v="1"/>
    <x v="1"/>
    <n v="3600"/>
  </r>
  <r>
    <x v="332"/>
    <x v="3"/>
    <x v="1"/>
    <x v="3"/>
    <x v="9"/>
    <n v="14"/>
  </r>
  <r>
    <x v="332"/>
    <x v="0"/>
    <x v="1"/>
    <x v="1"/>
    <x v="1"/>
    <n v="1688"/>
  </r>
  <r>
    <x v="333"/>
    <x v="3"/>
    <x v="1"/>
    <x v="12"/>
    <x v="21"/>
    <n v="826"/>
  </r>
  <r>
    <x v="334"/>
    <x v="3"/>
    <x v="1"/>
    <x v="3"/>
    <x v="5"/>
    <n v="33"/>
  </r>
  <r>
    <x v="335"/>
    <x v="1"/>
    <x v="1"/>
    <x v="2"/>
    <x v="2"/>
    <n v="70"/>
  </r>
  <r>
    <x v="335"/>
    <x v="1"/>
    <x v="1"/>
    <x v="2"/>
    <x v="2"/>
    <n v="80"/>
  </r>
  <r>
    <x v="335"/>
    <x v="1"/>
    <x v="1"/>
    <x v="2"/>
    <x v="2"/>
    <n v="110"/>
  </r>
  <r>
    <x v="335"/>
    <x v="1"/>
    <x v="1"/>
    <x v="2"/>
    <x v="2"/>
    <n v="130"/>
  </r>
  <r>
    <x v="335"/>
    <x v="3"/>
    <x v="1"/>
    <x v="3"/>
    <x v="9"/>
    <n v="114"/>
  </r>
  <r>
    <x v="335"/>
    <x v="3"/>
    <x v="1"/>
    <x v="3"/>
    <x v="5"/>
    <n v="15"/>
  </r>
  <r>
    <x v="336"/>
    <x v="3"/>
    <x v="1"/>
    <x v="3"/>
    <x v="9"/>
    <n v="114"/>
  </r>
  <r>
    <x v="336"/>
    <x v="3"/>
    <x v="1"/>
    <x v="3"/>
    <x v="5"/>
    <n v="15"/>
  </r>
  <r>
    <x v="336"/>
    <x v="2"/>
    <x v="1"/>
    <x v="2"/>
    <x v="2"/>
    <n v="594"/>
  </r>
  <r>
    <x v="337"/>
    <x v="2"/>
    <x v="1"/>
    <x v="11"/>
    <x v="19"/>
    <n v="330"/>
  </r>
  <r>
    <x v="338"/>
    <x v="2"/>
    <x v="1"/>
    <x v="3"/>
    <x v="9"/>
    <n v="1120"/>
  </r>
  <r>
    <x v="339"/>
    <x v="2"/>
    <x v="1"/>
    <x v="2"/>
    <x v="4"/>
    <n v="138"/>
  </r>
  <r>
    <x v="340"/>
    <x v="1"/>
    <x v="1"/>
    <x v="7"/>
    <x v="17"/>
    <n v="320"/>
  </r>
  <r>
    <x v="340"/>
    <x v="1"/>
    <x v="1"/>
    <x v="2"/>
    <x v="2"/>
    <n v="165"/>
  </r>
  <r>
    <x v="341"/>
    <x v="1"/>
    <x v="1"/>
    <x v="2"/>
    <x v="2"/>
    <n v="90"/>
  </r>
  <r>
    <x v="341"/>
    <x v="1"/>
    <x v="1"/>
    <x v="2"/>
    <x v="2"/>
    <n v="110"/>
  </r>
  <r>
    <x v="341"/>
    <x v="1"/>
    <x v="1"/>
    <x v="2"/>
    <x v="2"/>
    <n v="50"/>
  </r>
  <r>
    <x v="341"/>
    <x v="1"/>
    <x v="1"/>
    <x v="2"/>
    <x v="2"/>
    <n v="50"/>
  </r>
  <r>
    <x v="341"/>
    <x v="1"/>
    <x v="1"/>
    <x v="2"/>
    <x v="2"/>
    <n v="180"/>
  </r>
  <r>
    <x v="341"/>
    <x v="2"/>
    <x v="1"/>
    <x v="2"/>
    <x v="2"/>
    <n v="120"/>
  </r>
  <r>
    <x v="342"/>
    <x v="1"/>
    <x v="1"/>
    <x v="2"/>
    <x v="2"/>
    <n v="110"/>
  </r>
  <r>
    <x v="342"/>
    <x v="1"/>
    <x v="1"/>
    <x v="2"/>
    <x v="2"/>
    <n v="100"/>
  </r>
  <r>
    <x v="342"/>
    <x v="1"/>
    <x v="1"/>
    <x v="2"/>
    <x v="2"/>
    <n v="90"/>
  </r>
  <r>
    <x v="342"/>
    <x v="2"/>
    <x v="1"/>
    <x v="2"/>
    <x v="3"/>
    <n v="28"/>
  </r>
  <r>
    <x v="342"/>
    <x v="2"/>
    <x v="1"/>
    <x v="7"/>
    <x v="11"/>
    <n v="319"/>
  </r>
  <r>
    <x v="342"/>
    <x v="2"/>
    <x v="1"/>
    <x v="4"/>
    <x v="12"/>
    <n v="70"/>
  </r>
  <r>
    <x v="343"/>
    <x v="1"/>
    <x v="1"/>
    <x v="2"/>
    <x v="2"/>
    <n v="100"/>
  </r>
  <r>
    <x v="343"/>
    <x v="1"/>
    <x v="1"/>
    <x v="2"/>
    <x v="2"/>
    <n v="60"/>
  </r>
  <r>
    <x v="343"/>
    <x v="1"/>
    <x v="1"/>
    <x v="2"/>
    <x v="2"/>
    <n v="130"/>
  </r>
  <r>
    <x v="343"/>
    <x v="1"/>
    <x v="1"/>
    <x v="2"/>
    <x v="2"/>
    <n v="50"/>
  </r>
  <r>
    <x v="343"/>
    <x v="3"/>
    <x v="1"/>
    <x v="3"/>
    <x v="5"/>
    <n v="22"/>
  </r>
  <r>
    <x v="344"/>
    <x v="2"/>
    <x v="1"/>
    <x v="2"/>
    <x v="4"/>
    <n v="200"/>
  </r>
  <r>
    <x v="345"/>
    <x v="1"/>
    <x v="1"/>
    <x v="2"/>
    <x v="2"/>
    <n v="160"/>
  </r>
  <r>
    <x v="346"/>
    <x v="2"/>
    <x v="1"/>
    <x v="2"/>
    <x v="4"/>
    <n v="262"/>
  </r>
  <r>
    <x v="346"/>
    <x v="2"/>
    <x v="1"/>
    <x v="9"/>
    <x v="15"/>
    <n v="199"/>
  </r>
  <r>
    <x v="347"/>
    <x v="0"/>
    <x v="0"/>
    <x v="0"/>
    <x v="0"/>
    <n v="60000"/>
  </r>
  <r>
    <x v="347"/>
    <x v="3"/>
    <x v="1"/>
    <x v="8"/>
    <x v="14"/>
    <n v="504"/>
  </r>
  <r>
    <x v="347"/>
    <x v="2"/>
    <x v="1"/>
    <x v="2"/>
    <x v="4"/>
    <n v="249"/>
  </r>
  <r>
    <x v="348"/>
    <x v="3"/>
    <x v="1"/>
    <x v="3"/>
    <x v="9"/>
    <n v="14"/>
  </r>
  <r>
    <x v="348"/>
    <x v="2"/>
    <x v="1"/>
    <x v="2"/>
    <x v="2"/>
    <n v="534"/>
  </r>
  <r>
    <x v="349"/>
    <x v="2"/>
    <x v="1"/>
    <x v="2"/>
    <x v="4"/>
    <n v="375"/>
  </r>
  <r>
    <x v="349"/>
    <x v="2"/>
    <x v="1"/>
    <x v="4"/>
    <x v="6"/>
    <n v="442"/>
  </r>
  <r>
    <x v="349"/>
    <x v="2"/>
    <x v="1"/>
    <x v="4"/>
    <x v="6"/>
    <n v="193"/>
  </r>
  <r>
    <x v="349"/>
    <x v="2"/>
    <x v="1"/>
    <x v="2"/>
    <x v="3"/>
    <n v="119"/>
  </r>
  <r>
    <x v="349"/>
    <x v="2"/>
    <x v="1"/>
    <x v="2"/>
    <x v="3"/>
    <n v="59"/>
  </r>
  <r>
    <x v="349"/>
    <x v="2"/>
    <x v="1"/>
    <x v="2"/>
    <x v="3"/>
    <n v="37"/>
  </r>
  <r>
    <x v="349"/>
    <x v="2"/>
    <x v="1"/>
    <x v="2"/>
    <x v="3"/>
    <n v="69"/>
  </r>
  <r>
    <x v="349"/>
    <x v="2"/>
    <x v="1"/>
    <x v="2"/>
    <x v="3"/>
    <n v="56"/>
  </r>
  <r>
    <x v="349"/>
    <x v="2"/>
    <x v="1"/>
    <x v="2"/>
    <x v="3"/>
    <n v="17"/>
  </r>
  <r>
    <x v="349"/>
    <x v="2"/>
    <x v="1"/>
    <x v="2"/>
    <x v="3"/>
    <n v="39"/>
  </r>
  <r>
    <x v="349"/>
    <x v="2"/>
    <x v="1"/>
    <x v="2"/>
    <x v="3"/>
    <n v="35"/>
  </r>
  <r>
    <x v="349"/>
    <x v="2"/>
    <x v="1"/>
    <x v="2"/>
    <x v="3"/>
    <n v="23"/>
  </r>
  <r>
    <x v="349"/>
    <x v="2"/>
    <x v="1"/>
    <x v="2"/>
    <x v="3"/>
    <n v="68"/>
  </r>
  <r>
    <x v="349"/>
    <x v="2"/>
    <x v="1"/>
    <x v="2"/>
    <x v="3"/>
    <n v="68"/>
  </r>
  <r>
    <x v="350"/>
    <x v="1"/>
    <x v="1"/>
    <x v="2"/>
    <x v="2"/>
    <n v="240"/>
  </r>
  <r>
    <x v="351"/>
    <x v="1"/>
    <x v="1"/>
    <x v="2"/>
    <x v="2"/>
    <n v="165"/>
  </r>
  <r>
    <x v="352"/>
    <x v="1"/>
    <x v="1"/>
    <x v="2"/>
    <x v="2"/>
    <n v="285"/>
  </r>
  <r>
    <x v="353"/>
    <x v="1"/>
    <x v="1"/>
    <x v="2"/>
    <x v="2"/>
    <n v="185"/>
  </r>
  <r>
    <x v="354"/>
    <x v="2"/>
    <x v="1"/>
    <x v="2"/>
    <x v="2"/>
    <n v="200"/>
  </r>
  <r>
    <x v="355"/>
    <x v="1"/>
    <x v="1"/>
    <x v="2"/>
    <x v="2"/>
    <n v="360"/>
  </r>
  <r>
    <x v="355"/>
    <x v="3"/>
    <x v="1"/>
    <x v="12"/>
    <x v="21"/>
    <n v="826"/>
  </r>
  <r>
    <x v="356"/>
    <x v="3"/>
    <x v="1"/>
    <x v="3"/>
    <x v="5"/>
    <n v="22"/>
  </r>
  <r>
    <x v="356"/>
    <x v="3"/>
    <x v="1"/>
    <x v="3"/>
    <x v="9"/>
    <n v="23"/>
  </r>
  <r>
    <x v="356"/>
    <x v="3"/>
    <x v="1"/>
    <x v="3"/>
    <x v="9"/>
    <n v="14"/>
  </r>
  <r>
    <x v="356"/>
    <x v="2"/>
    <x v="1"/>
    <x v="2"/>
    <x v="2"/>
    <n v="384"/>
  </r>
  <r>
    <x v="357"/>
    <x v="1"/>
    <x v="1"/>
    <x v="2"/>
    <x v="2"/>
    <n v="220"/>
  </r>
  <r>
    <x v="357"/>
    <x v="1"/>
    <x v="1"/>
    <x v="2"/>
    <x v="3"/>
    <n v="92"/>
  </r>
  <r>
    <x v="357"/>
    <x v="1"/>
    <x v="1"/>
    <x v="2"/>
    <x v="3"/>
    <n v="69"/>
  </r>
  <r>
    <x v="357"/>
    <x v="1"/>
    <x v="1"/>
    <x v="2"/>
    <x v="3"/>
    <n v="41"/>
  </r>
  <r>
    <x v="357"/>
    <x v="1"/>
    <x v="1"/>
    <x v="2"/>
    <x v="3"/>
    <n v="56"/>
  </r>
  <r>
    <x v="357"/>
    <x v="1"/>
    <x v="1"/>
    <x v="2"/>
    <x v="3"/>
    <n v="22"/>
  </r>
  <r>
    <x v="357"/>
    <x v="1"/>
    <x v="1"/>
    <x v="2"/>
    <x v="3"/>
    <n v="54"/>
  </r>
  <r>
    <x v="357"/>
    <x v="1"/>
    <x v="1"/>
    <x v="2"/>
    <x v="3"/>
    <n v="60"/>
  </r>
  <r>
    <x v="357"/>
    <x v="1"/>
    <x v="1"/>
    <x v="2"/>
    <x v="3"/>
    <n v="41"/>
  </r>
  <r>
    <x v="357"/>
    <x v="2"/>
    <x v="1"/>
    <x v="6"/>
    <x v="10"/>
    <n v="500"/>
  </r>
  <r>
    <x v="357"/>
    <x v="2"/>
    <x v="1"/>
    <x v="6"/>
    <x v="10"/>
    <n v="417"/>
  </r>
  <r>
    <x v="357"/>
    <x v="2"/>
    <x v="1"/>
    <x v="6"/>
    <x v="10"/>
    <n v="646"/>
  </r>
  <r>
    <x v="358"/>
    <x v="2"/>
    <x v="1"/>
    <x v="2"/>
    <x v="4"/>
    <n v="309"/>
  </r>
  <r>
    <x v="359"/>
    <x v="2"/>
    <x v="1"/>
    <x v="2"/>
    <x v="4"/>
    <n v="215"/>
  </r>
  <r>
    <x v="360"/>
    <x v="1"/>
    <x v="1"/>
    <x v="2"/>
    <x v="2"/>
    <n v="235"/>
  </r>
  <r>
    <x v="361"/>
    <x v="2"/>
    <x v="1"/>
    <x v="2"/>
    <x v="4"/>
    <n v="234"/>
  </r>
  <r>
    <x v="362"/>
    <x v="1"/>
    <x v="1"/>
    <x v="2"/>
    <x v="2"/>
    <n v="150"/>
  </r>
  <r>
    <x v="363"/>
    <x v="2"/>
    <x v="1"/>
    <x v="2"/>
    <x v="4"/>
    <n v="202"/>
  </r>
  <r>
    <x v="364"/>
    <x v="2"/>
    <x v="1"/>
    <x v="2"/>
    <x v="4"/>
    <n v="252"/>
  </r>
  <r>
    <x v="365"/>
    <x v="1"/>
    <x v="1"/>
    <x v="2"/>
    <x v="2"/>
    <n v="824"/>
  </r>
  <r>
    <x v="365"/>
    <x v="1"/>
    <x v="1"/>
    <x v="2"/>
    <x v="2"/>
    <n v="240"/>
  </r>
  <r>
    <x v="365"/>
    <x v="3"/>
    <x v="1"/>
    <x v="3"/>
    <x v="9"/>
    <n v="95"/>
  </r>
  <r>
    <x v="365"/>
    <x v="3"/>
    <x v="1"/>
    <x v="3"/>
    <x v="7"/>
    <n v="20"/>
  </r>
  <r>
    <x v="365"/>
    <x v="3"/>
    <x v="1"/>
    <x v="3"/>
    <x v="5"/>
    <n v="67"/>
  </r>
  <r>
    <x v="365"/>
    <x v="3"/>
    <x v="1"/>
    <x v="3"/>
    <x v="7"/>
    <n v="12"/>
  </r>
  <r>
    <x v="365"/>
    <x v="3"/>
    <x v="1"/>
    <x v="3"/>
    <x v="7"/>
    <n v="20"/>
  </r>
  <r>
    <x v="365"/>
    <x v="3"/>
    <x v="1"/>
    <x v="2"/>
    <x v="2"/>
    <n v="62"/>
  </r>
  <r>
    <x v="366"/>
    <x v="3"/>
    <x v="1"/>
    <x v="3"/>
    <x v="9"/>
    <n v="95"/>
  </r>
  <r>
    <x v="366"/>
    <x v="3"/>
    <x v="1"/>
    <x v="8"/>
    <x v="14"/>
    <n v="324"/>
  </r>
  <r>
    <x v="366"/>
    <x v="2"/>
    <x v="1"/>
    <x v="2"/>
    <x v="4"/>
    <n v="280"/>
  </r>
  <r>
    <x v="367"/>
    <x v="3"/>
    <x v="1"/>
    <x v="3"/>
    <x v="9"/>
    <n v="14"/>
  </r>
  <r>
    <x v="368"/>
    <x v="0"/>
    <x v="0"/>
    <x v="0"/>
    <x v="0"/>
    <n v="60000"/>
  </r>
  <r>
    <x v="368"/>
    <x v="1"/>
    <x v="1"/>
    <x v="3"/>
    <x v="5"/>
    <n v="145"/>
  </r>
  <r>
    <x v="368"/>
    <x v="1"/>
    <x v="1"/>
    <x v="2"/>
    <x v="2"/>
    <n v="110"/>
  </r>
  <r>
    <x v="368"/>
    <x v="1"/>
    <x v="1"/>
    <x v="2"/>
    <x v="2"/>
    <n v="150"/>
  </r>
  <r>
    <x v="368"/>
    <x v="3"/>
    <x v="1"/>
    <x v="3"/>
    <x v="5"/>
    <n v="22"/>
  </r>
  <r>
    <x v="368"/>
    <x v="3"/>
    <x v="1"/>
    <x v="2"/>
    <x v="2"/>
    <n v="70"/>
  </r>
  <r>
    <x v="368"/>
    <x v="2"/>
    <x v="1"/>
    <x v="2"/>
    <x v="2"/>
    <n v="120"/>
  </r>
  <r>
    <x v="369"/>
    <x v="1"/>
    <x v="1"/>
    <x v="2"/>
    <x v="2"/>
    <n v="145"/>
  </r>
  <r>
    <x v="369"/>
    <x v="1"/>
    <x v="1"/>
    <x v="2"/>
    <x v="2"/>
    <n v="175"/>
  </r>
  <r>
    <x v="369"/>
    <x v="1"/>
    <x v="1"/>
    <x v="3"/>
    <x v="5"/>
    <n v="145"/>
  </r>
  <r>
    <x v="369"/>
    <x v="3"/>
    <x v="1"/>
    <x v="3"/>
    <x v="5"/>
    <n v="22"/>
  </r>
  <r>
    <x v="370"/>
    <x v="2"/>
    <x v="1"/>
    <x v="2"/>
    <x v="4"/>
    <n v="194"/>
  </r>
  <r>
    <x v="371"/>
    <x v="2"/>
    <x v="1"/>
    <x v="4"/>
    <x v="6"/>
    <n v="437"/>
  </r>
  <r>
    <x v="371"/>
    <x v="2"/>
    <x v="1"/>
    <x v="2"/>
    <x v="2"/>
    <n v="310"/>
  </r>
  <r>
    <x v="371"/>
    <x v="2"/>
    <x v="1"/>
    <x v="2"/>
    <x v="3"/>
    <n v="66"/>
  </r>
  <r>
    <x v="371"/>
    <x v="2"/>
    <x v="1"/>
    <x v="2"/>
    <x v="3"/>
    <n v="54"/>
  </r>
  <r>
    <x v="371"/>
    <x v="2"/>
    <x v="1"/>
    <x v="2"/>
    <x v="3"/>
    <n v="99"/>
  </r>
  <r>
    <x v="371"/>
    <x v="2"/>
    <x v="1"/>
    <x v="2"/>
    <x v="3"/>
    <n v="98"/>
  </r>
  <r>
    <x v="371"/>
    <x v="2"/>
    <x v="1"/>
    <x v="2"/>
    <x v="3"/>
    <n v="69"/>
  </r>
  <r>
    <x v="371"/>
    <x v="2"/>
    <x v="1"/>
    <x v="2"/>
    <x v="3"/>
    <n v="114"/>
  </r>
  <r>
    <x v="371"/>
    <x v="2"/>
    <x v="1"/>
    <x v="2"/>
    <x v="3"/>
    <n v="130"/>
  </r>
  <r>
    <x v="371"/>
    <x v="2"/>
    <x v="1"/>
    <x v="6"/>
    <x v="10"/>
    <n v="435"/>
  </r>
  <r>
    <x v="372"/>
    <x v="2"/>
    <x v="1"/>
    <x v="2"/>
    <x v="2"/>
    <n v="460"/>
  </r>
  <r>
    <x v="372"/>
    <x v="2"/>
    <x v="1"/>
    <x v="2"/>
    <x v="2"/>
    <n v="330"/>
  </r>
  <r>
    <x v="373"/>
    <x v="2"/>
    <x v="1"/>
    <x v="7"/>
    <x v="11"/>
    <n v="1462"/>
  </r>
  <r>
    <x v="374"/>
    <x v="1"/>
    <x v="1"/>
    <x v="3"/>
    <x v="5"/>
    <n v="25"/>
  </r>
  <r>
    <x v="374"/>
    <x v="3"/>
    <x v="1"/>
    <x v="3"/>
    <x v="5"/>
    <n v="22"/>
  </r>
  <r>
    <x v="374"/>
    <x v="2"/>
    <x v="1"/>
    <x v="7"/>
    <x v="11"/>
    <n v="546"/>
  </r>
  <r>
    <x v="374"/>
    <x v="2"/>
    <x v="1"/>
    <x v="2"/>
    <x v="2"/>
    <n v="365"/>
  </r>
  <r>
    <x v="375"/>
    <x v="2"/>
    <x v="1"/>
    <x v="2"/>
    <x v="4"/>
    <n v="229"/>
  </r>
  <r>
    <x v="376"/>
    <x v="1"/>
    <x v="1"/>
    <x v="2"/>
    <x v="2"/>
    <n v="533"/>
  </r>
  <r>
    <x v="376"/>
    <x v="0"/>
    <x v="0"/>
    <x v="10"/>
    <x v="16"/>
    <n v="288"/>
  </r>
  <r>
    <x v="377"/>
    <x v="1"/>
    <x v="1"/>
    <x v="2"/>
    <x v="2"/>
    <n v="245"/>
  </r>
  <r>
    <x v="378"/>
    <x v="2"/>
    <x v="1"/>
    <x v="2"/>
    <x v="4"/>
    <n v="216"/>
  </r>
  <r>
    <x v="379"/>
    <x v="2"/>
    <x v="1"/>
    <x v="2"/>
    <x v="4"/>
    <n v="221"/>
  </r>
  <r>
    <x v="380"/>
    <x v="1"/>
    <x v="1"/>
    <x v="2"/>
    <x v="2"/>
    <n v="220"/>
  </r>
  <r>
    <x v="380"/>
    <x v="0"/>
    <x v="0"/>
    <x v="10"/>
    <x v="16"/>
    <n v="1645"/>
  </r>
  <r>
    <x v="381"/>
    <x v="2"/>
    <x v="1"/>
    <x v="2"/>
    <x v="4"/>
    <n v="291"/>
  </r>
  <r>
    <x v="382"/>
    <x v="2"/>
    <x v="1"/>
    <x v="2"/>
    <x v="4"/>
    <n v="157"/>
  </r>
  <r>
    <x v="383"/>
    <x v="1"/>
    <x v="1"/>
    <x v="2"/>
    <x v="2"/>
    <n v="120"/>
  </r>
  <r>
    <x v="383"/>
    <x v="1"/>
    <x v="1"/>
    <x v="2"/>
    <x v="2"/>
    <n v="195"/>
  </r>
  <r>
    <x v="384"/>
    <x v="2"/>
    <x v="1"/>
    <x v="2"/>
    <x v="4"/>
    <n v="278"/>
  </r>
  <r>
    <x v="385"/>
    <x v="2"/>
    <x v="1"/>
    <x v="2"/>
    <x v="4"/>
    <n v="200"/>
  </r>
  <r>
    <x v="386"/>
    <x v="1"/>
    <x v="1"/>
    <x v="2"/>
    <x v="2"/>
    <n v="533"/>
  </r>
  <r>
    <x v="386"/>
    <x v="2"/>
    <x v="1"/>
    <x v="11"/>
    <x v="19"/>
    <n v="230"/>
  </r>
  <r>
    <x v="387"/>
    <x v="3"/>
    <x v="1"/>
    <x v="3"/>
    <x v="9"/>
    <n v="14"/>
  </r>
  <r>
    <x v="387"/>
    <x v="3"/>
    <x v="1"/>
    <x v="3"/>
    <x v="9"/>
    <n v="14"/>
  </r>
  <r>
    <x v="387"/>
    <x v="3"/>
    <x v="1"/>
    <x v="12"/>
    <x v="21"/>
    <n v="826"/>
  </r>
  <r>
    <x v="388"/>
    <x v="1"/>
    <x v="1"/>
    <x v="2"/>
    <x v="2"/>
    <n v="100"/>
  </r>
  <r>
    <x v="389"/>
    <x v="2"/>
    <x v="1"/>
    <x v="2"/>
    <x v="4"/>
    <n v="273"/>
  </r>
  <r>
    <x v="390"/>
    <x v="0"/>
    <x v="0"/>
    <x v="0"/>
    <x v="0"/>
    <n v="60000"/>
  </r>
  <r>
    <x v="390"/>
    <x v="3"/>
    <x v="1"/>
    <x v="8"/>
    <x v="14"/>
    <n v="689"/>
  </r>
  <r>
    <x v="390"/>
    <x v="3"/>
    <x v="1"/>
    <x v="9"/>
    <x v="15"/>
    <n v="199"/>
  </r>
  <r>
    <x v="391"/>
    <x v="2"/>
    <x v="1"/>
    <x v="2"/>
    <x v="4"/>
    <n v="253"/>
  </r>
  <r>
    <x v="392"/>
    <x v="2"/>
    <x v="1"/>
    <x v="2"/>
    <x v="4"/>
    <n v="345"/>
  </r>
  <r>
    <x v="393"/>
    <x v="3"/>
    <x v="1"/>
    <x v="3"/>
    <x v="9"/>
    <n v="95"/>
  </r>
  <r>
    <x v="393"/>
    <x v="3"/>
    <x v="1"/>
    <x v="3"/>
    <x v="9"/>
    <n v="20"/>
  </r>
  <r>
    <x v="393"/>
    <x v="2"/>
    <x v="1"/>
    <x v="2"/>
    <x v="4"/>
    <n v="200"/>
  </r>
  <r>
    <x v="393"/>
    <x v="2"/>
    <x v="1"/>
    <x v="7"/>
    <x v="11"/>
    <n v="693"/>
  </r>
  <r>
    <x v="393"/>
    <x v="2"/>
    <x v="1"/>
    <x v="7"/>
    <x v="11"/>
    <n v="232"/>
  </r>
  <r>
    <x v="393"/>
    <x v="2"/>
    <x v="1"/>
    <x v="7"/>
    <x v="11"/>
    <n v="431"/>
  </r>
  <r>
    <x v="393"/>
    <x v="2"/>
    <x v="1"/>
    <x v="7"/>
    <x v="11"/>
    <n v="359"/>
  </r>
  <r>
    <x v="394"/>
    <x v="1"/>
    <x v="1"/>
    <x v="2"/>
    <x v="2"/>
    <n v="308"/>
  </r>
  <r>
    <x v="394"/>
    <x v="3"/>
    <x v="1"/>
    <x v="3"/>
    <x v="5"/>
    <n v="15"/>
  </r>
  <r>
    <x v="394"/>
    <x v="3"/>
    <x v="1"/>
    <x v="3"/>
    <x v="9"/>
    <n v="95"/>
  </r>
  <r>
    <x v="395"/>
    <x v="2"/>
    <x v="1"/>
    <x v="2"/>
    <x v="4"/>
    <n v="218"/>
  </r>
  <r>
    <x v="396"/>
    <x v="1"/>
    <x v="1"/>
    <x v="2"/>
    <x v="2"/>
    <n v="443"/>
  </r>
  <r>
    <x v="396"/>
    <x v="3"/>
    <x v="1"/>
    <x v="3"/>
    <x v="9"/>
    <n v="95"/>
  </r>
  <r>
    <x v="396"/>
    <x v="3"/>
    <x v="1"/>
    <x v="3"/>
    <x v="7"/>
    <n v="20"/>
  </r>
  <r>
    <x v="396"/>
    <x v="3"/>
    <x v="1"/>
    <x v="3"/>
    <x v="7"/>
    <n v="20"/>
  </r>
  <r>
    <x v="396"/>
    <x v="2"/>
    <x v="1"/>
    <x v="2"/>
    <x v="2"/>
    <n v="209"/>
  </r>
  <r>
    <x v="397"/>
    <x v="1"/>
    <x v="1"/>
    <x v="2"/>
    <x v="2"/>
    <n v="337"/>
  </r>
  <r>
    <x v="397"/>
    <x v="3"/>
    <x v="1"/>
    <x v="3"/>
    <x v="9"/>
    <n v="95"/>
  </r>
  <r>
    <x v="397"/>
    <x v="3"/>
    <x v="1"/>
    <x v="3"/>
    <x v="7"/>
    <n v="20"/>
  </r>
  <r>
    <x v="397"/>
    <x v="2"/>
    <x v="1"/>
    <x v="7"/>
    <x v="11"/>
    <n v="216"/>
  </r>
  <r>
    <x v="397"/>
    <x v="2"/>
    <x v="1"/>
    <x v="7"/>
    <x v="26"/>
    <n v="84"/>
  </r>
  <r>
    <x v="397"/>
    <x v="2"/>
    <x v="1"/>
    <x v="7"/>
    <x v="26"/>
    <n v="206"/>
  </r>
  <r>
    <x v="397"/>
    <x v="2"/>
    <x v="1"/>
    <x v="7"/>
    <x v="26"/>
    <n v="125"/>
  </r>
  <r>
    <x v="397"/>
    <x v="2"/>
    <x v="1"/>
    <x v="7"/>
    <x v="26"/>
    <n v="188"/>
  </r>
  <r>
    <x v="397"/>
    <x v="2"/>
    <x v="1"/>
    <x v="7"/>
    <x v="26"/>
    <n v="272"/>
  </r>
  <r>
    <x v="397"/>
    <x v="2"/>
    <x v="1"/>
    <x v="7"/>
    <x v="26"/>
    <n v="272"/>
  </r>
  <r>
    <x v="397"/>
    <x v="2"/>
    <x v="1"/>
    <x v="2"/>
    <x v="2"/>
    <n v="370"/>
  </r>
  <r>
    <x v="398"/>
    <x v="1"/>
    <x v="1"/>
    <x v="2"/>
    <x v="2"/>
    <n v="533"/>
  </r>
  <r>
    <x v="399"/>
    <x v="2"/>
    <x v="1"/>
    <x v="2"/>
    <x v="4"/>
    <n v="182"/>
  </r>
  <r>
    <x v="400"/>
    <x v="1"/>
    <x v="1"/>
    <x v="2"/>
    <x v="2"/>
    <n v="120"/>
  </r>
  <r>
    <x v="400"/>
    <x v="3"/>
    <x v="1"/>
    <x v="3"/>
    <x v="9"/>
    <n v="14"/>
  </r>
  <r>
    <x v="400"/>
    <x v="3"/>
    <x v="1"/>
    <x v="3"/>
    <x v="9"/>
    <n v="95"/>
  </r>
  <r>
    <x v="400"/>
    <x v="3"/>
    <x v="1"/>
    <x v="3"/>
    <x v="9"/>
    <n v="95"/>
  </r>
  <r>
    <x v="400"/>
    <x v="3"/>
    <x v="1"/>
    <x v="3"/>
    <x v="7"/>
    <n v="20"/>
  </r>
  <r>
    <x v="400"/>
    <x v="2"/>
    <x v="1"/>
    <x v="2"/>
    <x v="2"/>
    <n v="637"/>
  </r>
  <r>
    <x v="400"/>
    <x v="2"/>
    <x v="1"/>
    <x v="7"/>
    <x v="26"/>
    <n v="36"/>
  </r>
  <r>
    <x v="401"/>
    <x v="2"/>
    <x v="1"/>
    <x v="2"/>
    <x v="4"/>
    <n v="171"/>
  </r>
  <r>
    <x v="402"/>
    <x v="1"/>
    <x v="1"/>
    <x v="2"/>
    <x v="2"/>
    <n v="185"/>
  </r>
  <r>
    <x v="403"/>
    <x v="2"/>
    <x v="1"/>
    <x v="2"/>
    <x v="4"/>
    <n v="65"/>
  </r>
  <r>
    <x v="404"/>
    <x v="2"/>
    <x v="1"/>
    <x v="2"/>
    <x v="4"/>
    <n v="298"/>
  </r>
  <r>
    <x v="405"/>
    <x v="1"/>
    <x v="1"/>
    <x v="2"/>
    <x v="2"/>
    <n v="290"/>
  </r>
  <r>
    <x v="406"/>
    <x v="3"/>
    <x v="1"/>
    <x v="12"/>
    <x v="21"/>
    <n v="826"/>
  </r>
  <r>
    <x v="406"/>
    <x v="2"/>
    <x v="1"/>
    <x v="2"/>
    <x v="4"/>
    <n v="178"/>
  </r>
  <r>
    <x v="407"/>
    <x v="2"/>
    <x v="1"/>
    <x v="2"/>
    <x v="4"/>
    <n v="223"/>
  </r>
  <r>
    <x v="408"/>
    <x v="1"/>
    <x v="1"/>
    <x v="2"/>
    <x v="2"/>
    <n v="285"/>
  </r>
  <r>
    <x v="409"/>
    <x v="2"/>
    <x v="1"/>
    <x v="4"/>
    <x v="6"/>
    <n v="300"/>
  </r>
  <r>
    <x v="409"/>
    <x v="2"/>
    <x v="1"/>
    <x v="4"/>
    <x v="6"/>
    <n v="450"/>
  </r>
  <r>
    <x v="409"/>
    <x v="2"/>
    <x v="1"/>
    <x v="7"/>
    <x v="26"/>
    <n v="140"/>
  </r>
  <r>
    <x v="409"/>
    <x v="2"/>
    <x v="1"/>
    <x v="2"/>
    <x v="3"/>
    <n v="97"/>
  </r>
  <r>
    <x v="409"/>
    <x v="2"/>
    <x v="1"/>
    <x v="2"/>
    <x v="3"/>
    <n v="128"/>
  </r>
  <r>
    <x v="410"/>
    <x v="2"/>
    <x v="1"/>
    <x v="2"/>
    <x v="4"/>
    <n v="279"/>
  </r>
  <r>
    <x v="411"/>
    <x v="1"/>
    <x v="1"/>
    <x v="11"/>
    <x v="19"/>
    <n v="250"/>
  </r>
  <r>
    <x v="411"/>
    <x v="2"/>
    <x v="1"/>
    <x v="2"/>
    <x v="2"/>
    <n v="356"/>
  </r>
  <r>
    <x v="412"/>
    <x v="1"/>
    <x v="0"/>
    <x v="10"/>
    <x v="27"/>
    <n v="16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20034D-3AE5-4DE1-8828-02A5C1463566}" name="Total_in_Selected_Yea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ype">
  <location ref="A7:B9" firstHeaderRow="1" firstDataRow="1" firstDataCol="1"/>
  <pivotFields count="9">
    <pivotField numFmtId="164" showAll="0">
      <items count="4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showAll="0"/>
    <pivotField axis="axisRow" showAll="0" sortType="descending">
      <items count="3">
        <item x="0"/>
        <item x="1"/>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h="1" x="0"/>
        <item x="1"/>
        <item h="1" x="2"/>
        <item h="1" x="3"/>
        <item t="default"/>
      </items>
    </pivotField>
  </pivotFields>
  <rowFields count="1">
    <field x="2"/>
  </rowFields>
  <rowItems count="2">
    <i>
      <x/>
    </i>
    <i>
      <x v="1"/>
    </i>
  </rowItems>
  <colItems count="1">
    <i/>
  </colItems>
  <dataFields count="1">
    <dataField name="Sum" fld="5" baseField="0" baseItem="0" numFmtId="166"/>
  </dataFields>
  <formats count="11">
    <format dxfId="10">
      <pivotArea outline="0" collapsedLevelsAreSubtotals="1" fieldPosition="0"/>
    </format>
    <format dxfId="9">
      <pivotArea type="all" dataOnly="0" outline="0" fieldPosition="0"/>
    </format>
    <format dxfId="8">
      <pivotArea outline="0" collapsedLevelsAreSubtotals="1" fieldPosition="0"/>
    </format>
    <format dxfId="7">
      <pivotArea field="2" type="button" dataOnly="0" labelOnly="1" outline="0" axis="axisRow" fieldPosition="0"/>
    </format>
    <format dxfId="6">
      <pivotArea dataOnly="0" labelOnly="1" fieldPosition="0">
        <references count="1">
          <reference field="2" count="0"/>
        </references>
      </pivotArea>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2" type="button" dataOnly="0" labelOnly="1" outline="0" axis="axisRow" fieldPosition="0"/>
    </format>
    <format dxfId="1">
      <pivotArea dataOnly="0" labelOnly="1" fieldPosition="0">
        <references count="1">
          <reference field="2" count="0"/>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B1964-702D-4879-B729-50DA709009BD}" name="Timeline_Selected"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Type">
  <location ref="D30:E31" firstHeaderRow="0" firstDataRow="1" firstDataCol="0"/>
  <pivotFields count="9">
    <pivotField dataField="1" numFmtId="164" showAll="0">
      <items count="4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showAll="0"/>
    <pivotField showAll="0" sortType="descending">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2">
    <i>
      <x/>
    </i>
    <i i="1">
      <x v="1"/>
    </i>
  </colItems>
  <dataFields count="2">
    <dataField name="From" fld="0" subtotal="min" baseField="0" baseItem="1"/>
    <dataField name="To" fld="0" subtotal="max" baseField="0" baseItem="1"/>
  </dataFields>
  <formats count="16">
    <format dxfId="26">
      <pivotArea outline="0" collapsedLevelsAreSubtotals="1" fieldPosition="0"/>
    </format>
    <format dxfId="25">
      <pivotArea type="all" dataOnly="0" outline="0" fieldPosition="0"/>
    </format>
    <format dxfId="24">
      <pivotArea outline="0" collapsedLevelsAreSubtotals="1" fieldPosition="0"/>
    </format>
    <format dxfId="23">
      <pivotArea field="2" type="button" dataOnly="0" labelOnly="1" outline="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field="2" type="button" dataOnly="0" labelOnly="1" outline="0"/>
    </format>
    <format dxfId="18">
      <pivotArea dataOnly="0" labelOnly="1" outline="0" axis="axisValues"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dataOnly="0" labelOnly="1" outline="0" fieldPosition="0">
        <references count="1">
          <reference field="4294967294" count="2">
            <x v="0"/>
            <x v="1"/>
          </reference>
        </references>
      </pivotArea>
    </format>
    <format dxfId="13">
      <pivotArea type="all" dataOnly="0" outline="0" fieldPosition="0"/>
    </format>
    <format dxfId="12">
      <pivotArea outline="0" collapsedLevelsAreSubtotals="1" fieldPosition="0"/>
    </format>
    <format dxfId="1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0" type="dateBetween" evalOrder="-1" id="483" name="Date">
      <autoFilter ref="A1">
        <filterColumn colId="0">
          <customFilters and="1">
            <customFilter operator="greaterThanOrEqual" val="45413"/>
            <customFilter operator="lessThanOrEqual" val="454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B124C3-C22D-43AA-A364-4D78B3DA1753}" name="Total_by_Month_in_Selected_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Type" colHeaderCaption="Type">
  <location ref="D2:F16" firstHeaderRow="1" firstDataRow="2" firstDataCol="1"/>
  <pivotFields count="9">
    <pivotField numFmtId="164" showAll="0" defaultSubtotal="0">
      <items count="4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s>
    </pivotField>
    <pivotField showAll="0" defaultSubtotal="0"/>
    <pivotField axis="axisCol" showAll="0" sortType="descending" defaultSubtotal="0">
      <items count="2">
        <item x="0"/>
        <item x="1"/>
      </items>
    </pivotField>
    <pivotField showAll="0" defaultSubtotal="0"/>
    <pivotField showAll="0" defaultSubtotal="0"/>
    <pivotField dataField="1"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4">
        <item h="1" sd="0" x="0"/>
        <item x="1"/>
        <item h="1" x="2"/>
        <item h="1" sd="0" x="3"/>
      </items>
    </pivotField>
  </pivotFields>
  <rowFields count="2">
    <field x="8"/>
    <field x="6"/>
  </rowFields>
  <rowItems count="13">
    <i>
      <x v="1"/>
    </i>
    <i r="1">
      <x v="1"/>
    </i>
    <i r="1">
      <x v="2"/>
    </i>
    <i r="1">
      <x v="3"/>
    </i>
    <i r="1">
      <x v="4"/>
    </i>
    <i r="1">
      <x v="5"/>
    </i>
    <i r="1">
      <x v="6"/>
    </i>
    <i r="1">
      <x v="7"/>
    </i>
    <i r="1">
      <x v="8"/>
    </i>
    <i r="1">
      <x v="9"/>
    </i>
    <i r="1">
      <x v="10"/>
    </i>
    <i r="1">
      <x v="11"/>
    </i>
    <i r="1">
      <x v="12"/>
    </i>
  </rowItems>
  <colFields count="1">
    <field x="2"/>
  </colFields>
  <colItems count="2">
    <i>
      <x/>
    </i>
    <i>
      <x v="1"/>
    </i>
  </colItems>
  <dataFields count="1">
    <dataField name="Sum" fld="5" baseField="0" baseItem="0" numFmtId="166"/>
  </dataFields>
  <formats count="20">
    <format dxfId="46">
      <pivotArea outline="0" collapsedLevelsAreSubtotals="1" fieldPosition="0"/>
    </format>
    <format dxfId="45">
      <pivotArea collapsedLevelsAreSubtotals="1" fieldPosition="0">
        <references count="2">
          <reference field="6" count="12">
            <x v="1"/>
            <x v="2"/>
            <x v="3"/>
            <x v="4"/>
            <x v="5"/>
            <x v="6"/>
            <x v="7"/>
            <x v="8"/>
            <x v="9"/>
            <x v="10"/>
            <x v="11"/>
            <x v="12"/>
          </reference>
          <reference field="8" count="0" selected="0"/>
        </references>
      </pivotArea>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2" type="button" dataOnly="0" labelOnly="1" outline="0" axis="axisCol" fieldPosition="0"/>
    </format>
    <format dxfId="40">
      <pivotArea type="topRight" dataOnly="0" labelOnly="1" outline="0" fieldPosition="0"/>
    </format>
    <format dxfId="39">
      <pivotArea field="8" type="button" dataOnly="0" labelOnly="1" outline="0" axis="axisRow" fieldPosition="0"/>
    </format>
    <format dxfId="38">
      <pivotArea dataOnly="0" labelOnly="1" fieldPosition="0">
        <references count="1">
          <reference field="8" count="0"/>
        </references>
      </pivotArea>
    </format>
    <format dxfId="37">
      <pivotArea dataOnly="0" labelOnly="1" fieldPosition="0">
        <references count="2">
          <reference field="6" count="12">
            <x v="1"/>
            <x v="2"/>
            <x v="3"/>
            <x v="4"/>
            <x v="5"/>
            <x v="6"/>
            <x v="7"/>
            <x v="8"/>
            <x v="9"/>
            <x v="10"/>
            <x v="11"/>
            <x v="12"/>
          </reference>
          <reference field="8" count="0" selected="0"/>
        </references>
      </pivotArea>
    </format>
    <format dxfId="36">
      <pivotArea dataOnly="0" labelOnly="1" fieldPosition="0">
        <references count="1">
          <reference field="2" count="0"/>
        </references>
      </pivotArea>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2" type="button" dataOnly="0" labelOnly="1" outline="0" axis="axisCol" fieldPosition="0"/>
    </format>
    <format dxfId="31">
      <pivotArea type="topRight" dataOnly="0" labelOnly="1" outline="0"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fieldPosition="0">
        <references count="2">
          <reference field="6" count="12">
            <x v="1"/>
            <x v="2"/>
            <x v="3"/>
            <x v="4"/>
            <x v="5"/>
            <x v="6"/>
            <x v="7"/>
            <x v="8"/>
            <x v="9"/>
            <x v="10"/>
            <x v="11"/>
            <x v="12"/>
          </reference>
          <reference field="8" count="0" selected="0"/>
        </references>
      </pivotArea>
    </format>
    <format dxfId="27">
      <pivotArea dataOnly="0" labelOnly="1" fieldPosition="0">
        <references count="1">
          <reference field="2" count="0"/>
        </references>
      </pivotArea>
    </format>
  </formats>
  <chartFormats count="2">
    <chartFormat chart="9" format="4" series="1">
      <pivotArea type="data" outline="0" fieldPosition="0">
        <references count="2">
          <reference field="4294967294" count="1" selected="0">
            <x v="0"/>
          </reference>
          <reference field="2" count="1" selected="0">
            <x v="0"/>
          </reference>
        </references>
      </pivotArea>
    </chartFormat>
    <chartFormat chart="9"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B087CC-B2EF-4DB4-8CFE-B241067D1FF1}" name="Income_by_Method"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0" rowHeaderCaption="Method" colHeaderCaption="Method">
  <location ref="M4:N5" firstHeaderRow="1" firstDataRow="1" firstDataCol="1" rowPageCount="1" colPageCount="1"/>
  <pivotFields count="9">
    <pivotField numFmtId="164" showAll="0" defaultSubtotal="0">
      <items count="4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s>
    </pivotField>
    <pivotField axis="axisRow" showAll="0" sortType="descending" defaultSubtotal="0">
      <items count="4">
        <item x="1"/>
        <item x="2"/>
        <item x="3"/>
        <item x="0"/>
      </items>
      <autoSortScope>
        <pivotArea dataOnly="0" outline="0" fieldPosition="0">
          <references count="1">
            <reference field="4294967294" count="1" selected="0">
              <x v="0"/>
            </reference>
          </references>
        </pivotArea>
      </autoSortScope>
    </pivotField>
    <pivotField axis="axisPage" showAll="0" defaultSubtotal="0">
      <items count="2">
        <item x="1"/>
        <item x="0"/>
      </items>
    </pivotField>
    <pivotField showAll="0" defaultSubtotal="0"/>
    <pivotField showAll="0" defaultSubtotal="0"/>
    <pivotField dataField="1"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x="1"/>
        <item x="2"/>
        <item sd="0" x="3"/>
      </items>
    </pivotField>
  </pivotFields>
  <rowFields count="1">
    <field x="1"/>
  </rowFields>
  <rowItems count="1">
    <i>
      <x v="3"/>
    </i>
  </rowItems>
  <colItems count="1">
    <i/>
  </colItems>
  <pageFields count="1">
    <pageField fld="2" item="1" hier="-1"/>
  </pageFields>
  <dataFields count="1">
    <dataField name="Sum" fld="5" baseField="0" baseItem="0" numFmtId="165"/>
  </dataFields>
  <formats count="13">
    <format dxfId="59">
      <pivotArea field="2" type="button" dataOnly="0" labelOnly="1" outline="0" axis="axisPage" fieldPosition="0"/>
    </format>
    <format dxfId="58">
      <pivotArea grandCol="1" outline="0" collapsedLevelsAreSubtotals="1"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1" type="button" dataOnly="0" labelOnly="1" outline="0" axis="axisRow" fieldPosition="0"/>
    </format>
    <format dxfId="53">
      <pivotArea dataOnly="0" labelOnly="1" fieldPosition="0">
        <references count="1">
          <reference field="1" count="2">
            <x v="0"/>
            <x v="3"/>
          </reference>
        </references>
      </pivotArea>
    </format>
    <format dxfId="52">
      <pivotArea dataOnly="0" labelOnly="1" outline="0" axis="axisValues" fieldPosition="0"/>
    </format>
    <format dxfId="51">
      <pivotArea type="all" dataOnly="0" outline="0" fieldPosition="0"/>
    </format>
    <format dxfId="50">
      <pivotArea outline="0" collapsedLevelsAreSubtotals="1" fieldPosition="0"/>
    </format>
    <format dxfId="49">
      <pivotArea field="1" type="button" dataOnly="0" labelOnly="1" outline="0" axis="axisRow" fieldPosition="0"/>
    </format>
    <format dxfId="48">
      <pivotArea dataOnly="0" labelOnly="1" fieldPosition="0">
        <references count="1">
          <reference field="1" count="2">
            <x v="0"/>
            <x v="3"/>
          </reference>
        </references>
      </pivotArea>
    </format>
    <format dxfId="47">
      <pivotArea dataOnly="0" labelOnly="1" outline="0" axis="axisValues" fieldPosition="0"/>
    </format>
  </format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840" name="Date">
      <autoFilter ref="A1">
        <filterColumn colId="0">
          <customFilters and="1">
            <customFilter operator="greaterThanOrEqual" val="45413"/>
            <customFilter operator="lessThanOrEqual" val="454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1463FE-85B7-406D-A3CE-D88F2AD7C25D}" name="Expense_by_Category"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Category" colHeaderCaption="Category">
  <location ref="H11:I19" firstHeaderRow="1" firstDataRow="1" firstDataCol="1" rowPageCount="1" colPageCount="1"/>
  <pivotFields count="9">
    <pivotField numFmtId="164" showAll="0">
      <items count="4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showAll="0"/>
    <pivotField axis="axisPage" showAll="0">
      <items count="3">
        <item x="1"/>
        <item x="0"/>
        <item t="default"/>
      </items>
    </pivotField>
    <pivotField axis="axisRow" showAll="0">
      <items count="14">
        <item x="6"/>
        <item x="9"/>
        <item x="2"/>
        <item x="1"/>
        <item x="11"/>
        <item x="4"/>
        <item x="5"/>
        <item x="12"/>
        <item x="0"/>
        <item x="7"/>
        <item x="10"/>
        <item x="3"/>
        <item x="8"/>
        <item t="default"/>
      </items>
    </pivotField>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defaultSubtotal="0">
      <items count="4">
        <item sd="0" x="0"/>
        <item x="1"/>
        <item x="2"/>
        <item sd="0" x="3"/>
      </items>
    </pivotField>
  </pivotFields>
  <rowFields count="1">
    <field x="3"/>
  </rowFields>
  <rowItems count="8">
    <i>
      <x v="1"/>
    </i>
    <i>
      <x v="2"/>
    </i>
    <i>
      <x v="4"/>
    </i>
    <i>
      <x v="5"/>
    </i>
    <i>
      <x v="7"/>
    </i>
    <i>
      <x v="9"/>
    </i>
    <i>
      <x v="11"/>
    </i>
    <i>
      <x v="12"/>
    </i>
  </rowItems>
  <colItems count="1">
    <i/>
  </colItems>
  <pageFields count="1">
    <pageField fld="2" item="0" hier="-1"/>
  </pageFields>
  <dataFields count="1">
    <dataField name="Sum" fld="5" baseField="0" baseItem="0"/>
  </dataFields>
  <formats count="12">
    <format dxfId="71">
      <pivotArea field="2" type="button" dataOnly="0" labelOnly="1" outline="0" axis="axisPage" fieldPosition="0"/>
    </format>
    <format dxfId="70">
      <pivotArea grandCol="1" outline="0" collapsedLevelsAreSubtotals="1" fieldPosition="0"/>
    </format>
    <format dxfId="69">
      <pivotArea type="all" dataOnly="0" outline="0" fieldPosition="0"/>
    </format>
    <format dxfId="68">
      <pivotArea outline="0" collapsedLevelsAreSubtotals="1" fieldPosition="0"/>
    </format>
    <format dxfId="67">
      <pivotArea field="3" type="button" dataOnly="0" labelOnly="1" outline="0" axis="axisRow" fieldPosition="0"/>
    </format>
    <format dxfId="66">
      <pivotArea dataOnly="0" labelOnly="1" fieldPosition="0">
        <references count="1">
          <reference field="3" count="11">
            <x v="0"/>
            <x v="1"/>
            <x v="2"/>
            <x v="3"/>
            <x v="4"/>
            <x v="5"/>
            <x v="6"/>
            <x v="7"/>
            <x v="9"/>
            <x v="11"/>
            <x v="12"/>
          </reference>
        </references>
      </pivotArea>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3" type="button" dataOnly="0" labelOnly="1" outline="0" axis="axisRow" fieldPosition="0"/>
    </format>
    <format dxfId="61">
      <pivotArea dataOnly="0" labelOnly="1" fieldPosition="0">
        <references count="1">
          <reference field="3" count="11">
            <x v="0"/>
            <x v="1"/>
            <x v="2"/>
            <x v="3"/>
            <x v="4"/>
            <x v="5"/>
            <x v="6"/>
            <x v="7"/>
            <x v="9"/>
            <x v="11"/>
            <x v="12"/>
          </reference>
        </references>
      </pivotArea>
    </format>
    <format dxfId="60">
      <pivotArea dataOnly="0" labelOnly="1" outline="0" axis="axisValues" fieldPosition="0"/>
    </format>
  </formats>
  <pivotTableStyleInfo name="PivotStyleLight16" showRowHeaders="1" showColHeaders="1" showRowStripes="0" showColStripes="0" showLastColumn="1"/>
  <filters count="1">
    <filter fld="0" type="dateBetween" evalOrder="-1" id="840" name="Date">
      <autoFilter ref="A1">
        <filterColumn colId="0">
          <customFilters and="1">
            <customFilter operator="greaterThanOrEqual" val="45413"/>
            <customFilter operator="lessThanOrEqual" val="454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F2ABF5-42B4-4333-B8FD-6827553E549F}" name="Expense_by_Method"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9" rowHeaderCaption="Method" colHeaderCaption="Type">
  <location ref="M11:N14" firstHeaderRow="1" firstDataRow="1" firstDataCol="1" rowPageCount="1" colPageCount="1"/>
  <pivotFields count="9">
    <pivotField numFmtId="164" showAll="0" defaultSubtotal="0">
      <items count="4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s>
    </pivotField>
    <pivotField axis="axisRow" showAll="0" sortType="descending" defaultSubtotal="0">
      <items count="4">
        <item x="1"/>
        <item x="2"/>
        <item x="3"/>
        <item x="0"/>
      </items>
      <autoSortScope>
        <pivotArea dataOnly="0" outline="0" fieldPosition="0">
          <references count="1">
            <reference field="4294967294" count="1" selected="0">
              <x v="0"/>
            </reference>
          </references>
        </pivotArea>
      </autoSortScope>
    </pivotField>
    <pivotField axis="axisPage" showAll="0" defaultSubtotal="0">
      <items count="2">
        <item x="1"/>
        <item x="0"/>
      </items>
    </pivotField>
    <pivotField showAll="0" defaultSubtotal="0"/>
    <pivotField showAll="0" defaultSubtotal="0"/>
    <pivotField dataField="1"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x="1"/>
        <item x="2"/>
        <item sd="0" x="3"/>
      </items>
    </pivotField>
  </pivotFields>
  <rowFields count="1">
    <field x="1"/>
  </rowFields>
  <rowItems count="3">
    <i>
      <x v="1"/>
    </i>
    <i>
      <x/>
    </i>
    <i>
      <x v="2"/>
    </i>
  </rowItems>
  <colItems count="1">
    <i/>
  </colItems>
  <pageFields count="1">
    <pageField fld="2" item="0" hier="-1"/>
  </pageFields>
  <dataFields count="1">
    <dataField name="Sum" fld="5" baseField="0" baseItem="0" numFmtId="165"/>
  </dataFields>
  <formats count="13">
    <format dxfId="84">
      <pivotArea field="2" type="button" dataOnly="0" labelOnly="1" outline="0" axis="axisPage" fieldPosition="0"/>
    </format>
    <format dxfId="83">
      <pivotArea grandCol="1" outline="0" collapsedLevelsAreSubtotals="1" fieldPosition="0"/>
    </format>
    <format dxfId="82">
      <pivotArea outline="0" collapsedLevelsAreSubtotals="1" fieldPosition="0"/>
    </format>
    <format dxfId="81">
      <pivotArea type="all" dataOnly="0" outline="0" fieldPosition="0"/>
    </format>
    <format dxfId="80">
      <pivotArea outline="0" collapsedLevelsAreSubtotals="1" fieldPosition="0"/>
    </format>
    <format dxfId="79">
      <pivotArea field="1" type="button" dataOnly="0" labelOnly="1" outline="0" axis="axisRow" fieldPosition="0"/>
    </format>
    <format dxfId="78">
      <pivotArea dataOnly="0" labelOnly="1" fieldPosition="0">
        <references count="1">
          <reference field="1" count="0"/>
        </references>
      </pivotArea>
    </format>
    <format dxfId="77">
      <pivotArea dataOnly="0" labelOnly="1" outline="0" axis="axisValues" fieldPosition="0"/>
    </format>
    <format dxfId="76">
      <pivotArea type="all" dataOnly="0" outline="0" fieldPosition="0"/>
    </format>
    <format dxfId="75">
      <pivotArea outline="0" collapsedLevelsAreSubtotals="1" fieldPosition="0"/>
    </format>
    <format dxfId="74">
      <pivotArea field="1" type="button" dataOnly="0" labelOnly="1" outline="0" axis="axisRow" fieldPosition="0"/>
    </format>
    <format dxfId="73">
      <pivotArea dataOnly="0" labelOnly="1" fieldPosition="0">
        <references count="1">
          <reference field="1" count="0"/>
        </references>
      </pivotArea>
    </format>
    <format dxfId="72">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840" name="Date">
      <autoFilter ref="A1">
        <filterColumn colId="0">
          <customFilters and="1">
            <customFilter operator="greaterThanOrEqual" val="45413"/>
            <customFilter operator="lessThanOrEqual" val="454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04AC7A-A6FF-46E4-9BFA-E17B9A3F67A5}" name="Expense_by_Subcategory"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9" rowHeaderCaption="Subcategory" colHeaderCaption="Type">
  <location ref="P4:Q7" firstHeaderRow="1" firstDataRow="1" firstDataCol="1" rowPageCount="1" colPageCount="1"/>
  <pivotFields count="9">
    <pivotField numFmtId="164" showAll="0" defaultSubtotal="0">
      <items count="4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s>
    </pivotField>
    <pivotField showAll="0" defaultSubtotal="0"/>
    <pivotField axis="axisPage" showAll="0" defaultSubtotal="0">
      <items count="2">
        <item x="1"/>
        <item x="0"/>
      </items>
    </pivotField>
    <pivotField showAll="0" defaultSubtotal="0">
      <items count="13">
        <item h="1" x="6"/>
        <item h="1" x="9"/>
        <item x="2"/>
        <item h="1" x="1"/>
        <item h="1" x="11"/>
        <item h="1" x="4"/>
        <item h="1" x="5"/>
        <item h="1" x="12"/>
        <item h="1" x="0"/>
        <item h="1" x="7"/>
        <item h="1" x="10"/>
        <item h="1" x="3"/>
        <item h="1" x="8"/>
      </items>
    </pivotField>
    <pivotField axis="axisRow" showAll="0" sortType="descending" defaultSubtotal="0">
      <items count="28">
        <item x="5"/>
        <item x="23"/>
        <item x="12"/>
        <item x="10"/>
        <item x="26"/>
        <item x="4"/>
        <item x="16"/>
        <item x="25"/>
        <item x="3"/>
        <item x="17"/>
        <item x="21"/>
        <item x="18"/>
        <item x="14"/>
        <item x="20"/>
        <item x="22"/>
        <item x="24"/>
        <item x="7"/>
        <item x="19"/>
        <item x="8"/>
        <item x="2"/>
        <item x="0"/>
        <item x="13"/>
        <item x="11"/>
        <item x="1"/>
        <item x="15"/>
        <item x="6"/>
        <item x="9"/>
        <item x="27"/>
      </items>
      <autoSortScope>
        <pivotArea dataOnly="0" outline="0" fieldPosition="0">
          <references count="1">
            <reference field="4294967294" count="1" selected="0">
              <x v="0"/>
            </reference>
          </references>
        </pivotArea>
      </autoSortScope>
    </pivotField>
    <pivotField dataField="1"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x="1"/>
        <item x="2"/>
        <item sd="0" x="3"/>
      </items>
    </pivotField>
  </pivotFields>
  <rowFields count="1">
    <field x="4"/>
  </rowFields>
  <rowItems count="3">
    <i>
      <x v="19"/>
    </i>
    <i>
      <x v="5"/>
    </i>
    <i>
      <x v="8"/>
    </i>
  </rowItems>
  <colItems count="1">
    <i/>
  </colItems>
  <pageFields count="1">
    <pageField fld="2" item="0" hier="-1"/>
  </pageFields>
  <dataFields count="1">
    <dataField name="Sum" fld="5" baseField="0" baseItem="0" numFmtId="165"/>
  </dataFields>
  <formats count="13">
    <format dxfId="97">
      <pivotArea field="2" type="button" dataOnly="0" labelOnly="1" outline="0" axis="axisPage" fieldPosition="0"/>
    </format>
    <format dxfId="96">
      <pivotArea grandCol="1" outline="0" collapsedLevelsAreSubtotals="1"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field="4" type="button" dataOnly="0" labelOnly="1" outline="0" axis="axisRow" fieldPosition="0"/>
    </format>
    <format dxfId="91">
      <pivotArea dataOnly="0" labelOnly="1" fieldPosition="0">
        <references count="1">
          <reference field="4" count="3">
            <x v="5"/>
            <x v="8"/>
            <x v="19"/>
          </reference>
        </references>
      </pivotArea>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field="4" type="button" dataOnly="0" labelOnly="1" outline="0" axis="axisRow" fieldPosition="0"/>
    </format>
    <format dxfId="86">
      <pivotArea dataOnly="0" labelOnly="1" fieldPosition="0">
        <references count="1">
          <reference field="4" count="3">
            <x v="5"/>
            <x v="8"/>
            <x v="19"/>
          </reference>
        </references>
      </pivotArea>
    </format>
    <format dxfId="85">
      <pivotArea dataOnly="0" labelOnly="1" outline="0" axis="axisValues" fieldPosition="0"/>
    </format>
  </formats>
  <chartFormats count="5">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4" count="1" selected="0">
            <x v="19"/>
          </reference>
        </references>
      </pivotArea>
    </chartFormat>
    <chartFormat chart="16" format="7">
      <pivotArea type="data" outline="0" fieldPosition="0">
        <references count="2">
          <reference field="4294967294" count="1" selected="0">
            <x v="0"/>
          </reference>
          <reference field="4" count="1" selected="0">
            <x v="5"/>
          </reference>
        </references>
      </pivotArea>
    </chartFormat>
    <chartFormat chart="16" format="8">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filters count="1">
    <filter fld="0" type="dateBetween" evalOrder="-1" id="840" name="Date">
      <autoFilter ref="A1">
        <filterColumn colId="0">
          <customFilters and="1">
            <customFilter operator="greaterThanOrEqual" val="45413"/>
            <customFilter operator="lessThanOrEqual" val="454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892588-C2A0-4131-A387-7C662FCE8B1F}" name="Income_by_Category"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Category" colHeaderCaption="Type">
  <location ref="H4:I5" firstHeaderRow="1" firstDataRow="1" firstDataCol="1" rowPageCount="1" colPageCount="1"/>
  <pivotFields count="9">
    <pivotField numFmtId="164" showAll="0">
      <items count="4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showAll="0"/>
    <pivotField axis="axisPage" showAll="0">
      <items count="3">
        <item x="1"/>
        <item x="0"/>
        <item t="default"/>
      </items>
    </pivotField>
    <pivotField axis="axisRow" showAll="0">
      <items count="14">
        <item x="6"/>
        <item x="9"/>
        <item x="2"/>
        <item x="1"/>
        <item x="11"/>
        <item x="4"/>
        <item x="5"/>
        <item x="12"/>
        <item x="0"/>
        <item x="7"/>
        <item x="10"/>
        <item x="3"/>
        <item x="8"/>
        <item t="default"/>
      </items>
    </pivotField>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defaultSubtotal="0">
      <items count="4">
        <item sd="0" x="0"/>
        <item x="1"/>
        <item x="2"/>
        <item sd="0" x="3"/>
      </items>
    </pivotField>
  </pivotFields>
  <rowFields count="1">
    <field x="3"/>
  </rowFields>
  <rowItems count="1">
    <i>
      <x v="8"/>
    </i>
  </rowItems>
  <colItems count="1">
    <i/>
  </colItems>
  <pageFields count="1">
    <pageField fld="2" item="1" hier="-1"/>
  </pageFields>
  <dataFields count="1">
    <dataField name="Sum" fld="5" baseField="0" baseItem="0" numFmtId="165"/>
  </dataFields>
  <formats count="13">
    <format dxfId="110">
      <pivotArea field="2" type="button" dataOnly="0" labelOnly="1" outline="0" axis="axisPage" fieldPosition="0"/>
    </format>
    <format dxfId="109">
      <pivotArea grandCol="1" outline="0" collapsedLevelsAreSubtotals="1" fieldPosition="0"/>
    </format>
    <format dxfId="108">
      <pivotArea outline="0" collapsedLevelsAreSubtotals="1" fieldPosition="0"/>
    </format>
    <format dxfId="107">
      <pivotArea type="all" dataOnly="0" outline="0" fieldPosition="0"/>
    </format>
    <format dxfId="106">
      <pivotArea outline="0" collapsedLevelsAreSubtotals="1" fieldPosition="0"/>
    </format>
    <format dxfId="105">
      <pivotArea field="3" type="button" dataOnly="0" labelOnly="1" outline="0" axis="axisRow" fieldPosition="0"/>
    </format>
    <format dxfId="104">
      <pivotArea dataOnly="0" labelOnly="1" fieldPosition="0">
        <references count="1">
          <reference field="3" count="2">
            <x v="8"/>
            <x v="10"/>
          </reference>
        </references>
      </pivotArea>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3" type="button" dataOnly="0" labelOnly="1" outline="0" axis="axisRow" fieldPosition="0"/>
    </format>
    <format dxfId="99">
      <pivotArea dataOnly="0" labelOnly="1" fieldPosition="0">
        <references count="1">
          <reference field="3" count="2">
            <x v="8"/>
            <x v="10"/>
          </reference>
        </references>
      </pivotArea>
    </format>
    <format dxfId="98">
      <pivotArea dataOnly="0" labelOnly="1" outline="0" axis="axisValues" fieldPosition="0"/>
    </format>
  </formats>
  <chartFormats count="4">
    <chartFormat chart="0" format="0" series="1">
      <pivotArea type="data" outline="0" fieldPosition="0">
        <references count="2">
          <reference field="4294967294" count="1" selected="0">
            <x v="0"/>
          </reference>
          <reference field="3" count="1" selected="0">
            <x v="8"/>
          </reference>
        </references>
      </pivotArea>
    </chartFormat>
    <chartFormat chart="0" format="1" series="1">
      <pivotArea type="data" outline="0" fieldPosition="0">
        <references count="2">
          <reference field="4294967294" count="1" selected="0">
            <x v="0"/>
          </reference>
          <reference field="3" count="1" selected="0">
            <x v="10"/>
          </reference>
        </references>
      </pivotArea>
    </chartFormat>
    <chartFormat chart="2" format="0" series="1">
      <pivotArea type="data" outline="0" fieldPosition="0">
        <references count="2">
          <reference field="4294967294" count="1" selected="0">
            <x v="0"/>
          </reference>
          <reference field="3" count="1" selected="0">
            <x v="8"/>
          </reference>
        </references>
      </pivotArea>
    </chartFormat>
    <chartFormat chart="2" format="1" series="1">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filters count="1">
    <filter fld="0" type="dateBetween" evalOrder="-1" id="840" name="Date">
      <autoFilter ref="A1">
        <filterColumn colId="0">
          <customFilters and="1">
            <customFilter operator="greaterThanOrEqual" val="45413"/>
            <customFilter operator="lessThanOrEqual" val="454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38F27E-546E-4DDE-9805-E2F395C7304F}" name="Total_in_Selected_Months"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Type">
  <location ref="A12:B14" firstHeaderRow="1" firstDataRow="1" firstDataCol="1"/>
  <pivotFields count="9">
    <pivotField numFmtId="164" showAll="0">
      <items count="4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showAll="0"/>
    <pivotField axis="axisRow" showAll="0" sortType="descending">
      <items count="3">
        <item x="0"/>
        <item x="1"/>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2">
    <i>
      <x/>
    </i>
    <i>
      <x v="1"/>
    </i>
  </rowItems>
  <colItems count="1">
    <i/>
  </colItems>
  <dataFields count="1">
    <dataField name="Sum" fld="5" baseField="0" baseItem="0" numFmtId="166"/>
  </dataFields>
  <formats count="11">
    <format dxfId="121">
      <pivotArea outline="0" collapsedLevelsAreSubtotals="1" fieldPosition="0"/>
    </format>
    <format dxfId="120">
      <pivotArea type="all" dataOnly="0" outline="0" fieldPosition="0"/>
    </format>
    <format dxfId="119">
      <pivotArea outline="0" collapsedLevelsAreSubtotals="1" fieldPosition="0"/>
    </format>
    <format dxfId="118">
      <pivotArea field="2" type="button" dataOnly="0" labelOnly="1" outline="0" axis="axisRow" fieldPosition="0"/>
    </format>
    <format dxfId="117">
      <pivotArea dataOnly="0" labelOnly="1" fieldPosition="0">
        <references count="1">
          <reference field="2" count="0"/>
        </references>
      </pivotArea>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field="2" type="button" dataOnly="0" labelOnly="1" outline="0" axis="axisRow" fieldPosition="0"/>
    </format>
    <format dxfId="112">
      <pivotArea dataOnly="0" labelOnly="1" fieldPosition="0">
        <references count="1">
          <reference field="2" count="0"/>
        </references>
      </pivotArea>
    </format>
    <format dxfId="111">
      <pivotArea dataOnly="0" labelOnly="1" outline="0" axis="axisValues" fieldPosition="0"/>
    </format>
  </formats>
  <pivotTableStyleInfo name="PivotStyleLight16" showRowHeaders="1" showColHeaders="1" showRowStripes="0" showColStripes="0" showLastColumn="1"/>
  <filters count="1">
    <filter fld="0" type="dateBetween" evalOrder="-1" id="828" name="Date">
      <autoFilter ref="A1">
        <filterColumn colId="0">
          <customFilters and="1">
            <customFilter operator="greaterThanOrEqual" val="45413"/>
            <customFilter operator="lessThanOrEqual" val="454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8B152F-0C63-4CD2-B2E2-5686A98DC5B5}" name="Year_Selected"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ype">
  <location ref="D24:D25" firstHeaderRow="1" firstDataRow="1" firstDataCol="0"/>
  <pivotFields count="9">
    <pivotField dataField="1" numFmtId="164" showAll="0">
      <items count="4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showAll="0"/>
    <pivotField showAll="0" sortType="descending">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h="1" x="0"/>
        <item x="1"/>
        <item h="1" x="2"/>
        <item h="1" x="3"/>
        <item t="default"/>
      </items>
    </pivotField>
  </pivotFields>
  <rowItems count="1">
    <i/>
  </rowItems>
  <colItems count="1">
    <i/>
  </colItems>
  <dataFields count="1">
    <dataField name="Year" fld="0" subtotal="min" baseField="0" baseItem="1" numFmtId="168"/>
  </dataFields>
  <formats count="17">
    <format dxfId="138">
      <pivotArea outline="0" collapsedLevelsAreSubtotals="1" fieldPosition="0"/>
    </format>
    <format dxfId="137">
      <pivotArea type="all" dataOnly="0" outline="0" fieldPosition="0"/>
    </format>
    <format dxfId="136">
      <pivotArea outline="0" collapsedLevelsAreSubtotals="1" fieldPosition="0"/>
    </format>
    <format dxfId="135">
      <pivotArea field="2" type="button" dataOnly="0" labelOnly="1" outline="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2" type="button" dataOnly="0" labelOnly="1" outline="0"/>
    </format>
    <format dxfId="130">
      <pivotArea dataOnly="0" labelOnly="1" outline="0" axis="axisValues" fieldPosition="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dataOnly="0" labelOnly="1" outline="0" fieldPosition="0">
        <references count="1">
          <reference field="4294967294" count="1">
            <x v="0"/>
          </reference>
        </references>
      </pivotArea>
    </format>
    <format dxfId="125">
      <pivotArea type="all" dataOnly="0" outline="0" fieldPosition="0"/>
    </format>
    <format dxfId="124">
      <pivotArea outline="0" collapsedLevelsAreSubtotals="1" fieldPosition="0"/>
    </format>
    <format dxfId="123">
      <pivotArea dataOnly="0" labelOnly="1" outline="0" fieldPosition="0">
        <references count="1">
          <reference field="4294967294" count="1">
            <x v="0"/>
          </reference>
        </references>
      </pivotArea>
    </format>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3F19D6-0C54-4F0A-A4B3-F5280FA9E0A5}" name="Total"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ype">
  <location ref="A2:B4" firstHeaderRow="1" firstDataRow="1" firstDataCol="1"/>
  <pivotFields count="9">
    <pivotField numFmtId="164" showAll="0">
      <items count="4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showAll="0"/>
    <pivotField axis="axisRow" showAll="0" sortType="descending">
      <items count="3">
        <item x="0"/>
        <item x="1"/>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h="1" x="0"/>
        <item x="1"/>
        <item h="1" x="2"/>
        <item h="1" x="3"/>
        <item t="default"/>
      </items>
    </pivotField>
  </pivotFields>
  <rowFields count="1">
    <field x="2"/>
  </rowFields>
  <rowItems count="2">
    <i>
      <x/>
    </i>
    <i>
      <x v="1"/>
    </i>
  </rowItems>
  <colItems count="1">
    <i/>
  </colItems>
  <dataFields count="1">
    <dataField name="Sum" fld="5" baseField="0" baseItem="0" numFmtId="166"/>
  </dataFields>
  <formats count="11">
    <format dxfId="149">
      <pivotArea outline="0" collapsedLevelsAreSubtotals="1" fieldPosition="0"/>
    </format>
    <format dxfId="148">
      <pivotArea type="all" dataOnly="0" outline="0" fieldPosition="0"/>
    </format>
    <format dxfId="147">
      <pivotArea outline="0" collapsedLevelsAreSubtotals="1" fieldPosition="0"/>
    </format>
    <format dxfId="146">
      <pivotArea field="2" type="button" dataOnly="0" labelOnly="1" outline="0" axis="axisRow" fieldPosition="0"/>
    </format>
    <format dxfId="145">
      <pivotArea dataOnly="0" labelOnly="1" fieldPosition="0">
        <references count="1">
          <reference field="2" count="0"/>
        </references>
      </pivotArea>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2" type="button" dataOnly="0" labelOnly="1" outline="0" axis="axisRow" fieldPosition="0"/>
    </format>
    <format dxfId="140">
      <pivotArea dataOnly="0" labelOnly="1" fieldPosition="0">
        <references count="1">
          <reference field="2" count="0"/>
        </references>
      </pivotArea>
    </format>
    <format dxfId="1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008EC6A-BB03-4E1B-83F5-94BE6EACDCAA}" sourceName="Category">
  <pivotTables>
    <pivotTable tabId="4" name="Expense_by_Subcategory"/>
  </pivotTables>
  <data>
    <tabular pivotCacheId="2090789887">
      <items count="13">
        <i x="6"/>
        <i x="9"/>
        <i x="2" s="1"/>
        <i x="1"/>
        <i x="11"/>
        <i x="4"/>
        <i x="5"/>
        <i x="12"/>
        <i x="7"/>
        <i x="3"/>
        <i x="8"/>
        <i x="0" nd="1"/>
        <i x="10"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42B572E7-A87C-4F6D-87B1-93EB7F16C0E6}" sourceName="Years (Date)">
  <pivotTables>
    <pivotTable tabId="4" name="Year_Selected"/>
    <pivotTable tabId="4" name="Total_by_Month_in_Selected_Year"/>
    <pivotTable tabId="4" name="Total_in_Selected_Year"/>
  </pivotTables>
  <data>
    <tabular pivotCacheId="2090789887">
      <items count="4">
        <i x="1" s="1"/>
        <i x="2"/>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4D71F78-DD54-401A-91B2-42923B95242A}" cache="Slicer_Category" caption="Category" style="Slicer Style 1" rowHeight="241300"/>
  <slicer name="Years" xr10:uid="{C57EB52A-43F7-4BCF-BDCA-6924BD8D8B0E}" cache="Slicer_Years__Date" caption="Years"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367BDE0-94BD-4E88-A1B9-A67409C91EE5}" name="Entries" displayName="Entries" ref="A1:F1404" totalsRowShown="0" headerRowDxfId="157" dataDxfId="156">
  <autoFilter ref="A1:F1404" xr:uid="{B367BDE0-94BD-4E88-A1B9-A67409C91EE5}"/>
  <sortState xmlns:xlrd2="http://schemas.microsoft.com/office/spreadsheetml/2017/richdata2" ref="A2:F1404">
    <sortCondition ref="A1:A1404"/>
  </sortState>
  <tableColumns count="6">
    <tableColumn id="1" xr3:uid="{9D02CFA7-0ADA-474D-9197-262EF8FF2CB2}" name="Date" dataDxfId="155"/>
    <tableColumn id="2" xr3:uid="{BC056973-2F25-4ADC-B2F3-8276CD631113}" name="Method" dataDxfId="154"/>
    <tableColumn id="3" xr3:uid="{4124FE71-80CC-43EB-8AD8-EC492CBC6337}" name="Type" dataDxfId="153"/>
    <tableColumn id="4" xr3:uid="{C56321D0-6B75-4B3F-9A76-D5B67DB72788}" name="Category" dataDxfId="152"/>
    <tableColumn id="5" xr3:uid="{B34D723B-E4E4-4BF6-AAAA-7299A21DC7E9}" name="Subcategory" dataDxfId="151"/>
    <tableColumn id="6" xr3:uid="{8A5DC5DB-5162-4DBB-B9D0-E19F4AA56804}" name="Amount" dataDxfId="150"/>
  </tableColumns>
  <tableStyleInfo name="TableStyleMedium1"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02A7364-3E48-4C92-80A5-FF64B8F30C4C}" sourceName="Date">
  <pivotTables>
    <pivotTable tabId="4" name="Expense_by_Category"/>
    <pivotTable tabId="4" name="Expense_by_Method"/>
    <pivotTable tabId="4" name="Expense_by_Subcategory"/>
    <pivotTable tabId="4" name="Income_by_Category"/>
    <pivotTable tabId="4" name="Income_by_Method"/>
    <pivotTable tabId="4" name="Total_in_Selected_Months"/>
    <pivotTable tabId="4" name="Timeline_Selected"/>
  </pivotTables>
  <state minimalRefreshVersion="6" lastRefreshVersion="6" pivotCacheId="2090789887" filterType="dateBetween">
    <selection startDate="2024-05-01T00:00:00" endDate="2024-05-31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D5A989B-0C97-4AE3-94E7-7DB83E31DD56}" cache="NativeTimeline_Date" caption="Date" level="2" selectionLevel="2" scrollPosition="2023-01-01T00:00:00" style="Timeline Style 1"/>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96CEE-885F-47BD-B645-6372C9644ADF}">
  <dimension ref="A1:W13"/>
  <sheetViews>
    <sheetView workbookViewId="0">
      <selection activeCell="H13" sqref="H13"/>
    </sheetView>
  </sheetViews>
  <sheetFormatPr defaultRowHeight="15.5" x14ac:dyDescent="0.35"/>
  <cols>
    <col min="1" max="2" width="8.796875" style="7"/>
    <col min="3" max="3" width="13.5" style="7" customWidth="1"/>
    <col min="4" max="4" width="3.796875" style="7" customWidth="1"/>
    <col min="5" max="5" width="12.5" style="7" customWidth="1"/>
    <col min="6" max="6" width="10.09765625" style="7" customWidth="1"/>
    <col min="7" max="7" width="3.796875" style="7" customWidth="1"/>
    <col min="8" max="8" width="12.5" style="7" customWidth="1"/>
    <col min="9" max="9" width="13.59765625" style="7" customWidth="1"/>
    <col min="10" max="10" width="13.296875" style="7" customWidth="1"/>
    <col min="11" max="11" width="16.796875" style="7" customWidth="1"/>
    <col min="12" max="12" width="3.796875" style="7" customWidth="1"/>
    <col min="13" max="13" width="16" style="7" customWidth="1"/>
    <col min="14" max="14" width="15" style="7" customWidth="1"/>
    <col min="15" max="15" width="10.69921875" style="7" customWidth="1"/>
    <col min="16" max="16" width="9.5" style="7" customWidth="1"/>
    <col min="17" max="17" width="10" style="7" customWidth="1"/>
    <col min="18" max="18" width="12" style="7" customWidth="1"/>
    <col min="19" max="19" width="14.69921875" style="7" customWidth="1"/>
    <col min="20" max="20" width="19.59765625" style="7" customWidth="1"/>
    <col min="21" max="21" width="15.59765625" style="7" customWidth="1"/>
    <col min="22" max="22" width="15" style="7" customWidth="1"/>
    <col min="23" max="23" width="14.8984375" style="7" customWidth="1"/>
    <col min="24" max="16384" width="8.796875" style="7"/>
  </cols>
  <sheetData>
    <row r="1" spans="1:23" s="6" customFormat="1" x14ac:dyDescent="0.35">
      <c r="A1" s="6" t="s">
        <v>0</v>
      </c>
      <c r="B1" s="6" t="s">
        <v>1</v>
      </c>
      <c r="C1" s="6" t="s">
        <v>2</v>
      </c>
      <c r="E1" s="6" t="s">
        <v>35</v>
      </c>
      <c r="F1" s="6" t="s">
        <v>36</v>
      </c>
      <c r="H1" s="6" t="s">
        <v>18</v>
      </c>
      <c r="I1" s="6" t="s">
        <v>39</v>
      </c>
      <c r="J1" s="6" t="s">
        <v>40</v>
      </c>
      <c r="K1" s="6" t="s">
        <v>19</v>
      </c>
      <c r="M1" s="6" t="s">
        <v>24</v>
      </c>
      <c r="N1" s="6" t="s">
        <v>25</v>
      </c>
      <c r="O1" s="6" t="s">
        <v>26</v>
      </c>
      <c r="P1" s="6" t="s">
        <v>22</v>
      </c>
      <c r="Q1" s="6" t="s">
        <v>27</v>
      </c>
      <c r="R1" s="6" t="s">
        <v>28</v>
      </c>
      <c r="S1" s="6" t="s">
        <v>23</v>
      </c>
      <c r="T1" s="6" t="s">
        <v>76</v>
      </c>
      <c r="U1" s="6" t="s">
        <v>29</v>
      </c>
      <c r="V1" s="6" t="s">
        <v>30</v>
      </c>
      <c r="W1" s="6" t="s">
        <v>31</v>
      </c>
    </row>
    <row r="2" spans="1:23" x14ac:dyDescent="0.35">
      <c r="A2" s="7">
        <v>2022</v>
      </c>
      <c r="B2" s="7">
        <v>1</v>
      </c>
      <c r="C2" s="7" t="s">
        <v>3</v>
      </c>
      <c r="E2" s="7" t="s">
        <v>15</v>
      </c>
      <c r="F2" s="7" t="s">
        <v>18</v>
      </c>
      <c r="H2" s="7" t="s">
        <v>39</v>
      </c>
      <c r="I2" s="7" t="s">
        <v>20</v>
      </c>
      <c r="J2" s="7" t="s">
        <v>32</v>
      </c>
      <c r="K2" s="7" t="s">
        <v>24</v>
      </c>
      <c r="M2" s="7" t="s">
        <v>41</v>
      </c>
      <c r="N2" s="7" t="s">
        <v>43</v>
      </c>
      <c r="O2" s="7" t="s">
        <v>46</v>
      </c>
      <c r="P2" s="7" t="s">
        <v>49</v>
      </c>
      <c r="Q2" s="7" t="s">
        <v>27</v>
      </c>
      <c r="R2" s="7" t="s">
        <v>55</v>
      </c>
      <c r="S2" s="7" t="s">
        <v>59</v>
      </c>
      <c r="T2" s="7" t="s">
        <v>62</v>
      </c>
      <c r="U2" s="7" t="s">
        <v>66</v>
      </c>
      <c r="V2" s="7" t="s">
        <v>69</v>
      </c>
      <c r="W2" s="7" t="s">
        <v>73</v>
      </c>
    </row>
    <row r="3" spans="1:23" x14ac:dyDescent="0.35">
      <c r="A3" s="7">
        <v>2023</v>
      </c>
      <c r="B3" s="7">
        <v>2</v>
      </c>
      <c r="C3" s="7" t="s">
        <v>4</v>
      </c>
      <c r="E3" s="7" t="s">
        <v>17</v>
      </c>
      <c r="F3" s="7" t="s">
        <v>19</v>
      </c>
      <c r="H3" s="7" t="s">
        <v>40</v>
      </c>
      <c r="I3" s="7" t="s">
        <v>21</v>
      </c>
      <c r="J3" s="7" t="s">
        <v>33</v>
      </c>
      <c r="K3" s="7" t="s">
        <v>25</v>
      </c>
      <c r="M3" s="7" t="s">
        <v>42</v>
      </c>
      <c r="N3" s="7" t="s">
        <v>44</v>
      </c>
      <c r="O3" s="7" t="s">
        <v>47</v>
      </c>
      <c r="P3" s="7" t="s">
        <v>50</v>
      </c>
      <c r="Q3" s="7" t="s">
        <v>53</v>
      </c>
      <c r="R3" s="7" t="s">
        <v>56</v>
      </c>
      <c r="S3" s="7" t="s">
        <v>60</v>
      </c>
      <c r="T3" s="7" t="s">
        <v>63</v>
      </c>
      <c r="U3" s="7" t="s">
        <v>67</v>
      </c>
      <c r="V3" s="7" t="s">
        <v>70</v>
      </c>
      <c r="W3" s="7" t="s">
        <v>74</v>
      </c>
    </row>
    <row r="4" spans="1:23" x14ac:dyDescent="0.35">
      <c r="A4" s="7">
        <v>2024</v>
      </c>
      <c r="B4" s="7">
        <v>3</v>
      </c>
      <c r="C4" s="7" t="s">
        <v>5</v>
      </c>
      <c r="E4" s="7" t="s">
        <v>16</v>
      </c>
      <c r="K4" s="7" t="s">
        <v>26</v>
      </c>
      <c r="N4" s="7" t="s">
        <v>45</v>
      </c>
      <c r="O4" s="7" t="s">
        <v>48</v>
      </c>
      <c r="P4" s="7" t="s">
        <v>52</v>
      </c>
      <c r="Q4" s="7" t="s">
        <v>54</v>
      </c>
      <c r="R4" s="7" t="s">
        <v>58</v>
      </c>
      <c r="S4" s="7" t="s">
        <v>61</v>
      </c>
      <c r="T4" s="7" t="s">
        <v>64</v>
      </c>
      <c r="U4" s="7" t="s">
        <v>68</v>
      </c>
      <c r="V4" s="7" t="s">
        <v>71</v>
      </c>
      <c r="W4" s="7" t="s">
        <v>75</v>
      </c>
    </row>
    <row r="5" spans="1:23" x14ac:dyDescent="0.35">
      <c r="B5" s="7">
        <v>4</v>
      </c>
      <c r="C5" s="7" t="s">
        <v>6</v>
      </c>
      <c r="E5" s="7" t="s">
        <v>78</v>
      </c>
      <c r="K5" s="7" t="s">
        <v>22</v>
      </c>
      <c r="N5" s="7" t="s">
        <v>80</v>
      </c>
      <c r="P5" s="7" t="s">
        <v>51</v>
      </c>
      <c r="R5" s="7" t="s">
        <v>57</v>
      </c>
      <c r="T5" s="7" t="s">
        <v>65</v>
      </c>
      <c r="V5" s="7" t="s">
        <v>72</v>
      </c>
    </row>
    <row r="6" spans="1:23" x14ac:dyDescent="0.35">
      <c r="B6" s="7">
        <v>5</v>
      </c>
      <c r="C6" s="7" t="s">
        <v>7</v>
      </c>
      <c r="K6" s="7" t="s">
        <v>27</v>
      </c>
    </row>
    <row r="7" spans="1:23" x14ac:dyDescent="0.35">
      <c r="B7" s="7">
        <v>6</v>
      </c>
      <c r="C7" s="7" t="s">
        <v>8</v>
      </c>
      <c r="K7" s="7" t="s">
        <v>28</v>
      </c>
    </row>
    <row r="8" spans="1:23" x14ac:dyDescent="0.35">
      <c r="B8" s="7">
        <v>7</v>
      </c>
      <c r="C8" s="7" t="s">
        <v>9</v>
      </c>
      <c r="K8" s="7" t="s">
        <v>23</v>
      </c>
    </row>
    <row r="9" spans="1:23" x14ac:dyDescent="0.35">
      <c r="B9" s="7">
        <v>8</v>
      </c>
      <c r="C9" s="7" t="s">
        <v>10</v>
      </c>
      <c r="K9" s="7" t="s">
        <v>76</v>
      </c>
    </row>
    <row r="10" spans="1:23" x14ac:dyDescent="0.35">
      <c r="B10" s="7">
        <v>9</v>
      </c>
      <c r="C10" s="7" t="s">
        <v>11</v>
      </c>
      <c r="K10" s="7" t="s">
        <v>29</v>
      </c>
    </row>
    <row r="11" spans="1:23" x14ac:dyDescent="0.35">
      <c r="B11" s="7">
        <v>10</v>
      </c>
      <c r="C11" s="7" t="s">
        <v>12</v>
      </c>
      <c r="K11" s="7" t="s">
        <v>30</v>
      </c>
    </row>
    <row r="12" spans="1:23" x14ac:dyDescent="0.35">
      <c r="B12" s="7">
        <v>11</v>
      </c>
      <c r="C12" s="7" t="s">
        <v>13</v>
      </c>
      <c r="K12" s="7" t="s">
        <v>31</v>
      </c>
    </row>
    <row r="13" spans="1:23" x14ac:dyDescent="0.35">
      <c r="B13" s="7">
        <v>12</v>
      </c>
      <c r="C13" s="7" t="s">
        <v>14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264E0-1157-434B-90F7-235D4AAFED6E}">
  <dimension ref="A1:F1404"/>
  <sheetViews>
    <sheetView tabSelected="1" workbookViewId="0">
      <pane ySplit="1" topLeftCell="A1382" activePane="bottomLeft" state="frozen"/>
      <selection pane="bottomLeft" activeCell="C1407" sqref="C1407"/>
    </sheetView>
  </sheetViews>
  <sheetFormatPr defaultRowHeight="15.5" x14ac:dyDescent="0.35"/>
  <cols>
    <col min="1" max="3" width="14.69921875" style="7" customWidth="1"/>
    <col min="4" max="4" width="16.69921875" style="7" customWidth="1"/>
    <col min="5" max="5" width="20.69921875" style="7" customWidth="1"/>
    <col min="6" max="6" width="17.69921875" style="7" customWidth="1"/>
    <col min="7" max="16384" width="8.796875" style="7"/>
  </cols>
  <sheetData>
    <row r="1" spans="1:6" x14ac:dyDescent="0.35">
      <c r="A1" s="6" t="s">
        <v>34</v>
      </c>
      <c r="B1" s="6" t="s">
        <v>35</v>
      </c>
      <c r="C1" s="6" t="s">
        <v>36</v>
      </c>
      <c r="D1" s="6" t="s">
        <v>37</v>
      </c>
      <c r="E1" s="6" t="s">
        <v>77</v>
      </c>
      <c r="F1" s="6" t="s">
        <v>38</v>
      </c>
    </row>
    <row r="2" spans="1:6" x14ac:dyDescent="0.35">
      <c r="A2" s="8">
        <v>44927</v>
      </c>
      <c r="B2" s="7" t="s">
        <v>78</v>
      </c>
      <c r="C2" s="7" t="s">
        <v>18</v>
      </c>
      <c r="D2" s="7" t="s">
        <v>39</v>
      </c>
      <c r="E2" s="7" t="s">
        <v>20</v>
      </c>
      <c r="F2" s="9">
        <v>60000</v>
      </c>
    </row>
    <row r="3" spans="1:6" x14ac:dyDescent="0.35">
      <c r="A3" s="8">
        <v>44927</v>
      </c>
      <c r="B3" s="7" t="s">
        <v>15</v>
      </c>
      <c r="C3" s="7" t="s">
        <v>19</v>
      </c>
      <c r="D3" s="7" t="s">
        <v>30</v>
      </c>
      <c r="E3" s="7" t="s">
        <v>71</v>
      </c>
      <c r="F3" s="9">
        <v>22168</v>
      </c>
    </row>
    <row r="4" spans="1:6" x14ac:dyDescent="0.35">
      <c r="A4" s="8">
        <v>44927</v>
      </c>
      <c r="B4" s="7" t="s">
        <v>15</v>
      </c>
      <c r="C4" s="7" t="s">
        <v>19</v>
      </c>
      <c r="D4" s="7" t="s">
        <v>26</v>
      </c>
      <c r="E4" s="7" t="s">
        <v>47</v>
      </c>
      <c r="F4" s="9">
        <v>150</v>
      </c>
    </row>
    <row r="5" spans="1:6" x14ac:dyDescent="0.35">
      <c r="A5" s="8">
        <v>44927</v>
      </c>
      <c r="B5" s="7" t="s">
        <v>16</v>
      </c>
      <c r="C5" s="7" t="s">
        <v>19</v>
      </c>
      <c r="D5" s="7" t="s">
        <v>26</v>
      </c>
      <c r="E5" s="7" t="s">
        <v>46</v>
      </c>
      <c r="F5" s="9">
        <v>50</v>
      </c>
    </row>
    <row r="6" spans="1:6" x14ac:dyDescent="0.35">
      <c r="A6" s="8">
        <v>44927</v>
      </c>
      <c r="B6" s="7" t="s">
        <v>16</v>
      </c>
      <c r="C6" s="7" t="s">
        <v>19</v>
      </c>
      <c r="D6" s="7" t="s">
        <v>26</v>
      </c>
      <c r="E6" s="7" t="s">
        <v>46</v>
      </c>
      <c r="F6" s="9">
        <v>30</v>
      </c>
    </row>
    <row r="7" spans="1:6" x14ac:dyDescent="0.35">
      <c r="A7" s="8">
        <v>44927</v>
      </c>
      <c r="B7" s="7" t="s">
        <v>16</v>
      </c>
      <c r="C7" s="7" t="s">
        <v>19</v>
      </c>
      <c r="D7" s="7" t="s">
        <v>26</v>
      </c>
      <c r="E7" s="7" t="s">
        <v>46</v>
      </c>
      <c r="F7" s="9">
        <v>40</v>
      </c>
    </row>
    <row r="8" spans="1:6" x14ac:dyDescent="0.35">
      <c r="A8" s="8">
        <v>44927</v>
      </c>
      <c r="B8" s="7" t="s">
        <v>16</v>
      </c>
      <c r="C8" s="7" t="s">
        <v>19</v>
      </c>
      <c r="D8" s="7" t="s">
        <v>26</v>
      </c>
      <c r="E8" s="7" t="s">
        <v>46</v>
      </c>
      <c r="F8" s="9">
        <v>50</v>
      </c>
    </row>
    <row r="9" spans="1:6" x14ac:dyDescent="0.35">
      <c r="A9" s="8">
        <v>44927</v>
      </c>
      <c r="B9" s="7" t="s">
        <v>16</v>
      </c>
      <c r="C9" s="7" t="s">
        <v>19</v>
      </c>
      <c r="D9" s="7" t="s">
        <v>26</v>
      </c>
      <c r="E9" s="7" t="s">
        <v>46</v>
      </c>
      <c r="F9" s="9">
        <v>2</v>
      </c>
    </row>
    <row r="10" spans="1:6" x14ac:dyDescent="0.35">
      <c r="A10" s="8">
        <v>44927</v>
      </c>
      <c r="B10" s="7" t="s">
        <v>16</v>
      </c>
      <c r="C10" s="7" t="s">
        <v>19</v>
      </c>
      <c r="D10" s="7" t="s">
        <v>26</v>
      </c>
      <c r="E10" s="7" t="s">
        <v>46</v>
      </c>
      <c r="F10" s="9">
        <v>200</v>
      </c>
    </row>
    <row r="11" spans="1:6" x14ac:dyDescent="0.35">
      <c r="A11" s="8">
        <v>44927</v>
      </c>
      <c r="B11" s="7" t="s">
        <v>16</v>
      </c>
      <c r="C11" s="7" t="s">
        <v>19</v>
      </c>
      <c r="D11" s="7" t="s">
        <v>26</v>
      </c>
      <c r="E11" s="7" t="s">
        <v>46</v>
      </c>
      <c r="F11" s="9">
        <v>260</v>
      </c>
    </row>
    <row r="12" spans="1:6" x14ac:dyDescent="0.35">
      <c r="A12" s="8">
        <v>44929</v>
      </c>
      <c r="B12" s="7" t="s">
        <v>15</v>
      </c>
      <c r="C12" s="7" t="s">
        <v>19</v>
      </c>
      <c r="D12" s="7" t="s">
        <v>26</v>
      </c>
      <c r="E12" s="7" t="s">
        <v>47</v>
      </c>
      <c r="F12" s="9">
        <v>75</v>
      </c>
    </row>
    <row r="13" spans="1:6" x14ac:dyDescent="0.35">
      <c r="A13" s="8">
        <v>44929</v>
      </c>
      <c r="B13" s="7" t="s">
        <v>16</v>
      </c>
      <c r="C13" s="7" t="s">
        <v>19</v>
      </c>
      <c r="D13" s="7" t="s">
        <v>26</v>
      </c>
      <c r="E13" s="7" t="s">
        <v>46</v>
      </c>
      <c r="F13" s="9">
        <v>651</v>
      </c>
    </row>
    <row r="14" spans="1:6" x14ac:dyDescent="0.35">
      <c r="A14" s="8">
        <v>44930</v>
      </c>
      <c r="B14" s="7" t="s">
        <v>15</v>
      </c>
      <c r="C14" s="7" t="s">
        <v>19</v>
      </c>
      <c r="D14" s="7" t="s">
        <v>26</v>
      </c>
      <c r="E14" s="7" t="s">
        <v>47</v>
      </c>
      <c r="F14" s="9">
        <v>50</v>
      </c>
    </row>
    <row r="15" spans="1:6" x14ac:dyDescent="0.35">
      <c r="A15" s="8">
        <v>44934</v>
      </c>
      <c r="B15" s="7" t="s">
        <v>16</v>
      </c>
      <c r="C15" s="7" t="s">
        <v>19</v>
      </c>
      <c r="D15" s="7" t="s">
        <v>26</v>
      </c>
      <c r="E15" s="7" t="s">
        <v>48</v>
      </c>
      <c r="F15" s="9">
        <v>291</v>
      </c>
    </row>
    <row r="16" spans="1:6" x14ac:dyDescent="0.35">
      <c r="A16" s="8">
        <v>44934</v>
      </c>
      <c r="B16" s="7" t="s">
        <v>16</v>
      </c>
      <c r="C16" s="7" t="s">
        <v>19</v>
      </c>
      <c r="D16" s="7" t="s">
        <v>26</v>
      </c>
      <c r="E16" s="7" t="s">
        <v>46</v>
      </c>
      <c r="F16" s="9">
        <v>50</v>
      </c>
    </row>
    <row r="17" spans="1:6" x14ac:dyDescent="0.35">
      <c r="A17" s="8">
        <v>44934</v>
      </c>
      <c r="B17" s="7" t="s">
        <v>16</v>
      </c>
      <c r="C17" s="7" t="s">
        <v>19</v>
      </c>
      <c r="D17" s="7" t="s">
        <v>26</v>
      </c>
      <c r="E17" s="7" t="s">
        <v>46</v>
      </c>
      <c r="F17" s="9">
        <v>150</v>
      </c>
    </row>
    <row r="18" spans="1:6" x14ac:dyDescent="0.35">
      <c r="A18" s="8">
        <v>44934</v>
      </c>
      <c r="B18" s="7" t="s">
        <v>16</v>
      </c>
      <c r="C18" s="7" t="s">
        <v>19</v>
      </c>
      <c r="D18" s="7" t="s">
        <v>26</v>
      </c>
      <c r="E18" s="7" t="s">
        <v>46</v>
      </c>
      <c r="F18" s="9">
        <v>70</v>
      </c>
    </row>
    <row r="19" spans="1:6" x14ac:dyDescent="0.35">
      <c r="A19" s="8">
        <v>44934</v>
      </c>
      <c r="B19" s="7" t="s">
        <v>16</v>
      </c>
      <c r="C19" s="7" t="s">
        <v>19</v>
      </c>
      <c r="D19" s="7" t="s">
        <v>26</v>
      </c>
      <c r="E19" s="7" t="s">
        <v>46</v>
      </c>
      <c r="F19" s="9">
        <v>90</v>
      </c>
    </row>
    <row r="20" spans="1:6" x14ac:dyDescent="0.35">
      <c r="A20" s="8">
        <v>44935</v>
      </c>
      <c r="B20" s="7" t="s">
        <v>16</v>
      </c>
      <c r="C20" s="7" t="s">
        <v>19</v>
      </c>
      <c r="D20" s="7" t="s">
        <v>26</v>
      </c>
      <c r="E20" s="7" t="s">
        <v>46</v>
      </c>
      <c r="F20" s="9">
        <v>54</v>
      </c>
    </row>
    <row r="21" spans="1:6" x14ac:dyDescent="0.35">
      <c r="A21" s="8">
        <v>44935</v>
      </c>
      <c r="B21" s="7" t="s">
        <v>16</v>
      </c>
      <c r="C21" s="7" t="s">
        <v>19</v>
      </c>
      <c r="D21" s="7" t="s">
        <v>26</v>
      </c>
      <c r="E21" s="7" t="s">
        <v>48</v>
      </c>
      <c r="F21" s="9">
        <v>213</v>
      </c>
    </row>
    <row r="22" spans="1:6" x14ac:dyDescent="0.35">
      <c r="A22" s="8">
        <v>44936</v>
      </c>
      <c r="B22" s="7" t="s">
        <v>15</v>
      </c>
      <c r="C22" s="7" t="s">
        <v>19</v>
      </c>
      <c r="D22" s="7" t="s">
        <v>26</v>
      </c>
      <c r="E22" s="7" t="s">
        <v>47</v>
      </c>
      <c r="F22" s="9">
        <v>325</v>
      </c>
    </row>
    <row r="23" spans="1:6" x14ac:dyDescent="0.35">
      <c r="A23" s="8">
        <v>44936</v>
      </c>
      <c r="B23" s="7" t="s">
        <v>17</v>
      </c>
      <c r="C23" s="7" t="s">
        <v>19</v>
      </c>
      <c r="D23" s="7" t="s">
        <v>25</v>
      </c>
      <c r="E23" s="7" t="s">
        <v>44</v>
      </c>
      <c r="F23" s="9">
        <v>30</v>
      </c>
    </row>
    <row r="24" spans="1:6" x14ac:dyDescent="0.35">
      <c r="A24" s="8">
        <v>44937</v>
      </c>
      <c r="B24" s="7" t="s">
        <v>15</v>
      </c>
      <c r="C24" s="7" t="s">
        <v>19</v>
      </c>
      <c r="D24" s="7" t="s">
        <v>26</v>
      </c>
      <c r="E24" s="7" t="s">
        <v>47</v>
      </c>
      <c r="F24" s="9">
        <v>131</v>
      </c>
    </row>
    <row r="25" spans="1:6" x14ac:dyDescent="0.35">
      <c r="A25" s="8">
        <v>44937</v>
      </c>
      <c r="B25" s="7" t="s">
        <v>15</v>
      </c>
      <c r="C25" s="7" t="s">
        <v>19</v>
      </c>
      <c r="D25" s="7" t="s">
        <v>26</v>
      </c>
      <c r="E25" s="7" t="s">
        <v>47</v>
      </c>
      <c r="F25" s="9">
        <v>250</v>
      </c>
    </row>
    <row r="26" spans="1:6" x14ac:dyDescent="0.35">
      <c r="A26" s="8">
        <v>44937</v>
      </c>
      <c r="B26" s="7" t="s">
        <v>17</v>
      </c>
      <c r="C26" s="7" t="s">
        <v>19</v>
      </c>
      <c r="D26" s="7" t="s">
        <v>25</v>
      </c>
      <c r="E26" s="7" t="s">
        <v>44</v>
      </c>
      <c r="F26" s="9">
        <v>30</v>
      </c>
    </row>
    <row r="27" spans="1:6" x14ac:dyDescent="0.35">
      <c r="A27" s="8">
        <v>44939</v>
      </c>
      <c r="B27" s="7" t="s">
        <v>15</v>
      </c>
      <c r="C27" s="7" t="s">
        <v>19</v>
      </c>
      <c r="D27" s="7" t="s">
        <v>26</v>
      </c>
      <c r="E27" s="7" t="s">
        <v>47</v>
      </c>
      <c r="F27" s="9">
        <v>180</v>
      </c>
    </row>
    <row r="28" spans="1:6" x14ac:dyDescent="0.35">
      <c r="A28" s="8">
        <v>44940</v>
      </c>
      <c r="B28" s="7" t="s">
        <v>15</v>
      </c>
      <c r="C28" s="7" t="s">
        <v>19</v>
      </c>
      <c r="D28" s="7" t="s">
        <v>26</v>
      </c>
      <c r="E28" s="7" t="s">
        <v>47</v>
      </c>
      <c r="F28" s="9">
        <v>35</v>
      </c>
    </row>
    <row r="29" spans="1:6" x14ac:dyDescent="0.35">
      <c r="A29" s="8">
        <v>44940</v>
      </c>
      <c r="B29" s="7" t="s">
        <v>15</v>
      </c>
      <c r="C29" s="7" t="s">
        <v>19</v>
      </c>
      <c r="D29" s="7" t="s">
        <v>26</v>
      </c>
      <c r="E29" s="7" t="s">
        <v>47</v>
      </c>
      <c r="F29" s="9">
        <v>258</v>
      </c>
    </row>
    <row r="30" spans="1:6" x14ac:dyDescent="0.35">
      <c r="A30" s="8">
        <v>44940</v>
      </c>
      <c r="B30" s="7" t="s">
        <v>17</v>
      </c>
      <c r="C30" s="7" t="s">
        <v>19</v>
      </c>
      <c r="D30" s="7" t="s">
        <v>25</v>
      </c>
      <c r="E30" s="7" t="s">
        <v>44</v>
      </c>
      <c r="F30" s="9">
        <v>30</v>
      </c>
    </row>
    <row r="31" spans="1:6" x14ac:dyDescent="0.35">
      <c r="A31" s="8">
        <v>44941</v>
      </c>
      <c r="B31" s="7" t="s">
        <v>15</v>
      </c>
      <c r="C31" s="7" t="s">
        <v>19</v>
      </c>
      <c r="D31" s="7" t="s">
        <v>26</v>
      </c>
      <c r="E31" s="7" t="s">
        <v>47</v>
      </c>
      <c r="F31" s="9">
        <v>460</v>
      </c>
    </row>
    <row r="32" spans="1:6" x14ac:dyDescent="0.35">
      <c r="A32" s="8">
        <v>44941</v>
      </c>
      <c r="B32" s="7" t="s">
        <v>16</v>
      </c>
      <c r="C32" s="7" t="s">
        <v>19</v>
      </c>
      <c r="D32" s="7" t="s">
        <v>26</v>
      </c>
      <c r="E32" s="7" t="s">
        <v>46</v>
      </c>
      <c r="F32" s="9">
        <v>30</v>
      </c>
    </row>
    <row r="33" spans="1:6" x14ac:dyDescent="0.35">
      <c r="A33" s="8">
        <v>44941</v>
      </c>
      <c r="B33" s="7" t="s">
        <v>16</v>
      </c>
      <c r="C33" s="7" t="s">
        <v>19</v>
      </c>
      <c r="D33" s="7" t="s">
        <v>26</v>
      </c>
      <c r="E33" s="7" t="s">
        <v>46</v>
      </c>
      <c r="F33" s="9">
        <v>29</v>
      </c>
    </row>
    <row r="34" spans="1:6" x14ac:dyDescent="0.35">
      <c r="A34" s="8">
        <v>44941</v>
      </c>
      <c r="B34" s="7" t="s">
        <v>16</v>
      </c>
      <c r="C34" s="7" t="s">
        <v>19</v>
      </c>
      <c r="D34" s="7" t="s">
        <v>26</v>
      </c>
      <c r="E34" s="7" t="s">
        <v>46</v>
      </c>
      <c r="F34" s="9">
        <v>29</v>
      </c>
    </row>
    <row r="35" spans="1:6" x14ac:dyDescent="0.35">
      <c r="A35" s="8">
        <v>44941</v>
      </c>
      <c r="B35" s="7" t="s">
        <v>16</v>
      </c>
      <c r="C35" s="7" t="s">
        <v>19</v>
      </c>
      <c r="D35" s="7" t="s">
        <v>76</v>
      </c>
      <c r="E35" s="7" t="s">
        <v>62</v>
      </c>
      <c r="F35" s="9">
        <v>136</v>
      </c>
    </row>
    <row r="36" spans="1:6" x14ac:dyDescent="0.35">
      <c r="A36" s="8">
        <v>44942</v>
      </c>
      <c r="B36" s="7" t="s">
        <v>15</v>
      </c>
      <c r="C36" s="7" t="s">
        <v>19</v>
      </c>
      <c r="D36" s="7" t="s">
        <v>26</v>
      </c>
      <c r="E36" s="7" t="s">
        <v>47</v>
      </c>
      <c r="F36" s="9">
        <v>355</v>
      </c>
    </row>
    <row r="37" spans="1:6" x14ac:dyDescent="0.35">
      <c r="A37" s="8">
        <v>44942</v>
      </c>
      <c r="B37" s="7" t="s">
        <v>15</v>
      </c>
      <c r="C37" s="7" t="s">
        <v>19</v>
      </c>
      <c r="D37" s="7" t="s">
        <v>26</v>
      </c>
      <c r="E37" s="7" t="s">
        <v>47</v>
      </c>
      <c r="F37" s="9">
        <v>100</v>
      </c>
    </row>
    <row r="38" spans="1:6" x14ac:dyDescent="0.35">
      <c r="A38" s="8">
        <v>44943</v>
      </c>
      <c r="B38" s="7" t="s">
        <v>15</v>
      </c>
      <c r="C38" s="7" t="s">
        <v>19</v>
      </c>
      <c r="D38" s="7" t="s">
        <v>26</v>
      </c>
      <c r="E38" s="7" t="s">
        <v>47</v>
      </c>
      <c r="F38" s="9">
        <v>149</v>
      </c>
    </row>
    <row r="39" spans="1:6" x14ac:dyDescent="0.35">
      <c r="A39" s="8">
        <v>44943</v>
      </c>
      <c r="B39" s="7" t="s">
        <v>17</v>
      </c>
      <c r="C39" s="7" t="s">
        <v>19</v>
      </c>
      <c r="D39" s="7" t="s">
        <v>25</v>
      </c>
      <c r="E39" s="7" t="s">
        <v>44</v>
      </c>
      <c r="F39" s="9">
        <v>15</v>
      </c>
    </row>
    <row r="40" spans="1:6" x14ac:dyDescent="0.35">
      <c r="A40" s="8">
        <v>44943</v>
      </c>
      <c r="B40" s="7" t="s">
        <v>17</v>
      </c>
      <c r="C40" s="7" t="s">
        <v>19</v>
      </c>
      <c r="D40" s="7" t="s">
        <v>25</v>
      </c>
      <c r="E40" s="7" t="s">
        <v>45</v>
      </c>
      <c r="F40" s="9">
        <v>20</v>
      </c>
    </row>
    <row r="41" spans="1:6" x14ac:dyDescent="0.35">
      <c r="A41" s="8">
        <v>44944</v>
      </c>
      <c r="B41" s="7" t="s">
        <v>16</v>
      </c>
      <c r="C41" s="7" t="s">
        <v>19</v>
      </c>
      <c r="D41" s="7" t="s">
        <v>24</v>
      </c>
      <c r="E41" s="7" t="s">
        <v>41</v>
      </c>
      <c r="F41" s="9">
        <v>7000</v>
      </c>
    </row>
    <row r="42" spans="1:6" x14ac:dyDescent="0.35">
      <c r="A42" s="8">
        <v>44944</v>
      </c>
      <c r="B42" s="7" t="s">
        <v>17</v>
      </c>
      <c r="C42" s="7" t="s">
        <v>19</v>
      </c>
      <c r="D42" s="7" t="s">
        <v>25</v>
      </c>
      <c r="E42" s="7" t="s">
        <v>44</v>
      </c>
      <c r="F42" s="9">
        <v>30</v>
      </c>
    </row>
    <row r="43" spans="1:6" x14ac:dyDescent="0.35">
      <c r="A43" s="8">
        <v>44945</v>
      </c>
      <c r="B43" s="7" t="s">
        <v>15</v>
      </c>
      <c r="C43" s="7" t="s">
        <v>19</v>
      </c>
      <c r="D43" s="7" t="s">
        <v>26</v>
      </c>
      <c r="E43" s="7" t="s">
        <v>47</v>
      </c>
      <c r="F43" s="9">
        <v>330</v>
      </c>
    </row>
    <row r="44" spans="1:6" x14ac:dyDescent="0.35">
      <c r="A44" s="8">
        <v>44947</v>
      </c>
      <c r="B44" s="7" t="s">
        <v>17</v>
      </c>
      <c r="C44" s="7" t="s">
        <v>19</v>
      </c>
      <c r="D44" s="7" t="s">
        <v>25</v>
      </c>
      <c r="E44" s="7" t="s">
        <v>43</v>
      </c>
      <c r="F44" s="9">
        <v>14</v>
      </c>
    </row>
    <row r="45" spans="1:6" x14ac:dyDescent="0.35">
      <c r="A45" s="8">
        <v>44948</v>
      </c>
      <c r="B45" s="7" t="s">
        <v>17</v>
      </c>
      <c r="C45" s="7" t="s">
        <v>19</v>
      </c>
      <c r="D45" s="7" t="s">
        <v>25</v>
      </c>
      <c r="E45" s="7" t="s">
        <v>43</v>
      </c>
      <c r="F45" s="9">
        <v>14</v>
      </c>
    </row>
    <row r="46" spans="1:6" x14ac:dyDescent="0.35">
      <c r="A46" s="8">
        <v>44951</v>
      </c>
      <c r="B46" s="7" t="s">
        <v>17</v>
      </c>
      <c r="C46" s="7" t="s">
        <v>19</v>
      </c>
      <c r="D46" s="7" t="s">
        <v>25</v>
      </c>
      <c r="E46" s="7" t="s">
        <v>44</v>
      </c>
      <c r="F46" s="9">
        <v>33</v>
      </c>
    </row>
    <row r="47" spans="1:6" x14ac:dyDescent="0.35">
      <c r="A47" s="8">
        <v>44951</v>
      </c>
      <c r="B47" s="7" t="s">
        <v>16</v>
      </c>
      <c r="C47" s="7" t="s">
        <v>19</v>
      </c>
      <c r="D47" s="7" t="s">
        <v>26</v>
      </c>
      <c r="E47" s="7" t="s">
        <v>48</v>
      </c>
      <c r="F47" s="9">
        <v>759</v>
      </c>
    </row>
    <row r="48" spans="1:6" x14ac:dyDescent="0.35">
      <c r="A48" s="8">
        <v>44951</v>
      </c>
      <c r="B48" s="7" t="s">
        <v>16</v>
      </c>
      <c r="C48" s="7" t="s">
        <v>19</v>
      </c>
      <c r="D48" s="7" t="s">
        <v>26</v>
      </c>
      <c r="E48" s="7" t="s">
        <v>46</v>
      </c>
      <c r="F48" s="9">
        <v>377</v>
      </c>
    </row>
    <row r="49" spans="1:6" x14ac:dyDescent="0.35">
      <c r="A49" s="8">
        <v>44952</v>
      </c>
      <c r="B49" s="7" t="s">
        <v>15</v>
      </c>
      <c r="C49" s="7" t="s">
        <v>19</v>
      </c>
      <c r="D49" s="7" t="s">
        <v>26</v>
      </c>
      <c r="E49" s="7" t="s">
        <v>47</v>
      </c>
      <c r="F49" s="9">
        <v>741</v>
      </c>
    </row>
    <row r="50" spans="1:6" x14ac:dyDescent="0.35">
      <c r="A50" s="8">
        <v>44952</v>
      </c>
      <c r="B50" s="7" t="s">
        <v>16</v>
      </c>
      <c r="C50" s="7" t="s">
        <v>19</v>
      </c>
      <c r="D50" s="7" t="s">
        <v>26</v>
      </c>
      <c r="E50" s="7" t="s">
        <v>46</v>
      </c>
      <c r="F50" s="9">
        <v>73</v>
      </c>
    </row>
    <row r="51" spans="1:6" x14ac:dyDescent="0.35">
      <c r="A51" s="8">
        <v>44952</v>
      </c>
      <c r="B51" s="7" t="s">
        <v>16</v>
      </c>
      <c r="C51" s="7" t="s">
        <v>19</v>
      </c>
      <c r="D51" s="7" t="s">
        <v>26</v>
      </c>
      <c r="E51" s="7" t="s">
        <v>46</v>
      </c>
      <c r="F51" s="9">
        <v>65</v>
      </c>
    </row>
    <row r="52" spans="1:6" x14ac:dyDescent="0.35">
      <c r="A52" s="8">
        <v>44952</v>
      </c>
      <c r="B52" s="7" t="s">
        <v>16</v>
      </c>
      <c r="C52" s="7" t="s">
        <v>19</v>
      </c>
      <c r="D52" s="7" t="s">
        <v>26</v>
      </c>
      <c r="E52" s="7" t="s">
        <v>46</v>
      </c>
      <c r="F52" s="9">
        <v>59</v>
      </c>
    </row>
    <row r="53" spans="1:6" x14ac:dyDescent="0.35">
      <c r="A53" s="8">
        <v>44952</v>
      </c>
      <c r="B53" s="7" t="s">
        <v>16</v>
      </c>
      <c r="C53" s="7" t="s">
        <v>19</v>
      </c>
      <c r="D53" s="7" t="s">
        <v>26</v>
      </c>
      <c r="E53" s="7" t="s">
        <v>46</v>
      </c>
      <c r="F53" s="9">
        <v>108</v>
      </c>
    </row>
    <row r="54" spans="1:6" x14ac:dyDescent="0.35">
      <c r="A54" s="8">
        <v>44952</v>
      </c>
      <c r="B54" s="7" t="s">
        <v>16</v>
      </c>
      <c r="C54" s="7" t="s">
        <v>19</v>
      </c>
      <c r="D54" s="7" t="s">
        <v>26</v>
      </c>
      <c r="E54" s="7" t="s">
        <v>46</v>
      </c>
      <c r="F54" s="9">
        <v>32</v>
      </c>
    </row>
    <row r="55" spans="1:6" x14ac:dyDescent="0.35">
      <c r="A55" s="8">
        <v>44952</v>
      </c>
      <c r="B55" s="7" t="s">
        <v>16</v>
      </c>
      <c r="C55" s="7" t="s">
        <v>19</v>
      </c>
      <c r="D55" s="7" t="s">
        <v>26</v>
      </c>
      <c r="E55" s="7" t="s">
        <v>46</v>
      </c>
      <c r="F55" s="9">
        <v>28</v>
      </c>
    </row>
    <row r="56" spans="1:6" x14ac:dyDescent="0.35">
      <c r="A56" s="8">
        <v>44952</v>
      </c>
      <c r="B56" s="7" t="s">
        <v>16</v>
      </c>
      <c r="C56" s="7" t="s">
        <v>19</v>
      </c>
      <c r="D56" s="7" t="s">
        <v>26</v>
      </c>
      <c r="E56" s="7" t="s">
        <v>46</v>
      </c>
      <c r="F56" s="9">
        <v>23</v>
      </c>
    </row>
    <row r="57" spans="1:6" x14ac:dyDescent="0.35">
      <c r="A57" s="8">
        <v>44953</v>
      </c>
      <c r="B57" s="7" t="s">
        <v>15</v>
      </c>
      <c r="C57" s="7" t="s">
        <v>19</v>
      </c>
      <c r="D57" s="7" t="s">
        <v>26</v>
      </c>
      <c r="E57" s="7" t="s">
        <v>47</v>
      </c>
      <c r="F57" s="9">
        <v>280</v>
      </c>
    </row>
    <row r="58" spans="1:6" x14ac:dyDescent="0.35">
      <c r="A58" s="8">
        <v>44953</v>
      </c>
      <c r="B58" s="7" t="s">
        <v>17</v>
      </c>
      <c r="C58" s="7" t="s">
        <v>19</v>
      </c>
      <c r="D58" s="7" t="s">
        <v>25</v>
      </c>
      <c r="E58" s="7" t="s">
        <v>44</v>
      </c>
      <c r="F58" s="9">
        <v>30</v>
      </c>
    </row>
    <row r="59" spans="1:6" x14ac:dyDescent="0.35">
      <c r="A59" s="8">
        <v>44954</v>
      </c>
      <c r="B59" s="7" t="s">
        <v>15</v>
      </c>
      <c r="C59" s="7" t="s">
        <v>19</v>
      </c>
      <c r="D59" s="7" t="s">
        <v>26</v>
      </c>
      <c r="E59" s="7" t="s">
        <v>47</v>
      </c>
      <c r="F59" s="9">
        <v>159</v>
      </c>
    </row>
    <row r="60" spans="1:6" x14ac:dyDescent="0.35">
      <c r="A60" s="8">
        <v>44954</v>
      </c>
      <c r="B60" s="7" t="s">
        <v>15</v>
      </c>
      <c r="C60" s="7" t="s">
        <v>19</v>
      </c>
      <c r="D60" s="7" t="s">
        <v>26</v>
      </c>
      <c r="E60" s="7" t="s">
        <v>47</v>
      </c>
      <c r="F60" s="9">
        <v>133</v>
      </c>
    </row>
    <row r="61" spans="1:6" x14ac:dyDescent="0.35">
      <c r="A61" s="8">
        <v>44954</v>
      </c>
      <c r="B61" s="7" t="s">
        <v>17</v>
      </c>
      <c r="C61" s="7" t="s">
        <v>19</v>
      </c>
      <c r="D61" s="7" t="s">
        <v>25</v>
      </c>
      <c r="E61" s="7" t="s">
        <v>44</v>
      </c>
      <c r="F61" s="9">
        <v>15</v>
      </c>
    </row>
    <row r="62" spans="1:6" x14ac:dyDescent="0.35">
      <c r="A62" s="8">
        <v>44955</v>
      </c>
      <c r="B62" s="7" t="s">
        <v>15</v>
      </c>
      <c r="C62" s="7" t="s">
        <v>19</v>
      </c>
      <c r="D62" s="7" t="s">
        <v>26</v>
      </c>
      <c r="E62" s="7" t="s">
        <v>47</v>
      </c>
      <c r="F62" s="9">
        <v>160</v>
      </c>
    </row>
    <row r="63" spans="1:6" x14ac:dyDescent="0.35">
      <c r="A63" s="8">
        <v>44955</v>
      </c>
      <c r="B63" s="7" t="s">
        <v>16</v>
      </c>
      <c r="C63" s="7" t="s">
        <v>19</v>
      </c>
      <c r="D63" s="7" t="s">
        <v>27</v>
      </c>
      <c r="E63" s="7" t="s">
        <v>27</v>
      </c>
      <c r="F63" s="9">
        <v>1700</v>
      </c>
    </row>
    <row r="64" spans="1:6" x14ac:dyDescent="0.35">
      <c r="A64" s="8">
        <v>44955</v>
      </c>
      <c r="B64" s="7" t="s">
        <v>16</v>
      </c>
      <c r="C64" s="7" t="s">
        <v>19</v>
      </c>
      <c r="D64" s="7" t="s">
        <v>26</v>
      </c>
      <c r="E64" s="7" t="s">
        <v>46</v>
      </c>
      <c r="F64" s="9">
        <v>100</v>
      </c>
    </row>
    <row r="65" spans="1:6" x14ac:dyDescent="0.35">
      <c r="A65" s="8">
        <v>44955</v>
      </c>
      <c r="B65" s="7" t="s">
        <v>16</v>
      </c>
      <c r="C65" s="7" t="s">
        <v>19</v>
      </c>
      <c r="D65" s="7" t="s">
        <v>26</v>
      </c>
      <c r="E65" s="7" t="s">
        <v>46</v>
      </c>
      <c r="F65" s="9">
        <v>200</v>
      </c>
    </row>
    <row r="66" spans="1:6" x14ac:dyDescent="0.35">
      <c r="A66" s="8">
        <v>44955</v>
      </c>
      <c r="B66" s="7" t="s">
        <v>16</v>
      </c>
      <c r="C66" s="7" t="s">
        <v>19</v>
      </c>
      <c r="D66" s="7" t="s">
        <v>26</v>
      </c>
      <c r="E66" s="7" t="s">
        <v>46</v>
      </c>
      <c r="F66" s="9">
        <v>130</v>
      </c>
    </row>
    <row r="67" spans="1:6" x14ac:dyDescent="0.35">
      <c r="A67" s="8">
        <v>44956</v>
      </c>
      <c r="B67" s="7" t="s">
        <v>15</v>
      </c>
      <c r="C67" s="7" t="s">
        <v>19</v>
      </c>
      <c r="D67" s="7" t="s">
        <v>26</v>
      </c>
      <c r="E67" s="7" t="s">
        <v>47</v>
      </c>
      <c r="F67" s="9">
        <v>604</v>
      </c>
    </row>
    <row r="68" spans="1:6" x14ac:dyDescent="0.35">
      <c r="A68" s="8">
        <v>44956</v>
      </c>
      <c r="B68" s="7" t="s">
        <v>17</v>
      </c>
      <c r="C68" s="7" t="s">
        <v>19</v>
      </c>
      <c r="D68" s="7" t="s">
        <v>25</v>
      </c>
      <c r="E68" s="7" t="s">
        <v>44</v>
      </c>
      <c r="F68" s="9">
        <v>30</v>
      </c>
    </row>
    <row r="69" spans="1:6" x14ac:dyDescent="0.35">
      <c r="A69" s="8">
        <v>44956</v>
      </c>
      <c r="B69" s="7" t="s">
        <v>16</v>
      </c>
      <c r="C69" s="7" t="s">
        <v>19</v>
      </c>
      <c r="D69" s="7" t="s">
        <v>29</v>
      </c>
      <c r="E69" s="7" t="s">
        <v>68</v>
      </c>
      <c r="F69" s="9">
        <v>159</v>
      </c>
    </row>
    <row r="70" spans="1:6" x14ac:dyDescent="0.35">
      <c r="A70" s="8">
        <v>44956</v>
      </c>
      <c r="B70" s="7" t="s">
        <v>16</v>
      </c>
      <c r="C70" s="7" t="s">
        <v>19</v>
      </c>
      <c r="D70" s="7" t="s">
        <v>29</v>
      </c>
      <c r="E70" s="7" t="s">
        <v>68</v>
      </c>
      <c r="F70" s="9">
        <v>209</v>
      </c>
    </row>
    <row r="71" spans="1:6" x14ac:dyDescent="0.35">
      <c r="A71" s="8">
        <v>44956</v>
      </c>
      <c r="B71" s="7" t="s">
        <v>16</v>
      </c>
      <c r="C71" s="7" t="s">
        <v>19</v>
      </c>
      <c r="D71" s="7" t="s">
        <v>29</v>
      </c>
      <c r="E71" s="7" t="s">
        <v>68</v>
      </c>
      <c r="F71" s="9">
        <v>119</v>
      </c>
    </row>
    <row r="72" spans="1:6" x14ac:dyDescent="0.35">
      <c r="A72" s="8">
        <v>44956</v>
      </c>
      <c r="B72" s="7" t="s">
        <v>16</v>
      </c>
      <c r="C72" s="7" t="s">
        <v>19</v>
      </c>
      <c r="D72" s="7" t="s">
        <v>76</v>
      </c>
      <c r="E72" s="7" t="s">
        <v>65</v>
      </c>
      <c r="F72" s="9">
        <v>29</v>
      </c>
    </row>
    <row r="73" spans="1:6" x14ac:dyDescent="0.35">
      <c r="A73" s="8">
        <v>44957</v>
      </c>
      <c r="B73" s="7" t="s">
        <v>17</v>
      </c>
      <c r="C73" s="7" t="s">
        <v>19</v>
      </c>
      <c r="D73" s="7" t="s">
        <v>25</v>
      </c>
      <c r="E73" s="7" t="s">
        <v>44</v>
      </c>
      <c r="F73" s="9">
        <v>30</v>
      </c>
    </row>
    <row r="74" spans="1:6" x14ac:dyDescent="0.35">
      <c r="A74" s="8">
        <v>44958</v>
      </c>
      <c r="B74" s="7" t="s">
        <v>78</v>
      </c>
      <c r="C74" s="7" t="s">
        <v>18</v>
      </c>
      <c r="D74" s="7" t="s">
        <v>39</v>
      </c>
      <c r="E74" s="7" t="s">
        <v>20</v>
      </c>
      <c r="F74" s="9">
        <v>60000</v>
      </c>
    </row>
    <row r="75" spans="1:6" x14ac:dyDescent="0.35">
      <c r="A75" s="8">
        <v>44958</v>
      </c>
      <c r="B75" s="7" t="s">
        <v>15</v>
      </c>
      <c r="C75" s="7" t="s">
        <v>19</v>
      </c>
      <c r="D75" s="7" t="s">
        <v>26</v>
      </c>
      <c r="E75" s="7" t="s">
        <v>47</v>
      </c>
      <c r="F75" s="9">
        <v>135</v>
      </c>
    </row>
    <row r="76" spans="1:6" x14ac:dyDescent="0.35">
      <c r="A76" s="8">
        <v>44958</v>
      </c>
      <c r="B76" s="7" t="s">
        <v>16</v>
      </c>
      <c r="C76" s="7" t="s">
        <v>19</v>
      </c>
      <c r="D76" s="7" t="s">
        <v>26</v>
      </c>
      <c r="E76" s="7" t="s">
        <v>46</v>
      </c>
      <c r="F76" s="9">
        <v>55</v>
      </c>
    </row>
    <row r="77" spans="1:6" x14ac:dyDescent="0.35">
      <c r="A77" s="8">
        <v>44959</v>
      </c>
      <c r="B77" s="7" t="s">
        <v>15</v>
      </c>
      <c r="C77" s="7" t="s">
        <v>19</v>
      </c>
      <c r="D77" s="7" t="s">
        <v>26</v>
      </c>
      <c r="E77" s="7" t="s">
        <v>47</v>
      </c>
      <c r="F77" s="9">
        <v>165</v>
      </c>
    </row>
    <row r="78" spans="1:6" x14ac:dyDescent="0.35">
      <c r="A78" s="8">
        <v>44959</v>
      </c>
      <c r="B78" s="7" t="s">
        <v>15</v>
      </c>
      <c r="C78" s="7" t="s">
        <v>19</v>
      </c>
      <c r="D78" s="7" t="s">
        <v>26</v>
      </c>
      <c r="E78" s="7" t="s">
        <v>47</v>
      </c>
      <c r="F78" s="9">
        <v>51</v>
      </c>
    </row>
    <row r="79" spans="1:6" x14ac:dyDescent="0.35">
      <c r="A79" s="8">
        <v>44961</v>
      </c>
      <c r="B79" s="7" t="s">
        <v>15</v>
      </c>
      <c r="C79" s="7" t="s">
        <v>19</v>
      </c>
      <c r="D79" s="7" t="s">
        <v>26</v>
      </c>
      <c r="E79" s="7" t="s">
        <v>47</v>
      </c>
      <c r="F79" s="9">
        <v>98</v>
      </c>
    </row>
    <row r="80" spans="1:6" x14ac:dyDescent="0.35">
      <c r="A80" s="8">
        <v>44962</v>
      </c>
      <c r="B80" s="7" t="s">
        <v>15</v>
      </c>
      <c r="C80" s="7" t="s">
        <v>19</v>
      </c>
      <c r="D80" s="7" t="s">
        <v>26</v>
      </c>
      <c r="E80" s="7" t="s">
        <v>47</v>
      </c>
      <c r="F80" s="9">
        <v>135</v>
      </c>
    </row>
    <row r="81" spans="1:6" x14ac:dyDescent="0.35">
      <c r="A81" s="8">
        <v>44962</v>
      </c>
      <c r="B81" s="7" t="s">
        <v>16</v>
      </c>
      <c r="C81" s="7" t="s">
        <v>19</v>
      </c>
      <c r="D81" s="7" t="s">
        <v>27</v>
      </c>
      <c r="E81" s="7" t="s">
        <v>27</v>
      </c>
      <c r="F81" s="9">
        <v>1198</v>
      </c>
    </row>
    <row r="82" spans="1:6" x14ac:dyDescent="0.35">
      <c r="A82" s="8">
        <v>44962</v>
      </c>
      <c r="B82" s="7" t="s">
        <v>16</v>
      </c>
      <c r="C82" s="7" t="s">
        <v>19</v>
      </c>
      <c r="D82" s="7" t="s">
        <v>26</v>
      </c>
      <c r="E82" s="7" t="s">
        <v>46</v>
      </c>
      <c r="F82" s="9">
        <v>30</v>
      </c>
    </row>
    <row r="83" spans="1:6" x14ac:dyDescent="0.35">
      <c r="A83" s="8">
        <v>44962</v>
      </c>
      <c r="B83" s="7" t="s">
        <v>16</v>
      </c>
      <c r="C83" s="7" t="s">
        <v>19</v>
      </c>
      <c r="D83" s="7" t="s">
        <v>26</v>
      </c>
      <c r="E83" s="7" t="s">
        <v>46</v>
      </c>
      <c r="F83" s="9">
        <v>60</v>
      </c>
    </row>
    <row r="84" spans="1:6" x14ac:dyDescent="0.35">
      <c r="A84" s="8">
        <v>44962</v>
      </c>
      <c r="B84" s="7" t="s">
        <v>16</v>
      </c>
      <c r="C84" s="7" t="s">
        <v>19</v>
      </c>
      <c r="D84" s="7" t="s">
        <v>26</v>
      </c>
      <c r="E84" s="7" t="s">
        <v>46</v>
      </c>
      <c r="F84" s="9">
        <v>60</v>
      </c>
    </row>
    <row r="85" spans="1:6" x14ac:dyDescent="0.35">
      <c r="A85" s="8">
        <v>44962</v>
      </c>
      <c r="B85" s="7" t="s">
        <v>16</v>
      </c>
      <c r="C85" s="7" t="s">
        <v>19</v>
      </c>
      <c r="D85" s="7" t="s">
        <v>26</v>
      </c>
      <c r="E85" s="7" t="s">
        <v>46</v>
      </c>
      <c r="F85" s="9">
        <v>40</v>
      </c>
    </row>
    <row r="86" spans="1:6" x14ac:dyDescent="0.35">
      <c r="A86" s="8">
        <v>44962</v>
      </c>
      <c r="B86" s="7" t="s">
        <v>16</v>
      </c>
      <c r="C86" s="7" t="s">
        <v>19</v>
      </c>
      <c r="D86" s="7" t="s">
        <v>26</v>
      </c>
      <c r="E86" s="7" t="s">
        <v>46</v>
      </c>
      <c r="F86" s="9">
        <v>180</v>
      </c>
    </row>
    <row r="87" spans="1:6" x14ac:dyDescent="0.35">
      <c r="A87" s="8">
        <v>44962</v>
      </c>
      <c r="B87" s="7" t="s">
        <v>16</v>
      </c>
      <c r="C87" s="7" t="s">
        <v>19</v>
      </c>
      <c r="D87" s="7" t="s">
        <v>26</v>
      </c>
      <c r="E87" s="7" t="s">
        <v>46</v>
      </c>
      <c r="F87" s="9">
        <v>50</v>
      </c>
    </row>
    <row r="88" spans="1:6" x14ac:dyDescent="0.35">
      <c r="A88" s="8">
        <v>44962</v>
      </c>
      <c r="B88" s="7" t="s">
        <v>16</v>
      </c>
      <c r="C88" s="7" t="s">
        <v>19</v>
      </c>
      <c r="D88" s="7" t="s">
        <v>26</v>
      </c>
      <c r="E88" s="7" t="s">
        <v>46</v>
      </c>
      <c r="F88" s="9">
        <v>20</v>
      </c>
    </row>
    <row r="89" spans="1:6" x14ac:dyDescent="0.35">
      <c r="A89" s="8">
        <v>44962</v>
      </c>
      <c r="B89" s="7" t="s">
        <v>16</v>
      </c>
      <c r="C89" s="7" t="s">
        <v>19</v>
      </c>
      <c r="D89" s="7" t="s">
        <v>27</v>
      </c>
      <c r="E89" s="7" t="s">
        <v>53</v>
      </c>
      <c r="F89" s="9">
        <v>416</v>
      </c>
    </row>
    <row r="90" spans="1:6" x14ac:dyDescent="0.35">
      <c r="A90" s="8">
        <v>44963</v>
      </c>
      <c r="B90" s="7" t="s">
        <v>16</v>
      </c>
      <c r="C90" s="7" t="s">
        <v>19</v>
      </c>
      <c r="D90" s="7" t="s">
        <v>26</v>
      </c>
      <c r="E90" s="7" t="s">
        <v>48</v>
      </c>
      <c r="F90" s="9">
        <v>759</v>
      </c>
    </row>
    <row r="91" spans="1:6" x14ac:dyDescent="0.35">
      <c r="A91" s="8">
        <v>44963</v>
      </c>
      <c r="B91" s="7" t="s">
        <v>16</v>
      </c>
      <c r="C91" s="7" t="s">
        <v>19</v>
      </c>
      <c r="D91" s="7" t="s">
        <v>26</v>
      </c>
      <c r="E91" s="7" t="s">
        <v>48</v>
      </c>
      <c r="F91" s="9">
        <v>290</v>
      </c>
    </row>
    <row r="92" spans="1:6" x14ac:dyDescent="0.35">
      <c r="A92" s="8">
        <v>44965</v>
      </c>
      <c r="B92" s="7" t="s">
        <v>15</v>
      </c>
      <c r="C92" s="7" t="s">
        <v>19</v>
      </c>
      <c r="D92" s="7" t="s">
        <v>26</v>
      </c>
      <c r="E92" s="7" t="s">
        <v>47</v>
      </c>
      <c r="F92" s="9">
        <v>159</v>
      </c>
    </row>
    <row r="93" spans="1:6" x14ac:dyDescent="0.35">
      <c r="A93" s="8">
        <v>44968</v>
      </c>
      <c r="B93" s="7" t="s">
        <v>15</v>
      </c>
      <c r="C93" s="7" t="s">
        <v>19</v>
      </c>
      <c r="D93" s="7" t="s">
        <v>26</v>
      </c>
      <c r="E93" s="7" t="s">
        <v>47</v>
      </c>
      <c r="F93" s="9">
        <v>265</v>
      </c>
    </row>
    <row r="94" spans="1:6" x14ac:dyDescent="0.35">
      <c r="A94" s="8">
        <v>44968</v>
      </c>
      <c r="B94" s="7" t="s">
        <v>17</v>
      </c>
      <c r="C94" s="7" t="s">
        <v>19</v>
      </c>
      <c r="D94" s="7" t="s">
        <v>25</v>
      </c>
      <c r="E94" s="7" t="s">
        <v>44</v>
      </c>
      <c r="F94" s="9">
        <v>30</v>
      </c>
    </row>
    <row r="95" spans="1:6" x14ac:dyDescent="0.35">
      <c r="A95" s="8">
        <v>44968</v>
      </c>
      <c r="B95" s="7" t="s">
        <v>17</v>
      </c>
      <c r="C95" s="7" t="s">
        <v>19</v>
      </c>
      <c r="D95" s="7" t="s">
        <v>22</v>
      </c>
      <c r="E95" s="7" t="s">
        <v>51</v>
      </c>
      <c r="F95" s="9">
        <v>888</v>
      </c>
    </row>
    <row r="96" spans="1:6" x14ac:dyDescent="0.35">
      <c r="A96" s="8">
        <v>44969</v>
      </c>
      <c r="B96" s="7" t="s">
        <v>15</v>
      </c>
      <c r="C96" s="7" t="s">
        <v>19</v>
      </c>
      <c r="D96" s="7" t="s">
        <v>26</v>
      </c>
      <c r="E96" s="7" t="s">
        <v>47</v>
      </c>
      <c r="F96" s="9">
        <v>605</v>
      </c>
    </row>
    <row r="97" spans="1:6" x14ac:dyDescent="0.35">
      <c r="A97" s="8">
        <v>44969</v>
      </c>
      <c r="B97" s="7" t="s">
        <v>16</v>
      </c>
      <c r="C97" s="7" t="s">
        <v>19</v>
      </c>
      <c r="D97" s="7" t="s">
        <v>26</v>
      </c>
      <c r="E97" s="7" t="s">
        <v>46</v>
      </c>
      <c r="F97" s="9">
        <v>100</v>
      </c>
    </row>
    <row r="98" spans="1:6" x14ac:dyDescent="0.35">
      <c r="A98" s="8">
        <v>44969</v>
      </c>
      <c r="B98" s="7" t="s">
        <v>16</v>
      </c>
      <c r="C98" s="7" t="s">
        <v>19</v>
      </c>
      <c r="D98" s="7" t="s">
        <v>26</v>
      </c>
      <c r="E98" s="7" t="s">
        <v>46</v>
      </c>
      <c r="F98" s="9">
        <v>61</v>
      </c>
    </row>
    <row r="99" spans="1:6" x14ac:dyDescent="0.35">
      <c r="A99" s="8">
        <v>44969</v>
      </c>
      <c r="B99" s="7" t="s">
        <v>16</v>
      </c>
      <c r="C99" s="7" t="s">
        <v>19</v>
      </c>
      <c r="D99" s="7" t="s">
        <v>26</v>
      </c>
      <c r="E99" s="7" t="s">
        <v>46</v>
      </c>
      <c r="F99" s="9">
        <v>63</v>
      </c>
    </row>
    <row r="100" spans="1:6" x14ac:dyDescent="0.35">
      <c r="A100" s="8">
        <v>44969</v>
      </c>
      <c r="B100" s="7" t="s">
        <v>16</v>
      </c>
      <c r="C100" s="7" t="s">
        <v>19</v>
      </c>
      <c r="D100" s="7" t="s">
        <v>26</v>
      </c>
      <c r="E100" s="7" t="s">
        <v>46</v>
      </c>
      <c r="F100" s="9">
        <v>100</v>
      </c>
    </row>
    <row r="101" spans="1:6" x14ac:dyDescent="0.35">
      <c r="A101" s="8">
        <v>44969</v>
      </c>
      <c r="B101" s="7" t="s">
        <v>16</v>
      </c>
      <c r="C101" s="7" t="s">
        <v>19</v>
      </c>
      <c r="D101" s="7" t="s">
        <v>26</v>
      </c>
      <c r="E101" s="7" t="s">
        <v>46</v>
      </c>
      <c r="F101" s="9">
        <v>165</v>
      </c>
    </row>
    <row r="102" spans="1:6" x14ac:dyDescent="0.35">
      <c r="A102" s="8">
        <v>44970</v>
      </c>
      <c r="B102" s="7" t="s">
        <v>15</v>
      </c>
      <c r="C102" s="7" t="s">
        <v>19</v>
      </c>
      <c r="D102" s="7" t="s">
        <v>26</v>
      </c>
      <c r="E102" s="7" t="s">
        <v>47</v>
      </c>
      <c r="F102" s="9">
        <v>250</v>
      </c>
    </row>
    <row r="103" spans="1:6" x14ac:dyDescent="0.35">
      <c r="A103" s="8">
        <v>44970</v>
      </c>
      <c r="B103" s="7" t="s">
        <v>15</v>
      </c>
      <c r="C103" s="7" t="s">
        <v>19</v>
      </c>
      <c r="D103" s="7" t="s">
        <v>26</v>
      </c>
      <c r="E103" s="7" t="s">
        <v>47</v>
      </c>
      <c r="F103" s="9">
        <v>280</v>
      </c>
    </row>
    <row r="104" spans="1:6" x14ac:dyDescent="0.35">
      <c r="A104" s="8">
        <v>44970</v>
      </c>
      <c r="B104" s="7" t="s">
        <v>17</v>
      </c>
      <c r="C104" s="7" t="s">
        <v>19</v>
      </c>
      <c r="D104" s="7" t="s">
        <v>25</v>
      </c>
      <c r="E104" s="7" t="s">
        <v>44</v>
      </c>
      <c r="F104" s="9">
        <v>30</v>
      </c>
    </row>
    <row r="105" spans="1:6" x14ac:dyDescent="0.35">
      <c r="A105" s="8">
        <v>44971</v>
      </c>
      <c r="B105" s="7" t="s">
        <v>16</v>
      </c>
      <c r="C105" s="7" t="s">
        <v>19</v>
      </c>
      <c r="D105" s="7" t="s">
        <v>27</v>
      </c>
      <c r="E105" s="7" t="s">
        <v>27</v>
      </c>
      <c r="F105" s="9">
        <v>2873</v>
      </c>
    </row>
    <row r="106" spans="1:6" x14ac:dyDescent="0.35">
      <c r="A106" s="8">
        <v>44972</v>
      </c>
      <c r="B106" s="7" t="s">
        <v>16</v>
      </c>
      <c r="C106" s="7" t="s">
        <v>19</v>
      </c>
      <c r="D106" s="7" t="s">
        <v>26</v>
      </c>
      <c r="E106" s="7" t="s">
        <v>48</v>
      </c>
      <c r="F106" s="9">
        <v>258</v>
      </c>
    </row>
    <row r="107" spans="1:6" x14ac:dyDescent="0.35">
      <c r="A107" s="8">
        <v>44973</v>
      </c>
      <c r="B107" s="7" t="s">
        <v>15</v>
      </c>
      <c r="C107" s="7" t="s">
        <v>19</v>
      </c>
      <c r="D107" s="7" t="s">
        <v>26</v>
      </c>
      <c r="E107" s="7" t="s">
        <v>47</v>
      </c>
      <c r="F107" s="9">
        <v>60</v>
      </c>
    </row>
    <row r="108" spans="1:6" x14ac:dyDescent="0.35">
      <c r="A108" s="8">
        <v>44974</v>
      </c>
      <c r="B108" s="7" t="s">
        <v>15</v>
      </c>
      <c r="C108" s="7" t="s">
        <v>19</v>
      </c>
      <c r="D108" s="7" t="s">
        <v>26</v>
      </c>
      <c r="E108" s="7" t="s">
        <v>47</v>
      </c>
      <c r="F108" s="9">
        <v>85</v>
      </c>
    </row>
    <row r="109" spans="1:6" x14ac:dyDescent="0.35">
      <c r="A109" s="8">
        <v>44974</v>
      </c>
      <c r="B109" s="7" t="s">
        <v>16</v>
      </c>
      <c r="C109" s="7" t="s">
        <v>19</v>
      </c>
      <c r="D109" s="7" t="s">
        <v>76</v>
      </c>
      <c r="E109" s="7" t="s">
        <v>65</v>
      </c>
      <c r="F109" s="9">
        <v>548</v>
      </c>
    </row>
    <row r="110" spans="1:6" x14ac:dyDescent="0.35">
      <c r="A110" s="8">
        <v>44975</v>
      </c>
      <c r="B110" s="7" t="s">
        <v>15</v>
      </c>
      <c r="C110" s="7" t="s">
        <v>19</v>
      </c>
      <c r="D110" s="7" t="s">
        <v>26</v>
      </c>
      <c r="E110" s="7" t="s">
        <v>47</v>
      </c>
      <c r="F110" s="9">
        <v>149</v>
      </c>
    </row>
    <row r="111" spans="1:6" x14ac:dyDescent="0.35">
      <c r="A111" s="8">
        <v>44975</v>
      </c>
      <c r="B111" s="7" t="s">
        <v>15</v>
      </c>
      <c r="C111" s="7" t="s">
        <v>19</v>
      </c>
      <c r="D111" s="7" t="s">
        <v>26</v>
      </c>
      <c r="E111" s="7" t="s">
        <v>47</v>
      </c>
      <c r="F111" s="9">
        <v>165</v>
      </c>
    </row>
    <row r="112" spans="1:6" x14ac:dyDescent="0.35">
      <c r="A112" s="8">
        <v>44975</v>
      </c>
      <c r="B112" s="7" t="s">
        <v>16</v>
      </c>
      <c r="C112" s="7" t="s">
        <v>19</v>
      </c>
      <c r="D112" s="7" t="s">
        <v>24</v>
      </c>
      <c r="E112" s="7" t="s">
        <v>41</v>
      </c>
      <c r="F112" s="9">
        <v>7000</v>
      </c>
    </row>
    <row r="113" spans="1:6" x14ac:dyDescent="0.35">
      <c r="A113" s="8">
        <v>44975</v>
      </c>
      <c r="B113" s="7" t="s">
        <v>16</v>
      </c>
      <c r="C113" s="7" t="s">
        <v>19</v>
      </c>
      <c r="D113" s="7" t="s">
        <v>26</v>
      </c>
      <c r="E113" s="7" t="s">
        <v>46</v>
      </c>
      <c r="F113" s="9">
        <v>25</v>
      </c>
    </row>
    <row r="114" spans="1:6" x14ac:dyDescent="0.35">
      <c r="A114" s="8">
        <v>44975</v>
      </c>
      <c r="B114" s="7" t="s">
        <v>16</v>
      </c>
      <c r="C114" s="7" t="s">
        <v>19</v>
      </c>
      <c r="D114" s="7" t="s">
        <v>26</v>
      </c>
      <c r="E114" s="7" t="s">
        <v>46</v>
      </c>
      <c r="F114" s="9">
        <v>50</v>
      </c>
    </row>
    <row r="115" spans="1:6" x14ac:dyDescent="0.35">
      <c r="A115" s="8">
        <v>44975</v>
      </c>
      <c r="B115" s="7" t="s">
        <v>16</v>
      </c>
      <c r="C115" s="7" t="s">
        <v>19</v>
      </c>
      <c r="D115" s="7" t="s">
        <v>26</v>
      </c>
      <c r="E115" s="7" t="s">
        <v>46</v>
      </c>
      <c r="F115" s="9">
        <v>50</v>
      </c>
    </row>
    <row r="116" spans="1:6" x14ac:dyDescent="0.35">
      <c r="A116" s="8">
        <v>44975</v>
      </c>
      <c r="B116" s="7" t="s">
        <v>16</v>
      </c>
      <c r="C116" s="7" t="s">
        <v>19</v>
      </c>
      <c r="D116" s="7" t="s">
        <v>26</v>
      </c>
      <c r="E116" s="7" t="s">
        <v>46</v>
      </c>
      <c r="F116" s="9">
        <v>20</v>
      </c>
    </row>
    <row r="117" spans="1:6" x14ac:dyDescent="0.35">
      <c r="A117" s="8">
        <v>44975</v>
      </c>
      <c r="B117" s="7" t="s">
        <v>16</v>
      </c>
      <c r="C117" s="7" t="s">
        <v>19</v>
      </c>
      <c r="D117" s="7" t="s">
        <v>26</v>
      </c>
      <c r="E117" s="7" t="s">
        <v>46</v>
      </c>
      <c r="F117" s="9">
        <v>60</v>
      </c>
    </row>
    <row r="118" spans="1:6" x14ac:dyDescent="0.35">
      <c r="A118" s="8">
        <v>44975</v>
      </c>
      <c r="B118" s="7" t="s">
        <v>16</v>
      </c>
      <c r="C118" s="7" t="s">
        <v>19</v>
      </c>
      <c r="D118" s="7" t="s">
        <v>26</v>
      </c>
      <c r="E118" s="7" t="s">
        <v>46</v>
      </c>
      <c r="F118" s="9">
        <v>110</v>
      </c>
    </row>
    <row r="119" spans="1:6" x14ac:dyDescent="0.35">
      <c r="A119" s="8">
        <v>44975</v>
      </c>
      <c r="B119" s="7" t="s">
        <v>16</v>
      </c>
      <c r="C119" s="7" t="s">
        <v>19</v>
      </c>
      <c r="D119" s="7" t="s">
        <v>26</v>
      </c>
      <c r="E119" s="7" t="s">
        <v>46</v>
      </c>
      <c r="F119" s="9">
        <v>38</v>
      </c>
    </row>
    <row r="120" spans="1:6" x14ac:dyDescent="0.35">
      <c r="A120" s="8">
        <v>44975</v>
      </c>
      <c r="B120" s="7" t="s">
        <v>16</v>
      </c>
      <c r="C120" s="7" t="s">
        <v>19</v>
      </c>
      <c r="D120" s="7" t="s">
        <v>26</v>
      </c>
      <c r="E120" s="7" t="s">
        <v>46</v>
      </c>
      <c r="F120" s="9">
        <v>60</v>
      </c>
    </row>
    <row r="121" spans="1:6" x14ac:dyDescent="0.35">
      <c r="A121" s="8">
        <v>44975</v>
      </c>
      <c r="B121" s="7" t="s">
        <v>16</v>
      </c>
      <c r="C121" s="7" t="s">
        <v>19</v>
      </c>
      <c r="D121" s="7" t="s">
        <v>26</v>
      </c>
      <c r="E121" s="7" t="s">
        <v>46</v>
      </c>
      <c r="F121" s="9">
        <v>60</v>
      </c>
    </row>
    <row r="122" spans="1:6" x14ac:dyDescent="0.35">
      <c r="A122" s="8">
        <v>44976</v>
      </c>
      <c r="B122" s="7" t="s">
        <v>17</v>
      </c>
      <c r="C122" s="7" t="s">
        <v>19</v>
      </c>
      <c r="D122" s="7" t="s">
        <v>25</v>
      </c>
      <c r="E122" s="7" t="s">
        <v>43</v>
      </c>
      <c r="F122" s="9">
        <v>80</v>
      </c>
    </row>
    <row r="123" spans="1:6" x14ac:dyDescent="0.35">
      <c r="A123" s="8">
        <v>44976</v>
      </c>
      <c r="B123" s="7" t="s">
        <v>17</v>
      </c>
      <c r="C123" s="7" t="s">
        <v>19</v>
      </c>
      <c r="D123" s="7" t="s">
        <v>25</v>
      </c>
      <c r="E123" s="7" t="s">
        <v>44</v>
      </c>
      <c r="F123" s="9">
        <v>15</v>
      </c>
    </row>
    <row r="124" spans="1:6" x14ac:dyDescent="0.35">
      <c r="A124" s="8">
        <v>44977</v>
      </c>
      <c r="B124" s="7" t="s">
        <v>15</v>
      </c>
      <c r="C124" s="7" t="s">
        <v>19</v>
      </c>
      <c r="D124" s="7" t="s">
        <v>26</v>
      </c>
      <c r="E124" s="7" t="s">
        <v>47</v>
      </c>
      <c r="F124" s="9">
        <v>454</v>
      </c>
    </row>
    <row r="125" spans="1:6" x14ac:dyDescent="0.35">
      <c r="A125" s="8">
        <v>44977</v>
      </c>
      <c r="B125" s="7" t="s">
        <v>17</v>
      </c>
      <c r="C125" s="7" t="s">
        <v>19</v>
      </c>
      <c r="D125" s="7" t="s">
        <v>25</v>
      </c>
      <c r="E125" s="7" t="s">
        <v>43</v>
      </c>
      <c r="F125" s="9">
        <v>14</v>
      </c>
    </row>
    <row r="126" spans="1:6" x14ac:dyDescent="0.35">
      <c r="A126" s="8">
        <v>44978</v>
      </c>
      <c r="B126" s="7" t="s">
        <v>15</v>
      </c>
      <c r="C126" s="7" t="s">
        <v>19</v>
      </c>
      <c r="D126" s="7" t="s">
        <v>26</v>
      </c>
      <c r="E126" s="7" t="s">
        <v>47</v>
      </c>
      <c r="F126" s="9">
        <v>200</v>
      </c>
    </row>
    <row r="127" spans="1:6" x14ac:dyDescent="0.35">
      <c r="A127" s="8">
        <v>44979</v>
      </c>
      <c r="B127" s="7" t="s">
        <v>16</v>
      </c>
      <c r="C127" s="7" t="s">
        <v>19</v>
      </c>
      <c r="D127" s="7" t="s">
        <v>26</v>
      </c>
      <c r="E127" s="7" t="s">
        <v>48</v>
      </c>
      <c r="F127" s="9">
        <v>241</v>
      </c>
    </row>
    <row r="128" spans="1:6" x14ac:dyDescent="0.35">
      <c r="A128" s="8">
        <v>44980</v>
      </c>
      <c r="B128" s="7" t="s">
        <v>15</v>
      </c>
      <c r="C128" s="7" t="s">
        <v>19</v>
      </c>
      <c r="D128" s="7" t="s">
        <v>26</v>
      </c>
      <c r="E128" s="7" t="s">
        <v>47</v>
      </c>
      <c r="F128" s="9">
        <v>80</v>
      </c>
    </row>
    <row r="129" spans="1:6" x14ac:dyDescent="0.35">
      <c r="A129" s="8">
        <v>44980</v>
      </c>
      <c r="B129" s="7" t="s">
        <v>17</v>
      </c>
      <c r="C129" s="7" t="s">
        <v>19</v>
      </c>
      <c r="D129" s="7" t="s">
        <v>25</v>
      </c>
      <c r="E129" s="7" t="s">
        <v>43</v>
      </c>
      <c r="F129" s="9">
        <v>95</v>
      </c>
    </row>
    <row r="130" spans="1:6" x14ac:dyDescent="0.35">
      <c r="A130" s="8">
        <v>44980</v>
      </c>
      <c r="B130" s="7" t="s">
        <v>16</v>
      </c>
      <c r="C130" s="7" t="s">
        <v>19</v>
      </c>
      <c r="D130" s="7" t="s">
        <v>30</v>
      </c>
      <c r="E130" s="7" t="s">
        <v>71</v>
      </c>
      <c r="F130" s="9">
        <v>330</v>
      </c>
    </row>
    <row r="131" spans="1:6" x14ac:dyDescent="0.35">
      <c r="A131" s="8">
        <v>44981</v>
      </c>
      <c r="B131" s="7" t="s">
        <v>15</v>
      </c>
      <c r="C131" s="7" t="s">
        <v>19</v>
      </c>
      <c r="D131" s="7" t="s">
        <v>26</v>
      </c>
      <c r="E131" s="7" t="s">
        <v>47</v>
      </c>
      <c r="F131" s="9">
        <v>120</v>
      </c>
    </row>
    <row r="132" spans="1:6" x14ac:dyDescent="0.35">
      <c r="A132" s="8">
        <v>44981</v>
      </c>
      <c r="B132" s="7" t="s">
        <v>15</v>
      </c>
      <c r="C132" s="7" t="s">
        <v>19</v>
      </c>
      <c r="D132" s="7" t="s">
        <v>26</v>
      </c>
      <c r="E132" s="7" t="s">
        <v>47</v>
      </c>
      <c r="F132" s="9">
        <v>150</v>
      </c>
    </row>
    <row r="133" spans="1:6" x14ac:dyDescent="0.35">
      <c r="A133" s="8">
        <v>44982</v>
      </c>
      <c r="B133" s="7" t="s">
        <v>15</v>
      </c>
      <c r="C133" s="7" t="s">
        <v>19</v>
      </c>
      <c r="D133" s="7" t="s">
        <v>26</v>
      </c>
      <c r="E133" s="7" t="s">
        <v>47</v>
      </c>
      <c r="F133" s="9">
        <v>130</v>
      </c>
    </row>
    <row r="134" spans="1:6" x14ac:dyDescent="0.35">
      <c r="A134" s="8">
        <v>44982</v>
      </c>
      <c r="B134" s="7" t="s">
        <v>15</v>
      </c>
      <c r="C134" s="7" t="s">
        <v>19</v>
      </c>
      <c r="D134" s="7" t="s">
        <v>26</v>
      </c>
      <c r="E134" s="7" t="s">
        <v>47</v>
      </c>
      <c r="F134" s="9">
        <v>380</v>
      </c>
    </row>
    <row r="135" spans="1:6" x14ac:dyDescent="0.35">
      <c r="A135" s="8">
        <v>44982</v>
      </c>
      <c r="B135" s="7" t="s">
        <v>17</v>
      </c>
      <c r="C135" s="7" t="s">
        <v>19</v>
      </c>
      <c r="D135" s="7" t="s">
        <v>25</v>
      </c>
      <c r="E135" s="7" t="s">
        <v>44</v>
      </c>
      <c r="F135" s="9">
        <v>15</v>
      </c>
    </row>
    <row r="136" spans="1:6" x14ac:dyDescent="0.35">
      <c r="A136" s="8">
        <v>44983</v>
      </c>
      <c r="B136" s="7" t="s">
        <v>15</v>
      </c>
      <c r="C136" s="7" t="s">
        <v>19</v>
      </c>
      <c r="D136" s="7" t="s">
        <v>26</v>
      </c>
      <c r="E136" s="7" t="s">
        <v>47</v>
      </c>
      <c r="F136" s="9">
        <v>424</v>
      </c>
    </row>
    <row r="137" spans="1:6" x14ac:dyDescent="0.35">
      <c r="A137" s="8">
        <v>44984</v>
      </c>
      <c r="B137" s="7" t="s">
        <v>15</v>
      </c>
      <c r="C137" s="7" t="s">
        <v>19</v>
      </c>
      <c r="D137" s="7" t="s">
        <v>26</v>
      </c>
      <c r="E137" s="7" t="s">
        <v>47</v>
      </c>
      <c r="F137" s="9">
        <v>195</v>
      </c>
    </row>
    <row r="138" spans="1:6" x14ac:dyDescent="0.35">
      <c r="A138" s="8">
        <v>44984</v>
      </c>
      <c r="B138" s="7" t="s">
        <v>15</v>
      </c>
      <c r="C138" s="7" t="s">
        <v>19</v>
      </c>
      <c r="D138" s="7" t="s">
        <v>26</v>
      </c>
      <c r="E138" s="7" t="s">
        <v>47</v>
      </c>
      <c r="F138" s="9">
        <v>345</v>
      </c>
    </row>
    <row r="139" spans="1:6" x14ac:dyDescent="0.35">
      <c r="A139" s="8">
        <v>44985</v>
      </c>
      <c r="B139" s="7" t="s">
        <v>15</v>
      </c>
      <c r="C139" s="7" t="s">
        <v>19</v>
      </c>
      <c r="D139" s="7" t="s">
        <v>26</v>
      </c>
      <c r="E139" s="7" t="s">
        <v>47</v>
      </c>
      <c r="F139" s="9">
        <v>210</v>
      </c>
    </row>
    <row r="140" spans="1:6" x14ac:dyDescent="0.35">
      <c r="A140" s="8">
        <v>44985</v>
      </c>
      <c r="B140" s="7" t="s">
        <v>15</v>
      </c>
      <c r="C140" s="7" t="s">
        <v>19</v>
      </c>
      <c r="D140" s="7" t="s">
        <v>26</v>
      </c>
      <c r="E140" s="7" t="s">
        <v>47</v>
      </c>
      <c r="F140" s="9">
        <v>100</v>
      </c>
    </row>
    <row r="141" spans="1:6" x14ac:dyDescent="0.35">
      <c r="A141" s="8">
        <v>44985</v>
      </c>
      <c r="B141" s="7" t="s">
        <v>17</v>
      </c>
      <c r="C141" s="7" t="s">
        <v>19</v>
      </c>
      <c r="D141" s="7" t="s">
        <v>25</v>
      </c>
      <c r="E141" s="7" t="s">
        <v>44</v>
      </c>
      <c r="F141" s="9">
        <v>15</v>
      </c>
    </row>
    <row r="142" spans="1:6" x14ac:dyDescent="0.35">
      <c r="A142" s="8">
        <v>44986</v>
      </c>
      <c r="B142" s="7" t="s">
        <v>78</v>
      </c>
      <c r="C142" s="7" t="s">
        <v>18</v>
      </c>
      <c r="D142" s="7" t="s">
        <v>39</v>
      </c>
      <c r="E142" s="7" t="s">
        <v>20</v>
      </c>
      <c r="F142" s="9">
        <v>60000</v>
      </c>
    </row>
    <row r="143" spans="1:6" x14ac:dyDescent="0.35">
      <c r="A143" s="8">
        <v>44986</v>
      </c>
      <c r="B143" s="7" t="s">
        <v>15</v>
      </c>
      <c r="C143" s="7" t="s">
        <v>19</v>
      </c>
      <c r="D143" s="7" t="s">
        <v>26</v>
      </c>
      <c r="E143" s="7" t="s">
        <v>47</v>
      </c>
      <c r="F143" s="9">
        <v>69</v>
      </c>
    </row>
    <row r="144" spans="1:6" x14ac:dyDescent="0.35">
      <c r="A144" s="8">
        <v>44986</v>
      </c>
      <c r="B144" s="7" t="s">
        <v>17</v>
      </c>
      <c r="C144" s="7" t="s">
        <v>19</v>
      </c>
      <c r="D144" s="7" t="s">
        <v>25</v>
      </c>
      <c r="E144" s="7" t="s">
        <v>43</v>
      </c>
      <c r="F144" s="9">
        <v>89</v>
      </c>
    </row>
    <row r="145" spans="1:6" x14ac:dyDescent="0.35">
      <c r="A145" s="8">
        <v>44986</v>
      </c>
      <c r="B145" s="7" t="s">
        <v>17</v>
      </c>
      <c r="C145" s="7" t="s">
        <v>19</v>
      </c>
      <c r="D145" s="7" t="s">
        <v>25</v>
      </c>
      <c r="E145" s="7" t="s">
        <v>43</v>
      </c>
      <c r="F145" s="9">
        <v>14</v>
      </c>
    </row>
    <row r="146" spans="1:6" x14ac:dyDescent="0.35">
      <c r="A146" s="8">
        <v>44986</v>
      </c>
      <c r="B146" s="7" t="s">
        <v>16</v>
      </c>
      <c r="C146" s="7" t="s">
        <v>19</v>
      </c>
      <c r="D146" s="7" t="s">
        <v>27</v>
      </c>
      <c r="E146" s="7" t="s">
        <v>27</v>
      </c>
      <c r="F146" s="9">
        <v>1307</v>
      </c>
    </row>
    <row r="147" spans="1:6" x14ac:dyDescent="0.35">
      <c r="A147" s="8">
        <v>44987</v>
      </c>
      <c r="B147" s="7" t="s">
        <v>15</v>
      </c>
      <c r="C147" s="7" t="s">
        <v>19</v>
      </c>
      <c r="D147" s="7" t="s">
        <v>26</v>
      </c>
      <c r="E147" s="7" t="s">
        <v>47</v>
      </c>
      <c r="F147" s="9">
        <v>120</v>
      </c>
    </row>
    <row r="148" spans="1:6" x14ac:dyDescent="0.35">
      <c r="A148" s="8">
        <v>44987</v>
      </c>
      <c r="B148" s="7" t="s">
        <v>15</v>
      </c>
      <c r="C148" s="7" t="s">
        <v>19</v>
      </c>
      <c r="D148" s="7" t="s">
        <v>26</v>
      </c>
      <c r="E148" s="7" t="s">
        <v>47</v>
      </c>
      <c r="F148" s="9">
        <v>484</v>
      </c>
    </row>
    <row r="149" spans="1:6" x14ac:dyDescent="0.35">
      <c r="A149" s="8">
        <v>44987</v>
      </c>
      <c r="B149" s="7" t="s">
        <v>17</v>
      </c>
      <c r="C149" s="7" t="s">
        <v>19</v>
      </c>
      <c r="D149" s="7" t="s">
        <v>25</v>
      </c>
      <c r="E149" s="7" t="s">
        <v>43</v>
      </c>
      <c r="F149" s="9">
        <v>14</v>
      </c>
    </row>
    <row r="150" spans="1:6" x14ac:dyDescent="0.35">
      <c r="A150" s="8">
        <v>44987</v>
      </c>
      <c r="B150" s="7" t="s">
        <v>17</v>
      </c>
      <c r="C150" s="7" t="s">
        <v>19</v>
      </c>
      <c r="D150" s="7" t="s">
        <v>25</v>
      </c>
      <c r="E150" s="7" t="s">
        <v>43</v>
      </c>
      <c r="F150" s="9">
        <v>89</v>
      </c>
    </row>
    <row r="151" spans="1:6" x14ac:dyDescent="0.35">
      <c r="A151" s="8">
        <v>44988</v>
      </c>
      <c r="B151" s="7" t="s">
        <v>15</v>
      </c>
      <c r="C151" s="7" t="s">
        <v>19</v>
      </c>
      <c r="D151" s="7" t="s">
        <v>26</v>
      </c>
      <c r="E151" s="7" t="s">
        <v>47</v>
      </c>
      <c r="F151" s="9">
        <v>260</v>
      </c>
    </row>
    <row r="152" spans="1:6" x14ac:dyDescent="0.35">
      <c r="A152" s="8">
        <v>44989</v>
      </c>
      <c r="B152" s="7" t="s">
        <v>15</v>
      </c>
      <c r="C152" s="7" t="s">
        <v>19</v>
      </c>
      <c r="D152" s="7" t="s">
        <v>26</v>
      </c>
      <c r="E152" s="7" t="s">
        <v>47</v>
      </c>
      <c r="F152" s="9">
        <v>470</v>
      </c>
    </row>
    <row r="153" spans="1:6" x14ac:dyDescent="0.35">
      <c r="A153" s="8">
        <v>44989</v>
      </c>
      <c r="B153" s="7" t="s">
        <v>15</v>
      </c>
      <c r="C153" s="7" t="s">
        <v>19</v>
      </c>
      <c r="D153" s="7" t="s">
        <v>26</v>
      </c>
      <c r="E153" s="7" t="s">
        <v>47</v>
      </c>
      <c r="F153" s="9">
        <v>150</v>
      </c>
    </row>
    <row r="154" spans="1:6" x14ac:dyDescent="0.35">
      <c r="A154" s="8">
        <v>44989</v>
      </c>
      <c r="B154" s="7" t="s">
        <v>17</v>
      </c>
      <c r="C154" s="7" t="s">
        <v>19</v>
      </c>
      <c r="D154" s="7" t="s">
        <v>25</v>
      </c>
      <c r="E154" s="7" t="s">
        <v>44</v>
      </c>
      <c r="F154" s="9">
        <v>30</v>
      </c>
    </row>
    <row r="155" spans="1:6" x14ac:dyDescent="0.35">
      <c r="A155" s="8">
        <v>44990</v>
      </c>
      <c r="B155" s="7" t="s">
        <v>15</v>
      </c>
      <c r="C155" s="7" t="s">
        <v>19</v>
      </c>
      <c r="D155" s="7" t="s">
        <v>76</v>
      </c>
      <c r="E155" s="7" t="s">
        <v>65</v>
      </c>
      <c r="F155" s="9">
        <v>5</v>
      </c>
    </row>
    <row r="156" spans="1:6" x14ac:dyDescent="0.35">
      <c r="A156" s="8">
        <v>44990</v>
      </c>
      <c r="B156" s="7" t="s">
        <v>15</v>
      </c>
      <c r="C156" s="7" t="s">
        <v>19</v>
      </c>
      <c r="D156" s="7" t="s">
        <v>26</v>
      </c>
      <c r="E156" s="7" t="s">
        <v>47</v>
      </c>
      <c r="F156" s="9">
        <v>384</v>
      </c>
    </row>
    <row r="157" spans="1:6" x14ac:dyDescent="0.35">
      <c r="A157" s="8">
        <v>44990</v>
      </c>
      <c r="B157" s="7" t="s">
        <v>17</v>
      </c>
      <c r="C157" s="7" t="s">
        <v>19</v>
      </c>
      <c r="D157" s="7" t="s">
        <v>25</v>
      </c>
      <c r="E157" s="7" t="s">
        <v>44</v>
      </c>
      <c r="F157" s="9">
        <v>15</v>
      </c>
    </row>
    <row r="158" spans="1:6" x14ac:dyDescent="0.35">
      <c r="A158" s="8">
        <v>44990</v>
      </c>
      <c r="B158" s="7" t="s">
        <v>16</v>
      </c>
      <c r="C158" s="7" t="s">
        <v>19</v>
      </c>
      <c r="D158" s="7" t="s">
        <v>27</v>
      </c>
      <c r="E158" s="7" t="s">
        <v>27</v>
      </c>
      <c r="F158" s="9">
        <v>366</v>
      </c>
    </row>
    <row r="159" spans="1:6" x14ac:dyDescent="0.35">
      <c r="A159" s="8">
        <v>44990</v>
      </c>
      <c r="B159" s="7" t="s">
        <v>16</v>
      </c>
      <c r="C159" s="7" t="s">
        <v>19</v>
      </c>
      <c r="D159" s="7" t="s">
        <v>26</v>
      </c>
      <c r="E159" s="7" t="s">
        <v>46</v>
      </c>
      <c r="F159" s="9">
        <v>50</v>
      </c>
    </row>
    <row r="160" spans="1:6" x14ac:dyDescent="0.35">
      <c r="A160" s="8">
        <v>44990</v>
      </c>
      <c r="B160" s="7" t="s">
        <v>16</v>
      </c>
      <c r="C160" s="7" t="s">
        <v>19</v>
      </c>
      <c r="D160" s="7" t="s">
        <v>26</v>
      </c>
      <c r="E160" s="7" t="s">
        <v>46</v>
      </c>
      <c r="F160" s="9">
        <v>60</v>
      </c>
    </row>
    <row r="161" spans="1:6" x14ac:dyDescent="0.35">
      <c r="A161" s="8">
        <v>44990</v>
      </c>
      <c r="B161" s="7" t="s">
        <v>16</v>
      </c>
      <c r="C161" s="7" t="s">
        <v>19</v>
      </c>
      <c r="D161" s="7" t="s">
        <v>26</v>
      </c>
      <c r="E161" s="7" t="s">
        <v>46</v>
      </c>
      <c r="F161" s="9">
        <v>12</v>
      </c>
    </row>
    <row r="162" spans="1:6" x14ac:dyDescent="0.35">
      <c r="A162" s="8">
        <v>44990</v>
      </c>
      <c r="B162" s="7" t="s">
        <v>16</v>
      </c>
      <c r="C162" s="7" t="s">
        <v>19</v>
      </c>
      <c r="D162" s="7" t="s">
        <v>26</v>
      </c>
      <c r="E162" s="7" t="s">
        <v>46</v>
      </c>
      <c r="F162" s="9">
        <v>10</v>
      </c>
    </row>
    <row r="163" spans="1:6" x14ac:dyDescent="0.35">
      <c r="A163" s="8">
        <v>44990</v>
      </c>
      <c r="B163" s="7" t="s">
        <v>16</v>
      </c>
      <c r="C163" s="7" t="s">
        <v>19</v>
      </c>
      <c r="D163" s="7" t="s">
        <v>26</v>
      </c>
      <c r="E163" s="7" t="s">
        <v>46</v>
      </c>
      <c r="F163" s="9">
        <v>25</v>
      </c>
    </row>
    <row r="164" spans="1:6" x14ac:dyDescent="0.35">
      <c r="A164" s="8">
        <v>44990</v>
      </c>
      <c r="B164" s="7" t="s">
        <v>16</v>
      </c>
      <c r="C164" s="7" t="s">
        <v>19</v>
      </c>
      <c r="D164" s="7" t="s">
        <v>26</v>
      </c>
      <c r="E164" s="7" t="s">
        <v>46</v>
      </c>
      <c r="F164" s="9">
        <v>20</v>
      </c>
    </row>
    <row r="165" spans="1:6" x14ac:dyDescent="0.35">
      <c r="A165" s="8">
        <v>44990</v>
      </c>
      <c r="B165" s="7" t="s">
        <v>16</v>
      </c>
      <c r="C165" s="7" t="s">
        <v>19</v>
      </c>
      <c r="D165" s="7" t="s">
        <v>26</v>
      </c>
      <c r="E165" s="7" t="s">
        <v>46</v>
      </c>
      <c r="F165" s="9">
        <v>115</v>
      </c>
    </row>
    <row r="166" spans="1:6" x14ac:dyDescent="0.35">
      <c r="A166" s="8">
        <v>44990</v>
      </c>
      <c r="B166" s="7" t="s">
        <v>16</v>
      </c>
      <c r="C166" s="7" t="s">
        <v>19</v>
      </c>
      <c r="D166" s="7" t="s">
        <v>26</v>
      </c>
      <c r="E166" s="7" t="s">
        <v>46</v>
      </c>
      <c r="F166" s="9">
        <v>72</v>
      </c>
    </row>
    <row r="167" spans="1:6" x14ac:dyDescent="0.35">
      <c r="A167" s="8">
        <v>44990</v>
      </c>
      <c r="B167" s="7" t="s">
        <v>16</v>
      </c>
      <c r="C167" s="7" t="s">
        <v>19</v>
      </c>
      <c r="D167" s="7" t="s">
        <v>26</v>
      </c>
      <c r="E167" s="7" t="s">
        <v>46</v>
      </c>
      <c r="F167" s="9">
        <v>28</v>
      </c>
    </row>
    <row r="168" spans="1:6" x14ac:dyDescent="0.35">
      <c r="A168" s="8">
        <v>44990</v>
      </c>
      <c r="B168" s="7" t="s">
        <v>16</v>
      </c>
      <c r="C168" s="7" t="s">
        <v>19</v>
      </c>
      <c r="D168" s="7" t="s">
        <v>26</v>
      </c>
      <c r="E168" s="7" t="s">
        <v>46</v>
      </c>
      <c r="F168" s="9">
        <v>17</v>
      </c>
    </row>
    <row r="169" spans="1:6" x14ac:dyDescent="0.35">
      <c r="A169" s="8">
        <v>44990</v>
      </c>
      <c r="B169" s="7" t="s">
        <v>16</v>
      </c>
      <c r="C169" s="7" t="s">
        <v>19</v>
      </c>
      <c r="D169" s="7" t="s">
        <v>26</v>
      </c>
      <c r="E169" s="7" t="s">
        <v>46</v>
      </c>
      <c r="F169" s="9">
        <v>52</v>
      </c>
    </row>
    <row r="170" spans="1:6" x14ac:dyDescent="0.35">
      <c r="A170" s="8">
        <v>44990</v>
      </c>
      <c r="B170" s="7" t="s">
        <v>16</v>
      </c>
      <c r="C170" s="7" t="s">
        <v>19</v>
      </c>
      <c r="D170" s="7" t="s">
        <v>26</v>
      </c>
      <c r="E170" s="7" t="s">
        <v>46</v>
      </c>
      <c r="F170" s="9">
        <v>57</v>
      </c>
    </row>
    <row r="171" spans="1:6" x14ac:dyDescent="0.35">
      <c r="A171" s="8">
        <v>44990</v>
      </c>
      <c r="B171" s="7" t="s">
        <v>16</v>
      </c>
      <c r="C171" s="7" t="s">
        <v>19</v>
      </c>
      <c r="D171" s="7" t="s">
        <v>29</v>
      </c>
      <c r="E171" s="7" t="s">
        <v>68</v>
      </c>
      <c r="F171" s="9">
        <v>138</v>
      </c>
    </row>
    <row r="172" spans="1:6" x14ac:dyDescent="0.35">
      <c r="A172" s="8">
        <v>44990</v>
      </c>
      <c r="B172" s="7" t="s">
        <v>16</v>
      </c>
      <c r="C172" s="7" t="s">
        <v>19</v>
      </c>
      <c r="D172" s="7" t="s">
        <v>76</v>
      </c>
      <c r="E172" s="7" t="s">
        <v>62</v>
      </c>
      <c r="F172" s="9">
        <v>49</v>
      </c>
    </row>
    <row r="173" spans="1:6" x14ac:dyDescent="0.35">
      <c r="A173" s="8">
        <v>44990</v>
      </c>
      <c r="B173" s="7" t="s">
        <v>16</v>
      </c>
      <c r="C173" s="7" t="s">
        <v>19</v>
      </c>
      <c r="D173" s="7" t="s">
        <v>76</v>
      </c>
      <c r="E173" s="7" t="s">
        <v>62</v>
      </c>
      <c r="F173" s="9">
        <v>132</v>
      </c>
    </row>
    <row r="174" spans="1:6" x14ac:dyDescent="0.35">
      <c r="A174" s="8">
        <v>44990</v>
      </c>
      <c r="B174" s="7" t="s">
        <v>16</v>
      </c>
      <c r="C174" s="7" t="s">
        <v>19</v>
      </c>
      <c r="D174" s="7" t="s">
        <v>76</v>
      </c>
      <c r="E174" s="7" t="s">
        <v>62</v>
      </c>
      <c r="F174" s="9">
        <v>139</v>
      </c>
    </row>
    <row r="175" spans="1:6" x14ac:dyDescent="0.35">
      <c r="A175" s="8">
        <v>44990</v>
      </c>
      <c r="B175" s="7" t="s">
        <v>16</v>
      </c>
      <c r="C175" s="7" t="s">
        <v>19</v>
      </c>
      <c r="D175" s="7" t="s">
        <v>76</v>
      </c>
      <c r="E175" s="7" t="s">
        <v>62</v>
      </c>
      <c r="F175" s="9">
        <v>55</v>
      </c>
    </row>
    <row r="176" spans="1:6" x14ac:dyDescent="0.35">
      <c r="A176" s="8">
        <v>44990</v>
      </c>
      <c r="B176" s="7" t="s">
        <v>16</v>
      </c>
      <c r="C176" s="7" t="s">
        <v>19</v>
      </c>
      <c r="D176" s="7" t="s">
        <v>76</v>
      </c>
      <c r="E176" s="7" t="s">
        <v>62</v>
      </c>
      <c r="F176" s="9">
        <v>119</v>
      </c>
    </row>
    <row r="177" spans="1:6" x14ac:dyDescent="0.35">
      <c r="A177" s="8">
        <v>44990</v>
      </c>
      <c r="B177" s="7" t="s">
        <v>16</v>
      </c>
      <c r="C177" s="7" t="s">
        <v>19</v>
      </c>
      <c r="D177" s="7" t="s">
        <v>76</v>
      </c>
      <c r="E177" s="7" t="s">
        <v>62</v>
      </c>
      <c r="F177" s="9">
        <v>38</v>
      </c>
    </row>
    <row r="178" spans="1:6" x14ac:dyDescent="0.35">
      <c r="A178" s="8">
        <v>44990</v>
      </c>
      <c r="B178" s="7" t="s">
        <v>16</v>
      </c>
      <c r="C178" s="7" t="s">
        <v>19</v>
      </c>
      <c r="D178" s="7" t="s">
        <v>76</v>
      </c>
      <c r="E178" s="7" t="s">
        <v>65</v>
      </c>
      <c r="F178" s="9">
        <v>298</v>
      </c>
    </row>
    <row r="179" spans="1:6" x14ac:dyDescent="0.35">
      <c r="A179" s="8">
        <v>44990</v>
      </c>
      <c r="B179" s="7" t="s">
        <v>16</v>
      </c>
      <c r="C179" s="7" t="s">
        <v>19</v>
      </c>
      <c r="D179" s="7" t="s">
        <v>76</v>
      </c>
      <c r="E179" s="7" t="s">
        <v>65</v>
      </c>
      <c r="F179" s="9">
        <v>38</v>
      </c>
    </row>
    <row r="180" spans="1:6" x14ac:dyDescent="0.35">
      <c r="A180" s="8">
        <v>44990</v>
      </c>
      <c r="B180" s="7" t="s">
        <v>16</v>
      </c>
      <c r="C180" s="7" t="s">
        <v>19</v>
      </c>
      <c r="D180" s="7" t="s">
        <v>76</v>
      </c>
      <c r="E180" s="7" t="s">
        <v>65</v>
      </c>
      <c r="F180" s="9">
        <v>75</v>
      </c>
    </row>
    <row r="181" spans="1:6" x14ac:dyDescent="0.35">
      <c r="A181" s="8">
        <v>44991</v>
      </c>
      <c r="B181" s="7" t="s">
        <v>15</v>
      </c>
      <c r="C181" s="7" t="s">
        <v>19</v>
      </c>
      <c r="D181" s="7" t="s">
        <v>26</v>
      </c>
      <c r="E181" s="7" t="s">
        <v>47</v>
      </c>
      <c r="F181" s="9">
        <v>127</v>
      </c>
    </row>
    <row r="182" spans="1:6" x14ac:dyDescent="0.35">
      <c r="A182" s="8">
        <v>44993</v>
      </c>
      <c r="B182" s="7" t="s">
        <v>15</v>
      </c>
      <c r="C182" s="7" t="s">
        <v>19</v>
      </c>
      <c r="D182" s="7" t="s">
        <v>26</v>
      </c>
      <c r="E182" s="7" t="s">
        <v>47</v>
      </c>
      <c r="F182" s="9">
        <v>60</v>
      </c>
    </row>
    <row r="183" spans="1:6" x14ac:dyDescent="0.35">
      <c r="A183" s="8">
        <v>44995</v>
      </c>
      <c r="B183" s="7" t="s">
        <v>15</v>
      </c>
      <c r="C183" s="7" t="s">
        <v>19</v>
      </c>
      <c r="D183" s="7" t="s">
        <v>26</v>
      </c>
      <c r="E183" s="7" t="s">
        <v>47</v>
      </c>
      <c r="F183" s="9">
        <v>140</v>
      </c>
    </row>
    <row r="184" spans="1:6" x14ac:dyDescent="0.35">
      <c r="A184" s="8">
        <v>44996</v>
      </c>
      <c r="B184" s="7" t="s">
        <v>15</v>
      </c>
      <c r="C184" s="7" t="s">
        <v>19</v>
      </c>
      <c r="D184" s="7" t="s">
        <v>26</v>
      </c>
      <c r="E184" s="7" t="s">
        <v>47</v>
      </c>
      <c r="F184" s="9">
        <v>140</v>
      </c>
    </row>
    <row r="185" spans="1:6" x14ac:dyDescent="0.35">
      <c r="A185" s="8">
        <v>44996</v>
      </c>
      <c r="B185" s="7" t="s">
        <v>17</v>
      </c>
      <c r="C185" s="7" t="s">
        <v>19</v>
      </c>
      <c r="D185" s="7" t="s">
        <v>25</v>
      </c>
      <c r="E185" s="7" t="s">
        <v>44</v>
      </c>
      <c r="F185" s="9">
        <v>30</v>
      </c>
    </row>
    <row r="186" spans="1:6" x14ac:dyDescent="0.35">
      <c r="A186" s="8">
        <v>44997</v>
      </c>
      <c r="B186" s="7" t="s">
        <v>15</v>
      </c>
      <c r="C186" s="7" t="s">
        <v>19</v>
      </c>
      <c r="D186" s="7" t="s">
        <v>76</v>
      </c>
      <c r="E186" s="7" t="s">
        <v>65</v>
      </c>
      <c r="F186" s="9">
        <v>5</v>
      </c>
    </row>
    <row r="187" spans="1:6" x14ac:dyDescent="0.35">
      <c r="A187" s="8">
        <v>44997</v>
      </c>
      <c r="B187" s="7" t="s">
        <v>15</v>
      </c>
      <c r="C187" s="7" t="s">
        <v>19</v>
      </c>
      <c r="D187" s="7" t="s">
        <v>26</v>
      </c>
      <c r="E187" s="7" t="s">
        <v>47</v>
      </c>
      <c r="F187" s="9">
        <v>260</v>
      </c>
    </row>
    <row r="188" spans="1:6" x14ac:dyDescent="0.35">
      <c r="A188" s="8">
        <v>44997</v>
      </c>
      <c r="B188" s="7" t="s">
        <v>16</v>
      </c>
      <c r="C188" s="7" t="s">
        <v>19</v>
      </c>
      <c r="D188" s="7" t="s">
        <v>26</v>
      </c>
      <c r="E188" s="7" t="s">
        <v>46</v>
      </c>
      <c r="F188" s="9">
        <v>40</v>
      </c>
    </row>
    <row r="189" spans="1:6" x14ac:dyDescent="0.35">
      <c r="A189" s="8">
        <v>44997</v>
      </c>
      <c r="B189" s="7" t="s">
        <v>16</v>
      </c>
      <c r="C189" s="7" t="s">
        <v>19</v>
      </c>
      <c r="D189" s="7" t="s">
        <v>26</v>
      </c>
      <c r="E189" s="7" t="s">
        <v>46</v>
      </c>
      <c r="F189" s="9">
        <v>40</v>
      </c>
    </row>
    <row r="190" spans="1:6" x14ac:dyDescent="0.35">
      <c r="A190" s="8">
        <v>44997</v>
      </c>
      <c r="B190" s="7" t="s">
        <v>16</v>
      </c>
      <c r="C190" s="7" t="s">
        <v>19</v>
      </c>
      <c r="D190" s="7" t="s">
        <v>26</v>
      </c>
      <c r="E190" s="7" t="s">
        <v>46</v>
      </c>
      <c r="F190" s="9">
        <v>30</v>
      </c>
    </row>
    <row r="191" spans="1:6" x14ac:dyDescent="0.35">
      <c r="A191" s="8">
        <v>44997</v>
      </c>
      <c r="B191" s="7" t="s">
        <v>16</v>
      </c>
      <c r="C191" s="7" t="s">
        <v>19</v>
      </c>
      <c r="D191" s="7" t="s">
        <v>26</v>
      </c>
      <c r="E191" s="7" t="s">
        <v>46</v>
      </c>
      <c r="F191" s="9">
        <v>10</v>
      </c>
    </row>
    <row r="192" spans="1:6" x14ac:dyDescent="0.35">
      <c r="A192" s="8">
        <v>44997</v>
      </c>
      <c r="B192" s="7" t="s">
        <v>16</v>
      </c>
      <c r="C192" s="7" t="s">
        <v>19</v>
      </c>
      <c r="D192" s="7" t="s">
        <v>26</v>
      </c>
      <c r="E192" s="7" t="s">
        <v>46</v>
      </c>
      <c r="F192" s="9">
        <v>60</v>
      </c>
    </row>
    <row r="193" spans="1:6" x14ac:dyDescent="0.35">
      <c r="A193" s="8">
        <v>44997</v>
      </c>
      <c r="B193" s="7" t="s">
        <v>16</v>
      </c>
      <c r="C193" s="7" t="s">
        <v>19</v>
      </c>
      <c r="D193" s="7" t="s">
        <v>26</v>
      </c>
      <c r="E193" s="7" t="s">
        <v>46</v>
      </c>
      <c r="F193" s="9">
        <v>155</v>
      </c>
    </row>
    <row r="194" spans="1:6" x14ac:dyDescent="0.35">
      <c r="A194" s="8">
        <v>44997</v>
      </c>
      <c r="B194" s="7" t="s">
        <v>16</v>
      </c>
      <c r="C194" s="7" t="s">
        <v>19</v>
      </c>
      <c r="D194" s="7" t="s">
        <v>26</v>
      </c>
      <c r="E194" s="7" t="s">
        <v>46</v>
      </c>
      <c r="F194" s="9">
        <v>75</v>
      </c>
    </row>
    <row r="195" spans="1:6" x14ac:dyDescent="0.35">
      <c r="A195" s="8">
        <v>44997</v>
      </c>
      <c r="B195" s="7" t="s">
        <v>16</v>
      </c>
      <c r="C195" s="7" t="s">
        <v>19</v>
      </c>
      <c r="D195" s="7" t="s">
        <v>26</v>
      </c>
      <c r="E195" s="7" t="s">
        <v>46</v>
      </c>
      <c r="F195" s="9">
        <v>69</v>
      </c>
    </row>
    <row r="196" spans="1:6" x14ac:dyDescent="0.35">
      <c r="A196" s="8">
        <v>44997</v>
      </c>
      <c r="B196" s="7" t="s">
        <v>16</v>
      </c>
      <c r="C196" s="7" t="s">
        <v>19</v>
      </c>
      <c r="D196" s="7" t="s">
        <v>26</v>
      </c>
      <c r="E196" s="7" t="s">
        <v>46</v>
      </c>
      <c r="F196" s="9">
        <v>68</v>
      </c>
    </row>
    <row r="197" spans="1:6" x14ac:dyDescent="0.35">
      <c r="A197" s="8">
        <v>44997</v>
      </c>
      <c r="B197" s="7" t="s">
        <v>16</v>
      </c>
      <c r="C197" s="7" t="s">
        <v>19</v>
      </c>
      <c r="D197" s="7" t="s">
        <v>26</v>
      </c>
      <c r="E197" s="7" t="s">
        <v>46</v>
      </c>
      <c r="F197" s="9">
        <v>66</v>
      </c>
    </row>
    <row r="198" spans="1:6" x14ac:dyDescent="0.35">
      <c r="A198" s="8">
        <v>44997</v>
      </c>
      <c r="B198" s="7" t="s">
        <v>16</v>
      </c>
      <c r="C198" s="7" t="s">
        <v>19</v>
      </c>
      <c r="D198" s="7" t="s">
        <v>26</v>
      </c>
      <c r="E198" s="7" t="s">
        <v>46</v>
      </c>
      <c r="F198" s="9">
        <v>64</v>
      </c>
    </row>
    <row r="199" spans="1:6" x14ac:dyDescent="0.35">
      <c r="A199" s="8">
        <v>44997</v>
      </c>
      <c r="B199" s="7" t="s">
        <v>16</v>
      </c>
      <c r="C199" s="7" t="s">
        <v>19</v>
      </c>
      <c r="D199" s="7" t="s">
        <v>26</v>
      </c>
      <c r="E199" s="7" t="s">
        <v>46</v>
      </c>
      <c r="F199" s="9">
        <v>46</v>
      </c>
    </row>
    <row r="200" spans="1:6" x14ac:dyDescent="0.35">
      <c r="A200" s="8">
        <v>44997</v>
      </c>
      <c r="B200" s="7" t="s">
        <v>16</v>
      </c>
      <c r="C200" s="7" t="s">
        <v>19</v>
      </c>
      <c r="D200" s="7" t="s">
        <v>26</v>
      </c>
      <c r="E200" s="7" t="s">
        <v>46</v>
      </c>
      <c r="F200" s="9">
        <v>27</v>
      </c>
    </row>
    <row r="201" spans="1:6" x14ac:dyDescent="0.35">
      <c r="A201" s="8">
        <v>44997</v>
      </c>
      <c r="B201" s="7" t="s">
        <v>16</v>
      </c>
      <c r="C201" s="7" t="s">
        <v>19</v>
      </c>
      <c r="D201" s="7" t="s">
        <v>26</v>
      </c>
      <c r="E201" s="7" t="s">
        <v>46</v>
      </c>
      <c r="F201" s="9">
        <v>54</v>
      </c>
    </row>
    <row r="202" spans="1:6" x14ac:dyDescent="0.35">
      <c r="A202" s="8">
        <v>44997</v>
      </c>
      <c r="B202" s="7" t="s">
        <v>16</v>
      </c>
      <c r="C202" s="7" t="s">
        <v>19</v>
      </c>
      <c r="D202" s="7" t="s">
        <v>26</v>
      </c>
      <c r="E202" s="7" t="s">
        <v>46</v>
      </c>
      <c r="F202" s="9">
        <v>24</v>
      </c>
    </row>
    <row r="203" spans="1:6" x14ac:dyDescent="0.35">
      <c r="A203" s="8">
        <v>44998</v>
      </c>
      <c r="B203" s="7" t="s">
        <v>15</v>
      </c>
      <c r="C203" s="7" t="s">
        <v>19</v>
      </c>
      <c r="D203" s="7" t="s">
        <v>26</v>
      </c>
      <c r="E203" s="7" t="s">
        <v>47</v>
      </c>
      <c r="F203" s="9">
        <v>768</v>
      </c>
    </row>
    <row r="204" spans="1:6" x14ac:dyDescent="0.35">
      <c r="A204" s="8">
        <v>44998</v>
      </c>
      <c r="B204" s="7" t="s">
        <v>17</v>
      </c>
      <c r="C204" s="7" t="s">
        <v>19</v>
      </c>
      <c r="D204" s="7" t="s">
        <v>25</v>
      </c>
      <c r="E204" s="7" t="s">
        <v>44</v>
      </c>
      <c r="F204" s="9">
        <v>45</v>
      </c>
    </row>
    <row r="205" spans="1:6" x14ac:dyDescent="0.35">
      <c r="A205" s="8">
        <v>44998</v>
      </c>
      <c r="B205" s="7" t="s">
        <v>17</v>
      </c>
      <c r="C205" s="7" t="s">
        <v>19</v>
      </c>
      <c r="D205" s="7" t="s">
        <v>25</v>
      </c>
      <c r="E205" s="7" t="s">
        <v>45</v>
      </c>
      <c r="F205" s="9">
        <v>20</v>
      </c>
    </row>
    <row r="206" spans="1:6" x14ac:dyDescent="0.35">
      <c r="A206" s="8">
        <v>44998</v>
      </c>
      <c r="B206" s="7" t="s">
        <v>16</v>
      </c>
      <c r="C206" s="7" t="s">
        <v>19</v>
      </c>
      <c r="D206" s="7" t="s">
        <v>29</v>
      </c>
      <c r="E206" s="7" t="s">
        <v>68</v>
      </c>
      <c r="F206" s="9">
        <v>1550</v>
      </c>
    </row>
    <row r="207" spans="1:6" x14ac:dyDescent="0.35">
      <c r="A207" s="8">
        <v>44999</v>
      </c>
      <c r="B207" s="7" t="s">
        <v>15</v>
      </c>
      <c r="C207" s="7" t="s">
        <v>19</v>
      </c>
      <c r="D207" s="7" t="s">
        <v>26</v>
      </c>
      <c r="E207" s="7" t="s">
        <v>47</v>
      </c>
      <c r="F207" s="9">
        <v>200</v>
      </c>
    </row>
    <row r="208" spans="1:6" x14ac:dyDescent="0.35">
      <c r="A208" s="8">
        <v>44999</v>
      </c>
      <c r="B208" s="7" t="s">
        <v>17</v>
      </c>
      <c r="C208" s="7" t="s">
        <v>19</v>
      </c>
      <c r="D208" s="7" t="s">
        <v>25</v>
      </c>
      <c r="E208" s="7" t="s">
        <v>44</v>
      </c>
      <c r="F208" s="9">
        <v>15</v>
      </c>
    </row>
    <row r="209" spans="1:6" x14ac:dyDescent="0.35">
      <c r="A209" s="8">
        <v>45001</v>
      </c>
      <c r="B209" s="7" t="s">
        <v>15</v>
      </c>
      <c r="C209" s="7" t="s">
        <v>19</v>
      </c>
      <c r="D209" s="7" t="s">
        <v>26</v>
      </c>
      <c r="E209" s="7" t="s">
        <v>47</v>
      </c>
      <c r="F209" s="9">
        <v>90</v>
      </c>
    </row>
    <row r="210" spans="1:6" x14ac:dyDescent="0.35">
      <c r="A210" s="8">
        <v>45002</v>
      </c>
      <c r="B210" s="7" t="s">
        <v>15</v>
      </c>
      <c r="C210" s="7" t="s">
        <v>19</v>
      </c>
      <c r="D210" s="7" t="s">
        <v>26</v>
      </c>
      <c r="E210" s="7" t="s">
        <v>47</v>
      </c>
      <c r="F210" s="9">
        <v>174</v>
      </c>
    </row>
    <row r="211" spans="1:6" x14ac:dyDescent="0.35">
      <c r="A211" s="8">
        <v>45002</v>
      </c>
      <c r="B211" s="7" t="s">
        <v>17</v>
      </c>
      <c r="C211" s="7" t="s">
        <v>19</v>
      </c>
      <c r="D211" s="7" t="s">
        <v>22</v>
      </c>
      <c r="E211" s="7" t="s">
        <v>51</v>
      </c>
      <c r="F211" s="9">
        <v>350</v>
      </c>
    </row>
    <row r="212" spans="1:6" x14ac:dyDescent="0.35">
      <c r="A212" s="8">
        <v>45003</v>
      </c>
      <c r="B212" s="7" t="s">
        <v>16</v>
      </c>
      <c r="C212" s="7" t="s">
        <v>19</v>
      </c>
      <c r="D212" s="7" t="s">
        <v>24</v>
      </c>
      <c r="E212" s="7" t="s">
        <v>41</v>
      </c>
      <c r="F212" s="9">
        <v>7000</v>
      </c>
    </row>
    <row r="213" spans="1:6" x14ac:dyDescent="0.35">
      <c r="A213" s="8">
        <v>45003</v>
      </c>
      <c r="B213" s="7" t="s">
        <v>17</v>
      </c>
      <c r="C213" s="7" t="s">
        <v>19</v>
      </c>
      <c r="D213" s="7" t="s">
        <v>25</v>
      </c>
      <c r="E213" s="7" t="s">
        <v>44</v>
      </c>
      <c r="F213" s="9">
        <v>30</v>
      </c>
    </row>
    <row r="214" spans="1:6" x14ac:dyDescent="0.35">
      <c r="A214" s="8">
        <v>45004</v>
      </c>
      <c r="B214" s="7" t="s">
        <v>15</v>
      </c>
      <c r="C214" s="7" t="s">
        <v>19</v>
      </c>
      <c r="D214" s="7" t="s">
        <v>26</v>
      </c>
      <c r="E214" s="7" t="s">
        <v>47</v>
      </c>
      <c r="F214" s="9">
        <v>283</v>
      </c>
    </row>
    <row r="215" spans="1:6" x14ac:dyDescent="0.35">
      <c r="A215" s="8">
        <v>45004</v>
      </c>
      <c r="B215" s="7" t="s">
        <v>15</v>
      </c>
      <c r="C215" s="7" t="s">
        <v>19</v>
      </c>
      <c r="D215" s="7" t="s">
        <v>26</v>
      </c>
      <c r="E215" s="7" t="s">
        <v>47</v>
      </c>
      <c r="F215" s="9">
        <v>195</v>
      </c>
    </row>
    <row r="216" spans="1:6" x14ac:dyDescent="0.35">
      <c r="A216" s="8">
        <v>45004</v>
      </c>
      <c r="B216" s="7" t="s">
        <v>16</v>
      </c>
      <c r="C216" s="7" t="s">
        <v>19</v>
      </c>
      <c r="D216" s="7" t="s">
        <v>26</v>
      </c>
      <c r="E216" s="7" t="s">
        <v>46</v>
      </c>
      <c r="F216" s="9">
        <v>30</v>
      </c>
    </row>
    <row r="217" spans="1:6" x14ac:dyDescent="0.35">
      <c r="A217" s="8">
        <v>45004</v>
      </c>
      <c r="B217" s="7" t="s">
        <v>16</v>
      </c>
      <c r="C217" s="7" t="s">
        <v>19</v>
      </c>
      <c r="D217" s="7" t="s">
        <v>26</v>
      </c>
      <c r="E217" s="7" t="s">
        <v>46</v>
      </c>
      <c r="F217" s="9">
        <v>50</v>
      </c>
    </row>
    <row r="218" spans="1:6" x14ac:dyDescent="0.35">
      <c r="A218" s="8">
        <v>45004</v>
      </c>
      <c r="B218" s="7" t="s">
        <v>16</v>
      </c>
      <c r="C218" s="7" t="s">
        <v>19</v>
      </c>
      <c r="D218" s="7" t="s">
        <v>26</v>
      </c>
      <c r="E218" s="7" t="s">
        <v>46</v>
      </c>
      <c r="F218" s="9">
        <v>30</v>
      </c>
    </row>
    <row r="219" spans="1:6" x14ac:dyDescent="0.35">
      <c r="A219" s="8">
        <v>45004</v>
      </c>
      <c r="B219" s="7" t="s">
        <v>16</v>
      </c>
      <c r="C219" s="7" t="s">
        <v>19</v>
      </c>
      <c r="D219" s="7" t="s">
        <v>26</v>
      </c>
      <c r="E219" s="7" t="s">
        <v>46</v>
      </c>
      <c r="F219" s="9">
        <v>50</v>
      </c>
    </row>
    <row r="220" spans="1:6" x14ac:dyDescent="0.35">
      <c r="A220" s="8">
        <v>45004</v>
      </c>
      <c r="B220" s="7" t="s">
        <v>16</v>
      </c>
      <c r="C220" s="7" t="s">
        <v>19</v>
      </c>
      <c r="D220" s="7" t="s">
        <v>26</v>
      </c>
      <c r="E220" s="7" t="s">
        <v>46</v>
      </c>
      <c r="F220" s="9">
        <v>30</v>
      </c>
    </row>
    <row r="221" spans="1:6" x14ac:dyDescent="0.35">
      <c r="A221" s="8">
        <v>45004</v>
      </c>
      <c r="B221" s="7" t="s">
        <v>16</v>
      </c>
      <c r="C221" s="7" t="s">
        <v>19</v>
      </c>
      <c r="D221" s="7" t="s">
        <v>26</v>
      </c>
      <c r="E221" s="7" t="s">
        <v>46</v>
      </c>
      <c r="F221" s="9">
        <v>19</v>
      </c>
    </row>
    <row r="222" spans="1:6" x14ac:dyDescent="0.35">
      <c r="A222" s="8">
        <v>45004</v>
      </c>
      <c r="B222" s="7" t="s">
        <v>16</v>
      </c>
      <c r="C222" s="7" t="s">
        <v>19</v>
      </c>
      <c r="D222" s="7" t="s">
        <v>26</v>
      </c>
      <c r="E222" s="7" t="s">
        <v>46</v>
      </c>
      <c r="F222" s="9">
        <v>10</v>
      </c>
    </row>
    <row r="223" spans="1:6" x14ac:dyDescent="0.35">
      <c r="A223" s="8">
        <v>45004</v>
      </c>
      <c r="B223" s="7" t="s">
        <v>16</v>
      </c>
      <c r="C223" s="7" t="s">
        <v>19</v>
      </c>
      <c r="D223" s="7" t="s">
        <v>26</v>
      </c>
      <c r="E223" s="7" t="s">
        <v>46</v>
      </c>
      <c r="F223" s="9">
        <v>30</v>
      </c>
    </row>
    <row r="224" spans="1:6" x14ac:dyDescent="0.35">
      <c r="A224" s="8">
        <v>45004</v>
      </c>
      <c r="B224" s="7" t="s">
        <v>16</v>
      </c>
      <c r="C224" s="7" t="s">
        <v>19</v>
      </c>
      <c r="D224" s="7" t="s">
        <v>26</v>
      </c>
      <c r="E224" s="7" t="s">
        <v>46</v>
      </c>
      <c r="F224" s="9">
        <v>29</v>
      </c>
    </row>
    <row r="225" spans="1:6" x14ac:dyDescent="0.35">
      <c r="A225" s="8">
        <v>45004</v>
      </c>
      <c r="B225" s="7" t="s">
        <v>16</v>
      </c>
      <c r="C225" s="7" t="s">
        <v>19</v>
      </c>
      <c r="D225" s="7" t="s">
        <v>26</v>
      </c>
      <c r="E225" s="7" t="s">
        <v>46</v>
      </c>
      <c r="F225" s="9">
        <v>20</v>
      </c>
    </row>
    <row r="226" spans="1:6" x14ac:dyDescent="0.35">
      <c r="A226" s="8">
        <v>45004</v>
      </c>
      <c r="B226" s="7" t="s">
        <v>16</v>
      </c>
      <c r="C226" s="7" t="s">
        <v>19</v>
      </c>
      <c r="D226" s="7" t="s">
        <v>26</v>
      </c>
      <c r="E226" s="7" t="s">
        <v>46</v>
      </c>
      <c r="F226" s="9">
        <v>107</v>
      </c>
    </row>
    <row r="227" spans="1:6" x14ac:dyDescent="0.35">
      <c r="A227" s="8">
        <v>45004</v>
      </c>
      <c r="B227" s="7" t="s">
        <v>16</v>
      </c>
      <c r="C227" s="7" t="s">
        <v>19</v>
      </c>
      <c r="D227" s="7" t="s">
        <v>26</v>
      </c>
      <c r="E227" s="7" t="s">
        <v>46</v>
      </c>
      <c r="F227" s="9">
        <v>87</v>
      </c>
    </row>
    <row r="228" spans="1:6" x14ac:dyDescent="0.35">
      <c r="A228" s="8">
        <v>45004</v>
      </c>
      <c r="B228" s="7" t="s">
        <v>16</v>
      </c>
      <c r="C228" s="7" t="s">
        <v>19</v>
      </c>
      <c r="D228" s="7" t="s">
        <v>26</v>
      </c>
      <c r="E228" s="7" t="s">
        <v>46</v>
      </c>
      <c r="F228" s="9">
        <v>95</v>
      </c>
    </row>
    <row r="229" spans="1:6" x14ac:dyDescent="0.35">
      <c r="A229" s="8">
        <v>45004</v>
      </c>
      <c r="B229" s="7" t="s">
        <v>16</v>
      </c>
      <c r="C229" s="7" t="s">
        <v>19</v>
      </c>
      <c r="D229" s="7" t="s">
        <v>26</v>
      </c>
      <c r="E229" s="7" t="s">
        <v>46</v>
      </c>
      <c r="F229" s="9">
        <v>85</v>
      </c>
    </row>
    <row r="230" spans="1:6" x14ac:dyDescent="0.35">
      <c r="A230" s="8">
        <v>45004</v>
      </c>
      <c r="B230" s="7" t="s">
        <v>16</v>
      </c>
      <c r="C230" s="7" t="s">
        <v>19</v>
      </c>
      <c r="D230" s="7" t="s">
        <v>26</v>
      </c>
      <c r="E230" s="7" t="s">
        <v>46</v>
      </c>
      <c r="F230" s="9">
        <v>49</v>
      </c>
    </row>
    <row r="231" spans="1:6" x14ac:dyDescent="0.35">
      <c r="A231" s="8">
        <v>45004</v>
      </c>
      <c r="B231" s="7" t="s">
        <v>16</v>
      </c>
      <c r="C231" s="7" t="s">
        <v>19</v>
      </c>
      <c r="D231" s="7" t="s">
        <v>26</v>
      </c>
      <c r="E231" s="7" t="s">
        <v>46</v>
      </c>
      <c r="F231" s="9">
        <v>80</v>
      </c>
    </row>
    <row r="232" spans="1:6" x14ac:dyDescent="0.35">
      <c r="A232" s="8">
        <v>45004</v>
      </c>
      <c r="B232" s="7" t="s">
        <v>16</v>
      </c>
      <c r="C232" s="7" t="s">
        <v>19</v>
      </c>
      <c r="D232" s="7" t="s">
        <v>26</v>
      </c>
      <c r="E232" s="7" t="s">
        <v>46</v>
      </c>
      <c r="F232" s="9">
        <v>85</v>
      </c>
    </row>
    <row r="233" spans="1:6" x14ac:dyDescent="0.35">
      <c r="A233" s="8">
        <v>45004</v>
      </c>
      <c r="B233" s="7" t="s">
        <v>16</v>
      </c>
      <c r="C233" s="7" t="s">
        <v>19</v>
      </c>
      <c r="D233" s="7" t="s">
        <v>26</v>
      </c>
      <c r="E233" s="7" t="s">
        <v>46</v>
      </c>
      <c r="F233" s="9">
        <v>50</v>
      </c>
    </row>
    <row r="234" spans="1:6" x14ac:dyDescent="0.35">
      <c r="A234" s="8">
        <v>45004</v>
      </c>
      <c r="B234" s="7" t="s">
        <v>16</v>
      </c>
      <c r="C234" s="7" t="s">
        <v>19</v>
      </c>
      <c r="D234" s="7" t="s">
        <v>76</v>
      </c>
      <c r="E234" s="7" t="s">
        <v>65</v>
      </c>
      <c r="F234" s="9">
        <v>85</v>
      </c>
    </row>
    <row r="235" spans="1:6" x14ac:dyDescent="0.35">
      <c r="A235" s="8">
        <v>45004</v>
      </c>
      <c r="B235" s="7" t="s">
        <v>16</v>
      </c>
      <c r="C235" s="7" t="s">
        <v>19</v>
      </c>
      <c r="D235" s="7" t="s">
        <v>76</v>
      </c>
      <c r="E235" s="7" t="s">
        <v>65</v>
      </c>
      <c r="F235" s="9">
        <v>5</v>
      </c>
    </row>
    <row r="236" spans="1:6" x14ac:dyDescent="0.35">
      <c r="A236" s="8">
        <v>45005</v>
      </c>
      <c r="B236" s="7" t="s">
        <v>15</v>
      </c>
      <c r="C236" s="7" t="s">
        <v>19</v>
      </c>
      <c r="D236" s="7" t="s">
        <v>26</v>
      </c>
      <c r="E236" s="7" t="s">
        <v>47</v>
      </c>
      <c r="F236" s="9">
        <v>150</v>
      </c>
    </row>
    <row r="237" spans="1:6" x14ac:dyDescent="0.35">
      <c r="A237" s="8">
        <v>45005</v>
      </c>
      <c r="B237" s="7" t="s">
        <v>16</v>
      </c>
      <c r="C237" s="7" t="s">
        <v>19</v>
      </c>
      <c r="D237" s="7" t="s">
        <v>26</v>
      </c>
      <c r="E237" s="7" t="s">
        <v>46</v>
      </c>
      <c r="F237" s="9">
        <v>109</v>
      </c>
    </row>
    <row r="238" spans="1:6" x14ac:dyDescent="0.35">
      <c r="A238" s="8">
        <v>45005</v>
      </c>
      <c r="B238" s="7" t="s">
        <v>16</v>
      </c>
      <c r="C238" s="7" t="s">
        <v>19</v>
      </c>
      <c r="D238" s="7" t="s">
        <v>26</v>
      </c>
      <c r="E238" s="7" t="s">
        <v>46</v>
      </c>
      <c r="F238" s="9">
        <v>84</v>
      </c>
    </row>
    <row r="239" spans="1:6" x14ac:dyDescent="0.35">
      <c r="A239" s="8">
        <v>45005</v>
      </c>
      <c r="B239" s="7" t="s">
        <v>16</v>
      </c>
      <c r="C239" s="7" t="s">
        <v>19</v>
      </c>
      <c r="D239" s="7" t="s">
        <v>26</v>
      </c>
      <c r="E239" s="7" t="s">
        <v>48</v>
      </c>
      <c r="F239" s="9">
        <v>297</v>
      </c>
    </row>
    <row r="240" spans="1:6" x14ac:dyDescent="0.35">
      <c r="A240" s="8">
        <v>45005</v>
      </c>
      <c r="B240" s="7" t="s">
        <v>16</v>
      </c>
      <c r="C240" s="7" t="s">
        <v>19</v>
      </c>
      <c r="D240" s="7" t="s">
        <v>31</v>
      </c>
      <c r="E240" s="7" t="s">
        <v>75</v>
      </c>
      <c r="F240" s="9">
        <v>149</v>
      </c>
    </row>
    <row r="241" spans="1:6" x14ac:dyDescent="0.35">
      <c r="A241" s="8">
        <v>45010</v>
      </c>
      <c r="B241" s="7" t="s">
        <v>15</v>
      </c>
      <c r="C241" s="7" t="s">
        <v>19</v>
      </c>
      <c r="D241" s="7" t="s">
        <v>26</v>
      </c>
      <c r="E241" s="7" t="s">
        <v>47</v>
      </c>
      <c r="F241" s="9">
        <v>125</v>
      </c>
    </row>
    <row r="242" spans="1:6" x14ac:dyDescent="0.35">
      <c r="A242" s="8">
        <v>45010</v>
      </c>
      <c r="B242" s="7" t="s">
        <v>15</v>
      </c>
      <c r="C242" s="7" t="s">
        <v>19</v>
      </c>
      <c r="D242" s="7" t="s">
        <v>26</v>
      </c>
      <c r="E242" s="7" t="s">
        <v>47</v>
      </c>
      <c r="F242" s="9">
        <v>133</v>
      </c>
    </row>
    <row r="243" spans="1:6" x14ac:dyDescent="0.35">
      <c r="A243" s="8">
        <v>45010</v>
      </c>
      <c r="B243" s="7" t="s">
        <v>16</v>
      </c>
      <c r="C243" s="7" t="s">
        <v>19</v>
      </c>
      <c r="D243" s="7" t="s">
        <v>27</v>
      </c>
      <c r="E243" s="7" t="s">
        <v>27</v>
      </c>
      <c r="F243" s="9">
        <v>2192</v>
      </c>
    </row>
    <row r="244" spans="1:6" x14ac:dyDescent="0.35">
      <c r="A244" s="8">
        <v>45010</v>
      </c>
      <c r="B244" s="7" t="s">
        <v>16</v>
      </c>
      <c r="C244" s="7" t="s">
        <v>19</v>
      </c>
      <c r="D244" s="7" t="s">
        <v>27</v>
      </c>
      <c r="E244" s="7" t="s">
        <v>53</v>
      </c>
      <c r="F244" s="9">
        <v>979</v>
      </c>
    </row>
    <row r="245" spans="1:6" x14ac:dyDescent="0.35">
      <c r="A245" s="8">
        <v>45010</v>
      </c>
      <c r="B245" s="7" t="s">
        <v>78</v>
      </c>
      <c r="C245" s="7" t="s">
        <v>18</v>
      </c>
      <c r="D245" s="7" t="s">
        <v>40</v>
      </c>
      <c r="E245" s="7" t="s">
        <v>33</v>
      </c>
      <c r="F245" s="9">
        <v>378</v>
      </c>
    </row>
    <row r="246" spans="1:6" x14ac:dyDescent="0.35">
      <c r="A246" s="8">
        <v>45011</v>
      </c>
      <c r="B246" s="7" t="s">
        <v>15</v>
      </c>
      <c r="C246" s="7" t="s">
        <v>19</v>
      </c>
      <c r="D246" s="7" t="s">
        <v>26</v>
      </c>
      <c r="E246" s="7" t="s">
        <v>47</v>
      </c>
      <c r="F246" s="9">
        <v>427</v>
      </c>
    </row>
    <row r="247" spans="1:6" x14ac:dyDescent="0.35">
      <c r="A247" s="8">
        <v>45011</v>
      </c>
      <c r="B247" s="7" t="s">
        <v>16</v>
      </c>
      <c r="C247" s="7" t="s">
        <v>19</v>
      </c>
      <c r="D247" s="7" t="s">
        <v>26</v>
      </c>
      <c r="E247" s="7" t="s">
        <v>46</v>
      </c>
      <c r="F247" s="9">
        <v>50</v>
      </c>
    </row>
    <row r="248" spans="1:6" x14ac:dyDescent="0.35">
      <c r="A248" s="8">
        <v>45011</v>
      </c>
      <c r="B248" s="7" t="s">
        <v>16</v>
      </c>
      <c r="C248" s="7" t="s">
        <v>19</v>
      </c>
      <c r="D248" s="7" t="s">
        <v>26</v>
      </c>
      <c r="E248" s="7" t="s">
        <v>46</v>
      </c>
      <c r="F248" s="9">
        <v>50</v>
      </c>
    </row>
    <row r="249" spans="1:6" x14ac:dyDescent="0.35">
      <c r="A249" s="8">
        <v>45011</v>
      </c>
      <c r="B249" s="7" t="s">
        <v>16</v>
      </c>
      <c r="C249" s="7" t="s">
        <v>19</v>
      </c>
      <c r="D249" s="7" t="s">
        <v>26</v>
      </c>
      <c r="E249" s="7" t="s">
        <v>46</v>
      </c>
      <c r="F249" s="9">
        <v>100</v>
      </c>
    </row>
    <row r="250" spans="1:6" x14ac:dyDescent="0.35">
      <c r="A250" s="8">
        <v>45011</v>
      </c>
      <c r="B250" s="7" t="s">
        <v>16</v>
      </c>
      <c r="C250" s="7" t="s">
        <v>19</v>
      </c>
      <c r="D250" s="7" t="s">
        <v>26</v>
      </c>
      <c r="E250" s="7" t="s">
        <v>46</v>
      </c>
      <c r="F250" s="9">
        <v>50</v>
      </c>
    </row>
    <row r="251" spans="1:6" x14ac:dyDescent="0.35">
      <c r="A251" s="8">
        <v>45011</v>
      </c>
      <c r="B251" s="7" t="s">
        <v>16</v>
      </c>
      <c r="C251" s="7" t="s">
        <v>19</v>
      </c>
      <c r="D251" s="7" t="s">
        <v>26</v>
      </c>
      <c r="E251" s="7" t="s">
        <v>46</v>
      </c>
      <c r="F251" s="9">
        <v>14</v>
      </c>
    </row>
    <row r="252" spans="1:6" x14ac:dyDescent="0.35">
      <c r="A252" s="8">
        <v>45011</v>
      </c>
      <c r="B252" s="7" t="s">
        <v>16</v>
      </c>
      <c r="C252" s="7" t="s">
        <v>19</v>
      </c>
      <c r="D252" s="7" t="s">
        <v>26</v>
      </c>
      <c r="E252" s="7" t="s">
        <v>46</v>
      </c>
      <c r="F252" s="9">
        <v>100</v>
      </c>
    </row>
    <row r="253" spans="1:6" x14ac:dyDescent="0.35">
      <c r="A253" s="8">
        <v>45011</v>
      </c>
      <c r="B253" s="7" t="s">
        <v>16</v>
      </c>
      <c r="C253" s="7" t="s">
        <v>19</v>
      </c>
      <c r="D253" s="7" t="s">
        <v>26</v>
      </c>
      <c r="E253" s="7" t="s">
        <v>46</v>
      </c>
      <c r="F253" s="9">
        <v>60</v>
      </c>
    </row>
    <row r="254" spans="1:6" x14ac:dyDescent="0.35">
      <c r="A254" s="8">
        <v>45011</v>
      </c>
      <c r="B254" s="7" t="s">
        <v>16</v>
      </c>
      <c r="C254" s="7" t="s">
        <v>19</v>
      </c>
      <c r="D254" s="7" t="s">
        <v>26</v>
      </c>
      <c r="E254" s="7" t="s">
        <v>46</v>
      </c>
      <c r="F254" s="9">
        <v>95</v>
      </c>
    </row>
    <row r="255" spans="1:6" x14ac:dyDescent="0.35">
      <c r="A255" s="8">
        <v>45011</v>
      </c>
      <c r="B255" s="7" t="s">
        <v>16</v>
      </c>
      <c r="C255" s="7" t="s">
        <v>19</v>
      </c>
      <c r="D255" s="7" t="s">
        <v>26</v>
      </c>
      <c r="E255" s="7" t="s">
        <v>46</v>
      </c>
      <c r="F255" s="9">
        <v>87</v>
      </c>
    </row>
    <row r="256" spans="1:6" x14ac:dyDescent="0.35">
      <c r="A256" s="8">
        <v>45011</v>
      </c>
      <c r="B256" s="7" t="s">
        <v>16</v>
      </c>
      <c r="C256" s="7" t="s">
        <v>19</v>
      </c>
      <c r="D256" s="7" t="s">
        <v>26</v>
      </c>
      <c r="E256" s="7" t="s">
        <v>46</v>
      </c>
      <c r="F256" s="9">
        <v>77</v>
      </c>
    </row>
    <row r="257" spans="1:6" x14ac:dyDescent="0.35">
      <c r="A257" s="8">
        <v>45011</v>
      </c>
      <c r="B257" s="7" t="s">
        <v>16</v>
      </c>
      <c r="C257" s="7" t="s">
        <v>19</v>
      </c>
      <c r="D257" s="7" t="s">
        <v>26</v>
      </c>
      <c r="E257" s="7" t="s">
        <v>46</v>
      </c>
      <c r="F257" s="9">
        <v>75</v>
      </c>
    </row>
    <row r="258" spans="1:6" x14ac:dyDescent="0.35">
      <c r="A258" s="8">
        <v>45011</v>
      </c>
      <c r="B258" s="7" t="s">
        <v>16</v>
      </c>
      <c r="C258" s="7" t="s">
        <v>19</v>
      </c>
      <c r="D258" s="7" t="s">
        <v>26</v>
      </c>
      <c r="E258" s="7" t="s">
        <v>46</v>
      </c>
      <c r="F258" s="9">
        <v>71</v>
      </c>
    </row>
    <row r="259" spans="1:6" x14ac:dyDescent="0.35">
      <c r="A259" s="8">
        <v>45011</v>
      </c>
      <c r="B259" s="7" t="s">
        <v>16</v>
      </c>
      <c r="C259" s="7" t="s">
        <v>19</v>
      </c>
      <c r="D259" s="7" t="s">
        <v>26</v>
      </c>
      <c r="E259" s="7" t="s">
        <v>46</v>
      </c>
      <c r="F259" s="9">
        <v>66</v>
      </c>
    </row>
    <row r="260" spans="1:6" x14ac:dyDescent="0.35">
      <c r="A260" s="8">
        <v>45011</v>
      </c>
      <c r="B260" s="7" t="s">
        <v>16</v>
      </c>
      <c r="C260" s="7" t="s">
        <v>19</v>
      </c>
      <c r="D260" s="7" t="s">
        <v>26</v>
      </c>
      <c r="E260" s="7" t="s">
        <v>46</v>
      </c>
      <c r="F260" s="9">
        <v>80</v>
      </c>
    </row>
    <row r="261" spans="1:6" x14ac:dyDescent="0.35">
      <c r="A261" s="8">
        <v>45012</v>
      </c>
      <c r="B261" s="7" t="s">
        <v>15</v>
      </c>
      <c r="C261" s="7" t="s">
        <v>19</v>
      </c>
      <c r="D261" s="7" t="s">
        <v>26</v>
      </c>
      <c r="E261" s="7" t="s">
        <v>47</v>
      </c>
      <c r="F261" s="9">
        <v>95</v>
      </c>
    </row>
    <row r="262" spans="1:6" x14ac:dyDescent="0.35">
      <c r="A262" s="8">
        <v>45012</v>
      </c>
      <c r="B262" s="7" t="s">
        <v>16</v>
      </c>
      <c r="C262" s="7" t="s">
        <v>19</v>
      </c>
      <c r="D262" s="7" t="s">
        <v>26</v>
      </c>
      <c r="E262" s="7" t="s">
        <v>48</v>
      </c>
      <c r="F262" s="9">
        <v>322</v>
      </c>
    </row>
    <row r="263" spans="1:6" x14ac:dyDescent="0.35">
      <c r="A263" s="8">
        <v>45012</v>
      </c>
      <c r="B263" s="7" t="s">
        <v>16</v>
      </c>
      <c r="C263" s="7" t="s">
        <v>19</v>
      </c>
      <c r="D263" s="7" t="s">
        <v>76</v>
      </c>
      <c r="E263" s="7" t="s">
        <v>62</v>
      </c>
      <c r="F263" s="9">
        <v>29</v>
      </c>
    </row>
    <row r="264" spans="1:6" x14ac:dyDescent="0.35">
      <c r="A264" s="8">
        <v>45013</v>
      </c>
      <c r="B264" s="7" t="s">
        <v>15</v>
      </c>
      <c r="C264" s="7" t="s">
        <v>19</v>
      </c>
      <c r="D264" s="7" t="s">
        <v>26</v>
      </c>
      <c r="E264" s="7" t="s">
        <v>47</v>
      </c>
      <c r="F264" s="9">
        <v>65</v>
      </c>
    </row>
    <row r="265" spans="1:6" x14ac:dyDescent="0.35">
      <c r="A265" s="8">
        <v>45014</v>
      </c>
      <c r="B265" s="7" t="s">
        <v>15</v>
      </c>
      <c r="C265" s="7" t="s">
        <v>19</v>
      </c>
      <c r="D265" s="7" t="s">
        <v>26</v>
      </c>
      <c r="E265" s="7" t="s">
        <v>47</v>
      </c>
      <c r="F265" s="9">
        <v>160</v>
      </c>
    </row>
    <row r="266" spans="1:6" x14ac:dyDescent="0.35">
      <c r="A266" s="8">
        <v>45016</v>
      </c>
      <c r="B266" s="7" t="s">
        <v>15</v>
      </c>
      <c r="C266" s="7" t="s">
        <v>19</v>
      </c>
      <c r="D266" s="7" t="s">
        <v>26</v>
      </c>
      <c r="E266" s="7" t="s">
        <v>47</v>
      </c>
      <c r="F266" s="9">
        <v>145</v>
      </c>
    </row>
    <row r="267" spans="1:6" x14ac:dyDescent="0.35">
      <c r="A267" s="8">
        <v>45017</v>
      </c>
      <c r="B267" s="7" t="s">
        <v>78</v>
      </c>
      <c r="C267" s="7" t="s">
        <v>18</v>
      </c>
      <c r="D267" s="7" t="s">
        <v>39</v>
      </c>
      <c r="E267" s="7" t="s">
        <v>20</v>
      </c>
      <c r="F267" s="9">
        <v>60000</v>
      </c>
    </row>
    <row r="268" spans="1:6" x14ac:dyDescent="0.35">
      <c r="A268" s="8">
        <v>45017</v>
      </c>
      <c r="B268" s="7" t="s">
        <v>15</v>
      </c>
      <c r="C268" s="7" t="s">
        <v>19</v>
      </c>
      <c r="D268" s="7" t="s">
        <v>25</v>
      </c>
      <c r="E268" s="7" t="s">
        <v>44</v>
      </c>
      <c r="F268" s="9">
        <v>115</v>
      </c>
    </row>
    <row r="269" spans="1:6" x14ac:dyDescent="0.35">
      <c r="A269" s="8">
        <v>45017</v>
      </c>
      <c r="B269" s="7" t="s">
        <v>15</v>
      </c>
      <c r="C269" s="7" t="s">
        <v>19</v>
      </c>
      <c r="D269" s="7" t="s">
        <v>26</v>
      </c>
      <c r="E269" s="7" t="s">
        <v>47</v>
      </c>
      <c r="F269" s="9">
        <v>480</v>
      </c>
    </row>
    <row r="270" spans="1:6" x14ac:dyDescent="0.35">
      <c r="A270" s="8">
        <v>45017</v>
      </c>
      <c r="B270" s="7" t="s">
        <v>17</v>
      </c>
      <c r="C270" s="7" t="s">
        <v>19</v>
      </c>
      <c r="D270" s="7" t="s">
        <v>25</v>
      </c>
      <c r="E270" s="7" t="s">
        <v>44</v>
      </c>
      <c r="F270" s="9">
        <v>15</v>
      </c>
    </row>
    <row r="271" spans="1:6" x14ac:dyDescent="0.35">
      <c r="A271" s="8">
        <v>45017</v>
      </c>
      <c r="B271" s="7" t="s">
        <v>16</v>
      </c>
      <c r="C271" s="7" t="s">
        <v>19</v>
      </c>
      <c r="D271" s="7" t="s">
        <v>26</v>
      </c>
      <c r="E271" s="7" t="s">
        <v>48</v>
      </c>
      <c r="F271" s="9">
        <v>279</v>
      </c>
    </row>
    <row r="272" spans="1:6" x14ac:dyDescent="0.35">
      <c r="A272" s="8">
        <v>45018</v>
      </c>
      <c r="B272" s="7" t="s">
        <v>15</v>
      </c>
      <c r="C272" s="7" t="s">
        <v>19</v>
      </c>
      <c r="D272" s="7" t="s">
        <v>26</v>
      </c>
      <c r="E272" s="7" t="s">
        <v>47</v>
      </c>
      <c r="F272" s="9">
        <v>65</v>
      </c>
    </row>
    <row r="273" spans="1:6" x14ac:dyDescent="0.35">
      <c r="A273" s="8">
        <v>45018</v>
      </c>
      <c r="B273" s="7" t="s">
        <v>17</v>
      </c>
      <c r="C273" s="7" t="s">
        <v>19</v>
      </c>
      <c r="D273" s="7" t="s">
        <v>25</v>
      </c>
      <c r="E273" s="7" t="s">
        <v>43</v>
      </c>
      <c r="F273" s="9">
        <v>28</v>
      </c>
    </row>
    <row r="274" spans="1:6" x14ac:dyDescent="0.35">
      <c r="A274" s="8">
        <v>45021</v>
      </c>
      <c r="B274" s="7" t="s">
        <v>15</v>
      </c>
      <c r="C274" s="7" t="s">
        <v>19</v>
      </c>
      <c r="D274" s="7" t="s">
        <v>26</v>
      </c>
      <c r="E274" s="7" t="s">
        <v>47</v>
      </c>
      <c r="F274" s="9">
        <v>484</v>
      </c>
    </row>
    <row r="275" spans="1:6" x14ac:dyDescent="0.35">
      <c r="A275" s="8">
        <v>45021</v>
      </c>
      <c r="B275" s="7" t="s">
        <v>17</v>
      </c>
      <c r="C275" s="7" t="s">
        <v>19</v>
      </c>
      <c r="D275" s="7" t="s">
        <v>25</v>
      </c>
      <c r="E275" s="7" t="s">
        <v>43</v>
      </c>
      <c r="F275" s="9">
        <v>14</v>
      </c>
    </row>
    <row r="276" spans="1:6" x14ac:dyDescent="0.35">
      <c r="A276" s="8">
        <v>45021</v>
      </c>
      <c r="B276" s="7" t="s">
        <v>17</v>
      </c>
      <c r="C276" s="7" t="s">
        <v>19</v>
      </c>
      <c r="D276" s="7" t="s">
        <v>25</v>
      </c>
      <c r="E276" s="7" t="s">
        <v>43</v>
      </c>
      <c r="F276" s="9">
        <v>89</v>
      </c>
    </row>
    <row r="277" spans="1:6" x14ac:dyDescent="0.35">
      <c r="A277" s="8">
        <v>45021</v>
      </c>
      <c r="B277" s="7" t="s">
        <v>17</v>
      </c>
      <c r="C277" s="7" t="s">
        <v>19</v>
      </c>
      <c r="D277" s="7" t="s">
        <v>22</v>
      </c>
      <c r="E277" s="7" t="s">
        <v>51</v>
      </c>
      <c r="F277" s="9">
        <v>300</v>
      </c>
    </row>
    <row r="278" spans="1:6" x14ac:dyDescent="0.35">
      <c r="A278" s="8">
        <v>45021</v>
      </c>
      <c r="B278" s="7" t="s">
        <v>16</v>
      </c>
      <c r="C278" s="7" t="s">
        <v>19</v>
      </c>
      <c r="D278" s="7" t="s">
        <v>26</v>
      </c>
      <c r="E278" s="7" t="s">
        <v>48</v>
      </c>
      <c r="F278" s="9">
        <v>236</v>
      </c>
    </row>
    <row r="279" spans="1:6" x14ac:dyDescent="0.35">
      <c r="A279" s="8">
        <v>45024</v>
      </c>
      <c r="B279" s="7" t="s">
        <v>15</v>
      </c>
      <c r="C279" s="7" t="s">
        <v>19</v>
      </c>
      <c r="D279" s="7" t="s">
        <v>26</v>
      </c>
      <c r="E279" s="7" t="s">
        <v>47</v>
      </c>
      <c r="F279" s="9">
        <v>225</v>
      </c>
    </row>
    <row r="280" spans="1:6" x14ac:dyDescent="0.35">
      <c r="A280" s="8">
        <v>45024</v>
      </c>
      <c r="B280" s="7" t="s">
        <v>15</v>
      </c>
      <c r="C280" s="7" t="s">
        <v>19</v>
      </c>
      <c r="D280" s="7" t="s">
        <v>26</v>
      </c>
      <c r="E280" s="7" t="s">
        <v>47</v>
      </c>
      <c r="F280" s="9">
        <v>140</v>
      </c>
    </row>
    <row r="281" spans="1:6" x14ac:dyDescent="0.35">
      <c r="A281" s="8">
        <v>45024</v>
      </c>
      <c r="B281" s="7" t="s">
        <v>15</v>
      </c>
      <c r="C281" s="7" t="s">
        <v>19</v>
      </c>
      <c r="D281" s="7" t="s">
        <v>26</v>
      </c>
      <c r="E281" s="7" t="s">
        <v>47</v>
      </c>
      <c r="F281" s="9">
        <v>100</v>
      </c>
    </row>
    <row r="282" spans="1:6" x14ac:dyDescent="0.35">
      <c r="A282" s="8">
        <v>45024</v>
      </c>
      <c r="B282" s="7" t="s">
        <v>17</v>
      </c>
      <c r="C282" s="7" t="s">
        <v>19</v>
      </c>
      <c r="D282" s="7" t="s">
        <v>25</v>
      </c>
      <c r="E282" s="7" t="s">
        <v>44</v>
      </c>
      <c r="F282" s="9">
        <v>15</v>
      </c>
    </row>
    <row r="283" spans="1:6" x14ac:dyDescent="0.35">
      <c r="A283" s="8">
        <v>45025</v>
      </c>
      <c r="B283" s="7" t="s">
        <v>15</v>
      </c>
      <c r="C283" s="7" t="s">
        <v>19</v>
      </c>
      <c r="D283" s="7" t="s">
        <v>26</v>
      </c>
      <c r="E283" s="7" t="s">
        <v>47</v>
      </c>
      <c r="F283" s="9">
        <v>350</v>
      </c>
    </row>
    <row r="284" spans="1:6" x14ac:dyDescent="0.35">
      <c r="A284" s="8">
        <v>45026</v>
      </c>
      <c r="B284" s="7" t="s">
        <v>16</v>
      </c>
      <c r="C284" s="7" t="s">
        <v>19</v>
      </c>
      <c r="D284" s="7" t="s">
        <v>26</v>
      </c>
      <c r="E284" s="7" t="s">
        <v>48</v>
      </c>
      <c r="F284" s="9">
        <v>292</v>
      </c>
    </row>
    <row r="285" spans="1:6" x14ac:dyDescent="0.35">
      <c r="A285" s="8">
        <v>45026</v>
      </c>
      <c r="B285" s="7" t="s">
        <v>16</v>
      </c>
      <c r="C285" s="7" t="s">
        <v>19</v>
      </c>
      <c r="D285" s="7" t="s">
        <v>26</v>
      </c>
      <c r="E285" s="7" t="s">
        <v>48</v>
      </c>
      <c r="F285" s="9">
        <v>212</v>
      </c>
    </row>
    <row r="286" spans="1:6" x14ac:dyDescent="0.35">
      <c r="A286" s="8">
        <v>45026</v>
      </c>
      <c r="B286" s="7" t="s">
        <v>16</v>
      </c>
      <c r="C286" s="7" t="s">
        <v>19</v>
      </c>
      <c r="D286" s="7" t="s">
        <v>29</v>
      </c>
      <c r="E286" s="7" t="s">
        <v>68</v>
      </c>
      <c r="F286" s="9">
        <v>149</v>
      </c>
    </row>
    <row r="287" spans="1:6" x14ac:dyDescent="0.35">
      <c r="A287" s="8">
        <v>45026</v>
      </c>
      <c r="B287" s="7" t="s">
        <v>16</v>
      </c>
      <c r="C287" s="7" t="s">
        <v>19</v>
      </c>
      <c r="D287" s="7" t="s">
        <v>29</v>
      </c>
      <c r="E287" s="7" t="s">
        <v>68</v>
      </c>
      <c r="F287" s="9">
        <v>159</v>
      </c>
    </row>
    <row r="288" spans="1:6" x14ac:dyDescent="0.35">
      <c r="A288" s="8">
        <v>45026</v>
      </c>
      <c r="B288" s="7" t="s">
        <v>16</v>
      </c>
      <c r="C288" s="7" t="s">
        <v>19</v>
      </c>
      <c r="D288" s="7" t="s">
        <v>76</v>
      </c>
      <c r="E288" s="7" t="s">
        <v>62</v>
      </c>
      <c r="F288" s="9">
        <v>278</v>
      </c>
    </row>
    <row r="289" spans="1:6" x14ac:dyDescent="0.35">
      <c r="A289" s="8">
        <v>45026</v>
      </c>
      <c r="B289" s="7" t="s">
        <v>16</v>
      </c>
      <c r="C289" s="7" t="s">
        <v>19</v>
      </c>
      <c r="D289" s="7" t="s">
        <v>76</v>
      </c>
      <c r="E289" s="7" t="s">
        <v>62</v>
      </c>
      <c r="F289" s="9">
        <v>39</v>
      </c>
    </row>
    <row r="290" spans="1:6" x14ac:dyDescent="0.35">
      <c r="A290" s="8">
        <v>45026</v>
      </c>
      <c r="B290" s="7" t="s">
        <v>16</v>
      </c>
      <c r="C290" s="7" t="s">
        <v>19</v>
      </c>
      <c r="D290" s="7" t="s">
        <v>76</v>
      </c>
      <c r="E290" s="7" t="s">
        <v>62</v>
      </c>
      <c r="F290" s="9">
        <v>199</v>
      </c>
    </row>
    <row r="291" spans="1:6" x14ac:dyDescent="0.35">
      <c r="A291" s="8">
        <v>45026</v>
      </c>
      <c r="B291" s="7" t="s">
        <v>16</v>
      </c>
      <c r="C291" s="7" t="s">
        <v>19</v>
      </c>
      <c r="D291" s="7" t="s">
        <v>76</v>
      </c>
      <c r="E291" s="7" t="s">
        <v>65</v>
      </c>
      <c r="F291" s="9">
        <v>89</v>
      </c>
    </row>
    <row r="292" spans="1:6" x14ac:dyDescent="0.35">
      <c r="A292" s="8">
        <v>45026</v>
      </c>
      <c r="B292" s="7" t="s">
        <v>16</v>
      </c>
      <c r="C292" s="7" t="s">
        <v>19</v>
      </c>
      <c r="D292" s="7" t="s">
        <v>76</v>
      </c>
      <c r="E292" s="7" t="s">
        <v>65</v>
      </c>
      <c r="F292" s="9">
        <v>35</v>
      </c>
    </row>
    <row r="293" spans="1:6" x14ac:dyDescent="0.35">
      <c r="A293" s="8">
        <v>45026</v>
      </c>
      <c r="B293" s="7" t="s">
        <v>16</v>
      </c>
      <c r="C293" s="7" t="s">
        <v>19</v>
      </c>
      <c r="D293" s="7" t="s">
        <v>76</v>
      </c>
      <c r="E293" s="7" t="s">
        <v>65</v>
      </c>
      <c r="F293" s="9">
        <v>89</v>
      </c>
    </row>
    <row r="294" spans="1:6" x14ac:dyDescent="0.35">
      <c r="A294" s="8">
        <v>45027</v>
      </c>
      <c r="B294" s="7" t="s">
        <v>15</v>
      </c>
      <c r="C294" s="7" t="s">
        <v>19</v>
      </c>
      <c r="D294" s="7" t="s">
        <v>29</v>
      </c>
      <c r="E294" s="7" t="s">
        <v>66</v>
      </c>
      <c r="F294" s="9">
        <v>499</v>
      </c>
    </row>
    <row r="295" spans="1:6" x14ac:dyDescent="0.35">
      <c r="A295" s="8">
        <v>45027</v>
      </c>
      <c r="B295" s="7" t="s">
        <v>15</v>
      </c>
      <c r="C295" s="7" t="s">
        <v>19</v>
      </c>
      <c r="D295" s="7" t="s">
        <v>26</v>
      </c>
      <c r="E295" s="7" t="s">
        <v>47</v>
      </c>
      <c r="F295" s="9">
        <v>220</v>
      </c>
    </row>
    <row r="296" spans="1:6" x14ac:dyDescent="0.35">
      <c r="A296" s="8">
        <v>45027</v>
      </c>
      <c r="B296" s="7" t="s">
        <v>15</v>
      </c>
      <c r="C296" s="7" t="s">
        <v>19</v>
      </c>
      <c r="D296" s="7" t="s">
        <v>26</v>
      </c>
      <c r="E296" s="7" t="s">
        <v>47</v>
      </c>
      <c r="F296" s="9">
        <v>604</v>
      </c>
    </row>
    <row r="297" spans="1:6" x14ac:dyDescent="0.35">
      <c r="A297" s="8">
        <v>45027</v>
      </c>
      <c r="B297" s="7" t="s">
        <v>17</v>
      </c>
      <c r="C297" s="7" t="s">
        <v>19</v>
      </c>
      <c r="D297" s="7" t="s">
        <v>25</v>
      </c>
      <c r="E297" s="7" t="s">
        <v>44</v>
      </c>
      <c r="F297" s="9">
        <v>30</v>
      </c>
    </row>
    <row r="298" spans="1:6" x14ac:dyDescent="0.35">
      <c r="A298" s="8">
        <v>45027</v>
      </c>
      <c r="B298" s="7" t="s">
        <v>16</v>
      </c>
      <c r="C298" s="7" t="s">
        <v>19</v>
      </c>
      <c r="D298" s="7" t="s">
        <v>26</v>
      </c>
      <c r="E298" s="7" t="s">
        <v>46</v>
      </c>
      <c r="F298" s="9">
        <v>100</v>
      </c>
    </row>
    <row r="299" spans="1:6" x14ac:dyDescent="0.35">
      <c r="A299" s="8">
        <v>45027</v>
      </c>
      <c r="B299" s="7" t="s">
        <v>16</v>
      </c>
      <c r="C299" s="7" t="s">
        <v>19</v>
      </c>
      <c r="D299" s="7" t="s">
        <v>26</v>
      </c>
      <c r="E299" s="7" t="s">
        <v>46</v>
      </c>
      <c r="F299" s="9">
        <v>100</v>
      </c>
    </row>
    <row r="300" spans="1:6" x14ac:dyDescent="0.35">
      <c r="A300" s="8">
        <v>45027</v>
      </c>
      <c r="B300" s="7" t="s">
        <v>16</v>
      </c>
      <c r="C300" s="7" t="s">
        <v>19</v>
      </c>
      <c r="D300" s="7" t="s">
        <v>26</v>
      </c>
      <c r="E300" s="7" t="s">
        <v>46</v>
      </c>
      <c r="F300" s="9">
        <v>40</v>
      </c>
    </row>
    <row r="301" spans="1:6" x14ac:dyDescent="0.35">
      <c r="A301" s="8">
        <v>45027</v>
      </c>
      <c r="B301" s="7" t="s">
        <v>16</v>
      </c>
      <c r="C301" s="7" t="s">
        <v>19</v>
      </c>
      <c r="D301" s="7" t="s">
        <v>26</v>
      </c>
      <c r="E301" s="7" t="s">
        <v>46</v>
      </c>
      <c r="F301" s="9">
        <v>23</v>
      </c>
    </row>
    <row r="302" spans="1:6" x14ac:dyDescent="0.35">
      <c r="A302" s="8">
        <v>45027</v>
      </c>
      <c r="B302" s="7" t="s">
        <v>16</v>
      </c>
      <c r="C302" s="7" t="s">
        <v>19</v>
      </c>
      <c r="D302" s="7" t="s">
        <v>26</v>
      </c>
      <c r="E302" s="7" t="s">
        <v>46</v>
      </c>
      <c r="F302" s="9">
        <v>35</v>
      </c>
    </row>
    <row r="303" spans="1:6" x14ac:dyDescent="0.35">
      <c r="A303" s="8">
        <v>45027</v>
      </c>
      <c r="B303" s="7" t="s">
        <v>16</v>
      </c>
      <c r="C303" s="7" t="s">
        <v>19</v>
      </c>
      <c r="D303" s="7" t="s">
        <v>26</v>
      </c>
      <c r="E303" s="7" t="s">
        <v>46</v>
      </c>
      <c r="F303" s="9">
        <v>149</v>
      </c>
    </row>
    <row r="304" spans="1:6" x14ac:dyDescent="0.35">
      <c r="A304" s="8">
        <v>45027</v>
      </c>
      <c r="B304" s="7" t="s">
        <v>16</v>
      </c>
      <c r="C304" s="7" t="s">
        <v>19</v>
      </c>
      <c r="D304" s="7" t="s">
        <v>26</v>
      </c>
      <c r="E304" s="7" t="s">
        <v>46</v>
      </c>
      <c r="F304" s="9">
        <v>149</v>
      </c>
    </row>
    <row r="305" spans="1:6" x14ac:dyDescent="0.35">
      <c r="A305" s="8">
        <v>45027</v>
      </c>
      <c r="B305" s="7" t="s">
        <v>16</v>
      </c>
      <c r="C305" s="7" t="s">
        <v>19</v>
      </c>
      <c r="D305" s="7" t="s">
        <v>26</v>
      </c>
      <c r="E305" s="7" t="s">
        <v>46</v>
      </c>
      <c r="F305" s="9">
        <v>232</v>
      </c>
    </row>
    <row r="306" spans="1:6" x14ac:dyDescent="0.35">
      <c r="A306" s="8">
        <v>45027</v>
      </c>
      <c r="B306" s="7" t="s">
        <v>16</v>
      </c>
      <c r="C306" s="7" t="s">
        <v>19</v>
      </c>
      <c r="D306" s="7" t="s">
        <v>76</v>
      </c>
      <c r="E306" s="7" t="s">
        <v>62</v>
      </c>
      <c r="F306" s="9">
        <v>72</v>
      </c>
    </row>
    <row r="307" spans="1:6" x14ac:dyDescent="0.35">
      <c r="A307" s="8">
        <v>45029</v>
      </c>
      <c r="B307" s="7" t="s">
        <v>15</v>
      </c>
      <c r="C307" s="7" t="s">
        <v>19</v>
      </c>
      <c r="D307" s="7" t="s">
        <v>26</v>
      </c>
      <c r="E307" s="7" t="s">
        <v>47</v>
      </c>
      <c r="F307" s="9">
        <v>105</v>
      </c>
    </row>
    <row r="308" spans="1:6" x14ac:dyDescent="0.35">
      <c r="A308" s="8">
        <v>45030</v>
      </c>
      <c r="B308" s="7" t="s">
        <v>15</v>
      </c>
      <c r="C308" s="7" t="s">
        <v>19</v>
      </c>
      <c r="D308" s="7" t="s">
        <v>26</v>
      </c>
      <c r="E308" s="7" t="s">
        <v>47</v>
      </c>
      <c r="F308" s="9">
        <v>480</v>
      </c>
    </row>
    <row r="309" spans="1:6" x14ac:dyDescent="0.35">
      <c r="A309" s="8">
        <v>45030</v>
      </c>
      <c r="B309" s="7" t="s">
        <v>15</v>
      </c>
      <c r="C309" s="7" t="s">
        <v>19</v>
      </c>
      <c r="D309" s="7" t="s">
        <v>26</v>
      </c>
      <c r="E309" s="7" t="s">
        <v>47</v>
      </c>
      <c r="F309" s="9">
        <v>215</v>
      </c>
    </row>
    <row r="310" spans="1:6" x14ac:dyDescent="0.35">
      <c r="A310" s="8">
        <v>45030</v>
      </c>
      <c r="B310" s="7" t="s">
        <v>17</v>
      </c>
      <c r="C310" s="7" t="s">
        <v>19</v>
      </c>
      <c r="D310" s="7" t="s">
        <v>25</v>
      </c>
      <c r="E310" s="7" t="s">
        <v>44</v>
      </c>
      <c r="F310" s="9">
        <v>30</v>
      </c>
    </row>
    <row r="311" spans="1:6" x14ac:dyDescent="0.35">
      <c r="A311" s="8">
        <v>45031</v>
      </c>
      <c r="B311" s="7" t="s">
        <v>17</v>
      </c>
      <c r="C311" s="7" t="s">
        <v>19</v>
      </c>
      <c r="D311" s="7" t="s">
        <v>25</v>
      </c>
      <c r="E311" s="7" t="s">
        <v>44</v>
      </c>
      <c r="F311" s="9">
        <v>30</v>
      </c>
    </row>
    <row r="312" spans="1:6" x14ac:dyDescent="0.35">
      <c r="A312" s="8">
        <v>45031</v>
      </c>
      <c r="B312" s="7" t="s">
        <v>16</v>
      </c>
      <c r="C312" s="7" t="s">
        <v>19</v>
      </c>
      <c r="D312" s="7" t="s">
        <v>26</v>
      </c>
      <c r="E312" s="7" t="s">
        <v>48</v>
      </c>
      <c r="F312" s="9">
        <v>272</v>
      </c>
    </row>
    <row r="313" spans="1:6" x14ac:dyDescent="0.35">
      <c r="A313" s="8">
        <v>45032</v>
      </c>
      <c r="B313" s="7" t="s">
        <v>15</v>
      </c>
      <c r="C313" s="7" t="s">
        <v>19</v>
      </c>
      <c r="D313" s="7" t="s">
        <v>26</v>
      </c>
      <c r="E313" s="7" t="s">
        <v>47</v>
      </c>
      <c r="F313" s="9">
        <v>280</v>
      </c>
    </row>
    <row r="314" spans="1:6" x14ac:dyDescent="0.35">
      <c r="A314" s="8">
        <v>45032</v>
      </c>
      <c r="B314" s="7" t="s">
        <v>16</v>
      </c>
      <c r="C314" s="7" t="s">
        <v>19</v>
      </c>
      <c r="D314" s="7" t="s">
        <v>26</v>
      </c>
      <c r="E314" s="7" t="s">
        <v>46</v>
      </c>
      <c r="F314" s="9">
        <v>236</v>
      </c>
    </row>
    <row r="315" spans="1:6" x14ac:dyDescent="0.35">
      <c r="A315" s="8">
        <v>45032</v>
      </c>
      <c r="B315" s="7" t="s">
        <v>16</v>
      </c>
      <c r="C315" s="7" t="s">
        <v>19</v>
      </c>
      <c r="D315" s="7" t="s">
        <v>26</v>
      </c>
      <c r="E315" s="7" t="s">
        <v>46</v>
      </c>
      <c r="F315" s="9">
        <v>198</v>
      </c>
    </row>
    <row r="316" spans="1:6" x14ac:dyDescent="0.35">
      <c r="A316" s="8">
        <v>45032</v>
      </c>
      <c r="B316" s="7" t="s">
        <v>16</v>
      </c>
      <c r="C316" s="7" t="s">
        <v>19</v>
      </c>
      <c r="D316" s="7" t="s">
        <v>26</v>
      </c>
      <c r="E316" s="7" t="s">
        <v>46</v>
      </c>
      <c r="F316" s="9">
        <v>44</v>
      </c>
    </row>
    <row r="317" spans="1:6" x14ac:dyDescent="0.35">
      <c r="A317" s="8">
        <v>45032</v>
      </c>
      <c r="B317" s="7" t="s">
        <v>16</v>
      </c>
      <c r="C317" s="7" t="s">
        <v>19</v>
      </c>
      <c r="D317" s="7" t="s">
        <v>26</v>
      </c>
      <c r="E317" s="7" t="s">
        <v>46</v>
      </c>
      <c r="F317" s="9">
        <v>35</v>
      </c>
    </row>
    <row r="318" spans="1:6" x14ac:dyDescent="0.35">
      <c r="A318" s="8">
        <v>45032</v>
      </c>
      <c r="B318" s="7" t="s">
        <v>16</v>
      </c>
      <c r="C318" s="7" t="s">
        <v>19</v>
      </c>
      <c r="D318" s="7" t="s">
        <v>26</v>
      </c>
      <c r="E318" s="7" t="s">
        <v>46</v>
      </c>
      <c r="F318" s="9">
        <v>35</v>
      </c>
    </row>
    <row r="319" spans="1:6" x14ac:dyDescent="0.35">
      <c r="A319" s="8">
        <v>45032</v>
      </c>
      <c r="B319" s="7" t="s">
        <v>16</v>
      </c>
      <c r="C319" s="7" t="s">
        <v>19</v>
      </c>
      <c r="D319" s="7" t="s">
        <v>26</v>
      </c>
      <c r="E319" s="7" t="s">
        <v>46</v>
      </c>
      <c r="F319" s="9">
        <v>12</v>
      </c>
    </row>
    <row r="320" spans="1:6" x14ac:dyDescent="0.35">
      <c r="A320" s="8">
        <v>45032</v>
      </c>
      <c r="B320" s="7" t="s">
        <v>16</v>
      </c>
      <c r="C320" s="7" t="s">
        <v>19</v>
      </c>
      <c r="D320" s="7" t="s">
        <v>26</v>
      </c>
      <c r="E320" s="7" t="s">
        <v>46</v>
      </c>
      <c r="F320" s="9">
        <v>7</v>
      </c>
    </row>
    <row r="321" spans="1:6" x14ac:dyDescent="0.35">
      <c r="A321" s="8">
        <v>45032</v>
      </c>
      <c r="B321" s="7" t="s">
        <v>16</v>
      </c>
      <c r="C321" s="7" t="s">
        <v>19</v>
      </c>
      <c r="D321" s="7" t="s">
        <v>26</v>
      </c>
      <c r="E321" s="7" t="s">
        <v>46</v>
      </c>
      <c r="F321" s="9">
        <v>25</v>
      </c>
    </row>
    <row r="322" spans="1:6" x14ac:dyDescent="0.35">
      <c r="A322" s="8">
        <v>45032</v>
      </c>
      <c r="B322" s="7" t="s">
        <v>16</v>
      </c>
      <c r="C322" s="7" t="s">
        <v>19</v>
      </c>
      <c r="D322" s="7" t="s">
        <v>26</v>
      </c>
      <c r="E322" s="7" t="s">
        <v>46</v>
      </c>
      <c r="F322" s="9">
        <v>50</v>
      </c>
    </row>
    <row r="323" spans="1:6" x14ac:dyDescent="0.35">
      <c r="A323" s="8">
        <v>45032</v>
      </c>
      <c r="B323" s="7" t="s">
        <v>16</v>
      </c>
      <c r="C323" s="7" t="s">
        <v>19</v>
      </c>
      <c r="D323" s="7" t="s">
        <v>26</v>
      </c>
      <c r="E323" s="7" t="s">
        <v>46</v>
      </c>
      <c r="F323" s="9">
        <v>15</v>
      </c>
    </row>
    <row r="324" spans="1:6" x14ac:dyDescent="0.35">
      <c r="A324" s="8">
        <v>45033</v>
      </c>
      <c r="B324" s="7" t="s">
        <v>15</v>
      </c>
      <c r="C324" s="7" t="s">
        <v>19</v>
      </c>
      <c r="D324" s="7" t="s">
        <v>26</v>
      </c>
      <c r="E324" s="7" t="s">
        <v>47</v>
      </c>
      <c r="F324" s="9">
        <v>332</v>
      </c>
    </row>
    <row r="325" spans="1:6" x14ac:dyDescent="0.35">
      <c r="A325" s="8">
        <v>45033</v>
      </c>
      <c r="B325" s="7" t="s">
        <v>16</v>
      </c>
      <c r="C325" s="7" t="s">
        <v>19</v>
      </c>
      <c r="D325" s="7" t="s">
        <v>24</v>
      </c>
      <c r="E325" s="7" t="s">
        <v>41</v>
      </c>
      <c r="F325" s="9">
        <v>7000</v>
      </c>
    </row>
    <row r="326" spans="1:6" x14ac:dyDescent="0.35">
      <c r="A326" s="8">
        <v>45034</v>
      </c>
      <c r="B326" s="7" t="s">
        <v>16</v>
      </c>
      <c r="C326" s="7" t="s">
        <v>19</v>
      </c>
      <c r="D326" s="7" t="s">
        <v>76</v>
      </c>
      <c r="E326" s="7" t="s">
        <v>65</v>
      </c>
      <c r="F326" s="9">
        <v>600</v>
      </c>
    </row>
    <row r="327" spans="1:6" x14ac:dyDescent="0.35">
      <c r="A327" s="8">
        <v>45035</v>
      </c>
      <c r="B327" s="7" t="s">
        <v>17</v>
      </c>
      <c r="C327" s="7" t="s">
        <v>19</v>
      </c>
      <c r="D327" s="7" t="s">
        <v>25</v>
      </c>
      <c r="E327" s="7" t="s">
        <v>45</v>
      </c>
      <c r="F327" s="9">
        <v>30</v>
      </c>
    </row>
    <row r="328" spans="1:6" x14ac:dyDescent="0.35">
      <c r="A328" s="8">
        <v>45036</v>
      </c>
      <c r="B328" s="7" t="s">
        <v>15</v>
      </c>
      <c r="C328" s="7" t="s">
        <v>19</v>
      </c>
      <c r="D328" s="7" t="s">
        <v>26</v>
      </c>
      <c r="E328" s="7" t="s">
        <v>47</v>
      </c>
      <c r="F328" s="9">
        <v>215</v>
      </c>
    </row>
    <row r="329" spans="1:6" x14ac:dyDescent="0.35">
      <c r="A329" s="8">
        <v>45036</v>
      </c>
      <c r="B329" s="7" t="s">
        <v>17</v>
      </c>
      <c r="C329" s="7" t="s">
        <v>19</v>
      </c>
      <c r="D329" s="7" t="s">
        <v>25</v>
      </c>
      <c r="E329" s="7" t="s">
        <v>45</v>
      </c>
      <c r="F329" s="9">
        <v>20</v>
      </c>
    </row>
    <row r="330" spans="1:6" x14ac:dyDescent="0.35">
      <c r="A330" s="8">
        <v>45036</v>
      </c>
      <c r="B330" s="7" t="s">
        <v>16</v>
      </c>
      <c r="C330" s="7" t="s">
        <v>19</v>
      </c>
      <c r="D330" s="7" t="s">
        <v>31</v>
      </c>
      <c r="E330" s="7" t="s">
        <v>75</v>
      </c>
      <c r="F330" s="9">
        <v>149</v>
      </c>
    </row>
    <row r="331" spans="1:6" x14ac:dyDescent="0.35">
      <c r="A331" s="8">
        <v>45037</v>
      </c>
      <c r="B331" s="7" t="s">
        <v>16</v>
      </c>
      <c r="C331" s="7" t="s">
        <v>19</v>
      </c>
      <c r="D331" s="7" t="s">
        <v>27</v>
      </c>
      <c r="E331" s="7" t="s">
        <v>27</v>
      </c>
      <c r="F331" s="9">
        <v>2232</v>
      </c>
    </row>
    <row r="332" spans="1:6" x14ac:dyDescent="0.35">
      <c r="A332" s="8">
        <v>45038</v>
      </c>
      <c r="B332" s="7" t="s">
        <v>15</v>
      </c>
      <c r="C332" s="7" t="s">
        <v>19</v>
      </c>
      <c r="D332" s="7" t="s">
        <v>26</v>
      </c>
      <c r="E332" s="7" t="s">
        <v>47</v>
      </c>
      <c r="F332" s="9">
        <v>250</v>
      </c>
    </row>
    <row r="333" spans="1:6" x14ac:dyDescent="0.35">
      <c r="A333" s="8">
        <v>45038</v>
      </c>
      <c r="B333" s="7" t="s">
        <v>17</v>
      </c>
      <c r="C333" s="7" t="s">
        <v>19</v>
      </c>
      <c r="D333" s="7" t="s">
        <v>25</v>
      </c>
      <c r="E333" s="7" t="s">
        <v>44</v>
      </c>
      <c r="F333" s="9">
        <v>30</v>
      </c>
    </row>
    <row r="334" spans="1:6" x14ac:dyDescent="0.35">
      <c r="A334" s="8">
        <v>45038</v>
      </c>
      <c r="B334" s="7" t="s">
        <v>17</v>
      </c>
      <c r="C334" s="7" t="s">
        <v>19</v>
      </c>
      <c r="D334" s="7" t="s">
        <v>22</v>
      </c>
      <c r="E334" s="7" t="s">
        <v>51</v>
      </c>
      <c r="F334" s="9">
        <v>350</v>
      </c>
    </row>
    <row r="335" spans="1:6" x14ac:dyDescent="0.35">
      <c r="A335" s="8">
        <v>45039</v>
      </c>
      <c r="B335" s="7" t="s">
        <v>15</v>
      </c>
      <c r="C335" s="7" t="s">
        <v>19</v>
      </c>
      <c r="D335" s="7" t="s">
        <v>26</v>
      </c>
      <c r="E335" s="7" t="s">
        <v>47</v>
      </c>
      <c r="F335" s="9">
        <v>205</v>
      </c>
    </row>
    <row r="336" spans="1:6" x14ac:dyDescent="0.35">
      <c r="A336" s="8">
        <v>45039</v>
      </c>
      <c r="B336" s="7" t="s">
        <v>16</v>
      </c>
      <c r="C336" s="7" t="s">
        <v>19</v>
      </c>
      <c r="D336" s="7" t="s">
        <v>26</v>
      </c>
      <c r="E336" s="7" t="s">
        <v>46</v>
      </c>
      <c r="F336" s="9">
        <v>148</v>
      </c>
    </row>
    <row r="337" spans="1:6" x14ac:dyDescent="0.35">
      <c r="A337" s="8">
        <v>45039</v>
      </c>
      <c r="B337" s="7" t="s">
        <v>16</v>
      </c>
      <c r="C337" s="7" t="s">
        <v>19</v>
      </c>
      <c r="D337" s="7" t="s">
        <v>26</v>
      </c>
      <c r="E337" s="7" t="s">
        <v>46</v>
      </c>
      <c r="F337" s="9">
        <v>59</v>
      </c>
    </row>
    <row r="338" spans="1:6" x14ac:dyDescent="0.35">
      <c r="A338" s="8">
        <v>45039</v>
      </c>
      <c r="B338" s="7" t="s">
        <v>16</v>
      </c>
      <c r="C338" s="7" t="s">
        <v>19</v>
      </c>
      <c r="D338" s="7" t="s">
        <v>26</v>
      </c>
      <c r="E338" s="7" t="s">
        <v>46</v>
      </c>
      <c r="F338" s="9">
        <v>54</v>
      </c>
    </row>
    <row r="339" spans="1:6" x14ac:dyDescent="0.35">
      <c r="A339" s="8">
        <v>45039</v>
      </c>
      <c r="B339" s="7" t="s">
        <v>16</v>
      </c>
      <c r="C339" s="7" t="s">
        <v>19</v>
      </c>
      <c r="D339" s="7" t="s">
        <v>26</v>
      </c>
      <c r="E339" s="7" t="s">
        <v>46</v>
      </c>
      <c r="F339" s="9">
        <v>50</v>
      </c>
    </row>
    <row r="340" spans="1:6" x14ac:dyDescent="0.35">
      <c r="A340" s="8">
        <v>45039</v>
      </c>
      <c r="B340" s="7" t="s">
        <v>16</v>
      </c>
      <c r="C340" s="7" t="s">
        <v>19</v>
      </c>
      <c r="D340" s="7" t="s">
        <v>26</v>
      </c>
      <c r="E340" s="7" t="s">
        <v>46</v>
      </c>
      <c r="F340" s="9">
        <v>20</v>
      </c>
    </row>
    <row r="341" spans="1:6" x14ac:dyDescent="0.35">
      <c r="A341" s="8">
        <v>45039</v>
      </c>
      <c r="B341" s="7" t="s">
        <v>16</v>
      </c>
      <c r="C341" s="7" t="s">
        <v>19</v>
      </c>
      <c r="D341" s="7" t="s">
        <v>26</v>
      </c>
      <c r="E341" s="7" t="s">
        <v>46</v>
      </c>
      <c r="F341" s="9">
        <v>100</v>
      </c>
    </row>
    <row r="342" spans="1:6" x14ac:dyDescent="0.35">
      <c r="A342" s="8">
        <v>45039</v>
      </c>
      <c r="B342" s="7" t="s">
        <v>16</v>
      </c>
      <c r="C342" s="7" t="s">
        <v>19</v>
      </c>
      <c r="D342" s="7" t="s">
        <v>26</v>
      </c>
      <c r="E342" s="7" t="s">
        <v>46</v>
      </c>
      <c r="F342" s="9">
        <v>106</v>
      </c>
    </row>
    <row r="343" spans="1:6" x14ac:dyDescent="0.35">
      <c r="A343" s="8">
        <v>45039</v>
      </c>
      <c r="B343" s="7" t="s">
        <v>16</v>
      </c>
      <c r="C343" s="7" t="s">
        <v>19</v>
      </c>
      <c r="D343" s="7" t="s">
        <v>26</v>
      </c>
      <c r="E343" s="7" t="s">
        <v>46</v>
      </c>
      <c r="F343" s="9">
        <v>190</v>
      </c>
    </row>
    <row r="344" spans="1:6" x14ac:dyDescent="0.35">
      <c r="A344" s="8">
        <v>45039</v>
      </c>
      <c r="B344" s="7" t="s">
        <v>16</v>
      </c>
      <c r="C344" s="7" t="s">
        <v>19</v>
      </c>
      <c r="D344" s="7" t="s">
        <v>26</v>
      </c>
      <c r="E344" s="7" t="s">
        <v>46</v>
      </c>
      <c r="F344" s="9">
        <v>89</v>
      </c>
    </row>
    <row r="345" spans="1:6" x14ac:dyDescent="0.35">
      <c r="A345" s="8">
        <v>45039</v>
      </c>
      <c r="B345" s="7" t="s">
        <v>16</v>
      </c>
      <c r="C345" s="7" t="s">
        <v>19</v>
      </c>
      <c r="D345" s="7" t="s">
        <v>76</v>
      </c>
      <c r="E345" s="7" t="s">
        <v>62</v>
      </c>
      <c r="F345" s="9">
        <v>59</v>
      </c>
    </row>
    <row r="346" spans="1:6" x14ac:dyDescent="0.35">
      <c r="A346" s="8">
        <v>45041</v>
      </c>
      <c r="B346" s="7" t="s">
        <v>17</v>
      </c>
      <c r="C346" s="7" t="s">
        <v>19</v>
      </c>
      <c r="D346" s="7" t="s">
        <v>25</v>
      </c>
      <c r="E346" s="7" t="s">
        <v>44</v>
      </c>
      <c r="F346" s="9">
        <v>15</v>
      </c>
    </row>
    <row r="347" spans="1:6" x14ac:dyDescent="0.35">
      <c r="A347" s="8">
        <v>45041</v>
      </c>
      <c r="B347" s="7" t="s">
        <v>17</v>
      </c>
      <c r="C347" s="7" t="s">
        <v>19</v>
      </c>
      <c r="D347" s="7" t="s">
        <v>25</v>
      </c>
      <c r="E347" s="7" t="s">
        <v>45</v>
      </c>
      <c r="F347" s="9">
        <v>20</v>
      </c>
    </row>
    <row r="348" spans="1:6" x14ac:dyDescent="0.35">
      <c r="A348" s="8">
        <v>45042</v>
      </c>
      <c r="B348" s="7" t="s">
        <v>17</v>
      </c>
      <c r="C348" s="7" t="s">
        <v>19</v>
      </c>
      <c r="D348" s="7" t="s">
        <v>25</v>
      </c>
      <c r="E348" s="7" t="s">
        <v>44</v>
      </c>
      <c r="F348" s="9">
        <v>15</v>
      </c>
    </row>
    <row r="349" spans="1:6" x14ac:dyDescent="0.35">
      <c r="A349" s="8">
        <v>45043</v>
      </c>
      <c r="B349" s="7" t="s">
        <v>17</v>
      </c>
      <c r="C349" s="7" t="s">
        <v>19</v>
      </c>
      <c r="D349" s="7" t="s">
        <v>25</v>
      </c>
      <c r="E349" s="7" t="s">
        <v>44</v>
      </c>
      <c r="F349" s="9">
        <v>30</v>
      </c>
    </row>
    <row r="350" spans="1:6" x14ac:dyDescent="0.35">
      <c r="A350" s="8">
        <v>45044</v>
      </c>
      <c r="B350" s="7" t="s">
        <v>17</v>
      </c>
      <c r="C350" s="7" t="s">
        <v>19</v>
      </c>
      <c r="D350" s="7" t="s">
        <v>25</v>
      </c>
      <c r="E350" s="7" t="s">
        <v>44</v>
      </c>
      <c r="F350" s="9">
        <v>30</v>
      </c>
    </row>
    <row r="351" spans="1:6" x14ac:dyDescent="0.35">
      <c r="A351" s="8">
        <v>45045</v>
      </c>
      <c r="B351" s="7" t="s">
        <v>15</v>
      </c>
      <c r="C351" s="7" t="s">
        <v>19</v>
      </c>
      <c r="D351" s="7" t="s">
        <v>26</v>
      </c>
      <c r="E351" s="7" t="s">
        <v>47</v>
      </c>
      <c r="F351" s="9">
        <v>180</v>
      </c>
    </row>
    <row r="352" spans="1:6" x14ac:dyDescent="0.35">
      <c r="A352" s="8">
        <v>45045</v>
      </c>
      <c r="B352" s="7" t="s">
        <v>15</v>
      </c>
      <c r="C352" s="7" t="s">
        <v>19</v>
      </c>
      <c r="D352" s="7" t="s">
        <v>26</v>
      </c>
      <c r="E352" s="7" t="s">
        <v>47</v>
      </c>
      <c r="F352" s="9">
        <v>155</v>
      </c>
    </row>
    <row r="353" spans="1:6" x14ac:dyDescent="0.35">
      <c r="A353" s="8">
        <v>45045</v>
      </c>
      <c r="B353" s="7" t="s">
        <v>15</v>
      </c>
      <c r="C353" s="7" t="s">
        <v>19</v>
      </c>
      <c r="D353" s="7" t="s">
        <v>26</v>
      </c>
      <c r="E353" s="7" t="s">
        <v>47</v>
      </c>
      <c r="F353" s="9">
        <v>59</v>
      </c>
    </row>
    <row r="354" spans="1:6" x14ac:dyDescent="0.35">
      <c r="A354" s="8">
        <v>45045</v>
      </c>
      <c r="B354" s="7" t="s">
        <v>17</v>
      </c>
      <c r="C354" s="7" t="s">
        <v>19</v>
      </c>
      <c r="D354" s="7" t="s">
        <v>25</v>
      </c>
      <c r="E354" s="7" t="s">
        <v>44</v>
      </c>
      <c r="F354" s="9">
        <v>15</v>
      </c>
    </row>
    <row r="355" spans="1:6" x14ac:dyDescent="0.35">
      <c r="A355" s="8">
        <v>45045</v>
      </c>
      <c r="B355" s="7" t="s">
        <v>17</v>
      </c>
      <c r="C355" s="7" t="s">
        <v>19</v>
      </c>
      <c r="D355" s="7" t="s">
        <v>25</v>
      </c>
      <c r="E355" s="7" t="s">
        <v>45</v>
      </c>
      <c r="F355" s="9">
        <v>20</v>
      </c>
    </row>
    <row r="356" spans="1:6" x14ac:dyDescent="0.35">
      <c r="A356" s="8">
        <v>45046</v>
      </c>
      <c r="B356" s="7" t="s">
        <v>15</v>
      </c>
      <c r="C356" s="7" t="s">
        <v>19</v>
      </c>
      <c r="D356" s="7" t="s">
        <v>26</v>
      </c>
      <c r="E356" s="7" t="s">
        <v>47</v>
      </c>
      <c r="F356" s="9">
        <v>1250</v>
      </c>
    </row>
    <row r="357" spans="1:6" x14ac:dyDescent="0.35">
      <c r="A357" s="8">
        <v>45046</v>
      </c>
      <c r="B357" s="7" t="s">
        <v>17</v>
      </c>
      <c r="C357" s="7" t="s">
        <v>19</v>
      </c>
      <c r="D357" s="7" t="s">
        <v>25</v>
      </c>
      <c r="E357" s="7" t="s">
        <v>45</v>
      </c>
      <c r="F357" s="9">
        <v>30</v>
      </c>
    </row>
    <row r="358" spans="1:6" x14ac:dyDescent="0.35">
      <c r="A358" s="8">
        <v>45047</v>
      </c>
      <c r="B358" s="7" t="s">
        <v>78</v>
      </c>
      <c r="C358" s="7" t="s">
        <v>18</v>
      </c>
      <c r="D358" s="7" t="s">
        <v>39</v>
      </c>
      <c r="E358" s="7" t="s">
        <v>20</v>
      </c>
      <c r="F358" s="9">
        <v>60000</v>
      </c>
    </row>
    <row r="359" spans="1:6" x14ac:dyDescent="0.35">
      <c r="A359" s="8">
        <v>45047</v>
      </c>
      <c r="B359" s="7" t="s">
        <v>15</v>
      </c>
      <c r="C359" s="7" t="s">
        <v>19</v>
      </c>
      <c r="D359" s="7" t="s">
        <v>76</v>
      </c>
      <c r="E359" s="7" t="s">
        <v>65</v>
      </c>
      <c r="F359" s="9">
        <v>5</v>
      </c>
    </row>
    <row r="360" spans="1:6" x14ac:dyDescent="0.35">
      <c r="A360" s="8">
        <v>45047</v>
      </c>
      <c r="B360" s="7" t="s">
        <v>15</v>
      </c>
      <c r="C360" s="7" t="s">
        <v>19</v>
      </c>
      <c r="D360" s="7" t="s">
        <v>26</v>
      </c>
      <c r="E360" s="7" t="s">
        <v>47</v>
      </c>
      <c r="F360" s="9">
        <v>349</v>
      </c>
    </row>
    <row r="361" spans="1:6" x14ac:dyDescent="0.35">
      <c r="A361" s="8">
        <v>45047</v>
      </c>
      <c r="B361" s="7" t="s">
        <v>17</v>
      </c>
      <c r="C361" s="7" t="s">
        <v>19</v>
      </c>
      <c r="D361" s="7" t="s">
        <v>25</v>
      </c>
      <c r="E361" s="7" t="s">
        <v>44</v>
      </c>
      <c r="F361" s="9">
        <v>15</v>
      </c>
    </row>
    <row r="362" spans="1:6" x14ac:dyDescent="0.35">
      <c r="A362" s="8">
        <v>45047</v>
      </c>
      <c r="B362" s="7" t="s">
        <v>16</v>
      </c>
      <c r="C362" s="7" t="s">
        <v>19</v>
      </c>
      <c r="D362" s="7" t="s">
        <v>26</v>
      </c>
      <c r="E362" s="7" t="s">
        <v>46</v>
      </c>
      <c r="F362" s="9">
        <v>89</v>
      </c>
    </row>
    <row r="363" spans="1:6" x14ac:dyDescent="0.35">
      <c r="A363" s="8">
        <v>45047</v>
      </c>
      <c r="B363" s="7" t="s">
        <v>16</v>
      </c>
      <c r="C363" s="7" t="s">
        <v>19</v>
      </c>
      <c r="D363" s="7" t="s">
        <v>26</v>
      </c>
      <c r="E363" s="7" t="s">
        <v>46</v>
      </c>
      <c r="F363" s="9">
        <v>89</v>
      </c>
    </row>
    <row r="364" spans="1:6" x14ac:dyDescent="0.35">
      <c r="A364" s="8">
        <v>45047</v>
      </c>
      <c r="B364" s="7" t="s">
        <v>16</v>
      </c>
      <c r="C364" s="7" t="s">
        <v>19</v>
      </c>
      <c r="D364" s="7" t="s">
        <v>26</v>
      </c>
      <c r="E364" s="7" t="s">
        <v>46</v>
      </c>
      <c r="F364" s="9">
        <v>22</v>
      </c>
    </row>
    <row r="365" spans="1:6" x14ac:dyDescent="0.35">
      <c r="A365" s="8">
        <v>45047</v>
      </c>
      <c r="B365" s="7" t="s">
        <v>16</v>
      </c>
      <c r="C365" s="7" t="s">
        <v>19</v>
      </c>
      <c r="D365" s="7" t="s">
        <v>26</v>
      </c>
      <c r="E365" s="7" t="s">
        <v>46</v>
      </c>
      <c r="F365" s="9">
        <v>85</v>
      </c>
    </row>
    <row r="366" spans="1:6" x14ac:dyDescent="0.35">
      <c r="A366" s="8">
        <v>45047</v>
      </c>
      <c r="B366" s="7" t="s">
        <v>16</v>
      </c>
      <c r="C366" s="7" t="s">
        <v>19</v>
      </c>
      <c r="D366" s="7" t="s">
        <v>26</v>
      </c>
      <c r="E366" s="7" t="s">
        <v>46</v>
      </c>
      <c r="F366" s="9">
        <v>109</v>
      </c>
    </row>
    <row r="367" spans="1:6" x14ac:dyDescent="0.35">
      <c r="A367" s="8">
        <v>45047</v>
      </c>
      <c r="B367" s="7" t="s">
        <v>16</v>
      </c>
      <c r="C367" s="7" t="s">
        <v>19</v>
      </c>
      <c r="D367" s="7" t="s">
        <v>26</v>
      </c>
      <c r="E367" s="7" t="s">
        <v>46</v>
      </c>
      <c r="F367" s="9">
        <v>137</v>
      </c>
    </row>
    <row r="368" spans="1:6" x14ac:dyDescent="0.35">
      <c r="A368" s="8">
        <v>45047</v>
      </c>
      <c r="B368" s="7" t="s">
        <v>16</v>
      </c>
      <c r="C368" s="7" t="s">
        <v>19</v>
      </c>
      <c r="D368" s="7" t="s">
        <v>26</v>
      </c>
      <c r="E368" s="7" t="s">
        <v>46</v>
      </c>
      <c r="F368" s="9">
        <v>95</v>
      </c>
    </row>
    <row r="369" spans="1:6" x14ac:dyDescent="0.35">
      <c r="A369" s="8">
        <v>45047</v>
      </c>
      <c r="B369" s="7" t="s">
        <v>16</v>
      </c>
      <c r="C369" s="7" t="s">
        <v>19</v>
      </c>
      <c r="D369" s="7" t="s">
        <v>26</v>
      </c>
      <c r="E369" s="7" t="s">
        <v>46</v>
      </c>
      <c r="F369" s="9">
        <v>89</v>
      </c>
    </row>
    <row r="370" spans="1:6" x14ac:dyDescent="0.35">
      <c r="A370" s="8">
        <v>45047</v>
      </c>
      <c r="B370" s="7" t="s">
        <v>16</v>
      </c>
      <c r="C370" s="7" t="s">
        <v>19</v>
      </c>
      <c r="D370" s="7" t="s">
        <v>26</v>
      </c>
      <c r="E370" s="7" t="s">
        <v>46</v>
      </c>
      <c r="F370" s="9">
        <v>440</v>
      </c>
    </row>
    <row r="371" spans="1:6" x14ac:dyDescent="0.35">
      <c r="A371" s="8">
        <v>45047</v>
      </c>
      <c r="B371" s="7" t="s">
        <v>16</v>
      </c>
      <c r="C371" s="7" t="s">
        <v>19</v>
      </c>
      <c r="D371" s="7" t="s">
        <v>26</v>
      </c>
      <c r="E371" s="7" t="s">
        <v>46</v>
      </c>
      <c r="F371" s="9">
        <v>89</v>
      </c>
    </row>
    <row r="372" spans="1:6" x14ac:dyDescent="0.35">
      <c r="A372" s="8">
        <v>45047</v>
      </c>
      <c r="B372" s="7" t="s">
        <v>16</v>
      </c>
      <c r="C372" s="7" t="s">
        <v>19</v>
      </c>
      <c r="D372" s="7" t="s">
        <v>26</v>
      </c>
      <c r="E372" s="7" t="s">
        <v>46</v>
      </c>
      <c r="F372" s="9">
        <v>70</v>
      </c>
    </row>
    <row r="373" spans="1:6" x14ac:dyDescent="0.35">
      <c r="A373" s="8">
        <v>45047</v>
      </c>
      <c r="B373" s="7" t="s">
        <v>16</v>
      </c>
      <c r="C373" s="7" t="s">
        <v>19</v>
      </c>
      <c r="D373" s="7" t="s">
        <v>26</v>
      </c>
      <c r="E373" s="7" t="s">
        <v>46</v>
      </c>
      <c r="F373" s="9">
        <v>32</v>
      </c>
    </row>
    <row r="374" spans="1:6" x14ac:dyDescent="0.35">
      <c r="A374" s="8">
        <v>45047</v>
      </c>
      <c r="B374" s="7" t="s">
        <v>16</v>
      </c>
      <c r="C374" s="7" t="s">
        <v>19</v>
      </c>
      <c r="D374" s="7" t="s">
        <v>26</v>
      </c>
      <c r="E374" s="7" t="s">
        <v>46</v>
      </c>
      <c r="F374" s="9">
        <v>59</v>
      </c>
    </row>
    <row r="375" spans="1:6" x14ac:dyDescent="0.35">
      <c r="A375" s="8">
        <v>45047</v>
      </c>
      <c r="B375" s="7" t="s">
        <v>16</v>
      </c>
      <c r="C375" s="7" t="s">
        <v>19</v>
      </c>
      <c r="D375" s="7" t="s">
        <v>26</v>
      </c>
      <c r="E375" s="7" t="s">
        <v>46</v>
      </c>
      <c r="F375" s="9">
        <v>69</v>
      </c>
    </row>
    <row r="376" spans="1:6" x14ac:dyDescent="0.35">
      <c r="A376" s="8">
        <v>45047</v>
      </c>
      <c r="B376" s="7" t="s">
        <v>16</v>
      </c>
      <c r="C376" s="7" t="s">
        <v>19</v>
      </c>
      <c r="D376" s="7" t="s">
        <v>26</v>
      </c>
      <c r="E376" s="7" t="s">
        <v>46</v>
      </c>
      <c r="F376" s="9">
        <v>139</v>
      </c>
    </row>
    <row r="377" spans="1:6" x14ac:dyDescent="0.35">
      <c r="A377" s="8">
        <v>45047</v>
      </c>
      <c r="B377" s="7" t="s">
        <v>16</v>
      </c>
      <c r="C377" s="7" t="s">
        <v>19</v>
      </c>
      <c r="D377" s="7" t="s">
        <v>26</v>
      </c>
      <c r="E377" s="7" t="s">
        <v>46</v>
      </c>
      <c r="F377" s="9">
        <v>90</v>
      </c>
    </row>
    <row r="378" spans="1:6" x14ac:dyDescent="0.35">
      <c r="A378" s="8">
        <v>45047</v>
      </c>
      <c r="B378" s="7" t="s">
        <v>16</v>
      </c>
      <c r="C378" s="7" t="s">
        <v>19</v>
      </c>
      <c r="D378" s="7" t="s">
        <v>26</v>
      </c>
      <c r="E378" s="7" t="s">
        <v>46</v>
      </c>
      <c r="F378" s="9">
        <v>69</v>
      </c>
    </row>
    <row r="379" spans="1:6" x14ac:dyDescent="0.35">
      <c r="A379" s="8">
        <v>45047</v>
      </c>
      <c r="B379" s="7" t="s">
        <v>16</v>
      </c>
      <c r="C379" s="7" t="s">
        <v>19</v>
      </c>
      <c r="D379" s="7" t="s">
        <v>26</v>
      </c>
      <c r="E379" s="7" t="s">
        <v>46</v>
      </c>
      <c r="F379" s="9">
        <v>110</v>
      </c>
    </row>
    <row r="380" spans="1:6" x14ac:dyDescent="0.35">
      <c r="A380" s="8">
        <v>45047</v>
      </c>
      <c r="B380" s="7" t="s">
        <v>16</v>
      </c>
      <c r="C380" s="7" t="s">
        <v>19</v>
      </c>
      <c r="D380" s="7" t="s">
        <v>26</v>
      </c>
      <c r="E380" s="7" t="s">
        <v>46</v>
      </c>
      <c r="F380" s="9">
        <v>54</v>
      </c>
    </row>
    <row r="381" spans="1:6" x14ac:dyDescent="0.35">
      <c r="A381" s="8">
        <v>45047</v>
      </c>
      <c r="B381" s="7" t="s">
        <v>16</v>
      </c>
      <c r="C381" s="7" t="s">
        <v>19</v>
      </c>
      <c r="D381" s="7" t="s">
        <v>76</v>
      </c>
      <c r="E381" s="7" t="s">
        <v>65</v>
      </c>
      <c r="F381" s="9">
        <v>135</v>
      </c>
    </row>
    <row r="382" spans="1:6" x14ac:dyDescent="0.35">
      <c r="A382" s="8">
        <v>45047</v>
      </c>
      <c r="B382" s="7" t="s">
        <v>16</v>
      </c>
      <c r="C382" s="7" t="s">
        <v>19</v>
      </c>
      <c r="D382" s="7" t="s">
        <v>76</v>
      </c>
      <c r="E382" s="7" t="s">
        <v>65</v>
      </c>
      <c r="F382" s="9">
        <v>78</v>
      </c>
    </row>
    <row r="383" spans="1:6" x14ac:dyDescent="0.35">
      <c r="A383" s="8">
        <v>45047</v>
      </c>
      <c r="B383" s="7" t="s">
        <v>78</v>
      </c>
      <c r="C383" s="7" t="s">
        <v>18</v>
      </c>
      <c r="D383" s="7" t="s">
        <v>40</v>
      </c>
      <c r="E383" s="7" t="s">
        <v>33</v>
      </c>
      <c r="F383" s="9">
        <v>1883</v>
      </c>
    </row>
    <row r="384" spans="1:6" x14ac:dyDescent="0.35">
      <c r="A384" s="8">
        <v>45048</v>
      </c>
      <c r="B384" s="7" t="s">
        <v>15</v>
      </c>
      <c r="C384" s="7" t="s">
        <v>19</v>
      </c>
      <c r="D384" s="7" t="s">
        <v>26</v>
      </c>
      <c r="E384" s="7" t="s">
        <v>47</v>
      </c>
      <c r="F384" s="9">
        <v>190</v>
      </c>
    </row>
    <row r="385" spans="1:6" x14ac:dyDescent="0.35">
      <c r="A385" s="8">
        <v>45051</v>
      </c>
      <c r="B385" s="7" t="s">
        <v>15</v>
      </c>
      <c r="C385" s="7" t="s">
        <v>19</v>
      </c>
      <c r="D385" s="7" t="s">
        <v>26</v>
      </c>
      <c r="E385" s="7" t="s">
        <v>47</v>
      </c>
      <c r="F385" s="9">
        <v>80</v>
      </c>
    </row>
    <row r="386" spans="1:6" x14ac:dyDescent="0.35">
      <c r="A386" s="8">
        <v>45051</v>
      </c>
      <c r="B386" s="7" t="s">
        <v>15</v>
      </c>
      <c r="C386" s="7" t="s">
        <v>19</v>
      </c>
      <c r="D386" s="7" t="s">
        <v>26</v>
      </c>
      <c r="E386" s="7" t="s">
        <v>47</v>
      </c>
      <c r="F386" s="9">
        <v>200</v>
      </c>
    </row>
    <row r="387" spans="1:6" x14ac:dyDescent="0.35">
      <c r="A387" s="8">
        <v>45051</v>
      </c>
      <c r="B387" s="7" t="s">
        <v>17</v>
      </c>
      <c r="C387" s="7" t="s">
        <v>19</v>
      </c>
      <c r="D387" s="7" t="s">
        <v>25</v>
      </c>
      <c r="E387" s="7" t="s">
        <v>44</v>
      </c>
      <c r="F387" s="9">
        <v>15</v>
      </c>
    </row>
    <row r="388" spans="1:6" x14ac:dyDescent="0.35">
      <c r="A388" s="8">
        <v>45051</v>
      </c>
      <c r="B388" s="7" t="s">
        <v>17</v>
      </c>
      <c r="C388" s="7" t="s">
        <v>19</v>
      </c>
      <c r="D388" s="7" t="s">
        <v>25</v>
      </c>
      <c r="E388" s="7" t="s">
        <v>45</v>
      </c>
      <c r="F388" s="9">
        <v>20</v>
      </c>
    </row>
    <row r="389" spans="1:6" x14ac:dyDescent="0.35">
      <c r="A389" s="8">
        <v>45052</v>
      </c>
      <c r="B389" s="7" t="s">
        <v>17</v>
      </c>
      <c r="C389" s="7" t="s">
        <v>19</v>
      </c>
      <c r="D389" s="7" t="s">
        <v>25</v>
      </c>
      <c r="E389" s="7" t="s">
        <v>43</v>
      </c>
      <c r="F389" s="9">
        <v>95</v>
      </c>
    </row>
    <row r="390" spans="1:6" x14ac:dyDescent="0.35">
      <c r="A390" s="8">
        <v>45052</v>
      </c>
      <c r="B390" s="7" t="s">
        <v>17</v>
      </c>
      <c r="C390" s="7" t="s">
        <v>19</v>
      </c>
      <c r="D390" s="7" t="s">
        <v>22</v>
      </c>
      <c r="E390" s="7" t="s">
        <v>51</v>
      </c>
      <c r="F390" s="9">
        <v>350</v>
      </c>
    </row>
    <row r="391" spans="1:6" x14ac:dyDescent="0.35">
      <c r="A391" s="8">
        <v>45053</v>
      </c>
      <c r="B391" s="7" t="s">
        <v>15</v>
      </c>
      <c r="C391" s="7" t="s">
        <v>19</v>
      </c>
      <c r="D391" s="7" t="s">
        <v>26</v>
      </c>
      <c r="E391" s="7" t="s">
        <v>47</v>
      </c>
      <c r="F391" s="9">
        <v>600</v>
      </c>
    </row>
    <row r="392" spans="1:6" x14ac:dyDescent="0.35">
      <c r="A392" s="8">
        <v>45053</v>
      </c>
      <c r="B392" s="7" t="s">
        <v>17</v>
      </c>
      <c r="C392" s="7" t="s">
        <v>19</v>
      </c>
      <c r="D392" s="7" t="s">
        <v>25</v>
      </c>
      <c r="E392" s="7" t="s">
        <v>43</v>
      </c>
      <c r="F392" s="9">
        <v>14</v>
      </c>
    </row>
    <row r="393" spans="1:6" x14ac:dyDescent="0.35">
      <c r="A393" s="8">
        <v>45053</v>
      </c>
      <c r="B393" s="7" t="s">
        <v>17</v>
      </c>
      <c r="C393" s="7" t="s">
        <v>19</v>
      </c>
      <c r="D393" s="7" t="s">
        <v>25</v>
      </c>
      <c r="E393" s="7" t="s">
        <v>44</v>
      </c>
      <c r="F393" s="9">
        <v>15</v>
      </c>
    </row>
    <row r="394" spans="1:6" x14ac:dyDescent="0.35">
      <c r="A394" s="8">
        <v>45053</v>
      </c>
      <c r="B394" s="7" t="s">
        <v>17</v>
      </c>
      <c r="C394" s="7" t="s">
        <v>19</v>
      </c>
      <c r="D394" s="7" t="s">
        <v>25</v>
      </c>
      <c r="E394" s="7" t="s">
        <v>45</v>
      </c>
      <c r="F394" s="9">
        <v>20</v>
      </c>
    </row>
    <row r="395" spans="1:6" x14ac:dyDescent="0.35">
      <c r="A395" s="8">
        <v>45053</v>
      </c>
      <c r="B395" s="7" t="s">
        <v>16</v>
      </c>
      <c r="C395" s="7" t="s">
        <v>19</v>
      </c>
      <c r="D395" s="7" t="s">
        <v>30</v>
      </c>
      <c r="E395" s="7" t="s">
        <v>71</v>
      </c>
      <c r="F395" s="9">
        <v>1705</v>
      </c>
    </row>
    <row r="396" spans="1:6" x14ac:dyDescent="0.35">
      <c r="A396" s="8">
        <v>45054</v>
      </c>
      <c r="B396" s="7" t="s">
        <v>15</v>
      </c>
      <c r="C396" s="7" t="s">
        <v>19</v>
      </c>
      <c r="D396" s="7" t="s">
        <v>76</v>
      </c>
      <c r="E396" s="7" t="s">
        <v>65</v>
      </c>
      <c r="F396" s="9">
        <v>5</v>
      </c>
    </row>
    <row r="397" spans="1:6" x14ac:dyDescent="0.35">
      <c r="A397" s="8">
        <v>45054</v>
      </c>
      <c r="B397" s="7" t="s">
        <v>15</v>
      </c>
      <c r="C397" s="7" t="s">
        <v>19</v>
      </c>
      <c r="D397" s="7" t="s">
        <v>26</v>
      </c>
      <c r="E397" s="7" t="s">
        <v>47</v>
      </c>
      <c r="F397" s="9">
        <v>768</v>
      </c>
    </row>
    <row r="398" spans="1:6" x14ac:dyDescent="0.35">
      <c r="A398" s="8">
        <v>45054</v>
      </c>
      <c r="B398" s="7" t="s">
        <v>16</v>
      </c>
      <c r="C398" s="7" t="s">
        <v>19</v>
      </c>
      <c r="D398" s="7" t="s">
        <v>26</v>
      </c>
      <c r="E398" s="7" t="s">
        <v>46</v>
      </c>
      <c r="F398" s="9">
        <v>174</v>
      </c>
    </row>
    <row r="399" spans="1:6" x14ac:dyDescent="0.35">
      <c r="A399" s="8">
        <v>45054</v>
      </c>
      <c r="B399" s="7" t="s">
        <v>16</v>
      </c>
      <c r="C399" s="7" t="s">
        <v>19</v>
      </c>
      <c r="D399" s="7" t="s">
        <v>26</v>
      </c>
      <c r="E399" s="7" t="s">
        <v>46</v>
      </c>
      <c r="F399" s="9">
        <v>94</v>
      </c>
    </row>
    <row r="400" spans="1:6" x14ac:dyDescent="0.35">
      <c r="A400" s="8">
        <v>45054</v>
      </c>
      <c r="B400" s="7" t="s">
        <v>16</v>
      </c>
      <c r="C400" s="7" t="s">
        <v>19</v>
      </c>
      <c r="D400" s="7" t="s">
        <v>26</v>
      </c>
      <c r="E400" s="7" t="s">
        <v>46</v>
      </c>
      <c r="F400" s="9">
        <v>87</v>
      </c>
    </row>
    <row r="401" spans="1:6" x14ac:dyDescent="0.35">
      <c r="A401" s="8">
        <v>45054</v>
      </c>
      <c r="B401" s="7" t="s">
        <v>16</v>
      </c>
      <c r="C401" s="7" t="s">
        <v>19</v>
      </c>
      <c r="D401" s="7" t="s">
        <v>26</v>
      </c>
      <c r="E401" s="7" t="s">
        <v>46</v>
      </c>
      <c r="F401" s="9">
        <v>228</v>
      </c>
    </row>
    <row r="402" spans="1:6" x14ac:dyDescent="0.35">
      <c r="A402" s="8">
        <v>45054</v>
      </c>
      <c r="B402" s="7" t="s">
        <v>16</v>
      </c>
      <c r="C402" s="7" t="s">
        <v>19</v>
      </c>
      <c r="D402" s="7" t="s">
        <v>26</v>
      </c>
      <c r="E402" s="7" t="s">
        <v>46</v>
      </c>
      <c r="F402" s="9">
        <v>58</v>
      </c>
    </row>
    <row r="403" spans="1:6" x14ac:dyDescent="0.35">
      <c r="A403" s="8">
        <v>45054</v>
      </c>
      <c r="B403" s="7" t="s">
        <v>16</v>
      </c>
      <c r="C403" s="7" t="s">
        <v>19</v>
      </c>
      <c r="D403" s="7" t="s">
        <v>26</v>
      </c>
      <c r="E403" s="7" t="s">
        <v>46</v>
      </c>
      <c r="F403" s="9">
        <v>54</v>
      </c>
    </row>
    <row r="404" spans="1:6" x14ac:dyDescent="0.35">
      <c r="A404" s="8">
        <v>45054</v>
      </c>
      <c r="B404" s="7" t="s">
        <v>16</v>
      </c>
      <c r="C404" s="7" t="s">
        <v>19</v>
      </c>
      <c r="D404" s="7" t="s">
        <v>26</v>
      </c>
      <c r="E404" s="7" t="s">
        <v>46</v>
      </c>
      <c r="F404" s="9">
        <v>32</v>
      </c>
    </row>
    <row r="405" spans="1:6" x14ac:dyDescent="0.35">
      <c r="A405" s="8">
        <v>45054</v>
      </c>
      <c r="B405" s="7" t="s">
        <v>16</v>
      </c>
      <c r="C405" s="7" t="s">
        <v>19</v>
      </c>
      <c r="D405" s="7" t="s">
        <v>26</v>
      </c>
      <c r="E405" s="7" t="s">
        <v>46</v>
      </c>
      <c r="F405" s="9">
        <v>28</v>
      </c>
    </row>
    <row r="406" spans="1:6" x14ac:dyDescent="0.35">
      <c r="A406" s="8">
        <v>45054</v>
      </c>
      <c r="B406" s="7" t="s">
        <v>16</v>
      </c>
      <c r="C406" s="7" t="s">
        <v>19</v>
      </c>
      <c r="D406" s="7" t="s">
        <v>26</v>
      </c>
      <c r="E406" s="7" t="s">
        <v>46</v>
      </c>
      <c r="F406" s="9">
        <v>21</v>
      </c>
    </row>
    <row r="407" spans="1:6" x14ac:dyDescent="0.35">
      <c r="A407" s="8">
        <v>45054</v>
      </c>
      <c r="B407" s="7" t="s">
        <v>16</v>
      </c>
      <c r="C407" s="7" t="s">
        <v>19</v>
      </c>
      <c r="D407" s="7" t="s">
        <v>26</v>
      </c>
      <c r="E407" s="7" t="s">
        <v>46</v>
      </c>
      <c r="F407" s="9">
        <v>50</v>
      </c>
    </row>
    <row r="408" spans="1:6" x14ac:dyDescent="0.35">
      <c r="A408" s="8">
        <v>45055</v>
      </c>
      <c r="B408" s="7" t="s">
        <v>15</v>
      </c>
      <c r="C408" s="7" t="s">
        <v>19</v>
      </c>
      <c r="D408" s="7" t="s">
        <v>26</v>
      </c>
      <c r="E408" s="7" t="s">
        <v>47</v>
      </c>
      <c r="F408" s="9">
        <v>50</v>
      </c>
    </row>
    <row r="409" spans="1:6" x14ac:dyDescent="0.35">
      <c r="A409" s="8">
        <v>45055</v>
      </c>
      <c r="B409" s="7" t="s">
        <v>15</v>
      </c>
      <c r="C409" s="7" t="s">
        <v>19</v>
      </c>
      <c r="D409" s="7" t="s">
        <v>26</v>
      </c>
      <c r="E409" s="7" t="s">
        <v>47</v>
      </c>
      <c r="F409" s="9">
        <v>220</v>
      </c>
    </row>
    <row r="410" spans="1:6" x14ac:dyDescent="0.35">
      <c r="A410" s="8">
        <v>45057</v>
      </c>
      <c r="B410" s="7" t="s">
        <v>15</v>
      </c>
      <c r="C410" s="7" t="s">
        <v>19</v>
      </c>
      <c r="D410" s="7" t="s">
        <v>26</v>
      </c>
      <c r="E410" s="7" t="s">
        <v>47</v>
      </c>
      <c r="F410" s="9">
        <v>170</v>
      </c>
    </row>
    <row r="411" spans="1:6" x14ac:dyDescent="0.35">
      <c r="A411" s="8">
        <v>45059</v>
      </c>
      <c r="B411" s="7" t="s">
        <v>15</v>
      </c>
      <c r="C411" s="7" t="s">
        <v>19</v>
      </c>
      <c r="D411" s="7" t="s">
        <v>26</v>
      </c>
      <c r="E411" s="7" t="s">
        <v>47</v>
      </c>
      <c r="F411" s="9">
        <v>145</v>
      </c>
    </row>
    <row r="412" spans="1:6" x14ac:dyDescent="0.35">
      <c r="A412" s="8">
        <v>45059</v>
      </c>
      <c r="B412" s="7" t="s">
        <v>17</v>
      </c>
      <c r="C412" s="7" t="s">
        <v>19</v>
      </c>
      <c r="D412" s="7" t="s">
        <v>25</v>
      </c>
      <c r="E412" s="7" t="s">
        <v>44</v>
      </c>
      <c r="F412" s="9">
        <v>15</v>
      </c>
    </row>
    <row r="413" spans="1:6" x14ac:dyDescent="0.35">
      <c r="A413" s="8">
        <v>45060</v>
      </c>
      <c r="B413" s="7" t="s">
        <v>15</v>
      </c>
      <c r="C413" s="7" t="s">
        <v>19</v>
      </c>
      <c r="D413" s="7" t="s">
        <v>26</v>
      </c>
      <c r="E413" s="7" t="s">
        <v>47</v>
      </c>
      <c r="F413" s="9">
        <v>130</v>
      </c>
    </row>
    <row r="414" spans="1:6" x14ac:dyDescent="0.35">
      <c r="A414" s="8">
        <v>45060</v>
      </c>
      <c r="B414" s="7" t="s">
        <v>15</v>
      </c>
      <c r="C414" s="7" t="s">
        <v>19</v>
      </c>
      <c r="D414" s="7" t="s">
        <v>26</v>
      </c>
      <c r="E414" s="7" t="s">
        <v>47</v>
      </c>
      <c r="F414" s="9">
        <v>120</v>
      </c>
    </row>
    <row r="415" spans="1:6" x14ac:dyDescent="0.35">
      <c r="A415" s="8">
        <v>45061</v>
      </c>
      <c r="B415" s="7" t="s">
        <v>16</v>
      </c>
      <c r="C415" s="7" t="s">
        <v>19</v>
      </c>
      <c r="D415" s="7" t="s">
        <v>26</v>
      </c>
      <c r="E415" s="7" t="s">
        <v>48</v>
      </c>
      <c r="F415" s="9">
        <v>250</v>
      </c>
    </row>
    <row r="416" spans="1:6" x14ac:dyDescent="0.35">
      <c r="A416" s="8">
        <v>45061</v>
      </c>
      <c r="B416" s="7" t="s">
        <v>16</v>
      </c>
      <c r="C416" s="7" t="s">
        <v>19</v>
      </c>
      <c r="D416" s="7" t="s">
        <v>29</v>
      </c>
      <c r="E416" s="7" t="s">
        <v>68</v>
      </c>
      <c r="F416" s="9">
        <v>2600</v>
      </c>
    </row>
    <row r="417" spans="1:6" x14ac:dyDescent="0.35">
      <c r="A417" s="8">
        <v>45062</v>
      </c>
      <c r="B417" s="7" t="s">
        <v>15</v>
      </c>
      <c r="C417" s="7" t="s">
        <v>19</v>
      </c>
      <c r="D417" s="7" t="s">
        <v>76</v>
      </c>
      <c r="E417" s="7" t="s">
        <v>65</v>
      </c>
      <c r="F417" s="9">
        <v>5</v>
      </c>
    </row>
    <row r="418" spans="1:6" x14ac:dyDescent="0.35">
      <c r="A418" s="8">
        <v>45062</v>
      </c>
      <c r="B418" s="7" t="s">
        <v>15</v>
      </c>
      <c r="C418" s="7" t="s">
        <v>19</v>
      </c>
      <c r="D418" s="7" t="s">
        <v>26</v>
      </c>
      <c r="E418" s="7" t="s">
        <v>47</v>
      </c>
      <c r="F418" s="9">
        <v>310</v>
      </c>
    </row>
    <row r="419" spans="1:6" x14ac:dyDescent="0.35">
      <c r="A419" s="8">
        <v>45062</v>
      </c>
      <c r="B419" s="7" t="s">
        <v>15</v>
      </c>
      <c r="C419" s="7" t="s">
        <v>19</v>
      </c>
      <c r="D419" s="7" t="s">
        <v>26</v>
      </c>
      <c r="E419" s="7" t="s">
        <v>47</v>
      </c>
      <c r="F419" s="9">
        <v>60</v>
      </c>
    </row>
    <row r="420" spans="1:6" x14ac:dyDescent="0.35">
      <c r="A420" s="8">
        <v>45062</v>
      </c>
      <c r="B420" s="7" t="s">
        <v>15</v>
      </c>
      <c r="C420" s="7" t="s">
        <v>19</v>
      </c>
      <c r="D420" s="7" t="s">
        <v>26</v>
      </c>
      <c r="E420" s="7" t="s">
        <v>47</v>
      </c>
      <c r="F420" s="9">
        <v>70</v>
      </c>
    </row>
    <row r="421" spans="1:6" x14ac:dyDescent="0.35">
      <c r="A421" s="8">
        <v>45062</v>
      </c>
      <c r="B421" s="7" t="s">
        <v>17</v>
      </c>
      <c r="C421" s="7" t="s">
        <v>19</v>
      </c>
      <c r="D421" s="7" t="s">
        <v>25</v>
      </c>
      <c r="E421" s="7" t="s">
        <v>44</v>
      </c>
      <c r="F421" s="9">
        <v>30</v>
      </c>
    </row>
    <row r="422" spans="1:6" x14ac:dyDescent="0.35">
      <c r="A422" s="8">
        <v>45062</v>
      </c>
      <c r="B422" s="7" t="s">
        <v>16</v>
      </c>
      <c r="C422" s="7" t="s">
        <v>19</v>
      </c>
      <c r="D422" s="7" t="s">
        <v>26</v>
      </c>
      <c r="E422" s="7" t="s">
        <v>46</v>
      </c>
      <c r="F422" s="9">
        <v>120</v>
      </c>
    </row>
    <row r="423" spans="1:6" x14ac:dyDescent="0.35">
      <c r="A423" s="8">
        <v>45062</v>
      </c>
      <c r="B423" s="7" t="s">
        <v>16</v>
      </c>
      <c r="C423" s="7" t="s">
        <v>19</v>
      </c>
      <c r="D423" s="7" t="s">
        <v>26</v>
      </c>
      <c r="E423" s="7" t="s">
        <v>46</v>
      </c>
      <c r="F423" s="9">
        <v>95</v>
      </c>
    </row>
    <row r="424" spans="1:6" x14ac:dyDescent="0.35">
      <c r="A424" s="8">
        <v>45062</v>
      </c>
      <c r="B424" s="7" t="s">
        <v>16</v>
      </c>
      <c r="C424" s="7" t="s">
        <v>19</v>
      </c>
      <c r="D424" s="7" t="s">
        <v>26</v>
      </c>
      <c r="E424" s="7" t="s">
        <v>46</v>
      </c>
      <c r="F424" s="9">
        <v>100</v>
      </c>
    </row>
    <row r="425" spans="1:6" x14ac:dyDescent="0.35">
      <c r="A425" s="8">
        <v>45062</v>
      </c>
      <c r="B425" s="7" t="s">
        <v>16</v>
      </c>
      <c r="C425" s="7" t="s">
        <v>19</v>
      </c>
      <c r="D425" s="7" t="s">
        <v>26</v>
      </c>
      <c r="E425" s="7" t="s">
        <v>46</v>
      </c>
      <c r="F425" s="9">
        <v>60</v>
      </c>
    </row>
    <row r="426" spans="1:6" x14ac:dyDescent="0.35">
      <c r="A426" s="8">
        <v>45062</v>
      </c>
      <c r="B426" s="7" t="s">
        <v>16</v>
      </c>
      <c r="C426" s="7" t="s">
        <v>19</v>
      </c>
      <c r="D426" s="7" t="s">
        <v>26</v>
      </c>
      <c r="E426" s="7" t="s">
        <v>46</v>
      </c>
      <c r="F426" s="9">
        <v>239</v>
      </c>
    </row>
    <row r="427" spans="1:6" x14ac:dyDescent="0.35">
      <c r="A427" s="8">
        <v>45062</v>
      </c>
      <c r="B427" s="7" t="s">
        <v>16</v>
      </c>
      <c r="C427" s="7" t="s">
        <v>19</v>
      </c>
      <c r="D427" s="7" t="s">
        <v>26</v>
      </c>
      <c r="E427" s="7" t="s">
        <v>46</v>
      </c>
      <c r="F427" s="9">
        <v>75</v>
      </c>
    </row>
    <row r="428" spans="1:6" x14ac:dyDescent="0.35">
      <c r="A428" s="8">
        <v>45062</v>
      </c>
      <c r="B428" s="7" t="s">
        <v>16</v>
      </c>
      <c r="C428" s="7" t="s">
        <v>19</v>
      </c>
      <c r="D428" s="7" t="s">
        <v>26</v>
      </c>
      <c r="E428" s="7" t="s">
        <v>46</v>
      </c>
      <c r="F428" s="9">
        <v>318</v>
      </c>
    </row>
    <row r="429" spans="1:6" x14ac:dyDescent="0.35">
      <c r="A429" s="8">
        <v>45062</v>
      </c>
      <c r="B429" s="7" t="s">
        <v>16</v>
      </c>
      <c r="C429" s="7" t="s">
        <v>19</v>
      </c>
      <c r="D429" s="7" t="s">
        <v>76</v>
      </c>
      <c r="E429" s="7" t="s">
        <v>62</v>
      </c>
      <c r="F429" s="9">
        <v>199</v>
      </c>
    </row>
    <row r="430" spans="1:6" x14ac:dyDescent="0.35">
      <c r="A430" s="8">
        <v>45063</v>
      </c>
      <c r="B430" s="7" t="s">
        <v>16</v>
      </c>
      <c r="C430" s="7" t="s">
        <v>19</v>
      </c>
      <c r="D430" s="7" t="s">
        <v>29</v>
      </c>
      <c r="E430" s="7" t="s">
        <v>68</v>
      </c>
      <c r="F430" s="9">
        <v>1305</v>
      </c>
    </row>
    <row r="431" spans="1:6" x14ac:dyDescent="0.35">
      <c r="A431" s="8">
        <v>45064</v>
      </c>
      <c r="B431" s="7" t="s">
        <v>16</v>
      </c>
      <c r="C431" s="7" t="s">
        <v>19</v>
      </c>
      <c r="D431" s="7" t="s">
        <v>24</v>
      </c>
      <c r="E431" s="7" t="s">
        <v>41</v>
      </c>
      <c r="F431" s="9">
        <v>7000</v>
      </c>
    </row>
    <row r="432" spans="1:6" x14ac:dyDescent="0.35">
      <c r="A432" s="8">
        <v>45065</v>
      </c>
      <c r="B432" s="7" t="s">
        <v>15</v>
      </c>
      <c r="C432" s="7" t="s">
        <v>19</v>
      </c>
      <c r="D432" s="7" t="s">
        <v>26</v>
      </c>
      <c r="E432" s="7" t="s">
        <v>47</v>
      </c>
      <c r="F432" s="9">
        <v>110</v>
      </c>
    </row>
    <row r="433" spans="1:6" x14ac:dyDescent="0.35">
      <c r="A433" s="8">
        <v>45065</v>
      </c>
      <c r="B433" s="7" t="s">
        <v>17</v>
      </c>
      <c r="C433" s="7" t="s">
        <v>19</v>
      </c>
      <c r="D433" s="7" t="s">
        <v>25</v>
      </c>
      <c r="E433" s="7" t="s">
        <v>44</v>
      </c>
      <c r="F433" s="9">
        <v>15</v>
      </c>
    </row>
    <row r="434" spans="1:6" x14ac:dyDescent="0.35">
      <c r="A434" s="8">
        <v>45065</v>
      </c>
      <c r="B434" s="7" t="s">
        <v>17</v>
      </c>
      <c r="C434" s="7" t="s">
        <v>19</v>
      </c>
      <c r="D434" s="7" t="s">
        <v>25</v>
      </c>
      <c r="E434" s="7" t="s">
        <v>45</v>
      </c>
      <c r="F434" s="9">
        <v>20</v>
      </c>
    </row>
    <row r="435" spans="1:6" x14ac:dyDescent="0.35">
      <c r="A435" s="8">
        <v>45066</v>
      </c>
      <c r="B435" s="7" t="s">
        <v>17</v>
      </c>
      <c r="C435" s="7" t="s">
        <v>19</v>
      </c>
      <c r="D435" s="7" t="s">
        <v>25</v>
      </c>
      <c r="E435" s="7" t="s">
        <v>44</v>
      </c>
      <c r="F435" s="9">
        <v>30</v>
      </c>
    </row>
    <row r="436" spans="1:6" x14ac:dyDescent="0.35">
      <c r="A436" s="8">
        <v>45066</v>
      </c>
      <c r="B436" s="7" t="s">
        <v>16</v>
      </c>
      <c r="C436" s="7" t="s">
        <v>19</v>
      </c>
      <c r="D436" s="7" t="s">
        <v>31</v>
      </c>
      <c r="E436" s="7" t="s">
        <v>75</v>
      </c>
      <c r="F436" s="9">
        <v>149</v>
      </c>
    </row>
    <row r="437" spans="1:6" x14ac:dyDescent="0.35">
      <c r="A437" s="8">
        <v>45067</v>
      </c>
      <c r="B437" s="7" t="s">
        <v>15</v>
      </c>
      <c r="C437" s="7" t="s">
        <v>19</v>
      </c>
      <c r="D437" s="7" t="s">
        <v>26</v>
      </c>
      <c r="E437" s="7" t="s">
        <v>47</v>
      </c>
      <c r="F437" s="9">
        <v>210</v>
      </c>
    </row>
    <row r="438" spans="1:6" x14ac:dyDescent="0.35">
      <c r="A438" s="8">
        <v>45067</v>
      </c>
      <c r="B438" s="7" t="s">
        <v>15</v>
      </c>
      <c r="C438" s="7" t="s">
        <v>19</v>
      </c>
      <c r="D438" s="7" t="s">
        <v>26</v>
      </c>
      <c r="E438" s="7" t="s">
        <v>47</v>
      </c>
      <c r="F438" s="9">
        <v>60</v>
      </c>
    </row>
    <row r="439" spans="1:6" x14ac:dyDescent="0.35">
      <c r="A439" s="8">
        <v>45067</v>
      </c>
      <c r="B439" s="7" t="s">
        <v>15</v>
      </c>
      <c r="C439" s="7" t="s">
        <v>19</v>
      </c>
      <c r="D439" s="7" t="s">
        <v>26</v>
      </c>
      <c r="E439" s="7" t="s">
        <v>47</v>
      </c>
      <c r="F439" s="9">
        <v>85</v>
      </c>
    </row>
    <row r="440" spans="1:6" x14ac:dyDescent="0.35">
      <c r="A440" s="8">
        <v>45067</v>
      </c>
      <c r="B440" s="7" t="s">
        <v>16</v>
      </c>
      <c r="C440" s="7" t="s">
        <v>19</v>
      </c>
      <c r="D440" s="7" t="s">
        <v>26</v>
      </c>
      <c r="E440" s="7" t="s">
        <v>46</v>
      </c>
      <c r="F440" s="9">
        <v>80</v>
      </c>
    </row>
    <row r="441" spans="1:6" x14ac:dyDescent="0.35">
      <c r="A441" s="8">
        <v>45067</v>
      </c>
      <c r="B441" s="7" t="s">
        <v>16</v>
      </c>
      <c r="C441" s="7" t="s">
        <v>19</v>
      </c>
      <c r="D441" s="7" t="s">
        <v>26</v>
      </c>
      <c r="E441" s="7" t="s">
        <v>46</v>
      </c>
      <c r="F441" s="9">
        <v>40</v>
      </c>
    </row>
    <row r="442" spans="1:6" x14ac:dyDescent="0.35">
      <c r="A442" s="8">
        <v>45067</v>
      </c>
      <c r="B442" s="7" t="s">
        <v>16</v>
      </c>
      <c r="C442" s="7" t="s">
        <v>19</v>
      </c>
      <c r="D442" s="7" t="s">
        <v>26</v>
      </c>
      <c r="E442" s="7" t="s">
        <v>46</v>
      </c>
      <c r="F442" s="9">
        <v>40</v>
      </c>
    </row>
    <row r="443" spans="1:6" x14ac:dyDescent="0.35">
      <c r="A443" s="8">
        <v>45067</v>
      </c>
      <c r="B443" s="7" t="s">
        <v>16</v>
      </c>
      <c r="C443" s="7" t="s">
        <v>19</v>
      </c>
      <c r="D443" s="7" t="s">
        <v>26</v>
      </c>
      <c r="E443" s="7" t="s">
        <v>46</v>
      </c>
      <c r="F443" s="9">
        <v>150</v>
      </c>
    </row>
    <row r="444" spans="1:6" x14ac:dyDescent="0.35">
      <c r="A444" s="8">
        <v>45068</v>
      </c>
      <c r="B444" s="7" t="s">
        <v>15</v>
      </c>
      <c r="C444" s="7" t="s">
        <v>19</v>
      </c>
      <c r="D444" s="7" t="s">
        <v>26</v>
      </c>
      <c r="E444" s="7" t="s">
        <v>47</v>
      </c>
      <c r="F444" s="9">
        <v>160</v>
      </c>
    </row>
    <row r="445" spans="1:6" x14ac:dyDescent="0.35">
      <c r="A445" s="8">
        <v>45068</v>
      </c>
      <c r="B445" s="7" t="s">
        <v>16</v>
      </c>
      <c r="C445" s="7" t="s">
        <v>19</v>
      </c>
      <c r="D445" s="7" t="s">
        <v>26</v>
      </c>
      <c r="E445" s="7" t="s">
        <v>48</v>
      </c>
      <c r="F445" s="9">
        <v>251</v>
      </c>
    </row>
    <row r="446" spans="1:6" x14ac:dyDescent="0.35">
      <c r="A446" s="8">
        <v>45068</v>
      </c>
      <c r="B446" s="7" t="s">
        <v>16</v>
      </c>
      <c r="C446" s="7" t="s">
        <v>19</v>
      </c>
      <c r="D446" s="7" t="s">
        <v>26</v>
      </c>
      <c r="E446" s="7" t="s">
        <v>46</v>
      </c>
      <c r="F446" s="9">
        <v>53</v>
      </c>
    </row>
    <row r="447" spans="1:6" x14ac:dyDescent="0.35">
      <c r="A447" s="8">
        <v>45068</v>
      </c>
      <c r="B447" s="7" t="s">
        <v>16</v>
      </c>
      <c r="C447" s="7" t="s">
        <v>19</v>
      </c>
      <c r="D447" s="7" t="s">
        <v>26</v>
      </c>
      <c r="E447" s="7" t="s">
        <v>46</v>
      </c>
      <c r="F447" s="9">
        <v>205</v>
      </c>
    </row>
    <row r="448" spans="1:6" x14ac:dyDescent="0.35">
      <c r="A448" s="8">
        <v>45068</v>
      </c>
      <c r="B448" s="7" t="s">
        <v>16</v>
      </c>
      <c r="C448" s="7" t="s">
        <v>19</v>
      </c>
      <c r="D448" s="7" t="s">
        <v>26</v>
      </c>
      <c r="E448" s="7" t="s">
        <v>46</v>
      </c>
      <c r="F448" s="9">
        <v>198</v>
      </c>
    </row>
    <row r="449" spans="1:6" x14ac:dyDescent="0.35">
      <c r="A449" s="8">
        <v>45068</v>
      </c>
      <c r="B449" s="7" t="s">
        <v>16</v>
      </c>
      <c r="C449" s="7" t="s">
        <v>19</v>
      </c>
      <c r="D449" s="7" t="s">
        <v>26</v>
      </c>
      <c r="E449" s="7" t="s">
        <v>46</v>
      </c>
      <c r="F449" s="9">
        <v>189</v>
      </c>
    </row>
    <row r="450" spans="1:6" x14ac:dyDescent="0.35">
      <c r="A450" s="8">
        <v>45070</v>
      </c>
      <c r="B450" s="7" t="s">
        <v>15</v>
      </c>
      <c r="C450" s="7" t="s">
        <v>19</v>
      </c>
      <c r="D450" s="7" t="s">
        <v>26</v>
      </c>
      <c r="E450" s="7" t="s">
        <v>47</v>
      </c>
      <c r="F450" s="9">
        <v>85</v>
      </c>
    </row>
    <row r="451" spans="1:6" x14ac:dyDescent="0.35">
      <c r="A451" s="8">
        <v>45071</v>
      </c>
      <c r="B451" s="7" t="s">
        <v>15</v>
      </c>
      <c r="C451" s="7" t="s">
        <v>19</v>
      </c>
      <c r="D451" s="7" t="s">
        <v>26</v>
      </c>
      <c r="E451" s="7" t="s">
        <v>47</v>
      </c>
      <c r="F451" s="9">
        <v>65</v>
      </c>
    </row>
    <row r="452" spans="1:6" x14ac:dyDescent="0.35">
      <c r="A452" s="8">
        <v>45073</v>
      </c>
      <c r="B452" s="7" t="s">
        <v>15</v>
      </c>
      <c r="C452" s="7" t="s">
        <v>19</v>
      </c>
      <c r="D452" s="7" t="s">
        <v>26</v>
      </c>
      <c r="E452" s="7" t="s">
        <v>47</v>
      </c>
      <c r="F452" s="9">
        <v>500</v>
      </c>
    </row>
    <row r="453" spans="1:6" x14ac:dyDescent="0.35">
      <c r="A453" s="8">
        <v>45074</v>
      </c>
      <c r="B453" s="7" t="s">
        <v>15</v>
      </c>
      <c r="C453" s="7" t="s">
        <v>19</v>
      </c>
      <c r="D453" s="7" t="s">
        <v>25</v>
      </c>
      <c r="E453" s="7" t="s">
        <v>44</v>
      </c>
      <c r="F453" s="9">
        <v>135</v>
      </c>
    </row>
    <row r="454" spans="1:6" x14ac:dyDescent="0.35">
      <c r="A454" s="8">
        <v>45074</v>
      </c>
      <c r="B454" s="7" t="s">
        <v>15</v>
      </c>
      <c r="C454" s="7" t="s">
        <v>19</v>
      </c>
      <c r="D454" s="7" t="s">
        <v>26</v>
      </c>
      <c r="E454" s="7" t="s">
        <v>47</v>
      </c>
      <c r="F454" s="9">
        <v>180</v>
      </c>
    </row>
    <row r="455" spans="1:6" x14ac:dyDescent="0.35">
      <c r="A455" s="8">
        <v>45074</v>
      </c>
      <c r="B455" s="7" t="s">
        <v>17</v>
      </c>
      <c r="C455" s="7" t="s">
        <v>19</v>
      </c>
      <c r="D455" s="7" t="s">
        <v>25</v>
      </c>
      <c r="E455" s="7" t="s">
        <v>43</v>
      </c>
      <c r="F455" s="9">
        <v>80</v>
      </c>
    </row>
    <row r="456" spans="1:6" x14ac:dyDescent="0.35">
      <c r="A456" s="8">
        <v>45074</v>
      </c>
      <c r="B456" s="7" t="s">
        <v>17</v>
      </c>
      <c r="C456" s="7" t="s">
        <v>19</v>
      </c>
      <c r="D456" s="7" t="s">
        <v>25</v>
      </c>
      <c r="E456" s="7" t="s">
        <v>43</v>
      </c>
      <c r="F456" s="9">
        <v>14</v>
      </c>
    </row>
    <row r="457" spans="1:6" x14ac:dyDescent="0.35">
      <c r="A457" s="8">
        <v>45074</v>
      </c>
      <c r="B457" s="7" t="s">
        <v>16</v>
      </c>
      <c r="C457" s="7" t="s">
        <v>19</v>
      </c>
      <c r="D457" s="7" t="s">
        <v>27</v>
      </c>
      <c r="E457" s="7" t="s">
        <v>27</v>
      </c>
      <c r="F457" s="9">
        <v>1097</v>
      </c>
    </row>
    <row r="458" spans="1:6" x14ac:dyDescent="0.35">
      <c r="A458" s="8">
        <v>45075</v>
      </c>
      <c r="B458" s="7" t="s">
        <v>15</v>
      </c>
      <c r="C458" s="7" t="s">
        <v>19</v>
      </c>
      <c r="D458" s="7" t="s">
        <v>29</v>
      </c>
      <c r="E458" s="7" t="s">
        <v>66</v>
      </c>
      <c r="F458" s="9">
        <v>500</v>
      </c>
    </row>
    <row r="459" spans="1:6" x14ac:dyDescent="0.35">
      <c r="A459" s="8">
        <v>45075</v>
      </c>
      <c r="B459" s="7" t="s">
        <v>15</v>
      </c>
      <c r="C459" s="7" t="s">
        <v>19</v>
      </c>
      <c r="D459" s="7" t="s">
        <v>26</v>
      </c>
      <c r="E459" s="7" t="s">
        <v>47</v>
      </c>
      <c r="F459" s="9">
        <v>549</v>
      </c>
    </row>
    <row r="460" spans="1:6" x14ac:dyDescent="0.35">
      <c r="A460" s="8">
        <v>45075</v>
      </c>
      <c r="B460" s="7" t="s">
        <v>17</v>
      </c>
      <c r="C460" s="7" t="s">
        <v>19</v>
      </c>
      <c r="D460" s="7" t="s">
        <v>25</v>
      </c>
      <c r="E460" s="7" t="s">
        <v>44</v>
      </c>
      <c r="F460" s="9">
        <v>15</v>
      </c>
    </row>
    <row r="461" spans="1:6" x14ac:dyDescent="0.35">
      <c r="A461" s="8">
        <v>45075</v>
      </c>
      <c r="B461" s="7" t="s">
        <v>16</v>
      </c>
      <c r="C461" s="7" t="s">
        <v>19</v>
      </c>
      <c r="D461" s="7" t="s">
        <v>26</v>
      </c>
      <c r="E461" s="7" t="s">
        <v>46</v>
      </c>
      <c r="F461" s="9">
        <v>38</v>
      </c>
    </row>
    <row r="462" spans="1:6" x14ac:dyDescent="0.35">
      <c r="A462" s="8">
        <v>45075</v>
      </c>
      <c r="B462" s="7" t="s">
        <v>16</v>
      </c>
      <c r="C462" s="7" t="s">
        <v>19</v>
      </c>
      <c r="D462" s="7" t="s">
        <v>26</v>
      </c>
      <c r="E462" s="7" t="s">
        <v>46</v>
      </c>
      <c r="F462" s="9">
        <v>119</v>
      </c>
    </row>
    <row r="463" spans="1:6" x14ac:dyDescent="0.35">
      <c r="A463" s="8">
        <v>45075</v>
      </c>
      <c r="B463" s="7" t="s">
        <v>16</v>
      </c>
      <c r="C463" s="7" t="s">
        <v>19</v>
      </c>
      <c r="D463" s="7" t="s">
        <v>26</v>
      </c>
      <c r="E463" s="7" t="s">
        <v>46</v>
      </c>
      <c r="F463" s="9">
        <v>109</v>
      </c>
    </row>
    <row r="464" spans="1:6" x14ac:dyDescent="0.35">
      <c r="A464" s="8">
        <v>45075</v>
      </c>
      <c r="B464" s="7" t="s">
        <v>16</v>
      </c>
      <c r="C464" s="7" t="s">
        <v>19</v>
      </c>
      <c r="D464" s="7" t="s">
        <v>26</v>
      </c>
      <c r="E464" s="7" t="s">
        <v>46</v>
      </c>
      <c r="F464" s="9">
        <v>72</v>
      </c>
    </row>
    <row r="465" spans="1:6" x14ac:dyDescent="0.35">
      <c r="A465" s="8">
        <v>45075</v>
      </c>
      <c r="B465" s="7" t="s">
        <v>16</v>
      </c>
      <c r="C465" s="7" t="s">
        <v>19</v>
      </c>
      <c r="D465" s="7" t="s">
        <v>26</v>
      </c>
      <c r="E465" s="7" t="s">
        <v>46</v>
      </c>
      <c r="F465" s="9">
        <v>25</v>
      </c>
    </row>
    <row r="466" spans="1:6" x14ac:dyDescent="0.35">
      <c r="A466" s="8">
        <v>45075</v>
      </c>
      <c r="B466" s="7" t="s">
        <v>16</v>
      </c>
      <c r="C466" s="7" t="s">
        <v>19</v>
      </c>
      <c r="D466" s="7" t="s">
        <v>26</v>
      </c>
      <c r="E466" s="7" t="s">
        <v>46</v>
      </c>
      <c r="F466" s="9">
        <v>79</v>
      </c>
    </row>
    <row r="467" spans="1:6" x14ac:dyDescent="0.35">
      <c r="A467" s="8">
        <v>45075</v>
      </c>
      <c r="B467" s="7" t="s">
        <v>16</v>
      </c>
      <c r="C467" s="7" t="s">
        <v>19</v>
      </c>
      <c r="D467" s="7" t="s">
        <v>26</v>
      </c>
      <c r="E467" s="7" t="s">
        <v>46</v>
      </c>
      <c r="F467" s="9">
        <v>55</v>
      </c>
    </row>
    <row r="468" spans="1:6" x14ac:dyDescent="0.35">
      <c r="A468" s="8">
        <v>45075</v>
      </c>
      <c r="B468" s="7" t="s">
        <v>16</v>
      </c>
      <c r="C468" s="7" t="s">
        <v>19</v>
      </c>
      <c r="D468" s="7" t="s">
        <v>26</v>
      </c>
      <c r="E468" s="7" t="s">
        <v>46</v>
      </c>
      <c r="F468" s="9">
        <v>49</v>
      </c>
    </row>
    <row r="469" spans="1:6" x14ac:dyDescent="0.35">
      <c r="A469" s="8">
        <v>45075</v>
      </c>
      <c r="B469" s="7" t="s">
        <v>16</v>
      </c>
      <c r="C469" s="7" t="s">
        <v>19</v>
      </c>
      <c r="D469" s="7" t="s">
        <v>26</v>
      </c>
      <c r="E469" s="7" t="s">
        <v>46</v>
      </c>
      <c r="F469" s="9">
        <v>50</v>
      </c>
    </row>
    <row r="470" spans="1:6" x14ac:dyDescent="0.35">
      <c r="A470" s="8">
        <v>45075</v>
      </c>
      <c r="B470" s="7" t="s">
        <v>16</v>
      </c>
      <c r="C470" s="7" t="s">
        <v>19</v>
      </c>
      <c r="D470" s="7" t="s">
        <v>26</v>
      </c>
      <c r="E470" s="7" t="s">
        <v>46</v>
      </c>
      <c r="F470" s="9">
        <v>69</v>
      </c>
    </row>
    <row r="471" spans="1:6" x14ac:dyDescent="0.35">
      <c r="A471" s="8">
        <v>45075</v>
      </c>
      <c r="B471" s="7" t="s">
        <v>16</v>
      </c>
      <c r="C471" s="7" t="s">
        <v>19</v>
      </c>
      <c r="D471" s="7" t="s">
        <v>26</v>
      </c>
      <c r="E471" s="7" t="s">
        <v>46</v>
      </c>
      <c r="F471" s="9">
        <v>36</v>
      </c>
    </row>
    <row r="472" spans="1:6" x14ac:dyDescent="0.35">
      <c r="A472" s="8">
        <v>45075</v>
      </c>
      <c r="B472" s="7" t="s">
        <v>16</v>
      </c>
      <c r="C472" s="7" t="s">
        <v>19</v>
      </c>
      <c r="D472" s="7" t="s">
        <v>76</v>
      </c>
      <c r="E472" s="7" t="s">
        <v>62</v>
      </c>
      <c r="F472" s="9">
        <v>109</v>
      </c>
    </row>
    <row r="473" spans="1:6" x14ac:dyDescent="0.35">
      <c r="A473" s="8">
        <v>45075</v>
      </c>
      <c r="B473" s="7" t="s">
        <v>16</v>
      </c>
      <c r="C473" s="7" t="s">
        <v>19</v>
      </c>
      <c r="D473" s="7" t="s">
        <v>76</v>
      </c>
      <c r="E473" s="7" t="s">
        <v>65</v>
      </c>
      <c r="F473" s="9">
        <v>216</v>
      </c>
    </row>
    <row r="474" spans="1:6" x14ac:dyDescent="0.35">
      <c r="A474" s="8">
        <v>45076</v>
      </c>
      <c r="B474" s="7" t="s">
        <v>15</v>
      </c>
      <c r="C474" s="7" t="s">
        <v>19</v>
      </c>
      <c r="D474" s="7" t="s">
        <v>26</v>
      </c>
      <c r="E474" s="7" t="s">
        <v>47</v>
      </c>
      <c r="F474" s="9">
        <v>80</v>
      </c>
    </row>
    <row r="475" spans="1:6" x14ac:dyDescent="0.35">
      <c r="A475" s="8">
        <v>45076</v>
      </c>
      <c r="B475" s="7" t="s">
        <v>17</v>
      </c>
      <c r="C475" s="7" t="s">
        <v>19</v>
      </c>
      <c r="D475" s="7" t="s">
        <v>25</v>
      </c>
      <c r="E475" s="7" t="s">
        <v>44</v>
      </c>
      <c r="F475" s="9">
        <v>15</v>
      </c>
    </row>
    <row r="476" spans="1:6" x14ac:dyDescent="0.35">
      <c r="A476" s="8">
        <v>45078</v>
      </c>
      <c r="B476" s="7" t="s">
        <v>78</v>
      </c>
      <c r="C476" s="7" t="s">
        <v>18</v>
      </c>
      <c r="D476" s="7" t="s">
        <v>39</v>
      </c>
      <c r="E476" s="7" t="s">
        <v>20</v>
      </c>
      <c r="F476" s="9">
        <v>60000</v>
      </c>
    </row>
    <row r="477" spans="1:6" x14ac:dyDescent="0.35">
      <c r="A477" s="8">
        <v>45078</v>
      </c>
      <c r="B477" s="7" t="s">
        <v>15</v>
      </c>
      <c r="C477" s="7" t="s">
        <v>19</v>
      </c>
      <c r="D477" s="7" t="s">
        <v>26</v>
      </c>
      <c r="E477" s="7" t="s">
        <v>47</v>
      </c>
      <c r="F477" s="9">
        <v>170</v>
      </c>
    </row>
    <row r="478" spans="1:6" x14ac:dyDescent="0.35">
      <c r="A478" s="8">
        <v>45080</v>
      </c>
      <c r="B478" s="7" t="s">
        <v>15</v>
      </c>
      <c r="C478" s="7" t="s">
        <v>19</v>
      </c>
      <c r="D478" s="7" t="s">
        <v>26</v>
      </c>
      <c r="E478" s="7" t="s">
        <v>47</v>
      </c>
      <c r="F478" s="9">
        <v>300</v>
      </c>
    </row>
    <row r="479" spans="1:6" x14ac:dyDescent="0.35">
      <c r="A479" s="8">
        <v>45080</v>
      </c>
      <c r="B479" s="7" t="s">
        <v>15</v>
      </c>
      <c r="C479" s="7" t="s">
        <v>19</v>
      </c>
      <c r="D479" s="7" t="s">
        <v>26</v>
      </c>
      <c r="E479" s="7" t="s">
        <v>47</v>
      </c>
      <c r="F479" s="9">
        <v>170</v>
      </c>
    </row>
    <row r="480" spans="1:6" x14ac:dyDescent="0.35">
      <c r="A480" s="8">
        <v>45080</v>
      </c>
      <c r="B480" s="7" t="s">
        <v>17</v>
      </c>
      <c r="C480" s="7" t="s">
        <v>19</v>
      </c>
      <c r="D480" s="7" t="s">
        <v>25</v>
      </c>
      <c r="E480" s="7" t="s">
        <v>44</v>
      </c>
      <c r="F480" s="9">
        <v>15</v>
      </c>
    </row>
    <row r="481" spans="1:6" x14ac:dyDescent="0.35">
      <c r="A481" s="8">
        <v>45082</v>
      </c>
      <c r="B481" s="7" t="s">
        <v>15</v>
      </c>
      <c r="C481" s="7" t="s">
        <v>19</v>
      </c>
      <c r="D481" s="7" t="s">
        <v>26</v>
      </c>
      <c r="E481" s="7" t="s">
        <v>47</v>
      </c>
      <c r="F481" s="9">
        <v>824</v>
      </c>
    </row>
    <row r="482" spans="1:6" x14ac:dyDescent="0.35">
      <c r="A482" s="8">
        <v>45082</v>
      </c>
      <c r="B482" s="7" t="s">
        <v>17</v>
      </c>
      <c r="C482" s="7" t="s">
        <v>19</v>
      </c>
      <c r="D482" s="7" t="s">
        <v>25</v>
      </c>
      <c r="E482" s="7" t="s">
        <v>45</v>
      </c>
      <c r="F482" s="9">
        <v>70</v>
      </c>
    </row>
    <row r="483" spans="1:6" x14ac:dyDescent="0.35">
      <c r="A483" s="8">
        <v>45083</v>
      </c>
      <c r="B483" s="7" t="s">
        <v>15</v>
      </c>
      <c r="C483" s="7" t="s">
        <v>19</v>
      </c>
      <c r="D483" s="7" t="s">
        <v>26</v>
      </c>
      <c r="E483" s="7" t="s">
        <v>47</v>
      </c>
      <c r="F483" s="9">
        <v>75</v>
      </c>
    </row>
    <row r="484" spans="1:6" x14ac:dyDescent="0.35">
      <c r="A484" s="8">
        <v>45083</v>
      </c>
      <c r="B484" s="7" t="s">
        <v>16</v>
      </c>
      <c r="C484" s="7" t="s">
        <v>19</v>
      </c>
      <c r="D484" s="7" t="s">
        <v>26</v>
      </c>
      <c r="E484" s="7" t="s">
        <v>48</v>
      </c>
      <c r="F484" s="9">
        <v>256</v>
      </c>
    </row>
    <row r="485" spans="1:6" x14ac:dyDescent="0.35">
      <c r="A485" s="8">
        <v>45083</v>
      </c>
      <c r="B485" s="7" t="s">
        <v>16</v>
      </c>
      <c r="C485" s="7" t="s">
        <v>19</v>
      </c>
      <c r="D485" s="7" t="s">
        <v>26</v>
      </c>
      <c r="E485" s="7" t="s">
        <v>46</v>
      </c>
      <c r="F485" s="9">
        <v>65</v>
      </c>
    </row>
    <row r="486" spans="1:6" x14ac:dyDescent="0.35">
      <c r="A486" s="8">
        <v>45083</v>
      </c>
      <c r="B486" s="7" t="s">
        <v>16</v>
      </c>
      <c r="C486" s="7" t="s">
        <v>19</v>
      </c>
      <c r="D486" s="7" t="s">
        <v>26</v>
      </c>
      <c r="E486" s="7" t="s">
        <v>46</v>
      </c>
      <c r="F486" s="9">
        <v>236</v>
      </c>
    </row>
    <row r="487" spans="1:6" x14ac:dyDescent="0.35">
      <c r="A487" s="8">
        <v>45083</v>
      </c>
      <c r="B487" s="7" t="s">
        <v>16</v>
      </c>
      <c r="C487" s="7" t="s">
        <v>19</v>
      </c>
      <c r="D487" s="7" t="s">
        <v>26</v>
      </c>
      <c r="E487" s="7" t="s">
        <v>48</v>
      </c>
      <c r="F487" s="9">
        <v>281</v>
      </c>
    </row>
    <row r="488" spans="1:6" x14ac:dyDescent="0.35">
      <c r="A488" s="8">
        <v>45084</v>
      </c>
      <c r="B488" s="7" t="s">
        <v>15</v>
      </c>
      <c r="C488" s="7" t="s">
        <v>19</v>
      </c>
      <c r="D488" s="7" t="s">
        <v>26</v>
      </c>
      <c r="E488" s="7" t="s">
        <v>47</v>
      </c>
      <c r="F488" s="9">
        <v>115</v>
      </c>
    </row>
    <row r="489" spans="1:6" x14ac:dyDescent="0.35">
      <c r="A489" s="8">
        <v>45084</v>
      </c>
      <c r="B489" s="7" t="s">
        <v>17</v>
      </c>
      <c r="C489" s="7" t="s">
        <v>19</v>
      </c>
      <c r="D489" s="7" t="s">
        <v>25</v>
      </c>
      <c r="E489" s="7" t="s">
        <v>45</v>
      </c>
      <c r="F489" s="9">
        <v>40</v>
      </c>
    </row>
    <row r="490" spans="1:6" x14ac:dyDescent="0.35">
      <c r="A490" s="8">
        <v>45085</v>
      </c>
      <c r="B490" s="7" t="s">
        <v>15</v>
      </c>
      <c r="C490" s="7" t="s">
        <v>19</v>
      </c>
      <c r="D490" s="7" t="s">
        <v>26</v>
      </c>
      <c r="E490" s="7" t="s">
        <v>47</v>
      </c>
      <c r="F490" s="9">
        <v>100</v>
      </c>
    </row>
    <row r="491" spans="1:6" x14ac:dyDescent="0.35">
      <c r="A491" s="8">
        <v>45085</v>
      </c>
      <c r="B491" s="7" t="s">
        <v>17</v>
      </c>
      <c r="C491" s="7" t="s">
        <v>19</v>
      </c>
      <c r="D491" s="7" t="s">
        <v>25</v>
      </c>
      <c r="E491" s="7" t="s">
        <v>44</v>
      </c>
      <c r="F491" s="9">
        <v>30</v>
      </c>
    </row>
    <row r="492" spans="1:6" x14ac:dyDescent="0.35">
      <c r="A492" s="8">
        <v>45086</v>
      </c>
      <c r="B492" s="7" t="s">
        <v>15</v>
      </c>
      <c r="C492" s="7" t="s">
        <v>19</v>
      </c>
      <c r="D492" s="7" t="s">
        <v>26</v>
      </c>
      <c r="E492" s="7" t="s">
        <v>47</v>
      </c>
      <c r="F492" s="9">
        <v>190</v>
      </c>
    </row>
    <row r="493" spans="1:6" x14ac:dyDescent="0.35">
      <c r="A493" s="8">
        <v>45086</v>
      </c>
      <c r="B493" s="7" t="s">
        <v>17</v>
      </c>
      <c r="C493" s="7" t="s">
        <v>19</v>
      </c>
      <c r="D493" s="7" t="s">
        <v>25</v>
      </c>
      <c r="E493" s="7" t="s">
        <v>45</v>
      </c>
      <c r="F493" s="9">
        <v>40</v>
      </c>
    </row>
    <row r="494" spans="1:6" x14ac:dyDescent="0.35">
      <c r="A494" s="8">
        <v>45087</v>
      </c>
      <c r="B494" s="7" t="s">
        <v>15</v>
      </c>
      <c r="C494" s="7" t="s">
        <v>19</v>
      </c>
      <c r="D494" s="7" t="s">
        <v>26</v>
      </c>
      <c r="E494" s="7" t="s">
        <v>47</v>
      </c>
      <c r="F494" s="9">
        <v>170</v>
      </c>
    </row>
    <row r="495" spans="1:6" x14ac:dyDescent="0.35">
      <c r="A495" s="8">
        <v>45087</v>
      </c>
      <c r="B495" s="7" t="s">
        <v>15</v>
      </c>
      <c r="C495" s="7" t="s">
        <v>19</v>
      </c>
      <c r="D495" s="7" t="s">
        <v>26</v>
      </c>
      <c r="E495" s="7" t="s">
        <v>47</v>
      </c>
      <c r="F495" s="9">
        <v>260</v>
      </c>
    </row>
    <row r="496" spans="1:6" x14ac:dyDescent="0.35">
      <c r="A496" s="8">
        <v>45087</v>
      </c>
      <c r="B496" s="7" t="s">
        <v>17</v>
      </c>
      <c r="C496" s="7" t="s">
        <v>19</v>
      </c>
      <c r="D496" s="7" t="s">
        <v>25</v>
      </c>
      <c r="E496" s="7" t="s">
        <v>44</v>
      </c>
      <c r="F496" s="9">
        <v>15</v>
      </c>
    </row>
    <row r="497" spans="1:6" x14ac:dyDescent="0.35">
      <c r="A497" s="8">
        <v>45088</v>
      </c>
      <c r="B497" s="7" t="s">
        <v>15</v>
      </c>
      <c r="C497" s="7" t="s">
        <v>19</v>
      </c>
      <c r="D497" s="7" t="s">
        <v>26</v>
      </c>
      <c r="E497" s="7" t="s">
        <v>47</v>
      </c>
      <c r="F497" s="9">
        <v>280</v>
      </c>
    </row>
    <row r="498" spans="1:6" x14ac:dyDescent="0.35">
      <c r="A498" s="8">
        <v>45088</v>
      </c>
      <c r="B498" s="7" t="s">
        <v>15</v>
      </c>
      <c r="C498" s="7" t="s">
        <v>19</v>
      </c>
      <c r="D498" s="7" t="s">
        <v>26</v>
      </c>
      <c r="E498" s="7" t="s">
        <v>47</v>
      </c>
      <c r="F498" s="9">
        <v>157</v>
      </c>
    </row>
    <row r="499" spans="1:6" x14ac:dyDescent="0.35">
      <c r="A499" s="8">
        <v>45088</v>
      </c>
      <c r="B499" s="7" t="s">
        <v>16</v>
      </c>
      <c r="C499" s="7" t="s">
        <v>19</v>
      </c>
      <c r="D499" s="7" t="s">
        <v>28</v>
      </c>
      <c r="E499" s="7" t="s">
        <v>79</v>
      </c>
      <c r="F499" s="9">
        <v>95</v>
      </c>
    </row>
    <row r="500" spans="1:6" x14ac:dyDescent="0.35">
      <c r="A500" s="8">
        <v>45088</v>
      </c>
      <c r="B500" s="7" t="s">
        <v>16</v>
      </c>
      <c r="C500" s="7" t="s">
        <v>19</v>
      </c>
      <c r="D500" s="7" t="s">
        <v>28</v>
      </c>
      <c r="E500" s="7" t="s">
        <v>79</v>
      </c>
      <c r="F500" s="9">
        <v>76</v>
      </c>
    </row>
    <row r="501" spans="1:6" x14ac:dyDescent="0.35">
      <c r="A501" s="8">
        <v>45088</v>
      </c>
      <c r="B501" s="7" t="s">
        <v>16</v>
      </c>
      <c r="C501" s="7" t="s">
        <v>19</v>
      </c>
      <c r="D501" s="7" t="s">
        <v>29</v>
      </c>
      <c r="E501" s="7" t="s">
        <v>68</v>
      </c>
      <c r="F501" s="9">
        <v>65</v>
      </c>
    </row>
    <row r="502" spans="1:6" x14ac:dyDescent="0.35">
      <c r="A502" s="8">
        <v>45088</v>
      </c>
      <c r="B502" s="7" t="s">
        <v>16</v>
      </c>
      <c r="C502" s="7" t="s">
        <v>19</v>
      </c>
      <c r="D502" s="7" t="s">
        <v>29</v>
      </c>
      <c r="E502" s="7" t="s">
        <v>68</v>
      </c>
      <c r="F502" s="9">
        <v>59</v>
      </c>
    </row>
    <row r="503" spans="1:6" x14ac:dyDescent="0.35">
      <c r="A503" s="8">
        <v>45088</v>
      </c>
      <c r="B503" s="7" t="s">
        <v>16</v>
      </c>
      <c r="C503" s="7" t="s">
        <v>19</v>
      </c>
      <c r="D503" s="7" t="s">
        <v>29</v>
      </c>
      <c r="E503" s="7" t="s">
        <v>68</v>
      </c>
      <c r="F503" s="9">
        <v>80</v>
      </c>
    </row>
    <row r="504" spans="1:6" x14ac:dyDescent="0.35">
      <c r="A504" s="8">
        <v>45088</v>
      </c>
      <c r="B504" s="7" t="s">
        <v>16</v>
      </c>
      <c r="C504" s="7" t="s">
        <v>19</v>
      </c>
      <c r="D504" s="7" t="s">
        <v>76</v>
      </c>
      <c r="E504" s="7" t="s">
        <v>62</v>
      </c>
      <c r="F504" s="9">
        <v>85</v>
      </c>
    </row>
    <row r="505" spans="1:6" x14ac:dyDescent="0.35">
      <c r="A505" s="8">
        <v>45089</v>
      </c>
      <c r="B505" s="7" t="s">
        <v>15</v>
      </c>
      <c r="C505" s="7" t="s">
        <v>19</v>
      </c>
      <c r="D505" s="7" t="s">
        <v>26</v>
      </c>
      <c r="E505" s="7" t="s">
        <v>47</v>
      </c>
      <c r="F505" s="9">
        <v>759</v>
      </c>
    </row>
    <row r="506" spans="1:6" x14ac:dyDescent="0.35">
      <c r="A506" s="8">
        <v>45089</v>
      </c>
      <c r="B506" s="7" t="s">
        <v>17</v>
      </c>
      <c r="C506" s="7" t="s">
        <v>19</v>
      </c>
      <c r="D506" s="7" t="s">
        <v>25</v>
      </c>
      <c r="E506" s="7" t="s">
        <v>45</v>
      </c>
      <c r="F506" s="9">
        <v>50</v>
      </c>
    </row>
    <row r="507" spans="1:6" x14ac:dyDescent="0.35">
      <c r="A507" s="8">
        <v>45090</v>
      </c>
      <c r="B507" s="7" t="s">
        <v>15</v>
      </c>
      <c r="C507" s="7" t="s">
        <v>19</v>
      </c>
      <c r="D507" s="7" t="s">
        <v>26</v>
      </c>
      <c r="E507" s="7" t="s">
        <v>47</v>
      </c>
      <c r="F507" s="9">
        <v>315</v>
      </c>
    </row>
    <row r="508" spans="1:6" x14ac:dyDescent="0.35">
      <c r="A508" s="8">
        <v>45090</v>
      </c>
      <c r="B508" s="7" t="s">
        <v>16</v>
      </c>
      <c r="C508" s="7" t="s">
        <v>19</v>
      </c>
      <c r="D508" s="7" t="s">
        <v>26</v>
      </c>
      <c r="E508" s="7" t="s">
        <v>46</v>
      </c>
      <c r="F508" s="9">
        <v>44</v>
      </c>
    </row>
    <row r="509" spans="1:6" x14ac:dyDescent="0.35">
      <c r="A509" s="8">
        <v>45090</v>
      </c>
      <c r="B509" s="7" t="s">
        <v>16</v>
      </c>
      <c r="C509" s="7" t="s">
        <v>19</v>
      </c>
      <c r="D509" s="7" t="s">
        <v>26</v>
      </c>
      <c r="E509" s="7" t="s">
        <v>46</v>
      </c>
      <c r="F509" s="9">
        <v>25</v>
      </c>
    </row>
    <row r="510" spans="1:6" x14ac:dyDescent="0.35">
      <c r="A510" s="8">
        <v>45090</v>
      </c>
      <c r="B510" s="7" t="s">
        <v>16</v>
      </c>
      <c r="C510" s="7" t="s">
        <v>19</v>
      </c>
      <c r="D510" s="7" t="s">
        <v>26</v>
      </c>
      <c r="E510" s="7" t="s">
        <v>46</v>
      </c>
      <c r="F510" s="9">
        <v>40</v>
      </c>
    </row>
    <row r="511" spans="1:6" x14ac:dyDescent="0.35">
      <c r="A511" s="8">
        <v>45090</v>
      </c>
      <c r="B511" s="7" t="s">
        <v>16</v>
      </c>
      <c r="C511" s="7" t="s">
        <v>19</v>
      </c>
      <c r="D511" s="7" t="s">
        <v>26</v>
      </c>
      <c r="E511" s="7" t="s">
        <v>46</v>
      </c>
      <c r="F511" s="9">
        <v>60</v>
      </c>
    </row>
    <row r="512" spans="1:6" x14ac:dyDescent="0.35">
      <c r="A512" s="8">
        <v>45090</v>
      </c>
      <c r="B512" s="7" t="s">
        <v>16</v>
      </c>
      <c r="C512" s="7" t="s">
        <v>19</v>
      </c>
      <c r="D512" s="7" t="s">
        <v>26</v>
      </c>
      <c r="E512" s="7" t="s">
        <v>46</v>
      </c>
      <c r="F512" s="9">
        <v>36</v>
      </c>
    </row>
    <row r="513" spans="1:6" x14ac:dyDescent="0.35">
      <c r="A513" s="8">
        <v>45091</v>
      </c>
      <c r="B513" s="7" t="s">
        <v>15</v>
      </c>
      <c r="C513" s="7" t="s">
        <v>19</v>
      </c>
      <c r="D513" s="7" t="s">
        <v>28</v>
      </c>
      <c r="E513" s="7" t="s">
        <v>55</v>
      </c>
      <c r="F513" s="9">
        <v>200</v>
      </c>
    </row>
    <row r="514" spans="1:6" x14ac:dyDescent="0.35">
      <c r="A514" s="8">
        <v>45091</v>
      </c>
      <c r="B514" s="7" t="s">
        <v>15</v>
      </c>
      <c r="C514" s="7" t="s">
        <v>19</v>
      </c>
      <c r="D514" s="7" t="s">
        <v>26</v>
      </c>
      <c r="E514" s="7" t="s">
        <v>47</v>
      </c>
      <c r="F514" s="9">
        <v>125</v>
      </c>
    </row>
    <row r="515" spans="1:6" x14ac:dyDescent="0.35">
      <c r="A515" s="8">
        <v>45091</v>
      </c>
      <c r="B515" s="7" t="s">
        <v>16</v>
      </c>
      <c r="C515" s="7" t="s">
        <v>19</v>
      </c>
      <c r="D515" s="7" t="s">
        <v>26</v>
      </c>
      <c r="E515" s="7" t="s">
        <v>48</v>
      </c>
      <c r="F515" s="9">
        <v>328</v>
      </c>
    </row>
    <row r="516" spans="1:6" x14ac:dyDescent="0.35">
      <c r="A516" s="8">
        <v>45092</v>
      </c>
      <c r="B516" s="7" t="s">
        <v>15</v>
      </c>
      <c r="C516" s="7" t="s">
        <v>19</v>
      </c>
      <c r="D516" s="7" t="s">
        <v>26</v>
      </c>
      <c r="E516" s="7" t="s">
        <v>47</v>
      </c>
      <c r="F516" s="9">
        <v>104</v>
      </c>
    </row>
    <row r="517" spans="1:6" x14ac:dyDescent="0.35">
      <c r="A517" s="8">
        <v>45094</v>
      </c>
      <c r="B517" s="7" t="s">
        <v>15</v>
      </c>
      <c r="C517" s="7" t="s">
        <v>19</v>
      </c>
      <c r="D517" s="7" t="s">
        <v>26</v>
      </c>
      <c r="E517" s="7" t="s">
        <v>47</v>
      </c>
      <c r="F517" s="9">
        <v>60</v>
      </c>
    </row>
    <row r="518" spans="1:6" x14ac:dyDescent="0.35">
      <c r="A518" s="8">
        <v>45094</v>
      </c>
      <c r="B518" s="7" t="s">
        <v>15</v>
      </c>
      <c r="C518" s="7" t="s">
        <v>19</v>
      </c>
      <c r="D518" s="7" t="s">
        <v>26</v>
      </c>
      <c r="E518" s="7" t="s">
        <v>47</v>
      </c>
      <c r="F518" s="9">
        <v>250</v>
      </c>
    </row>
    <row r="519" spans="1:6" x14ac:dyDescent="0.35">
      <c r="A519" s="8">
        <v>45095</v>
      </c>
      <c r="B519" s="7" t="s">
        <v>15</v>
      </c>
      <c r="C519" s="7" t="s">
        <v>19</v>
      </c>
      <c r="D519" s="7" t="s">
        <v>26</v>
      </c>
      <c r="E519" s="7" t="s">
        <v>47</v>
      </c>
      <c r="F519" s="9">
        <v>150</v>
      </c>
    </row>
    <row r="520" spans="1:6" x14ac:dyDescent="0.35">
      <c r="A520" s="8">
        <v>45095</v>
      </c>
      <c r="B520" s="7" t="s">
        <v>16</v>
      </c>
      <c r="C520" s="7" t="s">
        <v>19</v>
      </c>
      <c r="D520" s="7" t="s">
        <v>24</v>
      </c>
      <c r="E520" s="7" t="s">
        <v>41</v>
      </c>
      <c r="F520" s="9">
        <v>7000</v>
      </c>
    </row>
    <row r="521" spans="1:6" x14ac:dyDescent="0.35">
      <c r="A521" s="8">
        <v>45095</v>
      </c>
      <c r="B521" s="7" t="s">
        <v>16</v>
      </c>
      <c r="C521" s="7" t="s">
        <v>19</v>
      </c>
      <c r="D521" s="7" t="s">
        <v>27</v>
      </c>
      <c r="E521" s="7" t="s">
        <v>27</v>
      </c>
      <c r="F521" s="9">
        <v>3024</v>
      </c>
    </row>
    <row r="522" spans="1:6" x14ac:dyDescent="0.35">
      <c r="A522" s="8">
        <v>45095</v>
      </c>
      <c r="B522" s="7" t="s">
        <v>16</v>
      </c>
      <c r="C522" s="7" t="s">
        <v>19</v>
      </c>
      <c r="D522" s="7" t="s">
        <v>26</v>
      </c>
      <c r="E522" s="7" t="s">
        <v>48</v>
      </c>
      <c r="F522" s="9">
        <v>230</v>
      </c>
    </row>
    <row r="523" spans="1:6" x14ac:dyDescent="0.35">
      <c r="A523" s="8">
        <v>45096</v>
      </c>
      <c r="B523" s="7" t="s">
        <v>16</v>
      </c>
      <c r="C523" s="7" t="s">
        <v>19</v>
      </c>
      <c r="D523" s="7" t="s">
        <v>26</v>
      </c>
      <c r="E523" s="7" t="s">
        <v>48</v>
      </c>
      <c r="F523" s="9">
        <v>251</v>
      </c>
    </row>
    <row r="524" spans="1:6" x14ac:dyDescent="0.35">
      <c r="A524" s="8">
        <v>45097</v>
      </c>
      <c r="B524" s="7" t="s">
        <v>15</v>
      </c>
      <c r="C524" s="7" t="s">
        <v>19</v>
      </c>
      <c r="D524" s="7" t="s">
        <v>26</v>
      </c>
      <c r="E524" s="7" t="s">
        <v>47</v>
      </c>
      <c r="F524" s="9">
        <v>49</v>
      </c>
    </row>
    <row r="525" spans="1:6" x14ac:dyDescent="0.35">
      <c r="A525" s="8">
        <v>45097</v>
      </c>
      <c r="B525" s="7" t="s">
        <v>15</v>
      </c>
      <c r="C525" s="7" t="s">
        <v>19</v>
      </c>
      <c r="D525" s="7" t="s">
        <v>26</v>
      </c>
      <c r="E525" s="7" t="s">
        <v>47</v>
      </c>
      <c r="F525" s="9">
        <v>120</v>
      </c>
    </row>
    <row r="526" spans="1:6" x14ac:dyDescent="0.35">
      <c r="A526" s="8">
        <v>45097</v>
      </c>
      <c r="B526" s="7" t="s">
        <v>17</v>
      </c>
      <c r="C526" s="7" t="s">
        <v>19</v>
      </c>
      <c r="D526" s="7" t="s">
        <v>25</v>
      </c>
      <c r="E526" s="7" t="s">
        <v>44</v>
      </c>
      <c r="F526" s="9">
        <v>15</v>
      </c>
    </row>
    <row r="527" spans="1:6" x14ac:dyDescent="0.35">
      <c r="A527" s="8">
        <v>45097</v>
      </c>
      <c r="B527" s="7" t="s">
        <v>16</v>
      </c>
      <c r="C527" s="7" t="s">
        <v>19</v>
      </c>
      <c r="D527" s="7" t="s">
        <v>31</v>
      </c>
      <c r="E527" s="7" t="s">
        <v>75</v>
      </c>
      <c r="F527" s="9">
        <v>149</v>
      </c>
    </row>
    <row r="528" spans="1:6" x14ac:dyDescent="0.35">
      <c r="A528" s="8">
        <v>45098</v>
      </c>
      <c r="B528" s="7" t="s">
        <v>15</v>
      </c>
      <c r="C528" s="7" t="s">
        <v>19</v>
      </c>
      <c r="D528" s="7" t="s">
        <v>26</v>
      </c>
      <c r="E528" s="7" t="s">
        <v>47</v>
      </c>
      <c r="F528" s="9">
        <v>175</v>
      </c>
    </row>
    <row r="529" spans="1:6" x14ac:dyDescent="0.35">
      <c r="A529" s="8">
        <v>45098</v>
      </c>
      <c r="B529" s="7" t="s">
        <v>17</v>
      </c>
      <c r="C529" s="7" t="s">
        <v>19</v>
      </c>
      <c r="D529" s="7" t="s">
        <v>25</v>
      </c>
      <c r="E529" s="7" t="s">
        <v>44</v>
      </c>
      <c r="F529" s="9">
        <v>30</v>
      </c>
    </row>
    <row r="530" spans="1:6" x14ac:dyDescent="0.35">
      <c r="A530" s="8">
        <v>45099</v>
      </c>
      <c r="B530" s="7" t="s">
        <v>15</v>
      </c>
      <c r="C530" s="7" t="s">
        <v>19</v>
      </c>
      <c r="D530" s="7" t="s">
        <v>26</v>
      </c>
      <c r="E530" s="7" t="s">
        <v>47</v>
      </c>
      <c r="F530" s="9">
        <v>180</v>
      </c>
    </row>
    <row r="531" spans="1:6" x14ac:dyDescent="0.35">
      <c r="A531" s="8">
        <v>45099</v>
      </c>
      <c r="B531" s="7" t="s">
        <v>15</v>
      </c>
      <c r="C531" s="7" t="s">
        <v>19</v>
      </c>
      <c r="D531" s="7" t="s">
        <v>26</v>
      </c>
      <c r="E531" s="7" t="s">
        <v>47</v>
      </c>
      <c r="F531" s="9">
        <v>174</v>
      </c>
    </row>
    <row r="532" spans="1:6" x14ac:dyDescent="0.35">
      <c r="A532" s="8">
        <v>45099</v>
      </c>
      <c r="B532" s="7" t="s">
        <v>17</v>
      </c>
      <c r="C532" s="7" t="s">
        <v>19</v>
      </c>
      <c r="D532" s="7" t="s">
        <v>25</v>
      </c>
      <c r="E532" s="7" t="s">
        <v>44</v>
      </c>
      <c r="F532" s="9">
        <v>30</v>
      </c>
    </row>
    <row r="533" spans="1:6" x14ac:dyDescent="0.35">
      <c r="A533" s="8">
        <v>45100</v>
      </c>
      <c r="B533" s="7" t="s">
        <v>15</v>
      </c>
      <c r="C533" s="7" t="s">
        <v>19</v>
      </c>
      <c r="D533" s="7" t="s">
        <v>26</v>
      </c>
      <c r="E533" s="7" t="s">
        <v>47</v>
      </c>
      <c r="F533" s="9">
        <v>450</v>
      </c>
    </row>
    <row r="534" spans="1:6" x14ac:dyDescent="0.35">
      <c r="A534" s="8">
        <v>45100</v>
      </c>
      <c r="B534" s="7" t="s">
        <v>15</v>
      </c>
      <c r="C534" s="7" t="s">
        <v>19</v>
      </c>
      <c r="D534" s="7" t="s">
        <v>26</v>
      </c>
      <c r="E534" s="7" t="s">
        <v>47</v>
      </c>
      <c r="F534" s="9">
        <v>150</v>
      </c>
    </row>
    <row r="535" spans="1:6" x14ac:dyDescent="0.35">
      <c r="A535" s="8">
        <v>45100</v>
      </c>
      <c r="B535" s="7" t="s">
        <v>17</v>
      </c>
      <c r="C535" s="7" t="s">
        <v>19</v>
      </c>
      <c r="D535" s="7" t="s">
        <v>25</v>
      </c>
      <c r="E535" s="7" t="s">
        <v>44</v>
      </c>
      <c r="F535" s="9">
        <v>30</v>
      </c>
    </row>
    <row r="536" spans="1:6" x14ac:dyDescent="0.35">
      <c r="A536" s="8">
        <v>45101</v>
      </c>
      <c r="B536" s="7" t="s">
        <v>15</v>
      </c>
      <c r="C536" s="7" t="s">
        <v>19</v>
      </c>
      <c r="D536" s="7" t="s">
        <v>76</v>
      </c>
      <c r="E536" s="7" t="s">
        <v>65</v>
      </c>
      <c r="F536" s="9">
        <v>5</v>
      </c>
    </row>
    <row r="537" spans="1:6" x14ac:dyDescent="0.35">
      <c r="A537" s="8">
        <v>45101</v>
      </c>
      <c r="B537" s="7" t="s">
        <v>15</v>
      </c>
      <c r="C537" s="7" t="s">
        <v>19</v>
      </c>
      <c r="D537" s="7" t="s">
        <v>26</v>
      </c>
      <c r="E537" s="7" t="s">
        <v>47</v>
      </c>
      <c r="F537" s="9">
        <v>349</v>
      </c>
    </row>
    <row r="538" spans="1:6" x14ac:dyDescent="0.35">
      <c r="A538" s="8">
        <v>45101</v>
      </c>
      <c r="B538" s="7" t="s">
        <v>17</v>
      </c>
      <c r="C538" s="7" t="s">
        <v>19</v>
      </c>
      <c r="D538" s="7" t="s">
        <v>25</v>
      </c>
      <c r="E538" s="7" t="s">
        <v>44</v>
      </c>
      <c r="F538" s="9">
        <v>15</v>
      </c>
    </row>
    <row r="539" spans="1:6" x14ac:dyDescent="0.35">
      <c r="A539" s="8">
        <v>45101</v>
      </c>
      <c r="B539" s="7" t="s">
        <v>16</v>
      </c>
      <c r="C539" s="7" t="s">
        <v>19</v>
      </c>
      <c r="D539" s="7" t="s">
        <v>26</v>
      </c>
      <c r="E539" s="7" t="s">
        <v>46</v>
      </c>
      <c r="F539" s="9">
        <v>279</v>
      </c>
    </row>
    <row r="540" spans="1:6" x14ac:dyDescent="0.35">
      <c r="A540" s="8">
        <v>45101</v>
      </c>
      <c r="B540" s="7" t="s">
        <v>16</v>
      </c>
      <c r="C540" s="7" t="s">
        <v>19</v>
      </c>
      <c r="D540" s="7" t="s">
        <v>26</v>
      </c>
      <c r="E540" s="7" t="s">
        <v>46</v>
      </c>
      <c r="F540" s="9">
        <v>65</v>
      </c>
    </row>
    <row r="541" spans="1:6" x14ac:dyDescent="0.35">
      <c r="A541" s="8">
        <v>45101</v>
      </c>
      <c r="B541" s="7" t="s">
        <v>16</v>
      </c>
      <c r="C541" s="7" t="s">
        <v>19</v>
      </c>
      <c r="D541" s="7" t="s">
        <v>26</v>
      </c>
      <c r="E541" s="7" t="s">
        <v>46</v>
      </c>
      <c r="F541" s="9">
        <v>85</v>
      </c>
    </row>
    <row r="542" spans="1:6" x14ac:dyDescent="0.35">
      <c r="A542" s="8">
        <v>45101</v>
      </c>
      <c r="B542" s="7" t="s">
        <v>16</v>
      </c>
      <c r="C542" s="7" t="s">
        <v>19</v>
      </c>
      <c r="D542" s="7" t="s">
        <v>26</v>
      </c>
      <c r="E542" s="7" t="s">
        <v>46</v>
      </c>
      <c r="F542" s="9">
        <v>34</v>
      </c>
    </row>
    <row r="543" spans="1:6" x14ac:dyDescent="0.35">
      <c r="A543" s="8">
        <v>45101</v>
      </c>
      <c r="B543" s="7" t="s">
        <v>16</v>
      </c>
      <c r="C543" s="7" t="s">
        <v>19</v>
      </c>
      <c r="D543" s="7" t="s">
        <v>26</v>
      </c>
      <c r="E543" s="7" t="s">
        <v>46</v>
      </c>
      <c r="F543" s="9">
        <v>59</v>
      </c>
    </row>
    <row r="544" spans="1:6" x14ac:dyDescent="0.35">
      <c r="A544" s="8">
        <v>45101</v>
      </c>
      <c r="B544" s="7" t="s">
        <v>16</v>
      </c>
      <c r="C544" s="7" t="s">
        <v>19</v>
      </c>
      <c r="D544" s="7" t="s">
        <v>26</v>
      </c>
      <c r="E544" s="7" t="s">
        <v>46</v>
      </c>
      <c r="F544" s="9">
        <v>78</v>
      </c>
    </row>
    <row r="545" spans="1:6" x14ac:dyDescent="0.35">
      <c r="A545" s="8">
        <v>45101</v>
      </c>
      <c r="B545" s="7" t="s">
        <v>16</v>
      </c>
      <c r="C545" s="7" t="s">
        <v>19</v>
      </c>
      <c r="D545" s="7" t="s">
        <v>26</v>
      </c>
      <c r="E545" s="7" t="s">
        <v>46</v>
      </c>
      <c r="F545" s="9">
        <v>177</v>
      </c>
    </row>
    <row r="546" spans="1:6" x14ac:dyDescent="0.35">
      <c r="A546" s="8">
        <v>45101</v>
      </c>
      <c r="B546" s="7" t="s">
        <v>16</v>
      </c>
      <c r="C546" s="7" t="s">
        <v>19</v>
      </c>
      <c r="D546" s="7" t="s">
        <v>76</v>
      </c>
      <c r="E546" s="7" t="s">
        <v>62</v>
      </c>
      <c r="F546" s="9">
        <v>378</v>
      </c>
    </row>
    <row r="547" spans="1:6" x14ac:dyDescent="0.35">
      <c r="A547" s="8">
        <v>45101</v>
      </c>
      <c r="B547" s="7" t="s">
        <v>16</v>
      </c>
      <c r="C547" s="7" t="s">
        <v>19</v>
      </c>
      <c r="D547" s="7" t="s">
        <v>76</v>
      </c>
      <c r="E547" s="7" t="s">
        <v>62</v>
      </c>
      <c r="F547" s="9">
        <v>138</v>
      </c>
    </row>
    <row r="548" spans="1:6" x14ac:dyDescent="0.35">
      <c r="A548" s="8">
        <v>45101</v>
      </c>
      <c r="B548" s="7" t="s">
        <v>16</v>
      </c>
      <c r="C548" s="7" t="s">
        <v>19</v>
      </c>
      <c r="D548" s="7" t="s">
        <v>76</v>
      </c>
      <c r="E548" s="7" t="s">
        <v>62</v>
      </c>
      <c r="F548" s="9">
        <v>75</v>
      </c>
    </row>
    <row r="549" spans="1:6" x14ac:dyDescent="0.35">
      <c r="A549" s="8">
        <v>45101</v>
      </c>
      <c r="B549" s="7" t="s">
        <v>16</v>
      </c>
      <c r="C549" s="7" t="s">
        <v>19</v>
      </c>
      <c r="D549" s="7" t="s">
        <v>76</v>
      </c>
      <c r="E549" s="7" t="s">
        <v>65</v>
      </c>
      <c r="F549" s="9">
        <v>124</v>
      </c>
    </row>
    <row r="550" spans="1:6" x14ac:dyDescent="0.35">
      <c r="A550" s="8">
        <v>45102</v>
      </c>
      <c r="B550" s="7" t="s">
        <v>16</v>
      </c>
      <c r="C550" s="7" t="s">
        <v>19</v>
      </c>
      <c r="D550" s="7" t="s">
        <v>26</v>
      </c>
      <c r="E550" s="7" t="s">
        <v>48</v>
      </c>
      <c r="F550" s="9">
        <v>325</v>
      </c>
    </row>
    <row r="551" spans="1:6" x14ac:dyDescent="0.35">
      <c r="A551" s="8">
        <v>45103</v>
      </c>
      <c r="B551" s="7" t="s">
        <v>16</v>
      </c>
      <c r="C551" s="7" t="s">
        <v>19</v>
      </c>
      <c r="D551" s="7" t="s">
        <v>26</v>
      </c>
      <c r="E551" s="7" t="s">
        <v>48</v>
      </c>
      <c r="F551" s="9">
        <v>463</v>
      </c>
    </row>
    <row r="552" spans="1:6" x14ac:dyDescent="0.35">
      <c r="A552" s="8">
        <v>45104</v>
      </c>
      <c r="B552" s="7" t="s">
        <v>17</v>
      </c>
      <c r="C552" s="7" t="s">
        <v>19</v>
      </c>
      <c r="D552" s="7" t="s">
        <v>25</v>
      </c>
      <c r="E552" s="7" t="s">
        <v>43</v>
      </c>
      <c r="F552" s="9">
        <v>160</v>
      </c>
    </row>
    <row r="553" spans="1:6" x14ac:dyDescent="0.35">
      <c r="A553" s="8">
        <v>45105</v>
      </c>
      <c r="B553" s="7" t="s">
        <v>15</v>
      </c>
      <c r="C553" s="7" t="s">
        <v>19</v>
      </c>
      <c r="D553" s="7" t="s">
        <v>26</v>
      </c>
      <c r="E553" s="7" t="s">
        <v>47</v>
      </c>
      <c r="F553" s="9">
        <v>54</v>
      </c>
    </row>
    <row r="554" spans="1:6" x14ac:dyDescent="0.35">
      <c r="A554" s="8">
        <v>45105</v>
      </c>
      <c r="B554" s="7" t="s">
        <v>15</v>
      </c>
      <c r="C554" s="7" t="s">
        <v>19</v>
      </c>
      <c r="D554" s="7" t="s">
        <v>26</v>
      </c>
      <c r="E554" s="7" t="s">
        <v>47</v>
      </c>
      <c r="F554" s="9">
        <v>290</v>
      </c>
    </row>
    <row r="555" spans="1:6" x14ac:dyDescent="0.35">
      <c r="A555" s="8">
        <v>45105</v>
      </c>
      <c r="B555" s="7" t="s">
        <v>17</v>
      </c>
      <c r="C555" s="7" t="s">
        <v>19</v>
      </c>
      <c r="D555" s="7" t="s">
        <v>25</v>
      </c>
      <c r="E555" s="7" t="s">
        <v>44</v>
      </c>
      <c r="F555" s="9">
        <v>45</v>
      </c>
    </row>
    <row r="556" spans="1:6" x14ac:dyDescent="0.35">
      <c r="A556" s="8">
        <v>45106</v>
      </c>
      <c r="B556" s="7" t="s">
        <v>15</v>
      </c>
      <c r="C556" s="7" t="s">
        <v>19</v>
      </c>
      <c r="D556" s="7" t="s">
        <v>26</v>
      </c>
      <c r="E556" s="7" t="s">
        <v>47</v>
      </c>
      <c r="F556" s="9">
        <v>70</v>
      </c>
    </row>
    <row r="557" spans="1:6" x14ac:dyDescent="0.35">
      <c r="A557" s="8">
        <v>45107</v>
      </c>
      <c r="B557" s="7" t="s">
        <v>15</v>
      </c>
      <c r="C557" s="7" t="s">
        <v>19</v>
      </c>
      <c r="D557" s="7" t="s">
        <v>26</v>
      </c>
      <c r="E557" s="7" t="s">
        <v>47</v>
      </c>
      <c r="F557" s="9">
        <v>125</v>
      </c>
    </row>
    <row r="558" spans="1:6" x14ac:dyDescent="0.35">
      <c r="A558" s="8">
        <v>45107</v>
      </c>
      <c r="B558" s="7" t="s">
        <v>15</v>
      </c>
      <c r="C558" s="7" t="s">
        <v>19</v>
      </c>
      <c r="D558" s="7" t="s">
        <v>26</v>
      </c>
      <c r="E558" s="7" t="s">
        <v>47</v>
      </c>
      <c r="F558" s="9">
        <v>145</v>
      </c>
    </row>
    <row r="559" spans="1:6" x14ac:dyDescent="0.35">
      <c r="A559" s="8">
        <v>45107</v>
      </c>
      <c r="B559" s="7" t="s">
        <v>17</v>
      </c>
      <c r="C559" s="7" t="s">
        <v>19</v>
      </c>
      <c r="D559" s="7" t="s">
        <v>25</v>
      </c>
      <c r="E559" s="7" t="s">
        <v>44</v>
      </c>
      <c r="F559" s="9">
        <v>30</v>
      </c>
    </row>
    <row r="560" spans="1:6" x14ac:dyDescent="0.35">
      <c r="A560" s="8">
        <v>45107</v>
      </c>
      <c r="B560" s="7" t="s">
        <v>17</v>
      </c>
      <c r="C560" s="7" t="s">
        <v>19</v>
      </c>
      <c r="D560" s="7" t="s">
        <v>25</v>
      </c>
      <c r="E560" s="7" t="s">
        <v>45</v>
      </c>
      <c r="F560" s="9">
        <v>20</v>
      </c>
    </row>
    <row r="561" spans="1:6" x14ac:dyDescent="0.35">
      <c r="A561" s="8">
        <v>45108</v>
      </c>
      <c r="B561" s="7" t="s">
        <v>78</v>
      </c>
      <c r="C561" s="7" t="s">
        <v>18</v>
      </c>
      <c r="D561" s="7" t="s">
        <v>39</v>
      </c>
      <c r="E561" s="7" t="s">
        <v>20</v>
      </c>
      <c r="F561" s="9">
        <v>60000</v>
      </c>
    </row>
    <row r="562" spans="1:6" x14ac:dyDescent="0.35">
      <c r="A562" s="8">
        <v>45108</v>
      </c>
      <c r="B562" s="7" t="s">
        <v>15</v>
      </c>
      <c r="C562" s="7" t="s">
        <v>19</v>
      </c>
      <c r="D562" s="7" t="s">
        <v>26</v>
      </c>
      <c r="E562" s="7" t="s">
        <v>47</v>
      </c>
      <c r="F562" s="9">
        <v>394</v>
      </c>
    </row>
    <row r="563" spans="1:6" x14ac:dyDescent="0.35">
      <c r="A563" s="8">
        <v>45108</v>
      </c>
      <c r="B563" s="7" t="s">
        <v>15</v>
      </c>
      <c r="C563" s="7" t="s">
        <v>19</v>
      </c>
      <c r="D563" s="7" t="s">
        <v>26</v>
      </c>
      <c r="E563" s="7" t="s">
        <v>47</v>
      </c>
      <c r="F563" s="9">
        <v>170</v>
      </c>
    </row>
    <row r="564" spans="1:6" x14ac:dyDescent="0.35">
      <c r="A564" s="8">
        <v>45108</v>
      </c>
      <c r="B564" s="7" t="s">
        <v>17</v>
      </c>
      <c r="C564" s="7" t="s">
        <v>19</v>
      </c>
      <c r="D564" s="7" t="s">
        <v>25</v>
      </c>
      <c r="E564" s="7" t="s">
        <v>44</v>
      </c>
      <c r="F564" s="9">
        <v>30</v>
      </c>
    </row>
    <row r="565" spans="1:6" x14ac:dyDescent="0.35">
      <c r="A565" s="8">
        <v>45108</v>
      </c>
      <c r="B565" s="7" t="s">
        <v>17</v>
      </c>
      <c r="C565" s="7" t="s">
        <v>19</v>
      </c>
      <c r="D565" s="7" t="s">
        <v>25</v>
      </c>
      <c r="E565" s="7" t="s">
        <v>45</v>
      </c>
      <c r="F565" s="9">
        <v>20</v>
      </c>
    </row>
    <row r="566" spans="1:6" x14ac:dyDescent="0.35">
      <c r="A566" s="8">
        <v>45108</v>
      </c>
      <c r="B566" s="7" t="s">
        <v>17</v>
      </c>
      <c r="C566" s="7" t="s">
        <v>19</v>
      </c>
      <c r="D566" s="7" t="s">
        <v>22</v>
      </c>
      <c r="E566" s="7" t="s">
        <v>51</v>
      </c>
      <c r="F566" s="9">
        <v>368</v>
      </c>
    </row>
    <row r="567" spans="1:6" x14ac:dyDescent="0.35">
      <c r="A567" s="8">
        <v>45109</v>
      </c>
      <c r="B567" s="7" t="s">
        <v>15</v>
      </c>
      <c r="C567" s="7" t="s">
        <v>19</v>
      </c>
      <c r="D567" s="7" t="s">
        <v>26</v>
      </c>
      <c r="E567" s="7" t="s">
        <v>47</v>
      </c>
      <c r="F567" s="9">
        <v>559</v>
      </c>
    </row>
    <row r="568" spans="1:6" x14ac:dyDescent="0.35">
      <c r="A568" s="8">
        <v>45110</v>
      </c>
      <c r="B568" s="7" t="s">
        <v>15</v>
      </c>
      <c r="C568" s="7" t="s">
        <v>19</v>
      </c>
      <c r="D568" s="7" t="s">
        <v>26</v>
      </c>
      <c r="E568" s="7" t="s">
        <v>47</v>
      </c>
      <c r="F568" s="9">
        <v>320</v>
      </c>
    </row>
    <row r="569" spans="1:6" x14ac:dyDescent="0.35">
      <c r="A569" s="8">
        <v>45110</v>
      </c>
      <c r="B569" s="7" t="s">
        <v>17</v>
      </c>
      <c r="C569" s="7" t="s">
        <v>19</v>
      </c>
      <c r="D569" s="7" t="s">
        <v>25</v>
      </c>
      <c r="E569" s="7" t="s">
        <v>44</v>
      </c>
      <c r="F569" s="9">
        <v>15</v>
      </c>
    </row>
    <row r="570" spans="1:6" x14ac:dyDescent="0.35">
      <c r="A570" s="8">
        <v>45110</v>
      </c>
      <c r="B570" s="7" t="s">
        <v>17</v>
      </c>
      <c r="C570" s="7" t="s">
        <v>19</v>
      </c>
      <c r="D570" s="7" t="s">
        <v>25</v>
      </c>
      <c r="E570" s="7" t="s">
        <v>45</v>
      </c>
      <c r="F570" s="9">
        <v>40</v>
      </c>
    </row>
    <row r="571" spans="1:6" x14ac:dyDescent="0.35">
      <c r="A571" s="8">
        <v>45110</v>
      </c>
      <c r="B571" s="7" t="s">
        <v>16</v>
      </c>
      <c r="C571" s="7" t="s">
        <v>19</v>
      </c>
      <c r="D571" s="7" t="s">
        <v>26</v>
      </c>
      <c r="E571" s="7" t="s">
        <v>46</v>
      </c>
      <c r="F571" s="9">
        <v>139</v>
      </c>
    </row>
    <row r="572" spans="1:6" x14ac:dyDescent="0.35">
      <c r="A572" s="8">
        <v>45110</v>
      </c>
      <c r="B572" s="7" t="s">
        <v>16</v>
      </c>
      <c r="C572" s="7" t="s">
        <v>19</v>
      </c>
      <c r="D572" s="7" t="s">
        <v>26</v>
      </c>
      <c r="E572" s="7" t="s">
        <v>46</v>
      </c>
      <c r="F572" s="9">
        <v>81</v>
      </c>
    </row>
    <row r="573" spans="1:6" x14ac:dyDescent="0.35">
      <c r="A573" s="8">
        <v>45110</v>
      </c>
      <c r="B573" s="7" t="s">
        <v>16</v>
      </c>
      <c r="C573" s="7" t="s">
        <v>19</v>
      </c>
      <c r="D573" s="7" t="s">
        <v>26</v>
      </c>
      <c r="E573" s="7" t="s">
        <v>46</v>
      </c>
      <c r="F573" s="9">
        <v>79</v>
      </c>
    </row>
    <row r="574" spans="1:6" x14ac:dyDescent="0.35">
      <c r="A574" s="8">
        <v>45110</v>
      </c>
      <c r="B574" s="7" t="s">
        <v>16</v>
      </c>
      <c r="C574" s="7" t="s">
        <v>19</v>
      </c>
      <c r="D574" s="7" t="s">
        <v>26</v>
      </c>
      <c r="E574" s="7" t="s">
        <v>46</v>
      </c>
      <c r="F574" s="9">
        <v>75</v>
      </c>
    </row>
    <row r="575" spans="1:6" x14ac:dyDescent="0.35">
      <c r="A575" s="8">
        <v>45110</v>
      </c>
      <c r="B575" s="7" t="s">
        <v>16</v>
      </c>
      <c r="C575" s="7" t="s">
        <v>19</v>
      </c>
      <c r="D575" s="7" t="s">
        <v>26</v>
      </c>
      <c r="E575" s="7" t="s">
        <v>46</v>
      </c>
      <c r="F575" s="9">
        <v>55</v>
      </c>
    </row>
    <row r="576" spans="1:6" x14ac:dyDescent="0.35">
      <c r="A576" s="8">
        <v>45110</v>
      </c>
      <c r="B576" s="7" t="s">
        <v>16</v>
      </c>
      <c r="C576" s="7" t="s">
        <v>19</v>
      </c>
      <c r="D576" s="7" t="s">
        <v>26</v>
      </c>
      <c r="E576" s="7" t="s">
        <v>46</v>
      </c>
      <c r="F576" s="9">
        <v>68</v>
      </c>
    </row>
    <row r="577" spans="1:6" x14ac:dyDescent="0.35">
      <c r="A577" s="8">
        <v>45110</v>
      </c>
      <c r="B577" s="7" t="s">
        <v>16</v>
      </c>
      <c r="C577" s="7" t="s">
        <v>19</v>
      </c>
      <c r="D577" s="7" t="s">
        <v>26</v>
      </c>
      <c r="E577" s="7" t="s">
        <v>46</v>
      </c>
      <c r="F577" s="9">
        <v>68</v>
      </c>
    </row>
    <row r="578" spans="1:6" x14ac:dyDescent="0.35">
      <c r="A578" s="8">
        <v>45110</v>
      </c>
      <c r="B578" s="7" t="s">
        <v>16</v>
      </c>
      <c r="C578" s="7" t="s">
        <v>19</v>
      </c>
      <c r="D578" s="7" t="s">
        <v>26</v>
      </c>
      <c r="E578" s="7" t="s">
        <v>46</v>
      </c>
      <c r="F578" s="9">
        <v>86</v>
      </c>
    </row>
    <row r="579" spans="1:6" x14ac:dyDescent="0.35">
      <c r="A579" s="8">
        <v>45110</v>
      </c>
      <c r="B579" s="7" t="s">
        <v>16</v>
      </c>
      <c r="C579" s="7" t="s">
        <v>19</v>
      </c>
      <c r="D579" s="7" t="s">
        <v>26</v>
      </c>
      <c r="E579" s="7" t="s">
        <v>46</v>
      </c>
      <c r="F579" s="9">
        <v>38</v>
      </c>
    </row>
    <row r="580" spans="1:6" x14ac:dyDescent="0.35">
      <c r="A580" s="8">
        <v>45110</v>
      </c>
      <c r="B580" s="7" t="s">
        <v>16</v>
      </c>
      <c r="C580" s="7" t="s">
        <v>19</v>
      </c>
      <c r="D580" s="7" t="s">
        <v>26</v>
      </c>
      <c r="E580" s="7" t="s">
        <v>46</v>
      </c>
      <c r="F580" s="9">
        <v>69</v>
      </c>
    </row>
    <row r="581" spans="1:6" x14ac:dyDescent="0.35">
      <c r="A581" s="8">
        <v>45111</v>
      </c>
      <c r="B581" s="7" t="s">
        <v>15</v>
      </c>
      <c r="C581" s="7" t="s">
        <v>19</v>
      </c>
      <c r="D581" s="7" t="s">
        <v>26</v>
      </c>
      <c r="E581" s="7" t="s">
        <v>47</v>
      </c>
      <c r="F581" s="9">
        <v>26</v>
      </c>
    </row>
    <row r="582" spans="1:6" x14ac:dyDescent="0.35">
      <c r="A582" s="8">
        <v>45111</v>
      </c>
      <c r="B582" s="7" t="s">
        <v>17</v>
      </c>
      <c r="C582" s="7" t="s">
        <v>19</v>
      </c>
      <c r="D582" s="7" t="s">
        <v>25</v>
      </c>
      <c r="E582" s="7" t="s">
        <v>44</v>
      </c>
      <c r="F582" s="9">
        <v>15</v>
      </c>
    </row>
    <row r="583" spans="1:6" x14ac:dyDescent="0.35">
      <c r="A583" s="8">
        <v>45111</v>
      </c>
      <c r="B583" s="7" t="s">
        <v>17</v>
      </c>
      <c r="C583" s="7" t="s">
        <v>19</v>
      </c>
      <c r="D583" s="7" t="s">
        <v>25</v>
      </c>
      <c r="E583" s="7" t="s">
        <v>45</v>
      </c>
      <c r="F583" s="9">
        <v>20</v>
      </c>
    </row>
    <row r="584" spans="1:6" x14ac:dyDescent="0.35">
      <c r="A584" s="8">
        <v>45112</v>
      </c>
      <c r="B584" s="7" t="s">
        <v>15</v>
      </c>
      <c r="C584" s="7" t="s">
        <v>19</v>
      </c>
      <c r="D584" s="7" t="s">
        <v>26</v>
      </c>
      <c r="E584" s="7" t="s">
        <v>47</v>
      </c>
      <c r="F584" s="9">
        <v>40</v>
      </c>
    </row>
    <row r="585" spans="1:6" x14ac:dyDescent="0.35">
      <c r="A585" s="8">
        <v>45112</v>
      </c>
      <c r="B585" s="7" t="s">
        <v>17</v>
      </c>
      <c r="C585" s="7" t="s">
        <v>19</v>
      </c>
      <c r="D585" s="7" t="s">
        <v>25</v>
      </c>
      <c r="E585" s="7" t="s">
        <v>44</v>
      </c>
      <c r="F585" s="9">
        <v>15</v>
      </c>
    </row>
    <row r="586" spans="1:6" x14ac:dyDescent="0.35">
      <c r="A586" s="8">
        <v>45114</v>
      </c>
      <c r="B586" s="7" t="s">
        <v>15</v>
      </c>
      <c r="C586" s="7" t="s">
        <v>19</v>
      </c>
      <c r="D586" s="7" t="s">
        <v>26</v>
      </c>
      <c r="E586" s="7" t="s">
        <v>47</v>
      </c>
      <c r="F586" s="9">
        <v>250</v>
      </c>
    </row>
    <row r="587" spans="1:6" x14ac:dyDescent="0.35">
      <c r="A587" s="8">
        <v>45115</v>
      </c>
      <c r="B587" s="7" t="s">
        <v>15</v>
      </c>
      <c r="C587" s="7" t="s">
        <v>19</v>
      </c>
      <c r="D587" s="7" t="s">
        <v>26</v>
      </c>
      <c r="E587" s="7" t="s">
        <v>47</v>
      </c>
      <c r="F587" s="9">
        <v>140</v>
      </c>
    </row>
    <row r="588" spans="1:6" x14ac:dyDescent="0.35">
      <c r="A588" s="8">
        <v>45115</v>
      </c>
      <c r="B588" s="7" t="s">
        <v>17</v>
      </c>
      <c r="C588" s="7" t="s">
        <v>19</v>
      </c>
      <c r="D588" s="7" t="s">
        <v>25</v>
      </c>
      <c r="E588" s="7" t="s">
        <v>45</v>
      </c>
      <c r="F588" s="9">
        <v>25</v>
      </c>
    </row>
    <row r="589" spans="1:6" x14ac:dyDescent="0.35">
      <c r="A589" s="8">
        <v>45115</v>
      </c>
      <c r="B589" s="7" t="s">
        <v>16</v>
      </c>
      <c r="C589" s="7" t="s">
        <v>19</v>
      </c>
      <c r="D589" s="7" t="s">
        <v>30</v>
      </c>
      <c r="E589" s="7" t="s">
        <v>71</v>
      </c>
      <c r="F589" s="9">
        <v>1100</v>
      </c>
    </row>
    <row r="590" spans="1:6" x14ac:dyDescent="0.35">
      <c r="A590" s="8">
        <v>45116</v>
      </c>
      <c r="B590" s="7" t="s">
        <v>15</v>
      </c>
      <c r="C590" s="7" t="s">
        <v>19</v>
      </c>
      <c r="D590" s="7" t="s">
        <v>26</v>
      </c>
      <c r="E590" s="7" t="s">
        <v>47</v>
      </c>
      <c r="F590" s="9">
        <v>280</v>
      </c>
    </row>
    <row r="591" spans="1:6" x14ac:dyDescent="0.35">
      <c r="A591" s="8">
        <v>45116</v>
      </c>
      <c r="B591" s="7" t="s">
        <v>15</v>
      </c>
      <c r="C591" s="7" t="s">
        <v>19</v>
      </c>
      <c r="D591" s="7" t="s">
        <v>26</v>
      </c>
      <c r="E591" s="7" t="s">
        <v>47</v>
      </c>
      <c r="F591" s="9">
        <v>310</v>
      </c>
    </row>
    <row r="592" spans="1:6" x14ac:dyDescent="0.35">
      <c r="A592" s="8">
        <v>45116</v>
      </c>
      <c r="B592" s="7" t="s">
        <v>16</v>
      </c>
      <c r="C592" s="7" t="s">
        <v>19</v>
      </c>
      <c r="D592" s="7" t="s">
        <v>26</v>
      </c>
      <c r="E592" s="7" t="s">
        <v>46</v>
      </c>
      <c r="F592" s="9">
        <v>160</v>
      </c>
    </row>
    <row r="593" spans="1:6" x14ac:dyDescent="0.35">
      <c r="A593" s="8">
        <v>45116</v>
      </c>
      <c r="B593" s="7" t="s">
        <v>16</v>
      </c>
      <c r="C593" s="7" t="s">
        <v>19</v>
      </c>
      <c r="D593" s="7" t="s">
        <v>26</v>
      </c>
      <c r="E593" s="7" t="s">
        <v>46</v>
      </c>
      <c r="F593" s="9">
        <v>115</v>
      </c>
    </row>
    <row r="594" spans="1:6" x14ac:dyDescent="0.35">
      <c r="A594" s="8">
        <v>45116</v>
      </c>
      <c r="B594" s="7" t="s">
        <v>16</v>
      </c>
      <c r="C594" s="7" t="s">
        <v>19</v>
      </c>
      <c r="D594" s="7" t="s">
        <v>26</v>
      </c>
      <c r="E594" s="7" t="s">
        <v>46</v>
      </c>
      <c r="F594" s="9">
        <v>38</v>
      </c>
    </row>
    <row r="595" spans="1:6" x14ac:dyDescent="0.35">
      <c r="A595" s="8">
        <v>45116</v>
      </c>
      <c r="B595" s="7" t="s">
        <v>16</v>
      </c>
      <c r="C595" s="7" t="s">
        <v>19</v>
      </c>
      <c r="D595" s="7" t="s">
        <v>26</v>
      </c>
      <c r="E595" s="7" t="s">
        <v>46</v>
      </c>
      <c r="F595" s="9">
        <v>29</v>
      </c>
    </row>
    <row r="596" spans="1:6" x14ac:dyDescent="0.35">
      <c r="A596" s="8">
        <v>45116</v>
      </c>
      <c r="B596" s="7" t="s">
        <v>16</v>
      </c>
      <c r="C596" s="7" t="s">
        <v>19</v>
      </c>
      <c r="D596" s="7" t="s">
        <v>26</v>
      </c>
      <c r="E596" s="7" t="s">
        <v>46</v>
      </c>
      <c r="F596" s="9">
        <v>44</v>
      </c>
    </row>
    <row r="597" spans="1:6" x14ac:dyDescent="0.35">
      <c r="A597" s="8">
        <v>45116</v>
      </c>
      <c r="B597" s="7" t="s">
        <v>16</v>
      </c>
      <c r="C597" s="7" t="s">
        <v>19</v>
      </c>
      <c r="D597" s="7" t="s">
        <v>26</v>
      </c>
      <c r="E597" s="7" t="s">
        <v>46</v>
      </c>
      <c r="F597" s="9">
        <v>38</v>
      </c>
    </row>
    <row r="598" spans="1:6" x14ac:dyDescent="0.35">
      <c r="A598" s="8">
        <v>45116</v>
      </c>
      <c r="B598" s="7" t="s">
        <v>16</v>
      </c>
      <c r="C598" s="7" t="s">
        <v>19</v>
      </c>
      <c r="D598" s="7" t="s">
        <v>26</v>
      </c>
      <c r="E598" s="7" t="s">
        <v>46</v>
      </c>
      <c r="F598" s="9">
        <v>69</v>
      </c>
    </row>
    <row r="599" spans="1:6" x14ac:dyDescent="0.35">
      <c r="A599" s="8">
        <v>45116</v>
      </c>
      <c r="B599" s="7" t="s">
        <v>16</v>
      </c>
      <c r="C599" s="7" t="s">
        <v>19</v>
      </c>
      <c r="D599" s="7" t="s">
        <v>76</v>
      </c>
      <c r="E599" s="7" t="s">
        <v>63</v>
      </c>
      <c r="F599" s="9">
        <v>808</v>
      </c>
    </row>
    <row r="600" spans="1:6" x14ac:dyDescent="0.35">
      <c r="A600" s="8">
        <v>45117</v>
      </c>
      <c r="B600" s="7" t="s">
        <v>16</v>
      </c>
      <c r="C600" s="7" t="s">
        <v>19</v>
      </c>
      <c r="D600" s="7" t="s">
        <v>26</v>
      </c>
      <c r="E600" s="7" t="s">
        <v>48</v>
      </c>
      <c r="F600" s="9">
        <v>251</v>
      </c>
    </row>
    <row r="601" spans="1:6" x14ac:dyDescent="0.35">
      <c r="A601" s="8">
        <v>45117</v>
      </c>
      <c r="B601" s="7" t="s">
        <v>16</v>
      </c>
      <c r="C601" s="7" t="s">
        <v>19</v>
      </c>
      <c r="D601" s="7" t="s">
        <v>26</v>
      </c>
      <c r="E601" s="7" t="s">
        <v>48</v>
      </c>
      <c r="F601" s="9">
        <v>171</v>
      </c>
    </row>
    <row r="602" spans="1:6" x14ac:dyDescent="0.35">
      <c r="A602" s="8">
        <v>45118</v>
      </c>
      <c r="B602" s="7" t="s">
        <v>17</v>
      </c>
      <c r="C602" s="7" t="s">
        <v>19</v>
      </c>
      <c r="D602" s="7" t="s">
        <v>25</v>
      </c>
      <c r="E602" s="7" t="s">
        <v>44</v>
      </c>
      <c r="F602" s="9">
        <v>15</v>
      </c>
    </row>
    <row r="603" spans="1:6" x14ac:dyDescent="0.35">
      <c r="A603" s="8">
        <v>45119</v>
      </c>
      <c r="B603" s="7" t="s">
        <v>15</v>
      </c>
      <c r="C603" s="7" t="s">
        <v>19</v>
      </c>
      <c r="D603" s="7" t="s">
        <v>26</v>
      </c>
      <c r="E603" s="7" t="s">
        <v>47</v>
      </c>
      <c r="F603" s="9">
        <v>130</v>
      </c>
    </row>
    <row r="604" spans="1:6" x14ac:dyDescent="0.35">
      <c r="A604" s="8">
        <v>45120</v>
      </c>
      <c r="B604" s="7" t="s">
        <v>15</v>
      </c>
      <c r="C604" s="7" t="s">
        <v>19</v>
      </c>
      <c r="D604" s="7" t="s">
        <v>26</v>
      </c>
      <c r="E604" s="7" t="s">
        <v>47</v>
      </c>
      <c r="F604" s="9">
        <v>20</v>
      </c>
    </row>
    <row r="605" spans="1:6" x14ac:dyDescent="0.35">
      <c r="A605" s="8">
        <v>45120</v>
      </c>
      <c r="B605" s="7" t="s">
        <v>15</v>
      </c>
      <c r="C605" s="7" t="s">
        <v>19</v>
      </c>
      <c r="D605" s="7" t="s">
        <v>26</v>
      </c>
      <c r="E605" s="7" t="s">
        <v>47</v>
      </c>
      <c r="F605" s="9">
        <v>130</v>
      </c>
    </row>
    <row r="606" spans="1:6" x14ac:dyDescent="0.35">
      <c r="A606" s="8">
        <v>45120</v>
      </c>
      <c r="B606" s="7" t="s">
        <v>17</v>
      </c>
      <c r="C606" s="7" t="s">
        <v>19</v>
      </c>
      <c r="D606" s="7" t="s">
        <v>25</v>
      </c>
      <c r="E606" s="7" t="s">
        <v>44</v>
      </c>
      <c r="F606" s="9">
        <v>30</v>
      </c>
    </row>
    <row r="607" spans="1:6" x14ac:dyDescent="0.35">
      <c r="A607" s="8">
        <v>45122</v>
      </c>
      <c r="B607" s="7" t="s">
        <v>15</v>
      </c>
      <c r="C607" s="7" t="s">
        <v>19</v>
      </c>
      <c r="D607" s="7" t="s">
        <v>26</v>
      </c>
      <c r="E607" s="7" t="s">
        <v>47</v>
      </c>
      <c r="F607" s="9">
        <v>244</v>
      </c>
    </row>
    <row r="608" spans="1:6" x14ac:dyDescent="0.35">
      <c r="A608" s="8">
        <v>45122</v>
      </c>
      <c r="B608" s="7" t="s">
        <v>15</v>
      </c>
      <c r="C608" s="7" t="s">
        <v>19</v>
      </c>
      <c r="D608" s="7" t="s">
        <v>26</v>
      </c>
      <c r="E608" s="7" t="s">
        <v>47</v>
      </c>
      <c r="F608" s="9">
        <v>174</v>
      </c>
    </row>
    <row r="609" spans="1:6" x14ac:dyDescent="0.35">
      <c r="A609" s="8">
        <v>45122</v>
      </c>
      <c r="B609" s="7" t="s">
        <v>17</v>
      </c>
      <c r="C609" s="7" t="s">
        <v>19</v>
      </c>
      <c r="D609" s="7" t="s">
        <v>25</v>
      </c>
      <c r="E609" s="7" t="s">
        <v>45</v>
      </c>
      <c r="F609" s="9">
        <v>20</v>
      </c>
    </row>
    <row r="610" spans="1:6" x14ac:dyDescent="0.35">
      <c r="A610" s="8">
        <v>45123</v>
      </c>
      <c r="B610" s="7" t="s">
        <v>15</v>
      </c>
      <c r="C610" s="7" t="s">
        <v>19</v>
      </c>
      <c r="D610" s="7" t="s">
        <v>26</v>
      </c>
      <c r="E610" s="7" t="s">
        <v>47</v>
      </c>
      <c r="F610" s="9">
        <v>333</v>
      </c>
    </row>
    <row r="611" spans="1:6" x14ac:dyDescent="0.35">
      <c r="A611" s="8">
        <v>45124</v>
      </c>
      <c r="B611" s="7" t="s">
        <v>15</v>
      </c>
      <c r="C611" s="7" t="s">
        <v>19</v>
      </c>
      <c r="D611" s="7" t="s">
        <v>26</v>
      </c>
      <c r="E611" s="7" t="s">
        <v>47</v>
      </c>
      <c r="F611" s="9">
        <v>428</v>
      </c>
    </row>
    <row r="612" spans="1:6" x14ac:dyDescent="0.35">
      <c r="A612" s="8">
        <v>45125</v>
      </c>
      <c r="B612" s="7" t="s">
        <v>15</v>
      </c>
      <c r="C612" s="7" t="s">
        <v>19</v>
      </c>
      <c r="D612" s="7" t="s">
        <v>26</v>
      </c>
      <c r="E612" s="7" t="s">
        <v>47</v>
      </c>
      <c r="F612" s="9">
        <v>65</v>
      </c>
    </row>
    <row r="613" spans="1:6" x14ac:dyDescent="0.35">
      <c r="A613" s="8">
        <v>45125</v>
      </c>
      <c r="B613" s="7" t="s">
        <v>15</v>
      </c>
      <c r="C613" s="7" t="s">
        <v>19</v>
      </c>
      <c r="D613" s="7" t="s">
        <v>26</v>
      </c>
      <c r="E613" s="7" t="s">
        <v>47</v>
      </c>
      <c r="F613" s="9">
        <v>140</v>
      </c>
    </row>
    <row r="614" spans="1:6" x14ac:dyDescent="0.35">
      <c r="A614" s="8">
        <v>45126</v>
      </c>
      <c r="B614" s="7" t="s">
        <v>15</v>
      </c>
      <c r="C614" s="7" t="s">
        <v>19</v>
      </c>
      <c r="D614" s="7" t="s">
        <v>26</v>
      </c>
      <c r="E614" s="7" t="s">
        <v>47</v>
      </c>
      <c r="F614" s="9">
        <v>90</v>
      </c>
    </row>
    <row r="615" spans="1:6" x14ac:dyDescent="0.35">
      <c r="A615" s="8">
        <v>45126</v>
      </c>
      <c r="B615" s="7" t="s">
        <v>15</v>
      </c>
      <c r="C615" s="7" t="s">
        <v>19</v>
      </c>
      <c r="D615" s="7" t="s">
        <v>26</v>
      </c>
      <c r="E615" s="7" t="s">
        <v>47</v>
      </c>
      <c r="F615" s="9">
        <v>465</v>
      </c>
    </row>
    <row r="616" spans="1:6" x14ac:dyDescent="0.35">
      <c r="A616" s="8">
        <v>45126</v>
      </c>
      <c r="B616" s="7" t="s">
        <v>15</v>
      </c>
      <c r="C616" s="7" t="s">
        <v>19</v>
      </c>
      <c r="D616" s="7" t="s">
        <v>26</v>
      </c>
      <c r="E616" s="7" t="s">
        <v>47</v>
      </c>
      <c r="F616" s="9">
        <v>176</v>
      </c>
    </row>
    <row r="617" spans="1:6" x14ac:dyDescent="0.35">
      <c r="A617" s="8">
        <v>45126</v>
      </c>
      <c r="B617" s="7" t="s">
        <v>16</v>
      </c>
      <c r="C617" s="7" t="s">
        <v>19</v>
      </c>
      <c r="D617" s="7" t="s">
        <v>24</v>
      </c>
      <c r="E617" s="7" t="s">
        <v>41</v>
      </c>
      <c r="F617" s="9">
        <v>7000</v>
      </c>
    </row>
    <row r="618" spans="1:6" x14ac:dyDescent="0.35">
      <c r="A618" s="8">
        <v>45126</v>
      </c>
      <c r="B618" s="7" t="s">
        <v>16</v>
      </c>
      <c r="C618" s="7" t="s">
        <v>19</v>
      </c>
      <c r="D618" s="7" t="s">
        <v>30</v>
      </c>
      <c r="E618" s="7" t="s">
        <v>71</v>
      </c>
      <c r="F618" s="9">
        <v>190</v>
      </c>
    </row>
    <row r="619" spans="1:6" x14ac:dyDescent="0.35">
      <c r="A619" s="8">
        <v>45127</v>
      </c>
      <c r="B619" s="7" t="s">
        <v>15</v>
      </c>
      <c r="C619" s="7" t="s">
        <v>19</v>
      </c>
      <c r="D619" s="7" t="s">
        <v>26</v>
      </c>
      <c r="E619" s="7" t="s">
        <v>47</v>
      </c>
      <c r="F619" s="9">
        <v>54</v>
      </c>
    </row>
    <row r="620" spans="1:6" x14ac:dyDescent="0.35">
      <c r="A620" s="8">
        <v>45127</v>
      </c>
      <c r="B620" s="7" t="s">
        <v>15</v>
      </c>
      <c r="C620" s="7" t="s">
        <v>19</v>
      </c>
      <c r="D620" s="7" t="s">
        <v>26</v>
      </c>
      <c r="E620" s="7" t="s">
        <v>47</v>
      </c>
      <c r="F620" s="9">
        <v>140</v>
      </c>
    </row>
    <row r="621" spans="1:6" x14ac:dyDescent="0.35">
      <c r="A621" s="8">
        <v>45127</v>
      </c>
      <c r="B621" s="7" t="s">
        <v>16</v>
      </c>
      <c r="C621" s="7" t="s">
        <v>19</v>
      </c>
      <c r="D621" s="7" t="s">
        <v>31</v>
      </c>
      <c r="E621" s="7" t="s">
        <v>75</v>
      </c>
      <c r="F621" s="9">
        <v>149</v>
      </c>
    </row>
    <row r="622" spans="1:6" x14ac:dyDescent="0.35">
      <c r="A622" s="8">
        <v>45128</v>
      </c>
      <c r="B622" s="7" t="s">
        <v>15</v>
      </c>
      <c r="C622" s="7" t="s">
        <v>19</v>
      </c>
      <c r="D622" s="7" t="s">
        <v>26</v>
      </c>
      <c r="E622" s="7" t="s">
        <v>47</v>
      </c>
      <c r="F622" s="9">
        <v>105</v>
      </c>
    </row>
    <row r="623" spans="1:6" x14ac:dyDescent="0.35">
      <c r="A623" s="8">
        <v>45128</v>
      </c>
      <c r="B623" s="7" t="s">
        <v>15</v>
      </c>
      <c r="C623" s="7" t="s">
        <v>19</v>
      </c>
      <c r="D623" s="7" t="s">
        <v>26</v>
      </c>
      <c r="E623" s="7" t="s">
        <v>47</v>
      </c>
      <c r="F623" s="9">
        <v>170</v>
      </c>
    </row>
    <row r="624" spans="1:6" x14ac:dyDescent="0.35">
      <c r="A624" s="8">
        <v>45129</v>
      </c>
      <c r="B624" s="7" t="s">
        <v>15</v>
      </c>
      <c r="C624" s="7" t="s">
        <v>19</v>
      </c>
      <c r="D624" s="7" t="s">
        <v>26</v>
      </c>
      <c r="E624" s="7" t="s">
        <v>47</v>
      </c>
      <c r="F624" s="9">
        <v>168</v>
      </c>
    </row>
    <row r="625" spans="1:6" x14ac:dyDescent="0.35">
      <c r="A625" s="8">
        <v>45129</v>
      </c>
      <c r="B625" s="7" t="s">
        <v>15</v>
      </c>
      <c r="C625" s="7" t="s">
        <v>19</v>
      </c>
      <c r="D625" s="7" t="s">
        <v>26</v>
      </c>
      <c r="E625" s="7" t="s">
        <v>47</v>
      </c>
      <c r="F625" s="9">
        <v>250</v>
      </c>
    </row>
    <row r="626" spans="1:6" x14ac:dyDescent="0.35">
      <c r="A626" s="8">
        <v>45130</v>
      </c>
      <c r="B626" s="7" t="s">
        <v>15</v>
      </c>
      <c r="C626" s="7" t="s">
        <v>19</v>
      </c>
      <c r="D626" s="7" t="s">
        <v>26</v>
      </c>
      <c r="E626" s="7" t="s">
        <v>47</v>
      </c>
      <c r="F626" s="9">
        <v>350</v>
      </c>
    </row>
    <row r="627" spans="1:6" x14ac:dyDescent="0.35">
      <c r="A627" s="8">
        <v>45131</v>
      </c>
      <c r="B627" s="7" t="s">
        <v>15</v>
      </c>
      <c r="C627" s="7" t="s">
        <v>19</v>
      </c>
      <c r="D627" s="7" t="s">
        <v>26</v>
      </c>
      <c r="E627" s="7" t="s">
        <v>47</v>
      </c>
      <c r="F627" s="9">
        <v>824</v>
      </c>
    </row>
    <row r="628" spans="1:6" x14ac:dyDescent="0.35">
      <c r="A628" s="8">
        <v>45132</v>
      </c>
      <c r="B628" s="7" t="s">
        <v>15</v>
      </c>
      <c r="C628" s="7" t="s">
        <v>19</v>
      </c>
      <c r="D628" s="7" t="s">
        <v>26</v>
      </c>
      <c r="E628" s="7" t="s">
        <v>47</v>
      </c>
      <c r="F628" s="9">
        <v>95</v>
      </c>
    </row>
    <row r="629" spans="1:6" x14ac:dyDescent="0.35">
      <c r="A629" s="8">
        <v>45132</v>
      </c>
      <c r="B629" s="7" t="s">
        <v>15</v>
      </c>
      <c r="C629" s="7" t="s">
        <v>19</v>
      </c>
      <c r="D629" s="7" t="s">
        <v>26</v>
      </c>
      <c r="E629" s="7" t="s">
        <v>47</v>
      </c>
      <c r="F629" s="9">
        <v>140</v>
      </c>
    </row>
    <row r="630" spans="1:6" x14ac:dyDescent="0.35">
      <c r="A630" s="8">
        <v>45133</v>
      </c>
      <c r="B630" s="7" t="s">
        <v>15</v>
      </c>
      <c r="C630" s="7" t="s">
        <v>19</v>
      </c>
      <c r="D630" s="7" t="s">
        <v>26</v>
      </c>
      <c r="E630" s="7" t="s">
        <v>47</v>
      </c>
      <c r="F630" s="9">
        <v>30</v>
      </c>
    </row>
    <row r="631" spans="1:6" x14ac:dyDescent="0.35">
      <c r="A631" s="8">
        <v>45133</v>
      </c>
      <c r="B631" s="7" t="s">
        <v>15</v>
      </c>
      <c r="C631" s="7" t="s">
        <v>19</v>
      </c>
      <c r="D631" s="7" t="s">
        <v>26</v>
      </c>
      <c r="E631" s="7" t="s">
        <v>47</v>
      </c>
      <c r="F631" s="9">
        <v>142</v>
      </c>
    </row>
    <row r="632" spans="1:6" x14ac:dyDescent="0.35">
      <c r="A632" s="8">
        <v>45133</v>
      </c>
      <c r="B632" s="7" t="s">
        <v>17</v>
      </c>
      <c r="C632" s="7" t="s">
        <v>19</v>
      </c>
      <c r="D632" s="7" t="s">
        <v>25</v>
      </c>
      <c r="E632" s="7" t="s">
        <v>45</v>
      </c>
      <c r="F632" s="9">
        <v>40</v>
      </c>
    </row>
    <row r="633" spans="1:6" x14ac:dyDescent="0.35">
      <c r="A633" s="8">
        <v>45134</v>
      </c>
      <c r="B633" s="7" t="s">
        <v>15</v>
      </c>
      <c r="C633" s="7" t="s">
        <v>19</v>
      </c>
      <c r="D633" s="7" t="s">
        <v>26</v>
      </c>
      <c r="E633" s="7" t="s">
        <v>47</v>
      </c>
      <c r="F633" s="9">
        <v>205</v>
      </c>
    </row>
    <row r="634" spans="1:6" x14ac:dyDescent="0.35">
      <c r="A634" s="8">
        <v>45134</v>
      </c>
      <c r="B634" s="7" t="s">
        <v>15</v>
      </c>
      <c r="C634" s="7" t="s">
        <v>19</v>
      </c>
      <c r="D634" s="7" t="s">
        <v>26</v>
      </c>
      <c r="E634" s="7" t="s">
        <v>47</v>
      </c>
      <c r="F634" s="9">
        <v>140</v>
      </c>
    </row>
    <row r="635" spans="1:6" x14ac:dyDescent="0.35">
      <c r="A635" s="8">
        <v>45134</v>
      </c>
      <c r="B635" s="7" t="s">
        <v>17</v>
      </c>
      <c r="C635" s="7" t="s">
        <v>19</v>
      </c>
      <c r="D635" s="7" t="s">
        <v>25</v>
      </c>
      <c r="E635" s="7" t="s">
        <v>45</v>
      </c>
      <c r="F635" s="9">
        <v>40</v>
      </c>
    </row>
    <row r="636" spans="1:6" x14ac:dyDescent="0.35">
      <c r="A636" s="8">
        <v>45135</v>
      </c>
      <c r="B636" s="7" t="s">
        <v>15</v>
      </c>
      <c r="C636" s="7" t="s">
        <v>19</v>
      </c>
      <c r="D636" s="7" t="s">
        <v>26</v>
      </c>
      <c r="E636" s="7" t="s">
        <v>47</v>
      </c>
      <c r="F636" s="9">
        <v>310</v>
      </c>
    </row>
    <row r="637" spans="1:6" x14ac:dyDescent="0.35">
      <c r="A637" s="8">
        <v>45135</v>
      </c>
      <c r="B637" s="7" t="s">
        <v>15</v>
      </c>
      <c r="C637" s="7" t="s">
        <v>19</v>
      </c>
      <c r="D637" s="7" t="s">
        <v>26</v>
      </c>
      <c r="E637" s="7" t="s">
        <v>47</v>
      </c>
      <c r="F637" s="9">
        <v>175</v>
      </c>
    </row>
    <row r="638" spans="1:6" x14ac:dyDescent="0.35">
      <c r="A638" s="8">
        <v>45135</v>
      </c>
      <c r="B638" s="7" t="s">
        <v>17</v>
      </c>
      <c r="C638" s="7" t="s">
        <v>19</v>
      </c>
      <c r="D638" s="7" t="s">
        <v>25</v>
      </c>
      <c r="E638" s="7" t="s">
        <v>44</v>
      </c>
      <c r="F638" s="9">
        <v>15</v>
      </c>
    </row>
    <row r="639" spans="1:6" x14ac:dyDescent="0.35">
      <c r="A639" s="8">
        <v>45136</v>
      </c>
      <c r="B639" s="7" t="s">
        <v>15</v>
      </c>
      <c r="C639" s="7" t="s">
        <v>19</v>
      </c>
      <c r="D639" s="7" t="s">
        <v>26</v>
      </c>
      <c r="E639" s="7" t="s">
        <v>47</v>
      </c>
      <c r="F639" s="9">
        <v>200</v>
      </c>
    </row>
    <row r="640" spans="1:6" x14ac:dyDescent="0.35">
      <c r="A640" s="8">
        <v>45136</v>
      </c>
      <c r="B640" s="7" t="s">
        <v>15</v>
      </c>
      <c r="C640" s="7" t="s">
        <v>19</v>
      </c>
      <c r="D640" s="7" t="s">
        <v>26</v>
      </c>
      <c r="E640" s="7" t="s">
        <v>47</v>
      </c>
      <c r="F640" s="9">
        <v>240</v>
      </c>
    </row>
    <row r="641" spans="1:6" x14ac:dyDescent="0.35">
      <c r="A641" s="8">
        <v>45136</v>
      </c>
      <c r="B641" s="7" t="s">
        <v>17</v>
      </c>
      <c r="C641" s="7" t="s">
        <v>19</v>
      </c>
      <c r="D641" s="7" t="s">
        <v>25</v>
      </c>
      <c r="E641" s="7" t="s">
        <v>45</v>
      </c>
      <c r="F641" s="9">
        <v>20</v>
      </c>
    </row>
    <row r="642" spans="1:6" x14ac:dyDescent="0.35">
      <c r="A642" s="8">
        <v>45137</v>
      </c>
      <c r="B642" s="7" t="s">
        <v>15</v>
      </c>
      <c r="C642" s="7" t="s">
        <v>19</v>
      </c>
      <c r="D642" s="7" t="s">
        <v>26</v>
      </c>
      <c r="E642" s="7" t="s">
        <v>47</v>
      </c>
      <c r="F642" s="9">
        <v>484</v>
      </c>
    </row>
    <row r="643" spans="1:6" x14ac:dyDescent="0.35">
      <c r="A643" s="8">
        <v>45137</v>
      </c>
      <c r="B643" s="7" t="s">
        <v>17</v>
      </c>
      <c r="C643" s="7" t="s">
        <v>19</v>
      </c>
      <c r="D643" s="7" t="s">
        <v>25</v>
      </c>
      <c r="E643" s="7" t="s">
        <v>45</v>
      </c>
      <c r="F643" s="9">
        <v>70</v>
      </c>
    </row>
    <row r="644" spans="1:6" x14ac:dyDescent="0.35">
      <c r="A644" s="8">
        <v>45138</v>
      </c>
      <c r="B644" s="7" t="s">
        <v>15</v>
      </c>
      <c r="C644" s="7" t="s">
        <v>19</v>
      </c>
      <c r="D644" s="7" t="s">
        <v>26</v>
      </c>
      <c r="E644" s="7" t="s">
        <v>47</v>
      </c>
      <c r="F644" s="9">
        <v>768</v>
      </c>
    </row>
    <row r="645" spans="1:6" x14ac:dyDescent="0.35">
      <c r="A645" s="8">
        <v>45138</v>
      </c>
      <c r="B645" s="7" t="s">
        <v>17</v>
      </c>
      <c r="C645" s="7" t="s">
        <v>19</v>
      </c>
      <c r="D645" s="7" t="s">
        <v>25</v>
      </c>
      <c r="E645" s="7" t="s">
        <v>44</v>
      </c>
      <c r="F645" s="9">
        <v>15</v>
      </c>
    </row>
    <row r="646" spans="1:6" x14ac:dyDescent="0.35">
      <c r="A646" s="8">
        <v>45138</v>
      </c>
      <c r="B646" s="7" t="s">
        <v>16</v>
      </c>
      <c r="C646" s="7" t="s">
        <v>19</v>
      </c>
      <c r="D646" s="7" t="s">
        <v>26</v>
      </c>
      <c r="E646" s="7" t="s">
        <v>46</v>
      </c>
      <c r="F646" s="9">
        <v>40</v>
      </c>
    </row>
    <row r="647" spans="1:6" x14ac:dyDescent="0.35">
      <c r="A647" s="8">
        <v>45139</v>
      </c>
      <c r="B647" s="7" t="s">
        <v>78</v>
      </c>
      <c r="C647" s="7" t="s">
        <v>18</v>
      </c>
      <c r="D647" s="7" t="s">
        <v>39</v>
      </c>
      <c r="E647" s="7" t="s">
        <v>20</v>
      </c>
      <c r="F647" s="9">
        <v>60000</v>
      </c>
    </row>
    <row r="648" spans="1:6" x14ac:dyDescent="0.35">
      <c r="A648" s="8">
        <v>45139</v>
      </c>
      <c r="B648" s="7" t="s">
        <v>15</v>
      </c>
      <c r="C648" s="7" t="s">
        <v>19</v>
      </c>
      <c r="D648" s="7" t="s">
        <v>26</v>
      </c>
      <c r="E648" s="7" t="s">
        <v>47</v>
      </c>
      <c r="F648" s="9">
        <v>102</v>
      </c>
    </row>
    <row r="649" spans="1:6" x14ac:dyDescent="0.35">
      <c r="A649" s="8">
        <v>45139</v>
      </c>
      <c r="B649" s="7" t="s">
        <v>15</v>
      </c>
      <c r="C649" s="7" t="s">
        <v>19</v>
      </c>
      <c r="D649" s="7" t="s">
        <v>26</v>
      </c>
      <c r="E649" s="7" t="s">
        <v>47</v>
      </c>
      <c r="F649" s="9">
        <v>240</v>
      </c>
    </row>
    <row r="650" spans="1:6" x14ac:dyDescent="0.35">
      <c r="A650" s="8">
        <v>45139</v>
      </c>
      <c r="B650" s="7" t="s">
        <v>17</v>
      </c>
      <c r="C650" s="7" t="s">
        <v>19</v>
      </c>
      <c r="D650" s="7" t="s">
        <v>25</v>
      </c>
      <c r="E650" s="7" t="s">
        <v>45</v>
      </c>
      <c r="F650" s="9">
        <v>20</v>
      </c>
    </row>
    <row r="651" spans="1:6" x14ac:dyDescent="0.35">
      <c r="A651" s="8">
        <v>45140</v>
      </c>
      <c r="B651" s="7" t="s">
        <v>15</v>
      </c>
      <c r="C651" s="7" t="s">
        <v>19</v>
      </c>
      <c r="D651" s="7" t="s">
        <v>26</v>
      </c>
      <c r="E651" s="7" t="s">
        <v>47</v>
      </c>
      <c r="F651" s="9">
        <v>250</v>
      </c>
    </row>
    <row r="652" spans="1:6" x14ac:dyDescent="0.35">
      <c r="A652" s="8">
        <v>45140</v>
      </c>
      <c r="B652" s="7" t="s">
        <v>15</v>
      </c>
      <c r="C652" s="7" t="s">
        <v>19</v>
      </c>
      <c r="D652" s="7" t="s">
        <v>26</v>
      </c>
      <c r="E652" s="7" t="s">
        <v>47</v>
      </c>
      <c r="F652" s="9">
        <v>144</v>
      </c>
    </row>
    <row r="653" spans="1:6" x14ac:dyDescent="0.35">
      <c r="A653" s="8">
        <v>45140</v>
      </c>
      <c r="B653" s="7" t="s">
        <v>17</v>
      </c>
      <c r="C653" s="7" t="s">
        <v>19</v>
      </c>
      <c r="D653" s="7" t="s">
        <v>25</v>
      </c>
      <c r="E653" s="7" t="s">
        <v>45</v>
      </c>
      <c r="F653" s="9">
        <v>40</v>
      </c>
    </row>
    <row r="654" spans="1:6" x14ac:dyDescent="0.35">
      <c r="A654" s="8">
        <v>45142</v>
      </c>
      <c r="B654" s="7" t="s">
        <v>15</v>
      </c>
      <c r="C654" s="7" t="s">
        <v>19</v>
      </c>
      <c r="D654" s="7" t="s">
        <v>26</v>
      </c>
      <c r="E654" s="7" t="s">
        <v>47</v>
      </c>
      <c r="F654" s="9">
        <v>50</v>
      </c>
    </row>
    <row r="655" spans="1:6" x14ac:dyDescent="0.35">
      <c r="A655" s="8">
        <v>45142</v>
      </c>
      <c r="B655" s="7" t="s">
        <v>15</v>
      </c>
      <c r="C655" s="7" t="s">
        <v>19</v>
      </c>
      <c r="D655" s="7" t="s">
        <v>26</v>
      </c>
      <c r="E655" s="7" t="s">
        <v>47</v>
      </c>
      <c r="F655" s="9">
        <v>140</v>
      </c>
    </row>
    <row r="656" spans="1:6" x14ac:dyDescent="0.35">
      <c r="A656" s="8">
        <v>45143</v>
      </c>
      <c r="B656" s="7" t="s">
        <v>15</v>
      </c>
      <c r="C656" s="7" t="s">
        <v>19</v>
      </c>
      <c r="D656" s="7" t="s">
        <v>26</v>
      </c>
      <c r="E656" s="7" t="s">
        <v>47</v>
      </c>
      <c r="F656" s="9">
        <v>375</v>
      </c>
    </row>
    <row r="657" spans="1:6" x14ac:dyDescent="0.35">
      <c r="A657" s="8">
        <v>45143</v>
      </c>
      <c r="B657" s="7" t="s">
        <v>16</v>
      </c>
      <c r="C657" s="7" t="s">
        <v>19</v>
      </c>
      <c r="D657" s="7" t="s">
        <v>26</v>
      </c>
      <c r="E657" s="7" t="s">
        <v>48</v>
      </c>
      <c r="F657" s="9">
        <v>283</v>
      </c>
    </row>
    <row r="658" spans="1:6" x14ac:dyDescent="0.35">
      <c r="A658" s="8">
        <v>45144</v>
      </c>
      <c r="B658" s="7" t="s">
        <v>15</v>
      </c>
      <c r="C658" s="7" t="s">
        <v>19</v>
      </c>
      <c r="D658" s="7" t="s">
        <v>26</v>
      </c>
      <c r="E658" s="7" t="s">
        <v>47</v>
      </c>
      <c r="F658" s="9">
        <v>240</v>
      </c>
    </row>
    <row r="659" spans="1:6" x14ac:dyDescent="0.35">
      <c r="A659" s="8">
        <v>45144</v>
      </c>
      <c r="B659" s="7" t="s">
        <v>15</v>
      </c>
      <c r="C659" s="7" t="s">
        <v>19</v>
      </c>
      <c r="D659" s="7" t="s">
        <v>26</v>
      </c>
      <c r="E659" s="7" t="s">
        <v>47</v>
      </c>
      <c r="F659" s="9">
        <v>90</v>
      </c>
    </row>
    <row r="660" spans="1:6" x14ac:dyDescent="0.35">
      <c r="A660" s="8">
        <v>45144</v>
      </c>
      <c r="B660" s="7" t="s">
        <v>17</v>
      </c>
      <c r="C660" s="7" t="s">
        <v>19</v>
      </c>
      <c r="D660" s="7" t="s">
        <v>25</v>
      </c>
      <c r="E660" s="7" t="s">
        <v>43</v>
      </c>
      <c r="F660" s="9">
        <v>89</v>
      </c>
    </row>
    <row r="661" spans="1:6" x14ac:dyDescent="0.35">
      <c r="A661" s="8">
        <v>45144</v>
      </c>
      <c r="B661" s="7" t="s">
        <v>16</v>
      </c>
      <c r="C661" s="7" t="s">
        <v>19</v>
      </c>
      <c r="D661" s="7" t="s">
        <v>26</v>
      </c>
      <c r="E661" s="7" t="s">
        <v>46</v>
      </c>
      <c r="F661" s="9">
        <v>69</v>
      </c>
    </row>
    <row r="662" spans="1:6" x14ac:dyDescent="0.35">
      <c r="A662" s="8">
        <v>45144</v>
      </c>
      <c r="B662" s="7" t="s">
        <v>16</v>
      </c>
      <c r="C662" s="7" t="s">
        <v>19</v>
      </c>
      <c r="D662" s="7" t="s">
        <v>26</v>
      </c>
      <c r="E662" s="7" t="s">
        <v>46</v>
      </c>
      <c r="F662" s="9">
        <v>110</v>
      </c>
    </row>
    <row r="663" spans="1:6" x14ac:dyDescent="0.35">
      <c r="A663" s="8">
        <v>45144</v>
      </c>
      <c r="B663" s="7" t="s">
        <v>16</v>
      </c>
      <c r="C663" s="7" t="s">
        <v>19</v>
      </c>
      <c r="D663" s="7" t="s">
        <v>30</v>
      </c>
      <c r="E663" s="7" t="s">
        <v>71</v>
      </c>
      <c r="F663" s="9">
        <v>249</v>
      </c>
    </row>
    <row r="664" spans="1:6" x14ac:dyDescent="0.35">
      <c r="A664" s="8">
        <v>45145</v>
      </c>
      <c r="B664" s="7" t="s">
        <v>16</v>
      </c>
      <c r="C664" s="7" t="s">
        <v>19</v>
      </c>
      <c r="D664" s="7" t="s">
        <v>26</v>
      </c>
      <c r="E664" s="7" t="s">
        <v>48</v>
      </c>
      <c r="F664" s="9">
        <v>492</v>
      </c>
    </row>
    <row r="665" spans="1:6" x14ac:dyDescent="0.35">
      <c r="A665" s="8">
        <v>45146</v>
      </c>
      <c r="B665" s="7" t="s">
        <v>15</v>
      </c>
      <c r="C665" s="7" t="s">
        <v>19</v>
      </c>
      <c r="D665" s="7" t="s">
        <v>26</v>
      </c>
      <c r="E665" s="7" t="s">
        <v>47</v>
      </c>
      <c r="F665" s="9">
        <v>65</v>
      </c>
    </row>
    <row r="666" spans="1:6" x14ac:dyDescent="0.35">
      <c r="A666" s="8">
        <v>45146</v>
      </c>
      <c r="B666" s="7" t="s">
        <v>15</v>
      </c>
      <c r="C666" s="7" t="s">
        <v>19</v>
      </c>
      <c r="D666" s="7" t="s">
        <v>26</v>
      </c>
      <c r="E666" s="7" t="s">
        <v>47</v>
      </c>
      <c r="F666" s="9">
        <v>140</v>
      </c>
    </row>
    <row r="667" spans="1:6" x14ac:dyDescent="0.35">
      <c r="A667" s="8">
        <v>45146</v>
      </c>
      <c r="B667" s="7" t="s">
        <v>15</v>
      </c>
      <c r="C667" s="7" t="s">
        <v>19</v>
      </c>
      <c r="D667" s="7" t="s">
        <v>30</v>
      </c>
      <c r="E667" s="7" t="s">
        <v>71</v>
      </c>
      <c r="F667" s="9">
        <v>5200</v>
      </c>
    </row>
    <row r="668" spans="1:6" x14ac:dyDescent="0.35">
      <c r="A668" s="8">
        <v>45146</v>
      </c>
      <c r="B668" s="7" t="s">
        <v>16</v>
      </c>
      <c r="C668" s="7" t="s">
        <v>19</v>
      </c>
      <c r="D668" s="7" t="s">
        <v>76</v>
      </c>
      <c r="E668" s="7" t="s">
        <v>62</v>
      </c>
      <c r="F668" s="9">
        <v>380</v>
      </c>
    </row>
    <row r="669" spans="1:6" x14ac:dyDescent="0.35">
      <c r="A669" s="8">
        <v>45147</v>
      </c>
      <c r="B669" s="7" t="s">
        <v>15</v>
      </c>
      <c r="C669" s="7" t="s">
        <v>19</v>
      </c>
      <c r="D669" s="7" t="s">
        <v>26</v>
      </c>
      <c r="E669" s="7" t="s">
        <v>47</v>
      </c>
      <c r="F669" s="9">
        <v>115</v>
      </c>
    </row>
    <row r="670" spans="1:6" x14ac:dyDescent="0.35">
      <c r="A670" s="8">
        <v>45147</v>
      </c>
      <c r="B670" s="7" t="s">
        <v>17</v>
      </c>
      <c r="C670" s="7" t="s">
        <v>19</v>
      </c>
      <c r="D670" s="7" t="s">
        <v>22</v>
      </c>
      <c r="E670" s="7" t="s">
        <v>51</v>
      </c>
      <c r="F670" s="9">
        <v>834</v>
      </c>
    </row>
    <row r="671" spans="1:6" x14ac:dyDescent="0.35">
      <c r="A671" s="8">
        <v>45147</v>
      </c>
      <c r="B671" s="7" t="s">
        <v>16</v>
      </c>
      <c r="C671" s="7" t="s">
        <v>19</v>
      </c>
      <c r="D671" s="7" t="s">
        <v>26</v>
      </c>
      <c r="E671" s="7" t="s">
        <v>46</v>
      </c>
      <c r="F671" s="9">
        <v>59</v>
      </c>
    </row>
    <row r="672" spans="1:6" x14ac:dyDescent="0.35">
      <c r="A672" s="8">
        <v>45148</v>
      </c>
      <c r="B672" s="7" t="s">
        <v>15</v>
      </c>
      <c r="C672" s="7" t="s">
        <v>19</v>
      </c>
      <c r="D672" s="7" t="s">
        <v>26</v>
      </c>
      <c r="E672" s="7" t="s">
        <v>47</v>
      </c>
      <c r="F672" s="9">
        <v>215</v>
      </c>
    </row>
    <row r="673" spans="1:6" x14ac:dyDescent="0.35">
      <c r="A673" s="8">
        <v>45148</v>
      </c>
      <c r="B673" s="7" t="s">
        <v>15</v>
      </c>
      <c r="C673" s="7" t="s">
        <v>19</v>
      </c>
      <c r="D673" s="7" t="s">
        <v>26</v>
      </c>
      <c r="E673" s="7" t="s">
        <v>47</v>
      </c>
      <c r="F673" s="9">
        <v>169</v>
      </c>
    </row>
    <row r="674" spans="1:6" x14ac:dyDescent="0.35">
      <c r="A674" s="8">
        <v>45149</v>
      </c>
      <c r="B674" s="7" t="s">
        <v>15</v>
      </c>
      <c r="C674" s="7" t="s">
        <v>19</v>
      </c>
      <c r="D674" s="7" t="s">
        <v>26</v>
      </c>
      <c r="E674" s="7" t="s">
        <v>47</v>
      </c>
      <c r="F674" s="9">
        <v>65</v>
      </c>
    </row>
    <row r="675" spans="1:6" x14ac:dyDescent="0.35">
      <c r="A675" s="8">
        <v>45149</v>
      </c>
      <c r="B675" s="7" t="s">
        <v>15</v>
      </c>
      <c r="C675" s="7" t="s">
        <v>19</v>
      </c>
      <c r="D675" s="7" t="s">
        <v>26</v>
      </c>
      <c r="E675" s="7" t="s">
        <v>47</v>
      </c>
      <c r="F675" s="9">
        <v>190</v>
      </c>
    </row>
    <row r="676" spans="1:6" x14ac:dyDescent="0.35">
      <c r="A676" s="8">
        <v>45149</v>
      </c>
      <c r="B676" s="7" t="s">
        <v>15</v>
      </c>
      <c r="C676" s="7" t="s">
        <v>19</v>
      </c>
      <c r="D676" s="7" t="s">
        <v>26</v>
      </c>
      <c r="E676" s="7" t="s">
        <v>47</v>
      </c>
      <c r="F676" s="9">
        <v>30</v>
      </c>
    </row>
    <row r="677" spans="1:6" x14ac:dyDescent="0.35">
      <c r="A677" s="8">
        <v>45150</v>
      </c>
      <c r="B677" s="7" t="s">
        <v>15</v>
      </c>
      <c r="C677" s="7" t="s">
        <v>19</v>
      </c>
      <c r="D677" s="7" t="s">
        <v>26</v>
      </c>
      <c r="E677" s="7" t="s">
        <v>47</v>
      </c>
      <c r="F677" s="9">
        <v>210</v>
      </c>
    </row>
    <row r="678" spans="1:6" x14ac:dyDescent="0.35">
      <c r="A678" s="8">
        <v>45150</v>
      </c>
      <c r="B678" s="7" t="s">
        <v>16</v>
      </c>
      <c r="C678" s="7" t="s">
        <v>19</v>
      </c>
      <c r="D678" s="7" t="s">
        <v>26</v>
      </c>
      <c r="E678" s="7" t="s">
        <v>46</v>
      </c>
      <c r="F678" s="9">
        <v>1278</v>
      </c>
    </row>
    <row r="679" spans="1:6" x14ac:dyDescent="0.35">
      <c r="A679" s="8">
        <v>45151</v>
      </c>
      <c r="B679" s="7" t="s">
        <v>15</v>
      </c>
      <c r="C679" s="7" t="s">
        <v>19</v>
      </c>
      <c r="D679" s="7" t="s">
        <v>26</v>
      </c>
      <c r="E679" s="7" t="s">
        <v>47</v>
      </c>
      <c r="F679" s="9">
        <v>239</v>
      </c>
    </row>
    <row r="680" spans="1:6" x14ac:dyDescent="0.35">
      <c r="A680" s="8">
        <v>45151</v>
      </c>
      <c r="B680" s="7" t="s">
        <v>15</v>
      </c>
      <c r="C680" s="7" t="s">
        <v>19</v>
      </c>
      <c r="D680" s="7" t="s">
        <v>26</v>
      </c>
      <c r="E680" s="7" t="s">
        <v>47</v>
      </c>
      <c r="F680" s="9">
        <v>87</v>
      </c>
    </row>
    <row r="681" spans="1:6" x14ac:dyDescent="0.35">
      <c r="A681" s="8">
        <v>45152</v>
      </c>
      <c r="B681" s="7" t="s">
        <v>15</v>
      </c>
      <c r="C681" s="7" t="s">
        <v>19</v>
      </c>
      <c r="D681" s="7" t="s">
        <v>26</v>
      </c>
      <c r="E681" s="7" t="s">
        <v>47</v>
      </c>
      <c r="F681" s="9">
        <v>400</v>
      </c>
    </row>
    <row r="682" spans="1:6" x14ac:dyDescent="0.35">
      <c r="A682" s="8">
        <v>45152</v>
      </c>
      <c r="B682" s="7" t="s">
        <v>16</v>
      </c>
      <c r="C682" s="7" t="s">
        <v>19</v>
      </c>
      <c r="D682" s="7" t="s">
        <v>26</v>
      </c>
      <c r="E682" s="7" t="s">
        <v>48</v>
      </c>
      <c r="F682" s="9">
        <v>177</v>
      </c>
    </row>
    <row r="683" spans="1:6" x14ac:dyDescent="0.35">
      <c r="A683" s="8">
        <v>45153</v>
      </c>
      <c r="B683" s="7" t="s">
        <v>15</v>
      </c>
      <c r="C683" s="7" t="s">
        <v>19</v>
      </c>
      <c r="D683" s="7" t="s">
        <v>26</v>
      </c>
      <c r="E683" s="7" t="s">
        <v>47</v>
      </c>
      <c r="F683" s="9">
        <v>65</v>
      </c>
    </row>
    <row r="684" spans="1:6" x14ac:dyDescent="0.35">
      <c r="A684" s="8">
        <v>45153</v>
      </c>
      <c r="B684" s="7" t="s">
        <v>15</v>
      </c>
      <c r="C684" s="7" t="s">
        <v>19</v>
      </c>
      <c r="D684" s="7" t="s">
        <v>26</v>
      </c>
      <c r="E684" s="7" t="s">
        <v>47</v>
      </c>
      <c r="F684" s="9">
        <v>222</v>
      </c>
    </row>
    <row r="685" spans="1:6" x14ac:dyDescent="0.35">
      <c r="A685" s="8">
        <v>45154</v>
      </c>
      <c r="B685" s="7" t="s">
        <v>15</v>
      </c>
      <c r="C685" s="7" t="s">
        <v>19</v>
      </c>
      <c r="D685" s="7" t="s">
        <v>26</v>
      </c>
      <c r="E685" s="7" t="s">
        <v>47</v>
      </c>
      <c r="F685" s="9">
        <v>100</v>
      </c>
    </row>
    <row r="686" spans="1:6" x14ac:dyDescent="0.35">
      <c r="A686" s="8">
        <v>45154</v>
      </c>
      <c r="B686" s="7" t="s">
        <v>15</v>
      </c>
      <c r="C686" s="7" t="s">
        <v>19</v>
      </c>
      <c r="D686" s="7" t="s">
        <v>26</v>
      </c>
      <c r="E686" s="7" t="s">
        <v>47</v>
      </c>
      <c r="F686" s="9">
        <v>110</v>
      </c>
    </row>
    <row r="687" spans="1:6" x14ac:dyDescent="0.35">
      <c r="A687" s="8">
        <v>45154</v>
      </c>
      <c r="B687" s="7" t="s">
        <v>17</v>
      </c>
      <c r="C687" s="7" t="s">
        <v>19</v>
      </c>
      <c r="D687" s="7" t="s">
        <v>25</v>
      </c>
      <c r="E687" s="7" t="s">
        <v>45</v>
      </c>
      <c r="F687" s="9">
        <v>20</v>
      </c>
    </row>
    <row r="688" spans="1:6" x14ac:dyDescent="0.35">
      <c r="A688" s="8">
        <v>45155</v>
      </c>
      <c r="B688" s="7" t="s">
        <v>15</v>
      </c>
      <c r="C688" s="7" t="s">
        <v>19</v>
      </c>
      <c r="D688" s="7" t="s">
        <v>26</v>
      </c>
      <c r="E688" s="7" t="s">
        <v>47</v>
      </c>
      <c r="F688" s="9">
        <v>90</v>
      </c>
    </row>
    <row r="689" spans="1:6" x14ac:dyDescent="0.35">
      <c r="A689" s="8">
        <v>45155</v>
      </c>
      <c r="B689" s="7" t="s">
        <v>15</v>
      </c>
      <c r="C689" s="7" t="s">
        <v>19</v>
      </c>
      <c r="D689" s="7" t="s">
        <v>26</v>
      </c>
      <c r="E689" s="7" t="s">
        <v>47</v>
      </c>
      <c r="F689" s="9">
        <v>193</v>
      </c>
    </row>
    <row r="690" spans="1:6" x14ac:dyDescent="0.35">
      <c r="A690" s="8">
        <v>45156</v>
      </c>
      <c r="B690" s="7" t="s">
        <v>15</v>
      </c>
      <c r="C690" s="7" t="s">
        <v>19</v>
      </c>
      <c r="D690" s="7" t="s">
        <v>26</v>
      </c>
      <c r="E690" s="7" t="s">
        <v>47</v>
      </c>
      <c r="F690" s="9">
        <v>215</v>
      </c>
    </row>
    <row r="691" spans="1:6" x14ac:dyDescent="0.35">
      <c r="A691" s="8">
        <v>45156</v>
      </c>
      <c r="B691" s="7" t="s">
        <v>15</v>
      </c>
      <c r="C691" s="7" t="s">
        <v>19</v>
      </c>
      <c r="D691" s="7" t="s">
        <v>26</v>
      </c>
      <c r="E691" s="7" t="s">
        <v>47</v>
      </c>
      <c r="F691" s="9">
        <v>190</v>
      </c>
    </row>
    <row r="692" spans="1:6" x14ac:dyDescent="0.35">
      <c r="A692" s="8">
        <v>45156</v>
      </c>
      <c r="B692" s="7" t="s">
        <v>16</v>
      </c>
      <c r="C692" s="7" t="s">
        <v>19</v>
      </c>
      <c r="D692" s="7" t="s">
        <v>24</v>
      </c>
      <c r="E692" s="7" t="s">
        <v>41</v>
      </c>
      <c r="F692" s="9">
        <v>7000</v>
      </c>
    </row>
    <row r="693" spans="1:6" x14ac:dyDescent="0.35">
      <c r="A693" s="8">
        <v>45156</v>
      </c>
      <c r="B693" s="7" t="s">
        <v>17</v>
      </c>
      <c r="C693" s="7" t="s">
        <v>19</v>
      </c>
      <c r="D693" s="7" t="s">
        <v>25</v>
      </c>
      <c r="E693" s="7" t="s">
        <v>44</v>
      </c>
      <c r="F693" s="9">
        <v>30</v>
      </c>
    </row>
    <row r="694" spans="1:6" x14ac:dyDescent="0.35">
      <c r="A694" s="8">
        <v>45157</v>
      </c>
      <c r="B694" s="7" t="s">
        <v>15</v>
      </c>
      <c r="C694" s="7" t="s">
        <v>19</v>
      </c>
      <c r="D694" s="7" t="s">
        <v>26</v>
      </c>
      <c r="E694" s="7" t="s">
        <v>47</v>
      </c>
      <c r="F694" s="9">
        <v>100</v>
      </c>
    </row>
    <row r="695" spans="1:6" x14ac:dyDescent="0.35">
      <c r="A695" s="8">
        <v>45157</v>
      </c>
      <c r="B695" s="7" t="s">
        <v>16</v>
      </c>
      <c r="C695" s="7" t="s">
        <v>19</v>
      </c>
      <c r="D695" s="7" t="s">
        <v>76</v>
      </c>
      <c r="E695" s="7" t="s">
        <v>62</v>
      </c>
      <c r="F695" s="9">
        <v>100</v>
      </c>
    </row>
    <row r="696" spans="1:6" x14ac:dyDescent="0.35">
      <c r="A696" s="8">
        <v>45158</v>
      </c>
      <c r="B696" s="7" t="s">
        <v>15</v>
      </c>
      <c r="C696" s="7" t="s">
        <v>19</v>
      </c>
      <c r="D696" s="7" t="s">
        <v>26</v>
      </c>
      <c r="E696" s="7" t="s">
        <v>47</v>
      </c>
      <c r="F696" s="9">
        <v>412</v>
      </c>
    </row>
    <row r="697" spans="1:6" x14ac:dyDescent="0.35">
      <c r="A697" s="8">
        <v>45158</v>
      </c>
      <c r="B697" s="7" t="s">
        <v>16</v>
      </c>
      <c r="C697" s="7" t="s">
        <v>19</v>
      </c>
      <c r="D697" s="7" t="s">
        <v>26</v>
      </c>
      <c r="E697" s="7" t="s">
        <v>46</v>
      </c>
      <c r="F697" s="9">
        <v>203</v>
      </c>
    </row>
    <row r="698" spans="1:6" x14ac:dyDescent="0.35">
      <c r="A698" s="8">
        <v>45158</v>
      </c>
      <c r="B698" s="7" t="s">
        <v>16</v>
      </c>
      <c r="C698" s="7" t="s">
        <v>19</v>
      </c>
      <c r="D698" s="7" t="s">
        <v>26</v>
      </c>
      <c r="E698" s="7" t="s">
        <v>48</v>
      </c>
      <c r="F698" s="9">
        <v>203</v>
      </c>
    </row>
    <row r="699" spans="1:6" x14ac:dyDescent="0.35">
      <c r="A699" s="8">
        <v>45158</v>
      </c>
      <c r="B699" s="7" t="s">
        <v>16</v>
      </c>
      <c r="C699" s="7" t="s">
        <v>19</v>
      </c>
      <c r="D699" s="7" t="s">
        <v>31</v>
      </c>
      <c r="E699" s="7" t="s">
        <v>75</v>
      </c>
      <c r="F699" s="9">
        <v>149</v>
      </c>
    </row>
    <row r="700" spans="1:6" x14ac:dyDescent="0.35">
      <c r="A700" s="8">
        <v>45159</v>
      </c>
      <c r="B700" s="7" t="s">
        <v>16</v>
      </c>
      <c r="C700" s="7" t="s">
        <v>19</v>
      </c>
      <c r="D700" s="7" t="s">
        <v>26</v>
      </c>
      <c r="E700" s="7" t="s">
        <v>48</v>
      </c>
      <c r="F700" s="9">
        <v>255</v>
      </c>
    </row>
    <row r="701" spans="1:6" x14ac:dyDescent="0.35">
      <c r="A701" s="8">
        <v>45160</v>
      </c>
      <c r="B701" s="7" t="s">
        <v>15</v>
      </c>
      <c r="C701" s="7" t="s">
        <v>19</v>
      </c>
      <c r="D701" s="7" t="s">
        <v>26</v>
      </c>
      <c r="E701" s="7" t="s">
        <v>47</v>
      </c>
      <c r="F701" s="9">
        <v>130</v>
      </c>
    </row>
    <row r="702" spans="1:6" x14ac:dyDescent="0.35">
      <c r="A702" s="8">
        <v>45160</v>
      </c>
      <c r="B702" s="7" t="s">
        <v>15</v>
      </c>
      <c r="C702" s="7" t="s">
        <v>19</v>
      </c>
      <c r="D702" s="7" t="s">
        <v>26</v>
      </c>
      <c r="E702" s="7" t="s">
        <v>47</v>
      </c>
      <c r="F702" s="9">
        <v>110</v>
      </c>
    </row>
    <row r="703" spans="1:6" x14ac:dyDescent="0.35">
      <c r="A703" s="8">
        <v>45161</v>
      </c>
      <c r="B703" s="7" t="s">
        <v>15</v>
      </c>
      <c r="C703" s="7" t="s">
        <v>19</v>
      </c>
      <c r="D703" s="7" t="s">
        <v>26</v>
      </c>
      <c r="E703" s="7" t="s">
        <v>47</v>
      </c>
      <c r="F703" s="9">
        <v>95</v>
      </c>
    </row>
    <row r="704" spans="1:6" x14ac:dyDescent="0.35">
      <c r="A704" s="8">
        <v>45162</v>
      </c>
      <c r="B704" s="7" t="s">
        <v>15</v>
      </c>
      <c r="C704" s="7" t="s">
        <v>19</v>
      </c>
      <c r="D704" s="7" t="s">
        <v>26</v>
      </c>
      <c r="E704" s="7" t="s">
        <v>47</v>
      </c>
      <c r="F704" s="9">
        <v>180</v>
      </c>
    </row>
    <row r="705" spans="1:6" x14ac:dyDescent="0.35">
      <c r="A705" s="8">
        <v>45162</v>
      </c>
      <c r="B705" s="7" t="s">
        <v>15</v>
      </c>
      <c r="C705" s="7" t="s">
        <v>19</v>
      </c>
      <c r="D705" s="7" t="s">
        <v>26</v>
      </c>
      <c r="E705" s="7" t="s">
        <v>47</v>
      </c>
      <c r="F705" s="9">
        <v>130</v>
      </c>
    </row>
    <row r="706" spans="1:6" x14ac:dyDescent="0.35">
      <c r="A706" s="8">
        <v>45163</v>
      </c>
      <c r="B706" s="7" t="s">
        <v>15</v>
      </c>
      <c r="C706" s="7" t="s">
        <v>19</v>
      </c>
      <c r="D706" s="7" t="s">
        <v>26</v>
      </c>
      <c r="E706" s="7" t="s">
        <v>47</v>
      </c>
      <c r="F706" s="9">
        <v>659</v>
      </c>
    </row>
    <row r="707" spans="1:6" x14ac:dyDescent="0.35">
      <c r="A707" s="8">
        <v>45163</v>
      </c>
      <c r="B707" s="7" t="s">
        <v>17</v>
      </c>
      <c r="C707" s="7" t="s">
        <v>19</v>
      </c>
      <c r="D707" s="7" t="s">
        <v>25</v>
      </c>
      <c r="E707" s="7" t="s">
        <v>43</v>
      </c>
      <c r="F707" s="9">
        <v>30</v>
      </c>
    </row>
    <row r="708" spans="1:6" x14ac:dyDescent="0.35">
      <c r="A708" s="8">
        <v>45164</v>
      </c>
      <c r="B708" s="7" t="s">
        <v>15</v>
      </c>
      <c r="C708" s="7" t="s">
        <v>19</v>
      </c>
      <c r="D708" s="7" t="s">
        <v>26</v>
      </c>
      <c r="E708" s="7" t="s">
        <v>47</v>
      </c>
      <c r="F708" s="9">
        <v>363</v>
      </c>
    </row>
    <row r="709" spans="1:6" x14ac:dyDescent="0.35">
      <c r="A709" s="8">
        <v>45164</v>
      </c>
      <c r="B709" s="7" t="s">
        <v>17</v>
      </c>
      <c r="C709" s="7" t="s">
        <v>19</v>
      </c>
      <c r="D709" s="7" t="s">
        <v>25</v>
      </c>
      <c r="E709" s="7" t="s">
        <v>43</v>
      </c>
      <c r="F709" s="9">
        <v>95</v>
      </c>
    </row>
    <row r="710" spans="1:6" x14ac:dyDescent="0.35">
      <c r="A710" s="8">
        <v>45164</v>
      </c>
      <c r="B710" s="7" t="s">
        <v>17</v>
      </c>
      <c r="C710" s="7" t="s">
        <v>19</v>
      </c>
      <c r="D710" s="7" t="s">
        <v>25</v>
      </c>
      <c r="E710" s="7" t="s">
        <v>44</v>
      </c>
      <c r="F710" s="9">
        <v>15</v>
      </c>
    </row>
    <row r="711" spans="1:6" x14ac:dyDescent="0.35">
      <c r="A711" s="8">
        <v>45164</v>
      </c>
      <c r="B711" s="7" t="s">
        <v>16</v>
      </c>
      <c r="C711" s="7" t="s">
        <v>19</v>
      </c>
      <c r="D711" s="7" t="s">
        <v>29</v>
      </c>
      <c r="E711" s="7" t="s">
        <v>68</v>
      </c>
      <c r="F711" s="9">
        <v>878</v>
      </c>
    </row>
    <row r="712" spans="1:6" x14ac:dyDescent="0.35">
      <c r="A712" s="8">
        <v>45165</v>
      </c>
      <c r="B712" s="7" t="s">
        <v>15</v>
      </c>
      <c r="C712" s="7" t="s">
        <v>19</v>
      </c>
      <c r="D712" s="7" t="s">
        <v>26</v>
      </c>
      <c r="E712" s="7" t="s">
        <v>47</v>
      </c>
      <c r="F712" s="9">
        <v>610</v>
      </c>
    </row>
    <row r="713" spans="1:6" x14ac:dyDescent="0.35">
      <c r="A713" s="8">
        <v>45165</v>
      </c>
      <c r="B713" s="7" t="s">
        <v>16</v>
      </c>
      <c r="C713" s="7" t="s">
        <v>19</v>
      </c>
      <c r="D713" s="7" t="s">
        <v>29</v>
      </c>
      <c r="E713" s="7" t="s">
        <v>68</v>
      </c>
      <c r="F713" s="9">
        <v>2786</v>
      </c>
    </row>
    <row r="714" spans="1:6" x14ac:dyDescent="0.35">
      <c r="A714" s="8">
        <v>45168</v>
      </c>
      <c r="B714" s="7" t="s">
        <v>15</v>
      </c>
      <c r="C714" s="7" t="s">
        <v>19</v>
      </c>
      <c r="D714" s="7" t="s">
        <v>26</v>
      </c>
      <c r="E714" s="7" t="s">
        <v>47</v>
      </c>
      <c r="F714" s="9">
        <v>120</v>
      </c>
    </row>
    <row r="715" spans="1:6" x14ac:dyDescent="0.35">
      <c r="A715" s="8">
        <v>45168</v>
      </c>
      <c r="B715" s="7" t="s">
        <v>15</v>
      </c>
      <c r="C715" s="7" t="s">
        <v>19</v>
      </c>
      <c r="D715" s="7" t="s">
        <v>26</v>
      </c>
      <c r="E715" s="7" t="s">
        <v>47</v>
      </c>
      <c r="F715" s="9">
        <v>394</v>
      </c>
    </row>
    <row r="716" spans="1:6" x14ac:dyDescent="0.35">
      <c r="A716" s="8">
        <v>45168</v>
      </c>
      <c r="B716" s="7" t="s">
        <v>17</v>
      </c>
      <c r="C716" s="7" t="s">
        <v>19</v>
      </c>
      <c r="D716" s="7" t="s">
        <v>25</v>
      </c>
      <c r="E716" s="7" t="s">
        <v>43</v>
      </c>
      <c r="F716" s="9">
        <v>89</v>
      </c>
    </row>
    <row r="717" spans="1:6" x14ac:dyDescent="0.35">
      <c r="A717" s="8">
        <v>45168</v>
      </c>
      <c r="B717" s="7" t="s">
        <v>17</v>
      </c>
      <c r="C717" s="7" t="s">
        <v>19</v>
      </c>
      <c r="D717" s="7" t="s">
        <v>25</v>
      </c>
      <c r="E717" s="7" t="s">
        <v>44</v>
      </c>
      <c r="F717" s="9">
        <v>30</v>
      </c>
    </row>
    <row r="718" spans="1:6" x14ac:dyDescent="0.35">
      <c r="A718" s="8">
        <v>45168</v>
      </c>
      <c r="B718" s="7" t="s">
        <v>17</v>
      </c>
      <c r="C718" s="7" t="s">
        <v>19</v>
      </c>
      <c r="D718" s="7" t="s">
        <v>25</v>
      </c>
      <c r="E718" s="7" t="s">
        <v>45</v>
      </c>
      <c r="F718" s="9">
        <v>20</v>
      </c>
    </row>
    <row r="719" spans="1:6" x14ac:dyDescent="0.35">
      <c r="A719" s="8">
        <v>45168</v>
      </c>
      <c r="B719" s="7" t="s">
        <v>16</v>
      </c>
      <c r="C719" s="7" t="s">
        <v>19</v>
      </c>
      <c r="D719" s="7" t="s">
        <v>26</v>
      </c>
      <c r="E719" s="7" t="s">
        <v>46</v>
      </c>
      <c r="F719" s="9">
        <v>131</v>
      </c>
    </row>
    <row r="720" spans="1:6" x14ac:dyDescent="0.35">
      <c r="A720" s="8">
        <v>45168</v>
      </c>
      <c r="B720" s="7" t="s">
        <v>16</v>
      </c>
      <c r="C720" s="7" t="s">
        <v>19</v>
      </c>
      <c r="D720" s="7" t="s">
        <v>26</v>
      </c>
      <c r="E720" s="7" t="s">
        <v>46</v>
      </c>
      <c r="F720" s="9">
        <v>26</v>
      </c>
    </row>
    <row r="721" spans="1:6" x14ac:dyDescent="0.35">
      <c r="A721" s="8">
        <v>45168</v>
      </c>
      <c r="B721" s="7" t="s">
        <v>16</v>
      </c>
      <c r="C721" s="7" t="s">
        <v>19</v>
      </c>
      <c r="D721" s="7" t="s">
        <v>26</v>
      </c>
      <c r="E721" s="7" t="s">
        <v>46</v>
      </c>
      <c r="F721" s="9">
        <v>76</v>
      </c>
    </row>
    <row r="722" spans="1:6" x14ac:dyDescent="0.35">
      <c r="A722" s="8">
        <v>45168</v>
      </c>
      <c r="B722" s="7" t="s">
        <v>16</v>
      </c>
      <c r="C722" s="7" t="s">
        <v>19</v>
      </c>
      <c r="D722" s="7" t="s">
        <v>29</v>
      </c>
      <c r="E722" s="7" t="s">
        <v>68</v>
      </c>
      <c r="F722" s="9">
        <v>915</v>
      </c>
    </row>
    <row r="723" spans="1:6" x14ac:dyDescent="0.35">
      <c r="A723" s="8">
        <v>45168</v>
      </c>
      <c r="B723" s="7" t="s">
        <v>16</v>
      </c>
      <c r="C723" s="7" t="s">
        <v>19</v>
      </c>
      <c r="D723" s="7" t="s">
        <v>29</v>
      </c>
      <c r="E723" s="7" t="s">
        <v>68</v>
      </c>
      <c r="F723" s="9">
        <v>298</v>
      </c>
    </row>
    <row r="724" spans="1:6" x14ac:dyDescent="0.35">
      <c r="A724" s="8">
        <v>45168</v>
      </c>
      <c r="B724" s="7" t="s">
        <v>16</v>
      </c>
      <c r="C724" s="7" t="s">
        <v>19</v>
      </c>
      <c r="D724" s="7" t="s">
        <v>29</v>
      </c>
      <c r="E724" s="7" t="s">
        <v>68</v>
      </c>
      <c r="F724" s="9">
        <v>199</v>
      </c>
    </row>
    <row r="725" spans="1:6" x14ac:dyDescent="0.35">
      <c r="A725" s="8">
        <v>45168</v>
      </c>
      <c r="B725" s="7" t="s">
        <v>16</v>
      </c>
      <c r="C725" s="7" t="s">
        <v>19</v>
      </c>
      <c r="D725" s="7" t="s">
        <v>76</v>
      </c>
      <c r="E725" s="7" t="s">
        <v>62</v>
      </c>
      <c r="F725" s="9">
        <v>169</v>
      </c>
    </row>
    <row r="726" spans="1:6" x14ac:dyDescent="0.35">
      <c r="A726" s="8">
        <v>45168</v>
      </c>
      <c r="B726" s="7" t="s">
        <v>16</v>
      </c>
      <c r="C726" s="7" t="s">
        <v>19</v>
      </c>
      <c r="D726" s="7" t="s">
        <v>76</v>
      </c>
      <c r="E726" s="7" t="s">
        <v>62</v>
      </c>
      <c r="F726" s="9">
        <v>119</v>
      </c>
    </row>
    <row r="727" spans="1:6" x14ac:dyDescent="0.35">
      <c r="A727" s="8">
        <v>45168</v>
      </c>
      <c r="B727" s="7" t="s">
        <v>16</v>
      </c>
      <c r="C727" s="7" t="s">
        <v>19</v>
      </c>
      <c r="D727" s="7" t="s">
        <v>76</v>
      </c>
      <c r="E727" s="7" t="s">
        <v>62</v>
      </c>
      <c r="F727" s="9">
        <v>29</v>
      </c>
    </row>
    <row r="728" spans="1:6" x14ac:dyDescent="0.35">
      <c r="A728" s="8">
        <v>45168</v>
      </c>
      <c r="B728" s="7" t="s">
        <v>16</v>
      </c>
      <c r="C728" s="7" t="s">
        <v>19</v>
      </c>
      <c r="D728" s="7" t="s">
        <v>76</v>
      </c>
      <c r="E728" s="7" t="s">
        <v>65</v>
      </c>
      <c r="F728" s="9">
        <v>298</v>
      </c>
    </row>
    <row r="729" spans="1:6" x14ac:dyDescent="0.35">
      <c r="A729" s="8">
        <v>45168</v>
      </c>
      <c r="B729" s="7" t="s">
        <v>16</v>
      </c>
      <c r="C729" s="7" t="s">
        <v>19</v>
      </c>
      <c r="D729" s="7" t="s">
        <v>76</v>
      </c>
      <c r="E729" s="7" t="s">
        <v>65</v>
      </c>
      <c r="F729" s="9">
        <v>199</v>
      </c>
    </row>
    <row r="730" spans="1:6" x14ac:dyDescent="0.35">
      <c r="A730" s="8">
        <v>45168</v>
      </c>
      <c r="B730" s="7" t="s">
        <v>16</v>
      </c>
      <c r="C730" s="7" t="s">
        <v>19</v>
      </c>
      <c r="D730" s="7" t="s">
        <v>76</v>
      </c>
      <c r="E730" s="7" t="s">
        <v>65</v>
      </c>
      <c r="F730" s="9">
        <v>129</v>
      </c>
    </row>
    <row r="731" spans="1:6" x14ac:dyDescent="0.35">
      <c r="A731" s="8">
        <v>45169</v>
      </c>
      <c r="B731" s="7" t="s">
        <v>17</v>
      </c>
      <c r="C731" s="7" t="s">
        <v>19</v>
      </c>
      <c r="D731" s="7" t="s">
        <v>22</v>
      </c>
      <c r="E731" s="7" t="s">
        <v>51</v>
      </c>
      <c r="F731" s="9">
        <v>324</v>
      </c>
    </row>
    <row r="732" spans="1:6" x14ac:dyDescent="0.35">
      <c r="A732" s="8">
        <v>45170</v>
      </c>
      <c r="B732" s="7" t="s">
        <v>78</v>
      </c>
      <c r="C732" s="7" t="s">
        <v>18</v>
      </c>
      <c r="D732" s="7" t="s">
        <v>39</v>
      </c>
      <c r="E732" s="7" t="s">
        <v>20</v>
      </c>
      <c r="F732" s="9">
        <v>60000</v>
      </c>
    </row>
    <row r="733" spans="1:6" x14ac:dyDescent="0.35">
      <c r="A733" s="8">
        <v>45171</v>
      </c>
      <c r="B733" s="7" t="s">
        <v>15</v>
      </c>
      <c r="C733" s="7" t="s">
        <v>19</v>
      </c>
      <c r="D733" s="7" t="s">
        <v>26</v>
      </c>
      <c r="E733" s="7" t="s">
        <v>47</v>
      </c>
      <c r="F733" s="9">
        <v>345</v>
      </c>
    </row>
    <row r="734" spans="1:6" x14ac:dyDescent="0.35">
      <c r="A734" s="8">
        <v>45171</v>
      </c>
      <c r="B734" s="7" t="s">
        <v>16</v>
      </c>
      <c r="C734" s="7" t="s">
        <v>19</v>
      </c>
      <c r="D734" s="7" t="s">
        <v>26</v>
      </c>
      <c r="E734" s="7" t="s">
        <v>46</v>
      </c>
      <c r="F734" s="9">
        <v>60</v>
      </c>
    </row>
    <row r="735" spans="1:6" x14ac:dyDescent="0.35">
      <c r="A735" s="8">
        <v>45171</v>
      </c>
      <c r="B735" s="7" t="s">
        <v>16</v>
      </c>
      <c r="C735" s="7" t="s">
        <v>19</v>
      </c>
      <c r="D735" s="7" t="s">
        <v>26</v>
      </c>
      <c r="E735" s="7" t="s">
        <v>46</v>
      </c>
      <c r="F735" s="9">
        <v>40</v>
      </c>
    </row>
    <row r="736" spans="1:6" x14ac:dyDescent="0.35">
      <c r="A736" s="8">
        <v>45171</v>
      </c>
      <c r="B736" s="7" t="s">
        <v>16</v>
      </c>
      <c r="C736" s="7" t="s">
        <v>19</v>
      </c>
      <c r="D736" s="7" t="s">
        <v>26</v>
      </c>
      <c r="E736" s="7" t="s">
        <v>46</v>
      </c>
      <c r="F736" s="9">
        <v>95</v>
      </c>
    </row>
    <row r="737" spans="1:6" x14ac:dyDescent="0.35">
      <c r="A737" s="8">
        <v>45171</v>
      </c>
      <c r="B737" s="7" t="s">
        <v>16</v>
      </c>
      <c r="C737" s="7" t="s">
        <v>19</v>
      </c>
      <c r="D737" s="7" t="s">
        <v>26</v>
      </c>
      <c r="E737" s="7" t="s">
        <v>46</v>
      </c>
      <c r="F737" s="9">
        <v>50</v>
      </c>
    </row>
    <row r="738" spans="1:6" x14ac:dyDescent="0.35">
      <c r="A738" s="8">
        <v>45171</v>
      </c>
      <c r="B738" s="7" t="s">
        <v>16</v>
      </c>
      <c r="C738" s="7" t="s">
        <v>19</v>
      </c>
      <c r="D738" s="7" t="s">
        <v>26</v>
      </c>
      <c r="E738" s="7" t="s">
        <v>46</v>
      </c>
      <c r="F738" s="9">
        <v>50</v>
      </c>
    </row>
    <row r="739" spans="1:6" x14ac:dyDescent="0.35">
      <c r="A739" s="8">
        <v>45171</v>
      </c>
      <c r="B739" s="7" t="s">
        <v>16</v>
      </c>
      <c r="C739" s="7" t="s">
        <v>19</v>
      </c>
      <c r="D739" s="7" t="s">
        <v>29</v>
      </c>
      <c r="E739" s="7" t="s">
        <v>68</v>
      </c>
      <c r="F739" s="9">
        <v>179</v>
      </c>
    </row>
    <row r="740" spans="1:6" x14ac:dyDescent="0.35">
      <c r="A740" s="8">
        <v>45172</v>
      </c>
      <c r="B740" s="7" t="s">
        <v>15</v>
      </c>
      <c r="C740" s="7" t="s">
        <v>19</v>
      </c>
      <c r="D740" s="7" t="s">
        <v>26</v>
      </c>
      <c r="E740" s="7" t="s">
        <v>47</v>
      </c>
      <c r="F740" s="9">
        <v>505</v>
      </c>
    </row>
    <row r="741" spans="1:6" x14ac:dyDescent="0.35">
      <c r="A741" s="8">
        <v>45173</v>
      </c>
      <c r="B741" s="7" t="s">
        <v>15</v>
      </c>
      <c r="C741" s="7" t="s">
        <v>19</v>
      </c>
      <c r="D741" s="7" t="s">
        <v>26</v>
      </c>
      <c r="E741" s="7" t="s">
        <v>47</v>
      </c>
      <c r="F741" s="9">
        <v>104</v>
      </c>
    </row>
    <row r="742" spans="1:6" x14ac:dyDescent="0.35">
      <c r="A742" s="8">
        <v>45173</v>
      </c>
      <c r="B742" s="7" t="s">
        <v>15</v>
      </c>
      <c r="C742" s="7" t="s">
        <v>19</v>
      </c>
      <c r="D742" s="7" t="s">
        <v>26</v>
      </c>
      <c r="E742" s="7" t="s">
        <v>47</v>
      </c>
      <c r="F742" s="9">
        <v>1045</v>
      </c>
    </row>
    <row r="743" spans="1:6" x14ac:dyDescent="0.35">
      <c r="A743" s="8">
        <v>45173</v>
      </c>
      <c r="B743" s="7" t="s">
        <v>17</v>
      </c>
      <c r="C743" s="7" t="s">
        <v>19</v>
      </c>
      <c r="D743" s="7" t="s">
        <v>25</v>
      </c>
      <c r="E743" s="7" t="s">
        <v>44</v>
      </c>
      <c r="F743" s="9">
        <v>30</v>
      </c>
    </row>
    <row r="744" spans="1:6" x14ac:dyDescent="0.35">
      <c r="A744" s="8">
        <v>45173</v>
      </c>
      <c r="B744" s="7" t="s">
        <v>16</v>
      </c>
      <c r="C744" s="7" t="s">
        <v>19</v>
      </c>
      <c r="D744" s="7" t="s">
        <v>26</v>
      </c>
      <c r="E744" s="7" t="s">
        <v>46</v>
      </c>
      <c r="F744" s="9">
        <v>119</v>
      </c>
    </row>
    <row r="745" spans="1:6" x14ac:dyDescent="0.35">
      <c r="A745" s="8">
        <v>45173</v>
      </c>
      <c r="B745" s="7" t="s">
        <v>16</v>
      </c>
      <c r="C745" s="7" t="s">
        <v>19</v>
      </c>
      <c r="D745" s="7" t="s">
        <v>26</v>
      </c>
      <c r="E745" s="7" t="s">
        <v>46</v>
      </c>
      <c r="F745" s="9">
        <v>107</v>
      </c>
    </row>
    <row r="746" spans="1:6" x14ac:dyDescent="0.35">
      <c r="A746" s="8">
        <v>45173</v>
      </c>
      <c r="B746" s="7" t="s">
        <v>16</v>
      </c>
      <c r="C746" s="7" t="s">
        <v>19</v>
      </c>
      <c r="D746" s="7" t="s">
        <v>26</v>
      </c>
      <c r="E746" s="7" t="s">
        <v>46</v>
      </c>
      <c r="F746" s="9">
        <v>78</v>
      </c>
    </row>
    <row r="747" spans="1:6" x14ac:dyDescent="0.35">
      <c r="A747" s="8">
        <v>45173</v>
      </c>
      <c r="B747" s="7" t="s">
        <v>16</v>
      </c>
      <c r="C747" s="7" t="s">
        <v>19</v>
      </c>
      <c r="D747" s="7" t="s">
        <v>26</v>
      </c>
      <c r="E747" s="7" t="s">
        <v>46</v>
      </c>
      <c r="F747" s="9">
        <v>55</v>
      </c>
    </row>
    <row r="748" spans="1:6" x14ac:dyDescent="0.35">
      <c r="A748" s="8">
        <v>45173</v>
      </c>
      <c r="B748" s="7" t="s">
        <v>16</v>
      </c>
      <c r="C748" s="7" t="s">
        <v>19</v>
      </c>
      <c r="D748" s="7" t="s">
        <v>26</v>
      </c>
      <c r="E748" s="7" t="s">
        <v>46</v>
      </c>
      <c r="F748" s="9">
        <v>45</v>
      </c>
    </row>
    <row r="749" spans="1:6" x14ac:dyDescent="0.35">
      <c r="A749" s="8">
        <v>45173</v>
      </c>
      <c r="B749" s="7" t="s">
        <v>16</v>
      </c>
      <c r="C749" s="7" t="s">
        <v>19</v>
      </c>
      <c r="D749" s="7" t="s">
        <v>26</v>
      </c>
      <c r="E749" s="7" t="s">
        <v>46</v>
      </c>
      <c r="F749" s="9">
        <v>39</v>
      </c>
    </row>
    <row r="750" spans="1:6" x14ac:dyDescent="0.35">
      <c r="A750" s="8">
        <v>45173</v>
      </c>
      <c r="B750" s="7" t="s">
        <v>16</v>
      </c>
      <c r="C750" s="7" t="s">
        <v>19</v>
      </c>
      <c r="D750" s="7" t="s">
        <v>26</v>
      </c>
      <c r="E750" s="7" t="s">
        <v>46</v>
      </c>
      <c r="F750" s="9">
        <v>33</v>
      </c>
    </row>
    <row r="751" spans="1:6" x14ac:dyDescent="0.35">
      <c r="A751" s="8">
        <v>45173</v>
      </c>
      <c r="B751" s="7" t="s">
        <v>16</v>
      </c>
      <c r="C751" s="7" t="s">
        <v>19</v>
      </c>
      <c r="D751" s="7" t="s">
        <v>26</v>
      </c>
      <c r="E751" s="7" t="s">
        <v>46</v>
      </c>
      <c r="F751" s="9">
        <v>28</v>
      </c>
    </row>
    <row r="752" spans="1:6" x14ac:dyDescent="0.35">
      <c r="A752" s="8">
        <v>45173</v>
      </c>
      <c r="B752" s="7" t="s">
        <v>16</v>
      </c>
      <c r="C752" s="7" t="s">
        <v>19</v>
      </c>
      <c r="D752" s="7" t="s">
        <v>26</v>
      </c>
      <c r="E752" s="7" t="s">
        <v>46</v>
      </c>
      <c r="F752" s="9">
        <v>25</v>
      </c>
    </row>
    <row r="753" spans="1:6" x14ac:dyDescent="0.35">
      <c r="A753" s="8">
        <v>45173</v>
      </c>
      <c r="B753" s="7" t="s">
        <v>16</v>
      </c>
      <c r="C753" s="7" t="s">
        <v>19</v>
      </c>
      <c r="D753" s="7" t="s">
        <v>26</v>
      </c>
      <c r="E753" s="7" t="s">
        <v>46</v>
      </c>
      <c r="F753" s="9">
        <v>23</v>
      </c>
    </row>
    <row r="754" spans="1:6" x14ac:dyDescent="0.35">
      <c r="A754" s="8">
        <v>45173</v>
      </c>
      <c r="B754" s="7" t="s">
        <v>16</v>
      </c>
      <c r="C754" s="7" t="s">
        <v>19</v>
      </c>
      <c r="D754" s="7" t="s">
        <v>26</v>
      </c>
      <c r="E754" s="7" t="s">
        <v>46</v>
      </c>
      <c r="F754" s="9">
        <v>22</v>
      </c>
    </row>
    <row r="755" spans="1:6" x14ac:dyDescent="0.35">
      <c r="A755" s="8">
        <v>45174</v>
      </c>
      <c r="B755" s="7" t="s">
        <v>16</v>
      </c>
      <c r="C755" s="7" t="s">
        <v>19</v>
      </c>
      <c r="D755" s="7" t="s">
        <v>26</v>
      </c>
      <c r="E755" s="7" t="s">
        <v>48</v>
      </c>
      <c r="F755" s="9">
        <v>119</v>
      </c>
    </row>
    <row r="756" spans="1:6" x14ac:dyDescent="0.35">
      <c r="A756" s="8">
        <v>45174</v>
      </c>
      <c r="B756" s="7" t="s">
        <v>16</v>
      </c>
      <c r="C756" s="7" t="s">
        <v>19</v>
      </c>
      <c r="D756" s="7" t="s">
        <v>26</v>
      </c>
      <c r="E756" s="7" t="s">
        <v>48</v>
      </c>
      <c r="F756" s="9">
        <v>198</v>
      </c>
    </row>
    <row r="757" spans="1:6" x14ac:dyDescent="0.35">
      <c r="A757" s="8">
        <v>45175</v>
      </c>
      <c r="B757" s="7" t="s">
        <v>15</v>
      </c>
      <c r="C757" s="7" t="s">
        <v>19</v>
      </c>
      <c r="D757" s="7" t="s">
        <v>26</v>
      </c>
      <c r="E757" s="7" t="s">
        <v>47</v>
      </c>
      <c r="F757" s="9">
        <v>504</v>
      </c>
    </row>
    <row r="758" spans="1:6" x14ac:dyDescent="0.35">
      <c r="A758" s="8">
        <v>45175</v>
      </c>
      <c r="B758" s="7" t="s">
        <v>16</v>
      </c>
      <c r="C758" s="7" t="s">
        <v>19</v>
      </c>
      <c r="D758" s="7" t="s">
        <v>26</v>
      </c>
      <c r="E758" s="7" t="s">
        <v>46</v>
      </c>
      <c r="F758" s="9">
        <v>40</v>
      </c>
    </row>
    <row r="759" spans="1:6" x14ac:dyDescent="0.35">
      <c r="A759" s="8">
        <v>45175</v>
      </c>
      <c r="B759" s="7" t="s">
        <v>16</v>
      </c>
      <c r="C759" s="7" t="s">
        <v>19</v>
      </c>
      <c r="D759" s="7" t="s">
        <v>26</v>
      </c>
      <c r="E759" s="7" t="s">
        <v>48</v>
      </c>
      <c r="F759" s="9">
        <v>285</v>
      </c>
    </row>
    <row r="760" spans="1:6" x14ac:dyDescent="0.35">
      <c r="A760" s="8">
        <v>45178</v>
      </c>
      <c r="B760" s="7" t="s">
        <v>15</v>
      </c>
      <c r="C760" s="7" t="s">
        <v>19</v>
      </c>
      <c r="D760" s="7" t="s">
        <v>26</v>
      </c>
      <c r="E760" s="7" t="s">
        <v>47</v>
      </c>
      <c r="F760" s="9">
        <v>305</v>
      </c>
    </row>
    <row r="761" spans="1:6" x14ac:dyDescent="0.35">
      <c r="A761" s="8">
        <v>45178</v>
      </c>
      <c r="B761" s="7" t="s">
        <v>16</v>
      </c>
      <c r="C761" s="7" t="s">
        <v>19</v>
      </c>
      <c r="D761" s="7" t="s">
        <v>26</v>
      </c>
      <c r="E761" s="7" t="s">
        <v>48</v>
      </c>
      <c r="F761" s="9">
        <v>172</v>
      </c>
    </row>
    <row r="762" spans="1:6" x14ac:dyDescent="0.35">
      <c r="A762" s="8">
        <v>45179</v>
      </c>
      <c r="B762" s="7" t="s">
        <v>16</v>
      </c>
      <c r="C762" s="7" t="s">
        <v>19</v>
      </c>
      <c r="D762" s="7" t="s">
        <v>26</v>
      </c>
      <c r="E762" s="7" t="s">
        <v>48</v>
      </c>
      <c r="F762" s="9">
        <v>250</v>
      </c>
    </row>
    <row r="763" spans="1:6" x14ac:dyDescent="0.35">
      <c r="A763" s="8">
        <v>45179</v>
      </c>
      <c r="B763" s="7" t="s">
        <v>16</v>
      </c>
      <c r="C763" s="7" t="s">
        <v>19</v>
      </c>
      <c r="D763" s="7" t="s">
        <v>26</v>
      </c>
      <c r="E763" s="7" t="s">
        <v>48</v>
      </c>
      <c r="F763" s="9">
        <v>147</v>
      </c>
    </row>
    <row r="764" spans="1:6" x14ac:dyDescent="0.35">
      <c r="A764" s="8">
        <v>45180</v>
      </c>
      <c r="B764" s="7" t="s">
        <v>16</v>
      </c>
      <c r="C764" s="7" t="s">
        <v>19</v>
      </c>
      <c r="D764" s="7" t="s">
        <v>26</v>
      </c>
      <c r="E764" s="7" t="s">
        <v>48</v>
      </c>
      <c r="F764" s="9">
        <v>206</v>
      </c>
    </row>
    <row r="765" spans="1:6" x14ac:dyDescent="0.35">
      <c r="A765" s="8">
        <v>45181</v>
      </c>
      <c r="B765" s="7" t="s">
        <v>15</v>
      </c>
      <c r="C765" s="7" t="s">
        <v>19</v>
      </c>
      <c r="D765" s="7" t="s">
        <v>26</v>
      </c>
      <c r="E765" s="7" t="s">
        <v>47</v>
      </c>
      <c r="F765" s="9">
        <v>527</v>
      </c>
    </row>
    <row r="766" spans="1:6" x14ac:dyDescent="0.35">
      <c r="A766" s="8">
        <v>45181</v>
      </c>
      <c r="B766" s="7" t="s">
        <v>17</v>
      </c>
      <c r="C766" s="7" t="s">
        <v>19</v>
      </c>
      <c r="D766" s="7" t="s">
        <v>25</v>
      </c>
      <c r="E766" s="7" t="s">
        <v>44</v>
      </c>
      <c r="F766" s="9">
        <v>15</v>
      </c>
    </row>
    <row r="767" spans="1:6" x14ac:dyDescent="0.35">
      <c r="A767" s="8">
        <v>45181</v>
      </c>
      <c r="B767" s="7" t="s">
        <v>16</v>
      </c>
      <c r="C767" s="7" t="s">
        <v>19</v>
      </c>
      <c r="D767" s="7" t="s">
        <v>26</v>
      </c>
      <c r="E767" s="7" t="s">
        <v>46</v>
      </c>
      <c r="F767" s="9">
        <v>59</v>
      </c>
    </row>
    <row r="768" spans="1:6" x14ac:dyDescent="0.35">
      <c r="A768" s="8">
        <v>45181</v>
      </c>
      <c r="B768" s="7" t="s">
        <v>16</v>
      </c>
      <c r="C768" s="7" t="s">
        <v>19</v>
      </c>
      <c r="D768" s="7" t="s">
        <v>26</v>
      </c>
      <c r="E768" s="7" t="s">
        <v>46</v>
      </c>
      <c r="F768" s="9">
        <v>45</v>
      </c>
    </row>
    <row r="769" spans="1:6" x14ac:dyDescent="0.35">
      <c r="A769" s="8">
        <v>45181</v>
      </c>
      <c r="B769" s="7" t="s">
        <v>16</v>
      </c>
      <c r="C769" s="7" t="s">
        <v>19</v>
      </c>
      <c r="D769" s="7" t="s">
        <v>26</v>
      </c>
      <c r="E769" s="7" t="s">
        <v>46</v>
      </c>
      <c r="F769" s="9">
        <v>99</v>
      </c>
    </row>
    <row r="770" spans="1:6" x14ac:dyDescent="0.35">
      <c r="A770" s="8">
        <v>45181</v>
      </c>
      <c r="B770" s="7" t="s">
        <v>16</v>
      </c>
      <c r="C770" s="7" t="s">
        <v>19</v>
      </c>
      <c r="D770" s="7" t="s">
        <v>26</v>
      </c>
      <c r="E770" s="7" t="s">
        <v>46</v>
      </c>
      <c r="F770" s="9">
        <v>85</v>
      </c>
    </row>
    <row r="771" spans="1:6" x14ac:dyDescent="0.35">
      <c r="A771" s="8">
        <v>45181</v>
      </c>
      <c r="B771" s="7" t="s">
        <v>16</v>
      </c>
      <c r="C771" s="7" t="s">
        <v>19</v>
      </c>
      <c r="D771" s="7" t="s">
        <v>26</v>
      </c>
      <c r="E771" s="7" t="s">
        <v>46</v>
      </c>
      <c r="F771" s="9">
        <v>134</v>
      </c>
    </row>
    <row r="772" spans="1:6" x14ac:dyDescent="0.35">
      <c r="A772" s="8">
        <v>45181</v>
      </c>
      <c r="B772" s="7" t="s">
        <v>16</v>
      </c>
      <c r="C772" s="7" t="s">
        <v>19</v>
      </c>
      <c r="D772" s="7" t="s">
        <v>26</v>
      </c>
      <c r="E772" s="7" t="s">
        <v>46</v>
      </c>
      <c r="F772" s="9">
        <v>62</v>
      </c>
    </row>
    <row r="773" spans="1:6" x14ac:dyDescent="0.35">
      <c r="A773" s="8">
        <v>45181</v>
      </c>
      <c r="B773" s="7" t="s">
        <v>16</v>
      </c>
      <c r="C773" s="7" t="s">
        <v>19</v>
      </c>
      <c r="D773" s="7" t="s">
        <v>26</v>
      </c>
      <c r="E773" s="7" t="s">
        <v>46</v>
      </c>
      <c r="F773" s="9">
        <v>106</v>
      </c>
    </row>
    <row r="774" spans="1:6" x14ac:dyDescent="0.35">
      <c r="A774" s="8">
        <v>45181</v>
      </c>
      <c r="B774" s="7" t="s">
        <v>16</v>
      </c>
      <c r="C774" s="7" t="s">
        <v>19</v>
      </c>
      <c r="D774" s="7" t="s">
        <v>26</v>
      </c>
      <c r="E774" s="7" t="s">
        <v>46</v>
      </c>
      <c r="F774" s="9">
        <v>179</v>
      </c>
    </row>
    <row r="775" spans="1:6" x14ac:dyDescent="0.35">
      <c r="A775" s="8">
        <v>45181</v>
      </c>
      <c r="B775" s="7" t="s">
        <v>16</v>
      </c>
      <c r="C775" s="7" t="s">
        <v>19</v>
      </c>
      <c r="D775" s="7" t="s">
        <v>26</v>
      </c>
      <c r="E775" s="7" t="s">
        <v>46</v>
      </c>
      <c r="F775" s="9">
        <v>111</v>
      </c>
    </row>
    <row r="776" spans="1:6" x14ac:dyDescent="0.35">
      <c r="A776" s="8">
        <v>45181</v>
      </c>
      <c r="B776" s="7" t="s">
        <v>16</v>
      </c>
      <c r="C776" s="7" t="s">
        <v>19</v>
      </c>
      <c r="D776" s="7" t="s">
        <v>26</v>
      </c>
      <c r="E776" s="7" t="s">
        <v>46</v>
      </c>
      <c r="F776" s="9">
        <v>139</v>
      </c>
    </row>
    <row r="777" spans="1:6" x14ac:dyDescent="0.35">
      <c r="A777" s="8">
        <v>45181</v>
      </c>
      <c r="B777" s="7" t="s">
        <v>16</v>
      </c>
      <c r="C777" s="7" t="s">
        <v>19</v>
      </c>
      <c r="D777" s="7" t="s">
        <v>26</v>
      </c>
      <c r="E777" s="7" t="s">
        <v>46</v>
      </c>
      <c r="F777" s="9">
        <v>105</v>
      </c>
    </row>
    <row r="778" spans="1:6" x14ac:dyDescent="0.35">
      <c r="A778" s="8">
        <v>45181</v>
      </c>
      <c r="B778" s="7" t="s">
        <v>16</v>
      </c>
      <c r="C778" s="7" t="s">
        <v>19</v>
      </c>
      <c r="D778" s="7" t="s">
        <v>26</v>
      </c>
      <c r="E778" s="7" t="s">
        <v>46</v>
      </c>
      <c r="F778" s="9">
        <v>95</v>
      </c>
    </row>
    <row r="779" spans="1:6" x14ac:dyDescent="0.35">
      <c r="A779" s="8">
        <v>45181</v>
      </c>
      <c r="B779" s="7" t="s">
        <v>16</v>
      </c>
      <c r="C779" s="7" t="s">
        <v>19</v>
      </c>
      <c r="D779" s="7" t="s">
        <v>26</v>
      </c>
      <c r="E779" s="7" t="s">
        <v>46</v>
      </c>
      <c r="F779" s="9">
        <v>99</v>
      </c>
    </row>
    <row r="780" spans="1:6" x14ac:dyDescent="0.35">
      <c r="A780" s="8">
        <v>45181</v>
      </c>
      <c r="B780" s="7" t="s">
        <v>16</v>
      </c>
      <c r="C780" s="7" t="s">
        <v>19</v>
      </c>
      <c r="D780" s="7" t="s">
        <v>26</v>
      </c>
      <c r="E780" s="7" t="s">
        <v>46</v>
      </c>
      <c r="F780" s="9">
        <v>49</v>
      </c>
    </row>
    <row r="781" spans="1:6" x14ac:dyDescent="0.35">
      <c r="A781" s="8">
        <v>45181</v>
      </c>
      <c r="B781" s="7" t="s">
        <v>16</v>
      </c>
      <c r="C781" s="7" t="s">
        <v>19</v>
      </c>
      <c r="D781" s="7" t="s">
        <v>26</v>
      </c>
      <c r="E781" s="7" t="s">
        <v>46</v>
      </c>
      <c r="F781" s="9">
        <v>115</v>
      </c>
    </row>
    <row r="782" spans="1:6" x14ac:dyDescent="0.35">
      <c r="A782" s="8">
        <v>45181</v>
      </c>
      <c r="B782" s="7" t="s">
        <v>16</v>
      </c>
      <c r="C782" s="7" t="s">
        <v>19</v>
      </c>
      <c r="D782" s="7" t="s">
        <v>26</v>
      </c>
      <c r="E782" s="7" t="s">
        <v>46</v>
      </c>
      <c r="F782" s="9">
        <v>95</v>
      </c>
    </row>
    <row r="783" spans="1:6" x14ac:dyDescent="0.35">
      <c r="A783" s="8">
        <v>45181</v>
      </c>
      <c r="B783" s="7" t="s">
        <v>16</v>
      </c>
      <c r="C783" s="7" t="s">
        <v>19</v>
      </c>
      <c r="D783" s="7" t="s">
        <v>26</v>
      </c>
      <c r="E783" s="7" t="s">
        <v>48</v>
      </c>
      <c r="F783" s="9">
        <v>201</v>
      </c>
    </row>
    <row r="784" spans="1:6" x14ac:dyDescent="0.35">
      <c r="A784" s="8">
        <v>45181</v>
      </c>
      <c r="B784" s="7" t="s">
        <v>16</v>
      </c>
      <c r="C784" s="7" t="s">
        <v>19</v>
      </c>
      <c r="D784" s="7" t="s">
        <v>76</v>
      </c>
      <c r="E784" s="7" t="s">
        <v>62</v>
      </c>
      <c r="F784" s="9">
        <v>119</v>
      </c>
    </row>
    <row r="785" spans="1:6" x14ac:dyDescent="0.35">
      <c r="A785" s="8">
        <v>45181</v>
      </c>
      <c r="B785" s="7" t="s">
        <v>16</v>
      </c>
      <c r="C785" s="7" t="s">
        <v>19</v>
      </c>
      <c r="D785" s="7" t="s">
        <v>76</v>
      </c>
      <c r="E785" s="7" t="s">
        <v>65</v>
      </c>
      <c r="F785" s="9">
        <v>78</v>
      </c>
    </row>
    <row r="786" spans="1:6" x14ac:dyDescent="0.35">
      <c r="A786" s="8">
        <v>45182</v>
      </c>
      <c r="B786" s="7" t="s">
        <v>15</v>
      </c>
      <c r="C786" s="7" t="s">
        <v>19</v>
      </c>
      <c r="D786" s="7" t="s">
        <v>26</v>
      </c>
      <c r="E786" s="7" t="s">
        <v>47</v>
      </c>
      <c r="F786" s="9">
        <v>210</v>
      </c>
    </row>
    <row r="787" spans="1:6" x14ac:dyDescent="0.35">
      <c r="A787" s="8">
        <v>45182</v>
      </c>
      <c r="B787" s="7" t="s">
        <v>16</v>
      </c>
      <c r="C787" s="7" t="s">
        <v>19</v>
      </c>
      <c r="D787" s="7" t="s">
        <v>26</v>
      </c>
      <c r="E787" s="7" t="s">
        <v>48</v>
      </c>
      <c r="F787" s="9">
        <v>196</v>
      </c>
    </row>
    <row r="788" spans="1:6" x14ac:dyDescent="0.35">
      <c r="A788" s="8">
        <v>45183</v>
      </c>
      <c r="B788" s="7" t="s">
        <v>16</v>
      </c>
      <c r="C788" s="7" t="s">
        <v>19</v>
      </c>
      <c r="D788" s="7" t="s">
        <v>26</v>
      </c>
      <c r="E788" s="7" t="s">
        <v>46</v>
      </c>
      <c r="F788" s="9">
        <v>50</v>
      </c>
    </row>
    <row r="789" spans="1:6" x14ac:dyDescent="0.35">
      <c r="A789" s="8">
        <v>45183</v>
      </c>
      <c r="B789" s="7" t="s">
        <v>16</v>
      </c>
      <c r="C789" s="7" t="s">
        <v>19</v>
      </c>
      <c r="D789" s="7" t="s">
        <v>26</v>
      </c>
      <c r="E789" s="7" t="s">
        <v>46</v>
      </c>
      <c r="F789" s="9">
        <v>30</v>
      </c>
    </row>
    <row r="790" spans="1:6" x14ac:dyDescent="0.35">
      <c r="A790" s="8">
        <v>45183</v>
      </c>
      <c r="B790" s="7" t="s">
        <v>16</v>
      </c>
      <c r="C790" s="7" t="s">
        <v>19</v>
      </c>
      <c r="D790" s="7" t="s">
        <v>26</v>
      </c>
      <c r="E790" s="7" t="s">
        <v>46</v>
      </c>
      <c r="F790" s="9">
        <v>30</v>
      </c>
    </row>
    <row r="791" spans="1:6" x14ac:dyDescent="0.35">
      <c r="A791" s="8">
        <v>45183</v>
      </c>
      <c r="B791" s="7" t="s">
        <v>16</v>
      </c>
      <c r="C791" s="7" t="s">
        <v>19</v>
      </c>
      <c r="D791" s="7" t="s">
        <v>26</v>
      </c>
      <c r="E791" s="7" t="s">
        <v>46</v>
      </c>
      <c r="F791" s="9">
        <v>130</v>
      </c>
    </row>
    <row r="792" spans="1:6" x14ac:dyDescent="0.35">
      <c r="A792" s="8">
        <v>45183</v>
      </c>
      <c r="B792" s="7" t="s">
        <v>16</v>
      </c>
      <c r="C792" s="7" t="s">
        <v>19</v>
      </c>
      <c r="D792" s="7" t="s">
        <v>26</v>
      </c>
      <c r="E792" s="7" t="s">
        <v>46</v>
      </c>
      <c r="F792" s="9">
        <v>60</v>
      </c>
    </row>
    <row r="793" spans="1:6" x14ac:dyDescent="0.35">
      <c r="A793" s="8">
        <v>45183</v>
      </c>
      <c r="B793" s="7" t="s">
        <v>16</v>
      </c>
      <c r="C793" s="7" t="s">
        <v>19</v>
      </c>
      <c r="D793" s="7" t="s">
        <v>26</v>
      </c>
      <c r="E793" s="7" t="s">
        <v>46</v>
      </c>
      <c r="F793" s="9">
        <v>50</v>
      </c>
    </row>
    <row r="794" spans="1:6" x14ac:dyDescent="0.35">
      <c r="A794" s="8">
        <v>45184</v>
      </c>
      <c r="B794" s="7" t="s">
        <v>16</v>
      </c>
      <c r="C794" s="7" t="s">
        <v>19</v>
      </c>
      <c r="D794" s="7" t="s">
        <v>26</v>
      </c>
      <c r="E794" s="7" t="s">
        <v>48</v>
      </c>
      <c r="F794" s="9">
        <v>229</v>
      </c>
    </row>
    <row r="795" spans="1:6" x14ac:dyDescent="0.35">
      <c r="A795" s="8">
        <v>45184</v>
      </c>
      <c r="B795" s="7" t="s">
        <v>16</v>
      </c>
      <c r="C795" s="7" t="s">
        <v>19</v>
      </c>
      <c r="D795" s="7" t="s">
        <v>26</v>
      </c>
      <c r="E795" s="7" t="s">
        <v>48</v>
      </c>
      <c r="F795" s="9">
        <v>385</v>
      </c>
    </row>
    <row r="796" spans="1:6" x14ac:dyDescent="0.35">
      <c r="A796" s="8">
        <v>45185</v>
      </c>
      <c r="B796" s="7" t="s">
        <v>15</v>
      </c>
      <c r="C796" s="7" t="s">
        <v>19</v>
      </c>
      <c r="D796" s="7" t="s">
        <v>26</v>
      </c>
      <c r="E796" s="7" t="s">
        <v>47</v>
      </c>
      <c r="F796" s="9">
        <v>280</v>
      </c>
    </row>
    <row r="797" spans="1:6" x14ac:dyDescent="0.35">
      <c r="A797" s="8">
        <v>45186</v>
      </c>
      <c r="B797" s="7" t="s">
        <v>15</v>
      </c>
      <c r="C797" s="7" t="s">
        <v>19</v>
      </c>
      <c r="D797" s="7" t="s">
        <v>26</v>
      </c>
      <c r="E797" s="7" t="s">
        <v>47</v>
      </c>
      <c r="F797" s="9">
        <v>90</v>
      </c>
    </row>
    <row r="798" spans="1:6" x14ac:dyDescent="0.35">
      <c r="A798" s="8">
        <v>45187</v>
      </c>
      <c r="B798" s="7" t="s">
        <v>15</v>
      </c>
      <c r="C798" s="7" t="s">
        <v>19</v>
      </c>
      <c r="D798" s="7" t="s">
        <v>26</v>
      </c>
      <c r="E798" s="7" t="s">
        <v>47</v>
      </c>
      <c r="F798" s="9">
        <v>647</v>
      </c>
    </row>
    <row r="799" spans="1:6" x14ac:dyDescent="0.35">
      <c r="A799" s="8">
        <v>45187</v>
      </c>
      <c r="B799" s="7" t="s">
        <v>16</v>
      </c>
      <c r="C799" s="7" t="s">
        <v>19</v>
      </c>
      <c r="D799" s="7" t="s">
        <v>24</v>
      </c>
      <c r="E799" s="7" t="s">
        <v>41</v>
      </c>
      <c r="F799" s="9">
        <v>7000</v>
      </c>
    </row>
    <row r="800" spans="1:6" x14ac:dyDescent="0.35">
      <c r="A800" s="8">
        <v>45187</v>
      </c>
      <c r="B800" s="7" t="s">
        <v>16</v>
      </c>
      <c r="C800" s="7" t="s">
        <v>19</v>
      </c>
      <c r="D800" s="7" t="s">
        <v>76</v>
      </c>
      <c r="E800" s="7" t="s">
        <v>65</v>
      </c>
      <c r="F800" s="9">
        <v>101</v>
      </c>
    </row>
    <row r="801" spans="1:6" x14ac:dyDescent="0.35">
      <c r="A801" s="8">
        <v>45188</v>
      </c>
      <c r="B801" s="7" t="s">
        <v>15</v>
      </c>
      <c r="C801" s="7" t="s">
        <v>19</v>
      </c>
      <c r="D801" s="7" t="s">
        <v>29</v>
      </c>
      <c r="E801" s="7" t="s">
        <v>66</v>
      </c>
      <c r="F801" s="9">
        <v>600</v>
      </c>
    </row>
    <row r="802" spans="1:6" x14ac:dyDescent="0.35">
      <c r="A802" s="8">
        <v>45188</v>
      </c>
      <c r="B802" s="7" t="s">
        <v>15</v>
      </c>
      <c r="C802" s="7" t="s">
        <v>19</v>
      </c>
      <c r="D802" s="7" t="s">
        <v>26</v>
      </c>
      <c r="E802" s="7" t="s">
        <v>47</v>
      </c>
      <c r="F802" s="9">
        <v>150</v>
      </c>
    </row>
    <row r="803" spans="1:6" x14ac:dyDescent="0.35">
      <c r="A803" s="8">
        <v>45188</v>
      </c>
      <c r="B803" s="7" t="s">
        <v>16</v>
      </c>
      <c r="C803" s="7" t="s">
        <v>19</v>
      </c>
      <c r="D803" s="7" t="s">
        <v>26</v>
      </c>
      <c r="E803" s="7" t="s">
        <v>48</v>
      </c>
      <c r="F803" s="9">
        <v>226</v>
      </c>
    </row>
    <row r="804" spans="1:6" x14ac:dyDescent="0.35">
      <c r="A804" s="8">
        <v>45189</v>
      </c>
      <c r="B804" s="7" t="s">
        <v>15</v>
      </c>
      <c r="C804" s="7" t="s">
        <v>19</v>
      </c>
      <c r="D804" s="7" t="s">
        <v>26</v>
      </c>
      <c r="E804" s="7" t="s">
        <v>47</v>
      </c>
      <c r="F804" s="9">
        <v>64</v>
      </c>
    </row>
    <row r="805" spans="1:6" x14ac:dyDescent="0.35">
      <c r="A805" s="8">
        <v>45189</v>
      </c>
      <c r="B805" s="7" t="s">
        <v>16</v>
      </c>
      <c r="C805" s="7" t="s">
        <v>19</v>
      </c>
      <c r="D805" s="7" t="s">
        <v>26</v>
      </c>
      <c r="E805" s="7" t="s">
        <v>46</v>
      </c>
      <c r="F805" s="9">
        <v>157</v>
      </c>
    </row>
    <row r="806" spans="1:6" x14ac:dyDescent="0.35">
      <c r="A806" s="8">
        <v>45189</v>
      </c>
      <c r="B806" s="7" t="s">
        <v>16</v>
      </c>
      <c r="C806" s="7" t="s">
        <v>19</v>
      </c>
      <c r="D806" s="7" t="s">
        <v>31</v>
      </c>
      <c r="E806" s="7" t="s">
        <v>75</v>
      </c>
      <c r="F806" s="9">
        <v>149</v>
      </c>
    </row>
    <row r="807" spans="1:6" x14ac:dyDescent="0.35">
      <c r="A807" s="8">
        <v>45190</v>
      </c>
      <c r="B807" s="7" t="s">
        <v>16</v>
      </c>
      <c r="C807" s="7" t="s">
        <v>19</v>
      </c>
      <c r="D807" s="7" t="s">
        <v>26</v>
      </c>
      <c r="E807" s="7" t="s">
        <v>48</v>
      </c>
      <c r="F807" s="9">
        <v>206</v>
      </c>
    </row>
    <row r="808" spans="1:6" x14ac:dyDescent="0.35">
      <c r="A808" s="8">
        <v>45191</v>
      </c>
      <c r="B808" s="7" t="s">
        <v>17</v>
      </c>
      <c r="C808" s="7" t="s">
        <v>19</v>
      </c>
      <c r="D808" s="7" t="s">
        <v>25</v>
      </c>
      <c r="E808" s="7" t="s">
        <v>43</v>
      </c>
      <c r="F808" s="9">
        <v>95</v>
      </c>
    </row>
    <row r="809" spans="1:6" x14ac:dyDescent="0.35">
      <c r="A809" s="8">
        <v>45191</v>
      </c>
      <c r="B809" s="7" t="s">
        <v>17</v>
      </c>
      <c r="C809" s="7" t="s">
        <v>19</v>
      </c>
      <c r="D809" s="7" t="s">
        <v>25</v>
      </c>
      <c r="E809" s="7" t="s">
        <v>44</v>
      </c>
      <c r="F809" s="9">
        <v>15</v>
      </c>
    </row>
    <row r="810" spans="1:6" x14ac:dyDescent="0.35">
      <c r="A810" s="8">
        <v>45192</v>
      </c>
      <c r="B810" s="7" t="s">
        <v>15</v>
      </c>
      <c r="C810" s="7" t="s">
        <v>19</v>
      </c>
      <c r="D810" s="7" t="s">
        <v>25</v>
      </c>
      <c r="E810" s="7" t="s">
        <v>44</v>
      </c>
      <c r="F810" s="9">
        <v>145</v>
      </c>
    </row>
    <row r="811" spans="1:6" x14ac:dyDescent="0.35">
      <c r="A811" s="8">
        <v>45192</v>
      </c>
      <c r="B811" s="7" t="s">
        <v>15</v>
      </c>
      <c r="C811" s="7" t="s">
        <v>19</v>
      </c>
      <c r="D811" s="7" t="s">
        <v>26</v>
      </c>
      <c r="E811" s="7" t="s">
        <v>47</v>
      </c>
      <c r="F811" s="9">
        <v>104</v>
      </c>
    </row>
    <row r="812" spans="1:6" x14ac:dyDescent="0.35">
      <c r="A812" s="8">
        <v>45192</v>
      </c>
      <c r="B812" s="7" t="s">
        <v>15</v>
      </c>
      <c r="C812" s="7" t="s">
        <v>19</v>
      </c>
      <c r="D812" s="7" t="s">
        <v>26</v>
      </c>
      <c r="E812" s="7" t="s">
        <v>47</v>
      </c>
      <c r="F812" s="9">
        <v>170</v>
      </c>
    </row>
    <row r="813" spans="1:6" x14ac:dyDescent="0.35">
      <c r="A813" s="8">
        <v>45192</v>
      </c>
      <c r="B813" s="7" t="s">
        <v>17</v>
      </c>
      <c r="C813" s="7" t="s">
        <v>19</v>
      </c>
      <c r="D813" s="7" t="s">
        <v>25</v>
      </c>
      <c r="E813" s="7" t="s">
        <v>44</v>
      </c>
      <c r="F813" s="9">
        <v>15</v>
      </c>
    </row>
    <row r="814" spans="1:6" x14ac:dyDescent="0.35">
      <c r="A814" s="8">
        <v>45193</v>
      </c>
      <c r="B814" s="7" t="s">
        <v>15</v>
      </c>
      <c r="C814" s="7" t="s">
        <v>19</v>
      </c>
      <c r="D814" s="7" t="s">
        <v>26</v>
      </c>
      <c r="E814" s="7" t="s">
        <v>47</v>
      </c>
      <c r="F814" s="9">
        <v>260</v>
      </c>
    </row>
    <row r="815" spans="1:6" x14ac:dyDescent="0.35">
      <c r="A815" s="8">
        <v>45193</v>
      </c>
      <c r="B815" s="7" t="s">
        <v>15</v>
      </c>
      <c r="C815" s="7" t="s">
        <v>19</v>
      </c>
      <c r="D815" s="7" t="s">
        <v>26</v>
      </c>
      <c r="E815" s="7" t="s">
        <v>47</v>
      </c>
      <c r="F815" s="9">
        <v>190</v>
      </c>
    </row>
    <row r="816" spans="1:6" x14ac:dyDescent="0.35">
      <c r="A816" s="8">
        <v>45193</v>
      </c>
      <c r="B816" s="7" t="s">
        <v>16</v>
      </c>
      <c r="C816" s="7" t="s">
        <v>19</v>
      </c>
      <c r="D816" s="7" t="s">
        <v>26</v>
      </c>
      <c r="E816" s="7" t="s">
        <v>46</v>
      </c>
      <c r="F816" s="9">
        <v>757</v>
      </c>
    </row>
    <row r="817" spans="1:6" x14ac:dyDescent="0.35">
      <c r="A817" s="8">
        <v>45193</v>
      </c>
      <c r="B817" s="7" t="s">
        <v>16</v>
      </c>
      <c r="C817" s="7" t="s">
        <v>19</v>
      </c>
      <c r="D817" s="7" t="s">
        <v>26</v>
      </c>
      <c r="E817" s="7" t="s">
        <v>46</v>
      </c>
      <c r="F817" s="9">
        <v>80</v>
      </c>
    </row>
    <row r="818" spans="1:6" x14ac:dyDescent="0.35">
      <c r="A818" s="8">
        <v>45193</v>
      </c>
      <c r="B818" s="7" t="s">
        <v>16</v>
      </c>
      <c r="C818" s="7" t="s">
        <v>19</v>
      </c>
      <c r="D818" s="7" t="s">
        <v>26</v>
      </c>
      <c r="E818" s="7" t="s">
        <v>46</v>
      </c>
      <c r="F818" s="9">
        <v>100</v>
      </c>
    </row>
    <row r="819" spans="1:6" x14ac:dyDescent="0.35">
      <c r="A819" s="8">
        <v>45193</v>
      </c>
      <c r="B819" s="7" t="s">
        <v>16</v>
      </c>
      <c r="C819" s="7" t="s">
        <v>19</v>
      </c>
      <c r="D819" s="7" t="s">
        <v>76</v>
      </c>
      <c r="E819" s="7" t="s">
        <v>62</v>
      </c>
      <c r="F819" s="9">
        <v>836</v>
      </c>
    </row>
    <row r="820" spans="1:6" x14ac:dyDescent="0.35">
      <c r="A820" s="8">
        <v>45194</v>
      </c>
      <c r="B820" s="7" t="s">
        <v>16</v>
      </c>
      <c r="C820" s="7" t="s">
        <v>19</v>
      </c>
      <c r="D820" s="7" t="s">
        <v>26</v>
      </c>
      <c r="E820" s="7" t="s">
        <v>46</v>
      </c>
      <c r="F820" s="9">
        <v>105</v>
      </c>
    </row>
    <row r="821" spans="1:6" x14ac:dyDescent="0.35">
      <c r="A821" s="8">
        <v>45194</v>
      </c>
      <c r="B821" s="7" t="s">
        <v>16</v>
      </c>
      <c r="C821" s="7" t="s">
        <v>19</v>
      </c>
      <c r="D821" s="7" t="s">
        <v>26</v>
      </c>
      <c r="E821" s="7" t="s">
        <v>48</v>
      </c>
      <c r="F821" s="9">
        <v>198</v>
      </c>
    </row>
    <row r="822" spans="1:6" x14ac:dyDescent="0.35">
      <c r="A822" s="8">
        <v>45195</v>
      </c>
      <c r="B822" s="7" t="s">
        <v>15</v>
      </c>
      <c r="C822" s="7" t="s">
        <v>19</v>
      </c>
      <c r="D822" s="7" t="s">
        <v>26</v>
      </c>
      <c r="E822" s="7" t="s">
        <v>47</v>
      </c>
      <c r="F822" s="9">
        <v>180</v>
      </c>
    </row>
    <row r="823" spans="1:6" x14ac:dyDescent="0.35">
      <c r="A823" s="8">
        <v>45195</v>
      </c>
      <c r="B823" s="7" t="s">
        <v>16</v>
      </c>
      <c r="C823" s="7" t="s">
        <v>19</v>
      </c>
      <c r="D823" s="7" t="s">
        <v>26</v>
      </c>
      <c r="E823" s="7" t="s">
        <v>46</v>
      </c>
      <c r="F823" s="9">
        <v>50</v>
      </c>
    </row>
    <row r="824" spans="1:6" x14ac:dyDescent="0.35">
      <c r="A824" s="8">
        <v>45195</v>
      </c>
      <c r="B824" s="7" t="s">
        <v>16</v>
      </c>
      <c r="C824" s="7" t="s">
        <v>19</v>
      </c>
      <c r="D824" s="7" t="s">
        <v>26</v>
      </c>
      <c r="E824" s="7" t="s">
        <v>46</v>
      </c>
      <c r="F824" s="9">
        <v>60</v>
      </c>
    </row>
    <row r="825" spans="1:6" x14ac:dyDescent="0.35">
      <c r="A825" s="8">
        <v>45195</v>
      </c>
      <c r="B825" s="7" t="s">
        <v>16</v>
      </c>
      <c r="C825" s="7" t="s">
        <v>19</v>
      </c>
      <c r="D825" s="7" t="s">
        <v>26</v>
      </c>
      <c r="E825" s="7" t="s">
        <v>46</v>
      </c>
      <c r="F825" s="9">
        <v>60</v>
      </c>
    </row>
    <row r="826" spans="1:6" x14ac:dyDescent="0.35">
      <c r="A826" s="8">
        <v>45195</v>
      </c>
      <c r="B826" s="7" t="s">
        <v>16</v>
      </c>
      <c r="C826" s="7" t="s">
        <v>19</v>
      </c>
      <c r="D826" s="7" t="s">
        <v>26</v>
      </c>
      <c r="E826" s="7" t="s">
        <v>46</v>
      </c>
      <c r="F826" s="9">
        <v>52</v>
      </c>
    </row>
    <row r="827" spans="1:6" x14ac:dyDescent="0.35">
      <c r="A827" s="8">
        <v>45195</v>
      </c>
      <c r="B827" s="7" t="s">
        <v>16</v>
      </c>
      <c r="C827" s="7" t="s">
        <v>19</v>
      </c>
      <c r="D827" s="7" t="s">
        <v>26</v>
      </c>
      <c r="E827" s="7" t="s">
        <v>46</v>
      </c>
      <c r="F827" s="9">
        <v>10</v>
      </c>
    </row>
    <row r="828" spans="1:6" x14ac:dyDescent="0.35">
      <c r="A828" s="8">
        <v>45197</v>
      </c>
      <c r="B828" s="7" t="s">
        <v>15</v>
      </c>
      <c r="C828" s="7" t="s">
        <v>19</v>
      </c>
      <c r="D828" s="7" t="s">
        <v>25</v>
      </c>
      <c r="E828" s="7" t="s">
        <v>44</v>
      </c>
      <c r="F828" s="9">
        <v>133</v>
      </c>
    </row>
    <row r="829" spans="1:6" x14ac:dyDescent="0.35">
      <c r="A829" s="8">
        <v>45197</v>
      </c>
      <c r="B829" s="7" t="s">
        <v>15</v>
      </c>
      <c r="C829" s="7" t="s">
        <v>19</v>
      </c>
      <c r="D829" s="7" t="s">
        <v>26</v>
      </c>
      <c r="E829" s="7" t="s">
        <v>47</v>
      </c>
      <c r="F829" s="9">
        <v>329</v>
      </c>
    </row>
    <row r="830" spans="1:6" x14ac:dyDescent="0.35">
      <c r="A830" s="8">
        <v>45197</v>
      </c>
      <c r="B830" s="7" t="s">
        <v>17</v>
      </c>
      <c r="C830" s="7" t="s">
        <v>19</v>
      </c>
      <c r="D830" s="7" t="s">
        <v>25</v>
      </c>
      <c r="E830" s="7" t="s">
        <v>43</v>
      </c>
      <c r="F830" s="9">
        <v>114</v>
      </c>
    </row>
    <row r="831" spans="1:6" x14ac:dyDescent="0.35">
      <c r="A831" s="8">
        <v>45197</v>
      </c>
      <c r="B831" s="7" t="s">
        <v>17</v>
      </c>
      <c r="C831" s="7" t="s">
        <v>19</v>
      </c>
      <c r="D831" s="7" t="s">
        <v>25</v>
      </c>
      <c r="E831" s="7" t="s">
        <v>44</v>
      </c>
      <c r="F831" s="9">
        <v>15</v>
      </c>
    </row>
    <row r="832" spans="1:6" x14ac:dyDescent="0.35">
      <c r="A832" s="8">
        <v>45197</v>
      </c>
      <c r="B832" s="7" t="s">
        <v>17</v>
      </c>
      <c r="C832" s="7" t="s">
        <v>19</v>
      </c>
      <c r="D832" s="7" t="s">
        <v>25</v>
      </c>
      <c r="E832" s="7" t="s">
        <v>44</v>
      </c>
      <c r="F832" s="9">
        <v>15</v>
      </c>
    </row>
    <row r="833" spans="1:6" x14ac:dyDescent="0.35">
      <c r="A833" s="8">
        <v>45197</v>
      </c>
      <c r="B833" s="7" t="s">
        <v>17</v>
      </c>
      <c r="C833" s="7" t="s">
        <v>19</v>
      </c>
      <c r="D833" s="7" t="s">
        <v>25</v>
      </c>
      <c r="E833" s="7" t="s">
        <v>44</v>
      </c>
      <c r="F833" s="9">
        <v>15</v>
      </c>
    </row>
    <row r="834" spans="1:6" x14ac:dyDescent="0.35">
      <c r="A834" s="8">
        <v>45197</v>
      </c>
      <c r="B834" s="7" t="s">
        <v>17</v>
      </c>
      <c r="C834" s="7" t="s">
        <v>19</v>
      </c>
      <c r="D834" s="7" t="s">
        <v>25</v>
      </c>
      <c r="E834" s="7" t="s">
        <v>44</v>
      </c>
      <c r="F834" s="9">
        <v>15</v>
      </c>
    </row>
    <row r="835" spans="1:6" x14ac:dyDescent="0.35">
      <c r="A835" s="8">
        <v>45198</v>
      </c>
      <c r="B835" s="7" t="s">
        <v>15</v>
      </c>
      <c r="C835" s="7" t="s">
        <v>19</v>
      </c>
      <c r="D835" s="7" t="s">
        <v>26</v>
      </c>
      <c r="E835" s="7" t="s">
        <v>47</v>
      </c>
      <c r="F835" s="9">
        <v>260</v>
      </c>
    </row>
    <row r="836" spans="1:6" x14ac:dyDescent="0.35">
      <c r="A836" s="8">
        <v>45198</v>
      </c>
      <c r="B836" s="7" t="s">
        <v>17</v>
      </c>
      <c r="C836" s="7" t="s">
        <v>19</v>
      </c>
      <c r="D836" s="7" t="s">
        <v>22</v>
      </c>
      <c r="E836" s="7" t="s">
        <v>51</v>
      </c>
      <c r="F836" s="9">
        <v>363</v>
      </c>
    </row>
    <row r="837" spans="1:6" x14ac:dyDescent="0.35">
      <c r="A837" s="8">
        <v>45198</v>
      </c>
      <c r="B837" s="7" t="s">
        <v>16</v>
      </c>
      <c r="C837" s="7" t="s">
        <v>19</v>
      </c>
      <c r="D837" s="7" t="s">
        <v>26</v>
      </c>
      <c r="E837" s="7" t="s">
        <v>46</v>
      </c>
      <c r="F837" s="9">
        <v>150</v>
      </c>
    </row>
    <row r="838" spans="1:6" x14ac:dyDescent="0.35">
      <c r="A838" s="8">
        <v>45198</v>
      </c>
      <c r="B838" s="7" t="s">
        <v>16</v>
      </c>
      <c r="C838" s="7" t="s">
        <v>19</v>
      </c>
      <c r="D838" s="7" t="s">
        <v>26</v>
      </c>
      <c r="E838" s="7" t="s">
        <v>48</v>
      </c>
      <c r="F838" s="9">
        <v>115</v>
      </c>
    </row>
    <row r="839" spans="1:6" x14ac:dyDescent="0.35">
      <c r="A839" s="8">
        <v>45199</v>
      </c>
      <c r="B839" s="7" t="s">
        <v>15</v>
      </c>
      <c r="C839" s="7" t="s">
        <v>19</v>
      </c>
      <c r="D839" s="7" t="s">
        <v>26</v>
      </c>
      <c r="E839" s="7" t="s">
        <v>47</v>
      </c>
      <c r="F839" s="9">
        <v>85</v>
      </c>
    </row>
    <row r="840" spans="1:6" x14ac:dyDescent="0.35">
      <c r="A840" s="8">
        <v>45199</v>
      </c>
      <c r="B840" s="7" t="s">
        <v>16</v>
      </c>
      <c r="C840" s="7" t="s">
        <v>19</v>
      </c>
      <c r="D840" s="7" t="s">
        <v>26</v>
      </c>
      <c r="E840" s="7" t="s">
        <v>46</v>
      </c>
      <c r="F840" s="9">
        <v>618</v>
      </c>
    </row>
    <row r="841" spans="1:6" x14ac:dyDescent="0.35">
      <c r="A841" s="8">
        <v>45200</v>
      </c>
      <c r="B841" s="7" t="s">
        <v>78</v>
      </c>
      <c r="C841" s="7" t="s">
        <v>18</v>
      </c>
      <c r="D841" s="7" t="s">
        <v>39</v>
      </c>
      <c r="E841" s="7" t="s">
        <v>20</v>
      </c>
      <c r="F841" s="9">
        <v>60000</v>
      </c>
    </row>
    <row r="842" spans="1:6" x14ac:dyDescent="0.35">
      <c r="A842" s="8">
        <v>45200</v>
      </c>
      <c r="B842" s="7" t="s">
        <v>15</v>
      </c>
      <c r="C842" s="7" t="s">
        <v>19</v>
      </c>
      <c r="D842" s="7" t="s">
        <v>26</v>
      </c>
      <c r="E842" s="7" t="s">
        <v>47</v>
      </c>
      <c r="F842" s="9">
        <v>318</v>
      </c>
    </row>
    <row r="843" spans="1:6" x14ac:dyDescent="0.35">
      <c r="A843" s="8">
        <v>45201</v>
      </c>
      <c r="B843" s="7" t="s">
        <v>15</v>
      </c>
      <c r="C843" s="7" t="s">
        <v>19</v>
      </c>
      <c r="D843" s="7" t="s">
        <v>26</v>
      </c>
      <c r="E843" s="7" t="s">
        <v>47</v>
      </c>
      <c r="F843" s="9">
        <v>349</v>
      </c>
    </row>
    <row r="844" spans="1:6" x14ac:dyDescent="0.35">
      <c r="A844" s="8">
        <v>45201</v>
      </c>
      <c r="B844" s="7" t="s">
        <v>17</v>
      </c>
      <c r="C844" s="7" t="s">
        <v>19</v>
      </c>
      <c r="D844" s="7" t="s">
        <v>25</v>
      </c>
      <c r="E844" s="7" t="s">
        <v>44</v>
      </c>
      <c r="F844" s="9">
        <v>15</v>
      </c>
    </row>
    <row r="845" spans="1:6" x14ac:dyDescent="0.35">
      <c r="A845" s="8">
        <v>45201</v>
      </c>
      <c r="B845" s="7" t="s">
        <v>16</v>
      </c>
      <c r="C845" s="7" t="s">
        <v>19</v>
      </c>
      <c r="D845" s="7" t="s">
        <v>26</v>
      </c>
      <c r="E845" s="7" t="s">
        <v>46</v>
      </c>
      <c r="F845" s="9">
        <v>189</v>
      </c>
    </row>
    <row r="846" spans="1:6" x14ac:dyDescent="0.35">
      <c r="A846" s="8">
        <v>45201</v>
      </c>
      <c r="B846" s="7" t="s">
        <v>16</v>
      </c>
      <c r="C846" s="7" t="s">
        <v>19</v>
      </c>
      <c r="D846" s="7" t="s">
        <v>26</v>
      </c>
      <c r="E846" s="7" t="s">
        <v>46</v>
      </c>
      <c r="F846" s="9">
        <v>42</v>
      </c>
    </row>
    <row r="847" spans="1:6" x14ac:dyDescent="0.35">
      <c r="A847" s="8">
        <v>45201</v>
      </c>
      <c r="B847" s="7" t="s">
        <v>16</v>
      </c>
      <c r="C847" s="7" t="s">
        <v>19</v>
      </c>
      <c r="D847" s="7" t="s">
        <v>26</v>
      </c>
      <c r="E847" s="7" t="s">
        <v>46</v>
      </c>
      <c r="F847" s="9">
        <v>45</v>
      </c>
    </row>
    <row r="848" spans="1:6" x14ac:dyDescent="0.35">
      <c r="A848" s="8">
        <v>45201</v>
      </c>
      <c r="B848" s="7" t="s">
        <v>16</v>
      </c>
      <c r="C848" s="7" t="s">
        <v>19</v>
      </c>
      <c r="D848" s="7" t="s">
        <v>26</v>
      </c>
      <c r="E848" s="7" t="s">
        <v>46</v>
      </c>
      <c r="F848" s="9">
        <v>81</v>
      </c>
    </row>
    <row r="849" spans="1:6" x14ac:dyDescent="0.35">
      <c r="A849" s="8">
        <v>45201</v>
      </c>
      <c r="B849" s="7" t="s">
        <v>16</v>
      </c>
      <c r="C849" s="7" t="s">
        <v>19</v>
      </c>
      <c r="D849" s="7" t="s">
        <v>26</v>
      </c>
      <c r="E849" s="7" t="s">
        <v>46</v>
      </c>
      <c r="F849" s="9">
        <v>50</v>
      </c>
    </row>
    <row r="850" spans="1:6" x14ac:dyDescent="0.35">
      <c r="A850" s="8">
        <v>45201</v>
      </c>
      <c r="B850" s="7" t="s">
        <v>16</v>
      </c>
      <c r="C850" s="7" t="s">
        <v>19</v>
      </c>
      <c r="D850" s="7" t="s">
        <v>26</v>
      </c>
      <c r="E850" s="7" t="s">
        <v>46</v>
      </c>
      <c r="F850" s="9">
        <v>120</v>
      </c>
    </row>
    <row r="851" spans="1:6" x14ac:dyDescent="0.35">
      <c r="A851" s="8">
        <v>45201</v>
      </c>
      <c r="B851" s="7" t="s">
        <v>16</v>
      </c>
      <c r="C851" s="7" t="s">
        <v>19</v>
      </c>
      <c r="D851" s="7" t="s">
        <v>26</v>
      </c>
      <c r="E851" s="7" t="s">
        <v>46</v>
      </c>
      <c r="F851" s="9">
        <v>129</v>
      </c>
    </row>
    <row r="852" spans="1:6" x14ac:dyDescent="0.35">
      <c r="A852" s="8">
        <v>45201</v>
      </c>
      <c r="B852" s="7" t="s">
        <v>16</v>
      </c>
      <c r="C852" s="7" t="s">
        <v>19</v>
      </c>
      <c r="D852" s="7" t="s">
        <v>26</v>
      </c>
      <c r="E852" s="7" t="s">
        <v>46</v>
      </c>
      <c r="F852" s="9">
        <v>160</v>
      </c>
    </row>
    <row r="853" spans="1:6" x14ac:dyDescent="0.35">
      <c r="A853" s="8">
        <v>45201</v>
      </c>
      <c r="B853" s="7" t="s">
        <v>16</v>
      </c>
      <c r="C853" s="7" t="s">
        <v>19</v>
      </c>
      <c r="D853" s="7" t="s">
        <v>26</v>
      </c>
      <c r="E853" s="7" t="s">
        <v>46</v>
      </c>
      <c r="F853" s="9">
        <v>129</v>
      </c>
    </row>
    <row r="854" spans="1:6" x14ac:dyDescent="0.35">
      <c r="A854" s="8">
        <v>45201</v>
      </c>
      <c r="B854" s="7" t="s">
        <v>16</v>
      </c>
      <c r="C854" s="7" t="s">
        <v>19</v>
      </c>
      <c r="D854" s="7" t="s">
        <v>26</v>
      </c>
      <c r="E854" s="7" t="s">
        <v>46</v>
      </c>
      <c r="F854" s="9">
        <v>99</v>
      </c>
    </row>
    <row r="855" spans="1:6" x14ac:dyDescent="0.35">
      <c r="A855" s="8">
        <v>45201</v>
      </c>
      <c r="B855" s="7" t="s">
        <v>16</v>
      </c>
      <c r="C855" s="7" t="s">
        <v>19</v>
      </c>
      <c r="D855" s="7" t="s">
        <v>26</v>
      </c>
      <c r="E855" s="7" t="s">
        <v>46</v>
      </c>
      <c r="F855" s="9">
        <v>99</v>
      </c>
    </row>
    <row r="856" spans="1:6" x14ac:dyDescent="0.35">
      <c r="A856" s="8">
        <v>45201</v>
      </c>
      <c r="B856" s="7" t="s">
        <v>16</v>
      </c>
      <c r="C856" s="7" t="s">
        <v>19</v>
      </c>
      <c r="D856" s="7" t="s">
        <v>26</v>
      </c>
      <c r="E856" s="7" t="s">
        <v>46</v>
      </c>
      <c r="F856" s="9">
        <v>165</v>
      </c>
    </row>
    <row r="857" spans="1:6" x14ac:dyDescent="0.35">
      <c r="A857" s="8">
        <v>45201</v>
      </c>
      <c r="B857" s="7" t="s">
        <v>16</v>
      </c>
      <c r="C857" s="7" t="s">
        <v>19</v>
      </c>
      <c r="D857" s="7" t="s">
        <v>29</v>
      </c>
      <c r="E857" s="7" t="s">
        <v>68</v>
      </c>
      <c r="F857" s="9">
        <v>221</v>
      </c>
    </row>
    <row r="858" spans="1:6" x14ac:dyDescent="0.35">
      <c r="A858" s="8">
        <v>45202</v>
      </c>
      <c r="B858" s="7" t="s">
        <v>16</v>
      </c>
      <c r="C858" s="7" t="s">
        <v>19</v>
      </c>
      <c r="D858" s="7" t="s">
        <v>26</v>
      </c>
      <c r="E858" s="7" t="s">
        <v>48</v>
      </c>
      <c r="F858" s="9">
        <v>203</v>
      </c>
    </row>
    <row r="859" spans="1:6" x14ac:dyDescent="0.35">
      <c r="A859" s="8">
        <v>45204</v>
      </c>
      <c r="B859" s="7" t="s">
        <v>15</v>
      </c>
      <c r="C859" s="7" t="s">
        <v>19</v>
      </c>
      <c r="D859" s="7" t="s">
        <v>26</v>
      </c>
      <c r="E859" s="7" t="s">
        <v>47</v>
      </c>
      <c r="F859" s="9">
        <v>64</v>
      </c>
    </row>
    <row r="860" spans="1:6" x14ac:dyDescent="0.35">
      <c r="A860" s="8">
        <v>45204</v>
      </c>
      <c r="B860" s="7" t="s">
        <v>15</v>
      </c>
      <c r="C860" s="7" t="s">
        <v>19</v>
      </c>
      <c r="D860" s="7" t="s">
        <v>26</v>
      </c>
      <c r="E860" s="7" t="s">
        <v>47</v>
      </c>
      <c r="F860" s="9">
        <v>340</v>
      </c>
    </row>
    <row r="861" spans="1:6" x14ac:dyDescent="0.35">
      <c r="A861" s="8">
        <v>45204</v>
      </c>
      <c r="B861" s="7" t="s">
        <v>16</v>
      </c>
      <c r="C861" s="7" t="s">
        <v>19</v>
      </c>
      <c r="D861" s="7" t="s">
        <v>26</v>
      </c>
      <c r="E861" s="7" t="s">
        <v>46</v>
      </c>
      <c r="F861" s="9">
        <v>50</v>
      </c>
    </row>
    <row r="862" spans="1:6" x14ac:dyDescent="0.35">
      <c r="A862" s="8">
        <v>45205</v>
      </c>
      <c r="B862" s="7" t="s">
        <v>15</v>
      </c>
      <c r="C862" s="7" t="s">
        <v>19</v>
      </c>
      <c r="D862" s="7" t="s">
        <v>26</v>
      </c>
      <c r="E862" s="7" t="s">
        <v>47</v>
      </c>
      <c r="F862" s="9">
        <v>100</v>
      </c>
    </row>
    <row r="863" spans="1:6" x14ac:dyDescent="0.35">
      <c r="A863" s="8">
        <v>45205</v>
      </c>
      <c r="B863" s="7" t="s">
        <v>17</v>
      </c>
      <c r="C863" s="7" t="s">
        <v>19</v>
      </c>
      <c r="D863" s="7" t="s">
        <v>25</v>
      </c>
      <c r="E863" s="7" t="s">
        <v>44</v>
      </c>
      <c r="F863" s="9">
        <v>15</v>
      </c>
    </row>
    <row r="864" spans="1:6" x14ac:dyDescent="0.35">
      <c r="A864" s="8">
        <v>45205</v>
      </c>
      <c r="B864" s="7" t="s">
        <v>17</v>
      </c>
      <c r="C864" s="7" t="s">
        <v>19</v>
      </c>
      <c r="D864" s="7" t="s">
        <v>25</v>
      </c>
      <c r="E864" s="7" t="s">
        <v>44</v>
      </c>
      <c r="F864" s="9">
        <v>15</v>
      </c>
    </row>
    <row r="865" spans="1:6" x14ac:dyDescent="0.35">
      <c r="A865" s="8">
        <v>45206</v>
      </c>
      <c r="B865" s="7" t="s">
        <v>15</v>
      </c>
      <c r="C865" s="7" t="s">
        <v>19</v>
      </c>
      <c r="D865" s="7" t="s">
        <v>26</v>
      </c>
      <c r="E865" s="7" t="s">
        <v>47</v>
      </c>
      <c r="F865" s="9">
        <v>585</v>
      </c>
    </row>
    <row r="866" spans="1:6" x14ac:dyDescent="0.35">
      <c r="A866" s="8">
        <v>45206</v>
      </c>
      <c r="B866" s="7" t="s">
        <v>16</v>
      </c>
      <c r="C866" s="7" t="s">
        <v>19</v>
      </c>
      <c r="D866" s="7" t="s">
        <v>26</v>
      </c>
      <c r="E866" s="7" t="s">
        <v>46</v>
      </c>
      <c r="F866" s="9">
        <v>120</v>
      </c>
    </row>
    <row r="867" spans="1:6" x14ac:dyDescent="0.35">
      <c r="A867" s="8">
        <v>45207</v>
      </c>
      <c r="B867" s="7" t="s">
        <v>16</v>
      </c>
      <c r="C867" s="7" t="s">
        <v>19</v>
      </c>
      <c r="D867" s="7" t="s">
        <v>26</v>
      </c>
      <c r="E867" s="7" t="s">
        <v>48</v>
      </c>
      <c r="F867" s="9">
        <v>59</v>
      </c>
    </row>
    <row r="868" spans="1:6" x14ac:dyDescent="0.35">
      <c r="A868" s="8">
        <v>45207</v>
      </c>
      <c r="B868" s="7" t="s">
        <v>16</v>
      </c>
      <c r="C868" s="7" t="s">
        <v>19</v>
      </c>
      <c r="D868" s="7" t="s">
        <v>26</v>
      </c>
      <c r="E868" s="7" t="s">
        <v>48</v>
      </c>
      <c r="F868" s="9">
        <v>177</v>
      </c>
    </row>
    <row r="869" spans="1:6" x14ac:dyDescent="0.35">
      <c r="A869" s="8">
        <v>45208</v>
      </c>
      <c r="B869" s="7" t="s">
        <v>15</v>
      </c>
      <c r="C869" s="7" t="s">
        <v>19</v>
      </c>
      <c r="D869" s="7" t="s">
        <v>26</v>
      </c>
      <c r="E869" s="7" t="s">
        <v>47</v>
      </c>
      <c r="F869" s="9">
        <v>160</v>
      </c>
    </row>
    <row r="870" spans="1:6" x14ac:dyDescent="0.35">
      <c r="A870" s="8">
        <v>45209</v>
      </c>
      <c r="B870" s="7" t="s">
        <v>15</v>
      </c>
      <c r="C870" s="7" t="s">
        <v>19</v>
      </c>
      <c r="D870" s="7" t="s">
        <v>26</v>
      </c>
      <c r="E870" s="7" t="s">
        <v>47</v>
      </c>
      <c r="F870" s="9">
        <v>123</v>
      </c>
    </row>
    <row r="871" spans="1:6" x14ac:dyDescent="0.35">
      <c r="A871" s="8">
        <v>45209</v>
      </c>
      <c r="B871" s="7" t="s">
        <v>16</v>
      </c>
      <c r="C871" s="7" t="s">
        <v>19</v>
      </c>
      <c r="D871" s="7" t="s">
        <v>26</v>
      </c>
      <c r="E871" s="7" t="s">
        <v>46</v>
      </c>
      <c r="F871" s="9">
        <v>40</v>
      </c>
    </row>
    <row r="872" spans="1:6" x14ac:dyDescent="0.35">
      <c r="A872" s="8">
        <v>45209</v>
      </c>
      <c r="B872" s="7" t="s">
        <v>16</v>
      </c>
      <c r="C872" s="7" t="s">
        <v>19</v>
      </c>
      <c r="D872" s="7" t="s">
        <v>26</v>
      </c>
      <c r="E872" s="7" t="s">
        <v>46</v>
      </c>
      <c r="F872" s="9">
        <v>50</v>
      </c>
    </row>
    <row r="873" spans="1:6" x14ac:dyDescent="0.35">
      <c r="A873" s="8">
        <v>45209</v>
      </c>
      <c r="B873" s="7" t="s">
        <v>16</v>
      </c>
      <c r="C873" s="7" t="s">
        <v>19</v>
      </c>
      <c r="D873" s="7" t="s">
        <v>26</v>
      </c>
      <c r="E873" s="7" t="s">
        <v>48</v>
      </c>
      <c r="F873" s="9">
        <v>197</v>
      </c>
    </row>
    <row r="874" spans="1:6" x14ac:dyDescent="0.35">
      <c r="A874" s="8">
        <v>45211</v>
      </c>
      <c r="B874" s="7" t="s">
        <v>15</v>
      </c>
      <c r="C874" s="7" t="s">
        <v>19</v>
      </c>
      <c r="D874" s="7" t="s">
        <v>26</v>
      </c>
      <c r="E874" s="7" t="s">
        <v>47</v>
      </c>
      <c r="F874" s="9">
        <v>165</v>
      </c>
    </row>
    <row r="875" spans="1:6" x14ac:dyDescent="0.35">
      <c r="A875" s="8">
        <v>45211</v>
      </c>
      <c r="B875" s="7" t="s">
        <v>16</v>
      </c>
      <c r="C875" s="7" t="s">
        <v>19</v>
      </c>
      <c r="D875" s="7" t="s">
        <v>26</v>
      </c>
      <c r="E875" s="7" t="s">
        <v>46</v>
      </c>
      <c r="F875" s="9">
        <v>20</v>
      </c>
    </row>
    <row r="876" spans="1:6" x14ac:dyDescent="0.35">
      <c r="A876" s="8">
        <v>45212</v>
      </c>
      <c r="B876" s="7" t="s">
        <v>15</v>
      </c>
      <c r="C876" s="7" t="s">
        <v>19</v>
      </c>
      <c r="D876" s="7" t="s">
        <v>28</v>
      </c>
      <c r="E876" s="7" t="s">
        <v>55</v>
      </c>
      <c r="F876" s="9">
        <v>300</v>
      </c>
    </row>
    <row r="877" spans="1:6" x14ac:dyDescent="0.35">
      <c r="A877" s="8">
        <v>45212</v>
      </c>
      <c r="B877" s="7" t="s">
        <v>15</v>
      </c>
      <c r="C877" s="7" t="s">
        <v>19</v>
      </c>
      <c r="D877" s="7" t="s">
        <v>26</v>
      </c>
      <c r="E877" s="7" t="s">
        <v>47</v>
      </c>
      <c r="F877" s="9">
        <v>160</v>
      </c>
    </row>
    <row r="878" spans="1:6" x14ac:dyDescent="0.35">
      <c r="A878" s="8">
        <v>45212</v>
      </c>
      <c r="B878" s="7" t="s">
        <v>17</v>
      </c>
      <c r="C878" s="7" t="s">
        <v>19</v>
      </c>
      <c r="D878" s="7" t="s">
        <v>25</v>
      </c>
      <c r="E878" s="7" t="s">
        <v>43</v>
      </c>
      <c r="F878" s="9">
        <v>104</v>
      </c>
    </row>
    <row r="879" spans="1:6" x14ac:dyDescent="0.35">
      <c r="A879" s="8">
        <v>45212</v>
      </c>
      <c r="B879" s="7" t="s">
        <v>17</v>
      </c>
      <c r="C879" s="7" t="s">
        <v>19</v>
      </c>
      <c r="D879" s="7" t="s">
        <v>25</v>
      </c>
      <c r="E879" s="7" t="s">
        <v>44</v>
      </c>
      <c r="F879" s="9">
        <v>15</v>
      </c>
    </row>
    <row r="880" spans="1:6" x14ac:dyDescent="0.35">
      <c r="A880" s="8">
        <v>45213</v>
      </c>
      <c r="B880" s="7" t="s">
        <v>15</v>
      </c>
      <c r="C880" s="7" t="s">
        <v>19</v>
      </c>
      <c r="D880" s="7" t="s">
        <v>26</v>
      </c>
      <c r="E880" s="7" t="s">
        <v>47</v>
      </c>
      <c r="F880" s="9">
        <v>75</v>
      </c>
    </row>
    <row r="881" spans="1:6" x14ac:dyDescent="0.35">
      <c r="A881" s="8">
        <v>45213</v>
      </c>
      <c r="B881" s="7" t="s">
        <v>15</v>
      </c>
      <c r="C881" s="7" t="s">
        <v>19</v>
      </c>
      <c r="D881" s="7" t="s">
        <v>26</v>
      </c>
      <c r="E881" s="7" t="s">
        <v>47</v>
      </c>
      <c r="F881" s="9">
        <v>360</v>
      </c>
    </row>
    <row r="882" spans="1:6" x14ac:dyDescent="0.35">
      <c r="A882" s="8">
        <v>45213</v>
      </c>
      <c r="B882" s="7" t="s">
        <v>17</v>
      </c>
      <c r="C882" s="7" t="s">
        <v>19</v>
      </c>
      <c r="D882" s="7" t="s">
        <v>25</v>
      </c>
      <c r="E882" s="7" t="s">
        <v>43</v>
      </c>
      <c r="F882" s="9">
        <v>14</v>
      </c>
    </row>
    <row r="883" spans="1:6" x14ac:dyDescent="0.35">
      <c r="A883" s="8">
        <v>45213</v>
      </c>
      <c r="B883" s="7" t="s">
        <v>17</v>
      </c>
      <c r="C883" s="7" t="s">
        <v>19</v>
      </c>
      <c r="D883" s="7" t="s">
        <v>25</v>
      </c>
      <c r="E883" s="7" t="s">
        <v>43</v>
      </c>
      <c r="F883" s="9">
        <v>89</v>
      </c>
    </row>
    <row r="884" spans="1:6" x14ac:dyDescent="0.35">
      <c r="A884" s="8">
        <v>45213</v>
      </c>
      <c r="B884" s="7" t="s">
        <v>17</v>
      </c>
      <c r="C884" s="7" t="s">
        <v>19</v>
      </c>
      <c r="D884" s="7" t="s">
        <v>25</v>
      </c>
      <c r="E884" s="7" t="s">
        <v>44</v>
      </c>
      <c r="F884" s="9">
        <v>15</v>
      </c>
    </row>
    <row r="885" spans="1:6" x14ac:dyDescent="0.35">
      <c r="A885" s="8">
        <v>45213</v>
      </c>
      <c r="B885" s="7" t="s">
        <v>16</v>
      </c>
      <c r="C885" s="7" t="s">
        <v>19</v>
      </c>
      <c r="D885" s="7" t="s">
        <v>27</v>
      </c>
      <c r="E885" s="7" t="s">
        <v>27</v>
      </c>
      <c r="F885" s="9">
        <v>614</v>
      </c>
    </row>
    <row r="886" spans="1:6" x14ac:dyDescent="0.35">
      <c r="A886" s="8">
        <v>45214</v>
      </c>
      <c r="B886" s="7" t="s">
        <v>15</v>
      </c>
      <c r="C886" s="7" t="s">
        <v>19</v>
      </c>
      <c r="D886" s="7" t="s">
        <v>26</v>
      </c>
      <c r="E886" s="7" t="s">
        <v>47</v>
      </c>
      <c r="F886" s="9">
        <v>150</v>
      </c>
    </row>
    <row r="887" spans="1:6" x14ac:dyDescent="0.35">
      <c r="A887" s="8">
        <v>45214</v>
      </c>
      <c r="B887" s="7" t="s">
        <v>15</v>
      </c>
      <c r="C887" s="7" t="s">
        <v>19</v>
      </c>
      <c r="D887" s="7" t="s">
        <v>26</v>
      </c>
      <c r="E887" s="7" t="s">
        <v>47</v>
      </c>
      <c r="F887" s="9">
        <v>124</v>
      </c>
    </row>
    <row r="888" spans="1:6" x14ac:dyDescent="0.35">
      <c r="A888" s="8">
        <v>45214</v>
      </c>
      <c r="B888" s="7" t="s">
        <v>17</v>
      </c>
      <c r="C888" s="7" t="s">
        <v>19</v>
      </c>
      <c r="D888" s="7" t="s">
        <v>25</v>
      </c>
      <c r="E888" s="7" t="s">
        <v>44</v>
      </c>
      <c r="F888" s="9">
        <v>30</v>
      </c>
    </row>
    <row r="889" spans="1:6" x14ac:dyDescent="0.35">
      <c r="A889" s="8">
        <v>45214</v>
      </c>
      <c r="B889" s="7" t="s">
        <v>16</v>
      </c>
      <c r="C889" s="7" t="s">
        <v>19</v>
      </c>
      <c r="D889" s="7" t="s">
        <v>26</v>
      </c>
      <c r="E889" s="7" t="s">
        <v>46</v>
      </c>
      <c r="F889" s="9">
        <v>20</v>
      </c>
    </row>
    <row r="890" spans="1:6" x14ac:dyDescent="0.35">
      <c r="A890" s="8">
        <v>45214</v>
      </c>
      <c r="B890" s="7" t="s">
        <v>16</v>
      </c>
      <c r="C890" s="7" t="s">
        <v>19</v>
      </c>
      <c r="D890" s="7" t="s">
        <v>26</v>
      </c>
      <c r="E890" s="7" t="s">
        <v>46</v>
      </c>
      <c r="F890" s="9">
        <v>60</v>
      </c>
    </row>
    <row r="891" spans="1:6" x14ac:dyDescent="0.35">
      <c r="A891" s="8">
        <v>45214</v>
      </c>
      <c r="B891" s="7" t="s">
        <v>16</v>
      </c>
      <c r="C891" s="7" t="s">
        <v>19</v>
      </c>
      <c r="D891" s="7" t="s">
        <v>26</v>
      </c>
      <c r="E891" s="7" t="s">
        <v>46</v>
      </c>
      <c r="F891" s="9">
        <v>100</v>
      </c>
    </row>
    <row r="892" spans="1:6" x14ac:dyDescent="0.35">
      <c r="A892" s="8">
        <v>45214</v>
      </c>
      <c r="B892" s="7" t="s">
        <v>16</v>
      </c>
      <c r="C892" s="7" t="s">
        <v>19</v>
      </c>
      <c r="D892" s="7" t="s">
        <v>26</v>
      </c>
      <c r="E892" s="7" t="s">
        <v>46</v>
      </c>
      <c r="F892" s="9">
        <v>50</v>
      </c>
    </row>
    <row r="893" spans="1:6" x14ac:dyDescent="0.35">
      <c r="A893" s="8">
        <v>45214</v>
      </c>
      <c r="B893" s="7" t="s">
        <v>16</v>
      </c>
      <c r="C893" s="7" t="s">
        <v>19</v>
      </c>
      <c r="D893" s="7" t="s">
        <v>26</v>
      </c>
      <c r="E893" s="7" t="s">
        <v>46</v>
      </c>
      <c r="F893" s="9">
        <v>110</v>
      </c>
    </row>
    <row r="894" spans="1:6" x14ac:dyDescent="0.35">
      <c r="A894" s="8">
        <v>45214</v>
      </c>
      <c r="B894" s="7" t="s">
        <v>16</v>
      </c>
      <c r="C894" s="7" t="s">
        <v>19</v>
      </c>
      <c r="D894" s="7" t="s">
        <v>26</v>
      </c>
      <c r="E894" s="7" t="s">
        <v>46</v>
      </c>
      <c r="F894" s="9">
        <v>40</v>
      </c>
    </row>
    <row r="895" spans="1:6" x14ac:dyDescent="0.35">
      <c r="A895" s="8">
        <v>45216</v>
      </c>
      <c r="B895" s="7" t="s">
        <v>15</v>
      </c>
      <c r="C895" s="7" t="s">
        <v>19</v>
      </c>
      <c r="D895" s="7" t="s">
        <v>26</v>
      </c>
      <c r="E895" s="7" t="s">
        <v>47</v>
      </c>
      <c r="F895" s="9">
        <v>380</v>
      </c>
    </row>
    <row r="896" spans="1:6" x14ac:dyDescent="0.35">
      <c r="A896" s="8">
        <v>45216</v>
      </c>
      <c r="B896" s="7" t="s">
        <v>16</v>
      </c>
      <c r="C896" s="7" t="s">
        <v>19</v>
      </c>
      <c r="D896" s="7" t="s">
        <v>24</v>
      </c>
      <c r="E896" s="7" t="s">
        <v>41</v>
      </c>
      <c r="F896" s="9">
        <v>7000</v>
      </c>
    </row>
    <row r="897" spans="1:6" x14ac:dyDescent="0.35">
      <c r="A897" s="8">
        <v>45216</v>
      </c>
      <c r="B897" s="7" t="s">
        <v>17</v>
      </c>
      <c r="C897" s="7" t="s">
        <v>19</v>
      </c>
      <c r="D897" s="7" t="s">
        <v>25</v>
      </c>
      <c r="E897" s="7" t="s">
        <v>44</v>
      </c>
      <c r="F897" s="9">
        <v>15</v>
      </c>
    </row>
    <row r="898" spans="1:6" x14ac:dyDescent="0.35">
      <c r="A898" s="8">
        <v>45216</v>
      </c>
      <c r="B898" s="7" t="s">
        <v>16</v>
      </c>
      <c r="C898" s="7" t="s">
        <v>19</v>
      </c>
      <c r="D898" s="7" t="s">
        <v>27</v>
      </c>
      <c r="E898" s="7" t="s">
        <v>27</v>
      </c>
      <c r="F898" s="9">
        <v>435</v>
      </c>
    </row>
    <row r="899" spans="1:6" x14ac:dyDescent="0.35">
      <c r="A899" s="8">
        <v>45216</v>
      </c>
      <c r="B899" s="7" t="s">
        <v>16</v>
      </c>
      <c r="C899" s="7" t="s">
        <v>19</v>
      </c>
      <c r="D899" s="7" t="s">
        <v>26</v>
      </c>
      <c r="E899" s="7" t="s">
        <v>46</v>
      </c>
      <c r="F899" s="9">
        <v>48</v>
      </c>
    </row>
    <row r="900" spans="1:6" x14ac:dyDescent="0.35">
      <c r="A900" s="8">
        <v>45216</v>
      </c>
      <c r="B900" s="7" t="s">
        <v>16</v>
      </c>
      <c r="C900" s="7" t="s">
        <v>19</v>
      </c>
      <c r="D900" s="7" t="s">
        <v>26</v>
      </c>
      <c r="E900" s="7" t="s">
        <v>46</v>
      </c>
      <c r="F900" s="9">
        <v>46</v>
      </c>
    </row>
    <row r="901" spans="1:6" x14ac:dyDescent="0.35">
      <c r="A901" s="8">
        <v>45216</v>
      </c>
      <c r="B901" s="7" t="s">
        <v>16</v>
      </c>
      <c r="C901" s="7" t="s">
        <v>19</v>
      </c>
      <c r="D901" s="7" t="s">
        <v>26</v>
      </c>
      <c r="E901" s="7" t="s">
        <v>46</v>
      </c>
      <c r="F901" s="9">
        <v>60</v>
      </c>
    </row>
    <row r="902" spans="1:6" x14ac:dyDescent="0.35">
      <c r="A902" s="8">
        <v>45216</v>
      </c>
      <c r="B902" s="7" t="s">
        <v>16</v>
      </c>
      <c r="C902" s="7" t="s">
        <v>19</v>
      </c>
      <c r="D902" s="7" t="s">
        <v>26</v>
      </c>
      <c r="E902" s="7" t="s">
        <v>46</v>
      </c>
      <c r="F902" s="9">
        <v>56</v>
      </c>
    </row>
    <row r="903" spans="1:6" x14ac:dyDescent="0.35">
      <c r="A903" s="8">
        <v>45216</v>
      </c>
      <c r="B903" s="7" t="s">
        <v>16</v>
      </c>
      <c r="C903" s="7" t="s">
        <v>19</v>
      </c>
      <c r="D903" s="7" t="s">
        <v>26</v>
      </c>
      <c r="E903" s="7" t="s">
        <v>46</v>
      </c>
      <c r="F903" s="9">
        <v>139</v>
      </c>
    </row>
    <row r="904" spans="1:6" x14ac:dyDescent="0.35">
      <c r="A904" s="8">
        <v>45216</v>
      </c>
      <c r="B904" s="7" t="s">
        <v>16</v>
      </c>
      <c r="C904" s="7" t="s">
        <v>19</v>
      </c>
      <c r="D904" s="7" t="s">
        <v>26</v>
      </c>
      <c r="E904" s="7" t="s">
        <v>46</v>
      </c>
      <c r="F904" s="9">
        <v>118</v>
      </c>
    </row>
    <row r="905" spans="1:6" x14ac:dyDescent="0.35">
      <c r="A905" s="8">
        <v>45216</v>
      </c>
      <c r="B905" s="7" t="s">
        <v>16</v>
      </c>
      <c r="C905" s="7" t="s">
        <v>19</v>
      </c>
      <c r="D905" s="7" t="s">
        <v>26</v>
      </c>
      <c r="E905" s="7" t="s">
        <v>46</v>
      </c>
      <c r="F905" s="9">
        <v>179</v>
      </c>
    </row>
    <row r="906" spans="1:6" x14ac:dyDescent="0.35">
      <c r="A906" s="8">
        <v>45216</v>
      </c>
      <c r="B906" s="7" t="s">
        <v>16</v>
      </c>
      <c r="C906" s="7" t="s">
        <v>19</v>
      </c>
      <c r="D906" s="7" t="s">
        <v>26</v>
      </c>
      <c r="E906" s="7" t="s">
        <v>46</v>
      </c>
      <c r="F906" s="9">
        <v>109</v>
      </c>
    </row>
    <row r="907" spans="1:6" x14ac:dyDescent="0.35">
      <c r="A907" s="8">
        <v>45216</v>
      </c>
      <c r="B907" s="7" t="s">
        <v>16</v>
      </c>
      <c r="C907" s="7" t="s">
        <v>19</v>
      </c>
      <c r="D907" s="7" t="s">
        <v>26</v>
      </c>
      <c r="E907" s="7" t="s">
        <v>46</v>
      </c>
      <c r="F907" s="9">
        <v>119</v>
      </c>
    </row>
    <row r="908" spans="1:6" x14ac:dyDescent="0.35">
      <c r="A908" s="8">
        <v>45216</v>
      </c>
      <c r="B908" s="7" t="s">
        <v>16</v>
      </c>
      <c r="C908" s="7" t="s">
        <v>19</v>
      </c>
      <c r="D908" s="7" t="s">
        <v>26</v>
      </c>
      <c r="E908" s="7" t="s">
        <v>46</v>
      </c>
      <c r="F908" s="9">
        <v>42</v>
      </c>
    </row>
    <row r="909" spans="1:6" x14ac:dyDescent="0.35">
      <c r="A909" s="8">
        <v>45216</v>
      </c>
      <c r="B909" s="7" t="s">
        <v>16</v>
      </c>
      <c r="C909" s="7" t="s">
        <v>19</v>
      </c>
      <c r="D909" s="7" t="s">
        <v>26</v>
      </c>
      <c r="E909" s="7" t="s">
        <v>46</v>
      </c>
      <c r="F909" s="9">
        <v>92</v>
      </c>
    </row>
    <row r="910" spans="1:6" x14ac:dyDescent="0.35">
      <c r="A910" s="8">
        <v>45216</v>
      </c>
      <c r="B910" s="7" t="s">
        <v>16</v>
      </c>
      <c r="C910" s="7" t="s">
        <v>19</v>
      </c>
      <c r="D910" s="7" t="s">
        <v>26</v>
      </c>
      <c r="E910" s="7" t="s">
        <v>46</v>
      </c>
      <c r="F910" s="9">
        <v>110</v>
      </c>
    </row>
    <row r="911" spans="1:6" x14ac:dyDescent="0.35">
      <c r="A911" s="8">
        <v>45216</v>
      </c>
      <c r="B911" s="7" t="s">
        <v>16</v>
      </c>
      <c r="C911" s="7" t="s">
        <v>19</v>
      </c>
      <c r="D911" s="7" t="s">
        <v>26</v>
      </c>
      <c r="E911" s="7" t="s">
        <v>46</v>
      </c>
      <c r="F911" s="9">
        <v>150</v>
      </c>
    </row>
    <row r="912" spans="1:6" x14ac:dyDescent="0.35">
      <c r="A912" s="8">
        <v>45216</v>
      </c>
      <c r="B912" s="7" t="s">
        <v>16</v>
      </c>
      <c r="C912" s="7" t="s">
        <v>19</v>
      </c>
      <c r="D912" s="7" t="s">
        <v>26</v>
      </c>
      <c r="E912" s="7" t="s">
        <v>46</v>
      </c>
      <c r="F912" s="9">
        <v>85</v>
      </c>
    </row>
    <row r="913" spans="1:6" x14ac:dyDescent="0.35">
      <c r="A913" s="8">
        <v>45218</v>
      </c>
      <c r="B913" s="7" t="s">
        <v>15</v>
      </c>
      <c r="C913" s="7" t="s">
        <v>19</v>
      </c>
      <c r="D913" s="7" t="s">
        <v>26</v>
      </c>
      <c r="E913" s="7" t="s">
        <v>47</v>
      </c>
      <c r="F913" s="9">
        <v>95</v>
      </c>
    </row>
    <row r="914" spans="1:6" x14ac:dyDescent="0.35">
      <c r="A914" s="8">
        <v>45218</v>
      </c>
      <c r="B914" s="7" t="s">
        <v>15</v>
      </c>
      <c r="C914" s="7" t="s">
        <v>19</v>
      </c>
      <c r="D914" s="7" t="s">
        <v>26</v>
      </c>
      <c r="E914" s="7" t="s">
        <v>47</v>
      </c>
      <c r="F914" s="9">
        <v>182</v>
      </c>
    </row>
    <row r="915" spans="1:6" x14ac:dyDescent="0.35">
      <c r="A915" s="8">
        <v>45218</v>
      </c>
      <c r="B915" s="7" t="s">
        <v>17</v>
      </c>
      <c r="C915" s="7" t="s">
        <v>19</v>
      </c>
      <c r="D915" s="7" t="s">
        <v>23</v>
      </c>
      <c r="E915" s="7" t="s">
        <v>59</v>
      </c>
      <c r="F915" s="9">
        <v>826</v>
      </c>
    </row>
    <row r="916" spans="1:6" x14ac:dyDescent="0.35">
      <c r="A916" s="8">
        <v>45218</v>
      </c>
      <c r="B916" s="7" t="s">
        <v>16</v>
      </c>
      <c r="C916" s="7" t="s">
        <v>19</v>
      </c>
      <c r="D916" s="7" t="s">
        <v>26</v>
      </c>
      <c r="E916" s="7" t="s">
        <v>46</v>
      </c>
      <c r="F916" s="9">
        <v>45</v>
      </c>
    </row>
    <row r="917" spans="1:6" x14ac:dyDescent="0.35">
      <c r="A917" s="8">
        <v>45218</v>
      </c>
      <c r="B917" s="7" t="s">
        <v>16</v>
      </c>
      <c r="C917" s="7" t="s">
        <v>19</v>
      </c>
      <c r="D917" s="7" t="s">
        <v>26</v>
      </c>
      <c r="E917" s="7" t="s">
        <v>46</v>
      </c>
      <c r="F917" s="9">
        <v>35</v>
      </c>
    </row>
    <row r="918" spans="1:6" x14ac:dyDescent="0.35">
      <c r="A918" s="8">
        <v>45218</v>
      </c>
      <c r="B918" s="7" t="s">
        <v>16</v>
      </c>
      <c r="C918" s="7" t="s">
        <v>19</v>
      </c>
      <c r="D918" s="7" t="s">
        <v>26</v>
      </c>
      <c r="E918" s="7" t="s">
        <v>46</v>
      </c>
      <c r="F918" s="9">
        <v>15</v>
      </c>
    </row>
    <row r="919" spans="1:6" x14ac:dyDescent="0.35">
      <c r="A919" s="8">
        <v>45218</v>
      </c>
      <c r="B919" s="7" t="s">
        <v>16</v>
      </c>
      <c r="C919" s="7" t="s">
        <v>19</v>
      </c>
      <c r="D919" s="7" t="s">
        <v>26</v>
      </c>
      <c r="E919" s="7" t="s">
        <v>46</v>
      </c>
      <c r="F919" s="9">
        <v>11</v>
      </c>
    </row>
    <row r="920" spans="1:6" x14ac:dyDescent="0.35">
      <c r="A920" s="8">
        <v>45218</v>
      </c>
      <c r="B920" s="7" t="s">
        <v>16</v>
      </c>
      <c r="C920" s="7" t="s">
        <v>19</v>
      </c>
      <c r="D920" s="7" t="s">
        <v>26</v>
      </c>
      <c r="E920" s="7" t="s">
        <v>46</v>
      </c>
      <c r="F920" s="9">
        <v>55</v>
      </c>
    </row>
    <row r="921" spans="1:6" x14ac:dyDescent="0.35">
      <c r="A921" s="8">
        <v>45219</v>
      </c>
      <c r="B921" s="7" t="s">
        <v>16</v>
      </c>
      <c r="C921" s="7" t="s">
        <v>19</v>
      </c>
      <c r="D921" s="7" t="s">
        <v>31</v>
      </c>
      <c r="E921" s="7" t="s">
        <v>75</v>
      </c>
      <c r="F921" s="9">
        <v>149</v>
      </c>
    </row>
    <row r="922" spans="1:6" x14ac:dyDescent="0.35">
      <c r="A922" s="8">
        <v>45220</v>
      </c>
      <c r="B922" s="7" t="s">
        <v>15</v>
      </c>
      <c r="C922" s="7" t="s">
        <v>19</v>
      </c>
      <c r="D922" s="7" t="s">
        <v>26</v>
      </c>
      <c r="E922" s="7" t="s">
        <v>47</v>
      </c>
      <c r="F922" s="9">
        <v>250</v>
      </c>
    </row>
    <row r="923" spans="1:6" x14ac:dyDescent="0.35">
      <c r="A923" s="8">
        <v>45221</v>
      </c>
      <c r="B923" s="7" t="s">
        <v>16</v>
      </c>
      <c r="C923" s="7" t="s">
        <v>19</v>
      </c>
      <c r="D923" s="7" t="s">
        <v>26</v>
      </c>
      <c r="E923" s="7" t="s">
        <v>46</v>
      </c>
      <c r="F923" s="9">
        <v>200</v>
      </c>
    </row>
    <row r="924" spans="1:6" x14ac:dyDescent="0.35">
      <c r="A924" s="8">
        <v>45222</v>
      </c>
      <c r="B924" s="7" t="s">
        <v>15</v>
      </c>
      <c r="C924" s="7" t="s">
        <v>19</v>
      </c>
      <c r="D924" s="7" t="s">
        <v>26</v>
      </c>
      <c r="E924" s="7" t="s">
        <v>47</v>
      </c>
      <c r="F924" s="9">
        <v>200</v>
      </c>
    </row>
    <row r="925" spans="1:6" x14ac:dyDescent="0.35">
      <c r="A925" s="8">
        <v>45222</v>
      </c>
      <c r="B925" s="7" t="s">
        <v>16</v>
      </c>
      <c r="C925" s="7" t="s">
        <v>19</v>
      </c>
      <c r="D925" s="7" t="s">
        <v>76</v>
      </c>
      <c r="E925" s="7" t="s">
        <v>62</v>
      </c>
      <c r="F925" s="9">
        <v>492</v>
      </c>
    </row>
    <row r="926" spans="1:6" x14ac:dyDescent="0.35">
      <c r="A926" s="8">
        <v>45223</v>
      </c>
      <c r="B926" s="7" t="s">
        <v>16</v>
      </c>
      <c r="C926" s="7" t="s">
        <v>19</v>
      </c>
      <c r="D926" s="7" t="s">
        <v>26</v>
      </c>
      <c r="E926" s="7" t="s">
        <v>48</v>
      </c>
      <c r="F926" s="9">
        <v>300</v>
      </c>
    </row>
    <row r="927" spans="1:6" x14ac:dyDescent="0.35">
      <c r="A927" s="8">
        <v>45225</v>
      </c>
      <c r="B927" s="7" t="s">
        <v>15</v>
      </c>
      <c r="C927" s="7" t="s">
        <v>19</v>
      </c>
      <c r="D927" s="7" t="s">
        <v>26</v>
      </c>
      <c r="E927" s="7" t="s">
        <v>47</v>
      </c>
      <c r="F927" s="9">
        <v>748</v>
      </c>
    </row>
    <row r="928" spans="1:6" x14ac:dyDescent="0.35">
      <c r="A928" s="8">
        <v>45226</v>
      </c>
      <c r="B928" s="7" t="s">
        <v>15</v>
      </c>
      <c r="C928" s="7" t="s">
        <v>19</v>
      </c>
      <c r="D928" s="7" t="s">
        <v>26</v>
      </c>
      <c r="E928" s="7" t="s">
        <v>47</v>
      </c>
      <c r="F928" s="9">
        <v>140</v>
      </c>
    </row>
    <row r="929" spans="1:6" x14ac:dyDescent="0.35">
      <c r="A929" s="8">
        <v>45226</v>
      </c>
      <c r="B929" s="7" t="s">
        <v>16</v>
      </c>
      <c r="C929" s="7" t="s">
        <v>19</v>
      </c>
      <c r="D929" s="7" t="s">
        <v>26</v>
      </c>
      <c r="E929" s="7" t="s">
        <v>46</v>
      </c>
      <c r="F929" s="9">
        <v>61</v>
      </c>
    </row>
    <row r="930" spans="1:6" x14ac:dyDescent="0.35">
      <c r="A930" s="8">
        <v>45226</v>
      </c>
      <c r="B930" s="7" t="s">
        <v>16</v>
      </c>
      <c r="C930" s="7" t="s">
        <v>19</v>
      </c>
      <c r="D930" s="7" t="s">
        <v>26</v>
      </c>
      <c r="E930" s="7" t="s">
        <v>46</v>
      </c>
      <c r="F930" s="9">
        <v>50</v>
      </c>
    </row>
    <row r="931" spans="1:6" x14ac:dyDescent="0.35">
      <c r="A931" s="8">
        <v>45226</v>
      </c>
      <c r="B931" s="7" t="s">
        <v>16</v>
      </c>
      <c r="C931" s="7" t="s">
        <v>19</v>
      </c>
      <c r="D931" s="7" t="s">
        <v>26</v>
      </c>
      <c r="E931" s="7" t="s">
        <v>46</v>
      </c>
      <c r="F931" s="9">
        <v>50</v>
      </c>
    </row>
    <row r="932" spans="1:6" x14ac:dyDescent="0.35">
      <c r="A932" s="8">
        <v>45227</v>
      </c>
      <c r="B932" s="7" t="s">
        <v>15</v>
      </c>
      <c r="C932" s="7" t="s">
        <v>19</v>
      </c>
      <c r="D932" s="7" t="s">
        <v>26</v>
      </c>
      <c r="E932" s="7" t="s">
        <v>47</v>
      </c>
      <c r="F932" s="9">
        <v>255</v>
      </c>
    </row>
    <row r="933" spans="1:6" x14ac:dyDescent="0.35">
      <c r="A933" s="8">
        <v>45227</v>
      </c>
      <c r="B933" s="7" t="s">
        <v>15</v>
      </c>
      <c r="C933" s="7" t="s">
        <v>19</v>
      </c>
      <c r="D933" s="7" t="s">
        <v>26</v>
      </c>
      <c r="E933" s="7" t="s">
        <v>47</v>
      </c>
      <c r="F933" s="9">
        <v>205</v>
      </c>
    </row>
    <row r="934" spans="1:6" x14ac:dyDescent="0.35">
      <c r="A934" s="8">
        <v>45229</v>
      </c>
      <c r="B934" s="7" t="s">
        <v>15</v>
      </c>
      <c r="C934" s="7" t="s">
        <v>19</v>
      </c>
      <c r="D934" s="7" t="s">
        <v>26</v>
      </c>
      <c r="E934" s="7" t="s">
        <v>47</v>
      </c>
      <c r="F934" s="9">
        <v>349</v>
      </c>
    </row>
    <row r="935" spans="1:6" x14ac:dyDescent="0.35">
      <c r="A935" s="8">
        <v>45229</v>
      </c>
      <c r="B935" s="7" t="s">
        <v>17</v>
      </c>
      <c r="C935" s="7" t="s">
        <v>19</v>
      </c>
      <c r="D935" s="7" t="s">
        <v>25</v>
      </c>
      <c r="E935" s="7" t="s">
        <v>44</v>
      </c>
      <c r="F935" s="9">
        <v>30</v>
      </c>
    </row>
    <row r="936" spans="1:6" x14ac:dyDescent="0.35">
      <c r="A936" s="8">
        <v>45229</v>
      </c>
      <c r="B936" s="7" t="s">
        <v>16</v>
      </c>
      <c r="C936" s="7" t="s">
        <v>19</v>
      </c>
      <c r="D936" s="7" t="s">
        <v>31</v>
      </c>
      <c r="E936" s="7" t="s">
        <v>75</v>
      </c>
      <c r="F936" s="9">
        <v>10</v>
      </c>
    </row>
    <row r="937" spans="1:6" x14ac:dyDescent="0.35">
      <c r="A937" s="8">
        <v>45230</v>
      </c>
      <c r="B937" s="7" t="s">
        <v>15</v>
      </c>
      <c r="C937" s="7" t="s">
        <v>19</v>
      </c>
      <c r="D937" s="7" t="s">
        <v>26</v>
      </c>
      <c r="E937" s="7" t="s">
        <v>47</v>
      </c>
      <c r="F937" s="9">
        <v>125</v>
      </c>
    </row>
    <row r="938" spans="1:6" x14ac:dyDescent="0.35">
      <c r="A938" s="8">
        <v>45231</v>
      </c>
      <c r="B938" s="7" t="s">
        <v>78</v>
      </c>
      <c r="C938" s="7" t="s">
        <v>18</v>
      </c>
      <c r="D938" s="7" t="s">
        <v>39</v>
      </c>
      <c r="E938" s="7" t="s">
        <v>20</v>
      </c>
      <c r="F938" s="9">
        <v>60000</v>
      </c>
    </row>
    <row r="939" spans="1:6" x14ac:dyDescent="0.35">
      <c r="A939" s="8">
        <v>45231</v>
      </c>
      <c r="B939" s="7" t="s">
        <v>17</v>
      </c>
      <c r="C939" s="7" t="s">
        <v>19</v>
      </c>
      <c r="D939" s="7" t="s">
        <v>22</v>
      </c>
      <c r="E939" s="7" t="s">
        <v>51</v>
      </c>
      <c r="F939" s="9">
        <v>324</v>
      </c>
    </row>
    <row r="940" spans="1:6" x14ac:dyDescent="0.35">
      <c r="A940" s="8">
        <v>45231</v>
      </c>
      <c r="B940" s="7" t="s">
        <v>16</v>
      </c>
      <c r="C940" s="7" t="s">
        <v>19</v>
      </c>
      <c r="D940" s="7" t="s">
        <v>27</v>
      </c>
      <c r="E940" s="7" t="s">
        <v>27</v>
      </c>
      <c r="F940" s="9">
        <v>290</v>
      </c>
    </row>
    <row r="941" spans="1:6" x14ac:dyDescent="0.35">
      <c r="A941" s="8">
        <v>45231</v>
      </c>
      <c r="B941" s="7" t="s">
        <v>16</v>
      </c>
      <c r="C941" s="7" t="s">
        <v>19</v>
      </c>
      <c r="D941" s="7" t="s">
        <v>26</v>
      </c>
      <c r="E941" s="7" t="s">
        <v>46</v>
      </c>
      <c r="F941" s="9">
        <v>20</v>
      </c>
    </row>
    <row r="942" spans="1:6" x14ac:dyDescent="0.35">
      <c r="A942" s="8">
        <v>45231</v>
      </c>
      <c r="B942" s="7" t="s">
        <v>16</v>
      </c>
      <c r="C942" s="7" t="s">
        <v>19</v>
      </c>
      <c r="D942" s="7" t="s">
        <v>26</v>
      </c>
      <c r="E942" s="7" t="s">
        <v>46</v>
      </c>
      <c r="F942" s="9">
        <v>20</v>
      </c>
    </row>
    <row r="943" spans="1:6" x14ac:dyDescent="0.35">
      <c r="A943" s="8">
        <v>45231</v>
      </c>
      <c r="B943" s="7" t="s">
        <v>16</v>
      </c>
      <c r="C943" s="7" t="s">
        <v>19</v>
      </c>
      <c r="D943" s="7" t="s">
        <v>26</v>
      </c>
      <c r="E943" s="7" t="s">
        <v>46</v>
      </c>
      <c r="F943" s="9">
        <v>145</v>
      </c>
    </row>
    <row r="944" spans="1:6" x14ac:dyDescent="0.35">
      <c r="A944" s="8">
        <v>45231</v>
      </c>
      <c r="B944" s="7" t="s">
        <v>16</v>
      </c>
      <c r="C944" s="7" t="s">
        <v>19</v>
      </c>
      <c r="D944" s="7" t="s">
        <v>26</v>
      </c>
      <c r="E944" s="7" t="s">
        <v>46</v>
      </c>
      <c r="F944" s="9">
        <v>95</v>
      </c>
    </row>
    <row r="945" spans="1:6" x14ac:dyDescent="0.35">
      <c r="A945" s="8">
        <v>45231</v>
      </c>
      <c r="B945" s="7" t="s">
        <v>16</v>
      </c>
      <c r="C945" s="7" t="s">
        <v>19</v>
      </c>
      <c r="D945" s="7" t="s">
        <v>26</v>
      </c>
      <c r="E945" s="7" t="s">
        <v>46</v>
      </c>
      <c r="F945" s="9">
        <v>48</v>
      </c>
    </row>
    <row r="946" spans="1:6" x14ac:dyDescent="0.35">
      <c r="A946" s="8">
        <v>45231</v>
      </c>
      <c r="B946" s="7" t="s">
        <v>16</v>
      </c>
      <c r="C946" s="7" t="s">
        <v>19</v>
      </c>
      <c r="D946" s="7" t="s">
        <v>26</v>
      </c>
      <c r="E946" s="7" t="s">
        <v>46</v>
      </c>
      <c r="F946" s="9">
        <v>89</v>
      </c>
    </row>
    <row r="947" spans="1:6" x14ac:dyDescent="0.35">
      <c r="A947" s="8">
        <v>45231</v>
      </c>
      <c r="B947" s="7" t="s">
        <v>16</v>
      </c>
      <c r="C947" s="7" t="s">
        <v>19</v>
      </c>
      <c r="D947" s="7" t="s">
        <v>26</v>
      </c>
      <c r="E947" s="7" t="s">
        <v>46</v>
      </c>
      <c r="F947" s="9">
        <v>160</v>
      </c>
    </row>
    <row r="948" spans="1:6" x14ac:dyDescent="0.35">
      <c r="A948" s="8">
        <v>45231</v>
      </c>
      <c r="B948" s="7" t="s">
        <v>16</v>
      </c>
      <c r="C948" s="7" t="s">
        <v>19</v>
      </c>
      <c r="D948" s="7" t="s">
        <v>26</v>
      </c>
      <c r="E948" s="7" t="s">
        <v>46</v>
      </c>
      <c r="F948" s="9">
        <v>49</v>
      </c>
    </row>
    <row r="949" spans="1:6" x14ac:dyDescent="0.35">
      <c r="A949" s="8">
        <v>45231</v>
      </c>
      <c r="B949" s="7" t="s">
        <v>16</v>
      </c>
      <c r="C949" s="7" t="s">
        <v>19</v>
      </c>
      <c r="D949" s="7" t="s">
        <v>26</v>
      </c>
      <c r="E949" s="7" t="s">
        <v>46</v>
      </c>
      <c r="F949" s="9">
        <v>100</v>
      </c>
    </row>
    <row r="950" spans="1:6" x14ac:dyDescent="0.35">
      <c r="A950" s="8">
        <v>45231</v>
      </c>
      <c r="B950" s="7" t="s">
        <v>16</v>
      </c>
      <c r="C950" s="7" t="s">
        <v>19</v>
      </c>
      <c r="D950" s="7" t="s">
        <v>26</v>
      </c>
      <c r="E950" s="7" t="s">
        <v>47</v>
      </c>
      <c r="F950" s="9">
        <v>110</v>
      </c>
    </row>
    <row r="951" spans="1:6" x14ac:dyDescent="0.35">
      <c r="A951" s="8">
        <v>45231</v>
      </c>
      <c r="B951" s="7" t="s">
        <v>16</v>
      </c>
      <c r="C951" s="7" t="s">
        <v>19</v>
      </c>
      <c r="D951" s="7" t="s">
        <v>76</v>
      </c>
      <c r="E951" s="7" t="s">
        <v>62</v>
      </c>
      <c r="F951" s="9">
        <v>49</v>
      </c>
    </row>
    <row r="952" spans="1:6" x14ac:dyDescent="0.35">
      <c r="A952" s="8">
        <v>45231</v>
      </c>
      <c r="B952" s="7" t="s">
        <v>16</v>
      </c>
      <c r="C952" s="7" t="s">
        <v>19</v>
      </c>
      <c r="D952" s="7" t="s">
        <v>76</v>
      </c>
      <c r="E952" s="7" t="s">
        <v>62</v>
      </c>
      <c r="F952" s="9">
        <v>145</v>
      </c>
    </row>
    <row r="953" spans="1:6" x14ac:dyDescent="0.35">
      <c r="A953" s="8">
        <v>45231</v>
      </c>
      <c r="B953" s="7" t="s">
        <v>16</v>
      </c>
      <c r="C953" s="7" t="s">
        <v>19</v>
      </c>
      <c r="D953" s="7" t="s">
        <v>76</v>
      </c>
      <c r="E953" s="7" t="s">
        <v>62</v>
      </c>
      <c r="F953" s="9">
        <v>89</v>
      </c>
    </row>
    <row r="954" spans="1:6" x14ac:dyDescent="0.35">
      <c r="A954" s="8">
        <v>45231</v>
      </c>
      <c r="B954" s="7" t="s">
        <v>16</v>
      </c>
      <c r="C954" s="7" t="s">
        <v>19</v>
      </c>
      <c r="D954" s="7" t="s">
        <v>76</v>
      </c>
      <c r="E954" s="7" t="s">
        <v>65</v>
      </c>
      <c r="F954" s="9">
        <v>149</v>
      </c>
    </row>
    <row r="955" spans="1:6" x14ac:dyDescent="0.35">
      <c r="A955" s="8">
        <v>45231</v>
      </c>
      <c r="B955" s="7" t="s">
        <v>16</v>
      </c>
      <c r="C955" s="7" t="s">
        <v>19</v>
      </c>
      <c r="D955" s="7" t="s">
        <v>76</v>
      </c>
      <c r="E955" s="7" t="s">
        <v>65</v>
      </c>
      <c r="F955" s="9">
        <v>109</v>
      </c>
    </row>
    <row r="956" spans="1:6" x14ac:dyDescent="0.35">
      <c r="A956" s="8">
        <v>45233</v>
      </c>
      <c r="B956" s="7" t="s">
        <v>15</v>
      </c>
      <c r="C956" s="7" t="s">
        <v>19</v>
      </c>
      <c r="D956" s="7" t="s">
        <v>26</v>
      </c>
      <c r="E956" s="7" t="s">
        <v>47</v>
      </c>
      <c r="F956" s="9">
        <v>200</v>
      </c>
    </row>
    <row r="957" spans="1:6" x14ac:dyDescent="0.35">
      <c r="A957" s="8">
        <v>45234</v>
      </c>
      <c r="B957" s="7" t="s">
        <v>15</v>
      </c>
      <c r="C957" s="7" t="s">
        <v>19</v>
      </c>
      <c r="D957" s="7" t="s">
        <v>25</v>
      </c>
      <c r="E957" s="7" t="s">
        <v>45</v>
      </c>
      <c r="F957" s="9">
        <v>100</v>
      </c>
    </row>
    <row r="958" spans="1:6" x14ac:dyDescent="0.35">
      <c r="A958" s="8">
        <v>45234</v>
      </c>
      <c r="B958" s="7" t="s">
        <v>15</v>
      </c>
      <c r="C958" s="7" t="s">
        <v>19</v>
      </c>
      <c r="D958" s="7" t="s">
        <v>26</v>
      </c>
      <c r="E958" s="7" t="s">
        <v>47</v>
      </c>
      <c r="F958" s="9">
        <v>434</v>
      </c>
    </row>
    <row r="959" spans="1:6" x14ac:dyDescent="0.35">
      <c r="A959" s="8">
        <v>45234</v>
      </c>
      <c r="B959" s="7" t="s">
        <v>17</v>
      </c>
      <c r="C959" s="7" t="s">
        <v>19</v>
      </c>
      <c r="D959" s="7" t="s">
        <v>25</v>
      </c>
      <c r="E959" s="7" t="s">
        <v>43</v>
      </c>
      <c r="F959" s="9">
        <v>80</v>
      </c>
    </row>
    <row r="960" spans="1:6" x14ac:dyDescent="0.35">
      <c r="A960" s="8">
        <v>45234</v>
      </c>
      <c r="B960" s="7" t="s">
        <v>17</v>
      </c>
      <c r="C960" s="7" t="s">
        <v>19</v>
      </c>
      <c r="D960" s="7" t="s">
        <v>25</v>
      </c>
      <c r="E960" s="7" t="s">
        <v>44</v>
      </c>
      <c r="F960" s="9">
        <v>15</v>
      </c>
    </row>
    <row r="961" spans="1:6" x14ac:dyDescent="0.35">
      <c r="A961" s="8">
        <v>45235</v>
      </c>
      <c r="B961" s="7" t="s">
        <v>16</v>
      </c>
      <c r="C961" s="7" t="s">
        <v>19</v>
      </c>
      <c r="D961" s="7" t="s">
        <v>26</v>
      </c>
      <c r="E961" s="7" t="s">
        <v>47</v>
      </c>
      <c r="F961" s="9">
        <v>240</v>
      </c>
    </row>
    <row r="962" spans="1:6" x14ac:dyDescent="0.35">
      <c r="A962" s="8">
        <v>45235</v>
      </c>
      <c r="B962" s="7" t="s">
        <v>16</v>
      </c>
      <c r="C962" s="7" t="s">
        <v>19</v>
      </c>
      <c r="D962" s="7" t="s">
        <v>26</v>
      </c>
      <c r="E962" s="7" t="s">
        <v>47</v>
      </c>
      <c r="F962" s="9">
        <v>180</v>
      </c>
    </row>
    <row r="963" spans="1:6" x14ac:dyDescent="0.35">
      <c r="A963" s="8">
        <v>45236</v>
      </c>
      <c r="B963" s="7" t="s">
        <v>16</v>
      </c>
      <c r="C963" s="7" t="s">
        <v>19</v>
      </c>
      <c r="D963" s="7" t="s">
        <v>26</v>
      </c>
      <c r="E963" s="7" t="s">
        <v>48</v>
      </c>
      <c r="F963" s="9">
        <v>212</v>
      </c>
    </row>
    <row r="964" spans="1:6" x14ac:dyDescent="0.35">
      <c r="A964" s="8">
        <v>45237</v>
      </c>
      <c r="B964" s="7" t="s">
        <v>17</v>
      </c>
      <c r="C964" s="7" t="s">
        <v>19</v>
      </c>
      <c r="D964" s="7" t="s">
        <v>25</v>
      </c>
      <c r="E964" s="7" t="s">
        <v>44</v>
      </c>
      <c r="F964" s="9">
        <v>30</v>
      </c>
    </row>
    <row r="965" spans="1:6" x14ac:dyDescent="0.35">
      <c r="A965" s="8">
        <v>45237</v>
      </c>
      <c r="B965" s="7" t="s">
        <v>17</v>
      </c>
      <c r="C965" s="7" t="s">
        <v>19</v>
      </c>
      <c r="D965" s="7" t="s">
        <v>25</v>
      </c>
      <c r="E965" s="7" t="s">
        <v>44</v>
      </c>
      <c r="F965" s="9">
        <v>15</v>
      </c>
    </row>
    <row r="966" spans="1:6" x14ac:dyDescent="0.35">
      <c r="A966" s="8">
        <v>45237</v>
      </c>
      <c r="B966" s="7" t="s">
        <v>16</v>
      </c>
      <c r="C966" s="7" t="s">
        <v>19</v>
      </c>
      <c r="D966" s="7" t="s">
        <v>26</v>
      </c>
      <c r="E966" s="7" t="s">
        <v>46</v>
      </c>
      <c r="F966" s="9">
        <v>120</v>
      </c>
    </row>
    <row r="967" spans="1:6" x14ac:dyDescent="0.35">
      <c r="A967" s="8">
        <v>45237</v>
      </c>
      <c r="B967" s="7" t="s">
        <v>16</v>
      </c>
      <c r="C967" s="7" t="s">
        <v>19</v>
      </c>
      <c r="D967" s="7" t="s">
        <v>26</v>
      </c>
      <c r="E967" s="7" t="s">
        <v>46</v>
      </c>
      <c r="F967" s="9">
        <v>160</v>
      </c>
    </row>
    <row r="968" spans="1:6" x14ac:dyDescent="0.35">
      <c r="A968" s="8">
        <v>45237</v>
      </c>
      <c r="B968" s="7" t="s">
        <v>16</v>
      </c>
      <c r="C968" s="7" t="s">
        <v>19</v>
      </c>
      <c r="D968" s="7" t="s">
        <v>26</v>
      </c>
      <c r="E968" s="7" t="s">
        <v>46</v>
      </c>
      <c r="F968" s="9">
        <v>40</v>
      </c>
    </row>
    <row r="969" spans="1:6" x14ac:dyDescent="0.35">
      <c r="A969" s="8">
        <v>45237</v>
      </c>
      <c r="B969" s="7" t="s">
        <v>16</v>
      </c>
      <c r="C969" s="7" t="s">
        <v>19</v>
      </c>
      <c r="D969" s="7" t="s">
        <v>26</v>
      </c>
      <c r="E969" s="7" t="s">
        <v>46</v>
      </c>
      <c r="F969" s="9">
        <v>40</v>
      </c>
    </row>
    <row r="970" spans="1:6" x14ac:dyDescent="0.35">
      <c r="A970" s="8">
        <v>45237</v>
      </c>
      <c r="B970" s="7" t="s">
        <v>16</v>
      </c>
      <c r="C970" s="7" t="s">
        <v>19</v>
      </c>
      <c r="D970" s="7" t="s">
        <v>26</v>
      </c>
      <c r="E970" s="7" t="s">
        <v>46</v>
      </c>
      <c r="F970" s="9">
        <v>50</v>
      </c>
    </row>
    <row r="971" spans="1:6" x14ac:dyDescent="0.35">
      <c r="A971" s="8">
        <v>45237</v>
      </c>
      <c r="B971" s="7" t="s">
        <v>16</v>
      </c>
      <c r="C971" s="7" t="s">
        <v>19</v>
      </c>
      <c r="D971" s="7" t="s">
        <v>26</v>
      </c>
      <c r="E971" s="7" t="s">
        <v>47</v>
      </c>
      <c r="F971" s="9">
        <v>660</v>
      </c>
    </row>
    <row r="972" spans="1:6" x14ac:dyDescent="0.35">
      <c r="A972" s="8">
        <v>45237</v>
      </c>
      <c r="B972" s="7" t="s">
        <v>16</v>
      </c>
      <c r="C972" s="7" t="s">
        <v>19</v>
      </c>
      <c r="D972" s="7" t="s">
        <v>29</v>
      </c>
      <c r="E972" s="7" t="s">
        <v>68</v>
      </c>
      <c r="F972" s="9">
        <v>110</v>
      </c>
    </row>
    <row r="973" spans="1:6" x14ac:dyDescent="0.35">
      <c r="A973" s="8">
        <v>45238</v>
      </c>
      <c r="B973" s="7" t="s">
        <v>16</v>
      </c>
      <c r="C973" s="7" t="s">
        <v>19</v>
      </c>
      <c r="D973" s="7" t="s">
        <v>26</v>
      </c>
      <c r="E973" s="7" t="s">
        <v>46</v>
      </c>
      <c r="F973" s="9">
        <v>102</v>
      </c>
    </row>
    <row r="974" spans="1:6" x14ac:dyDescent="0.35">
      <c r="A974" s="8">
        <v>45238</v>
      </c>
      <c r="B974" s="7" t="s">
        <v>16</v>
      </c>
      <c r="C974" s="7" t="s">
        <v>19</v>
      </c>
      <c r="D974" s="7" t="s">
        <v>26</v>
      </c>
      <c r="E974" s="7" t="s">
        <v>46</v>
      </c>
      <c r="F974" s="9">
        <v>100</v>
      </c>
    </row>
    <row r="975" spans="1:6" x14ac:dyDescent="0.35">
      <c r="A975" s="8">
        <v>45238</v>
      </c>
      <c r="B975" s="7" t="s">
        <v>16</v>
      </c>
      <c r="C975" s="7" t="s">
        <v>19</v>
      </c>
      <c r="D975" s="7" t="s">
        <v>26</v>
      </c>
      <c r="E975" s="7" t="s">
        <v>46</v>
      </c>
      <c r="F975" s="9">
        <v>99</v>
      </c>
    </row>
    <row r="976" spans="1:6" x14ac:dyDescent="0.35">
      <c r="A976" s="8">
        <v>45238</v>
      </c>
      <c r="B976" s="7" t="s">
        <v>16</v>
      </c>
      <c r="C976" s="7" t="s">
        <v>19</v>
      </c>
      <c r="D976" s="7" t="s">
        <v>26</v>
      </c>
      <c r="E976" s="7" t="s">
        <v>46</v>
      </c>
      <c r="F976" s="9">
        <v>158</v>
      </c>
    </row>
    <row r="977" spans="1:6" x14ac:dyDescent="0.35">
      <c r="A977" s="8">
        <v>45238</v>
      </c>
      <c r="B977" s="7" t="s">
        <v>16</v>
      </c>
      <c r="C977" s="7" t="s">
        <v>19</v>
      </c>
      <c r="D977" s="7" t="s">
        <v>26</v>
      </c>
      <c r="E977" s="7" t="s">
        <v>46</v>
      </c>
      <c r="F977" s="9">
        <v>34</v>
      </c>
    </row>
    <row r="978" spans="1:6" x14ac:dyDescent="0.35">
      <c r="A978" s="8">
        <v>45238</v>
      </c>
      <c r="B978" s="7" t="s">
        <v>16</v>
      </c>
      <c r="C978" s="7" t="s">
        <v>19</v>
      </c>
      <c r="D978" s="7" t="s">
        <v>26</v>
      </c>
      <c r="E978" s="7" t="s">
        <v>46</v>
      </c>
      <c r="F978" s="9">
        <v>78</v>
      </c>
    </row>
    <row r="979" spans="1:6" x14ac:dyDescent="0.35">
      <c r="A979" s="8">
        <v>45238</v>
      </c>
      <c r="B979" s="7" t="s">
        <v>16</v>
      </c>
      <c r="C979" s="7" t="s">
        <v>19</v>
      </c>
      <c r="D979" s="7" t="s">
        <v>26</v>
      </c>
      <c r="E979" s="7" t="s">
        <v>46</v>
      </c>
      <c r="F979" s="9">
        <v>185</v>
      </c>
    </row>
    <row r="980" spans="1:6" x14ac:dyDescent="0.35">
      <c r="A980" s="8">
        <v>45238</v>
      </c>
      <c r="B980" s="7" t="s">
        <v>16</v>
      </c>
      <c r="C980" s="7" t="s">
        <v>19</v>
      </c>
      <c r="D980" s="7" t="s">
        <v>26</v>
      </c>
      <c r="E980" s="7" t="s">
        <v>46</v>
      </c>
      <c r="F980" s="9">
        <v>39</v>
      </c>
    </row>
    <row r="981" spans="1:6" x14ac:dyDescent="0.35">
      <c r="A981" s="8">
        <v>45238</v>
      </c>
      <c r="B981" s="7" t="s">
        <v>16</v>
      </c>
      <c r="C981" s="7" t="s">
        <v>19</v>
      </c>
      <c r="D981" s="7" t="s">
        <v>26</v>
      </c>
      <c r="E981" s="7" t="s">
        <v>46</v>
      </c>
      <c r="F981" s="9">
        <v>119</v>
      </c>
    </row>
    <row r="982" spans="1:6" x14ac:dyDescent="0.35">
      <c r="A982" s="8">
        <v>45239</v>
      </c>
      <c r="B982" s="7" t="s">
        <v>17</v>
      </c>
      <c r="C982" s="7" t="s">
        <v>19</v>
      </c>
      <c r="D982" s="7" t="s">
        <v>25</v>
      </c>
      <c r="E982" s="7" t="s">
        <v>44</v>
      </c>
      <c r="F982" s="9">
        <v>15</v>
      </c>
    </row>
    <row r="983" spans="1:6" x14ac:dyDescent="0.35">
      <c r="A983" s="8">
        <v>45239</v>
      </c>
      <c r="B983" s="7" t="s">
        <v>17</v>
      </c>
      <c r="C983" s="7" t="s">
        <v>19</v>
      </c>
      <c r="D983" s="7" t="s">
        <v>25</v>
      </c>
      <c r="E983" s="7" t="s">
        <v>45</v>
      </c>
      <c r="F983" s="9">
        <v>20</v>
      </c>
    </row>
    <row r="984" spans="1:6" x14ac:dyDescent="0.35">
      <c r="A984" s="8">
        <v>45239</v>
      </c>
      <c r="B984" s="7" t="s">
        <v>16</v>
      </c>
      <c r="C984" s="7" t="s">
        <v>19</v>
      </c>
      <c r="D984" s="7" t="s">
        <v>26</v>
      </c>
      <c r="E984" s="7" t="s">
        <v>48</v>
      </c>
      <c r="F984" s="9">
        <v>287</v>
      </c>
    </row>
    <row r="985" spans="1:6" x14ac:dyDescent="0.35">
      <c r="A985" s="8">
        <v>45241</v>
      </c>
      <c r="B985" s="7" t="s">
        <v>15</v>
      </c>
      <c r="C985" s="7" t="s">
        <v>19</v>
      </c>
      <c r="D985" s="7" t="s">
        <v>26</v>
      </c>
      <c r="E985" s="7" t="s">
        <v>47</v>
      </c>
      <c r="F985" s="9">
        <v>85</v>
      </c>
    </row>
    <row r="986" spans="1:6" x14ac:dyDescent="0.35">
      <c r="A986" s="8">
        <v>45242</v>
      </c>
      <c r="B986" s="7" t="s">
        <v>15</v>
      </c>
      <c r="C986" s="7" t="s">
        <v>19</v>
      </c>
      <c r="D986" s="7" t="s">
        <v>26</v>
      </c>
      <c r="E986" s="7" t="s">
        <v>47</v>
      </c>
      <c r="F986" s="9">
        <v>308</v>
      </c>
    </row>
    <row r="987" spans="1:6" x14ac:dyDescent="0.35">
      <c r="A987" s="8">
        <v>45242</v>
      </c>
      <c r="B987" s="7" t="s">
        <v>16</v>
      </c>
      <c r="C987" s="7" t="s">
        <v>19</v>
      </c>
      <c r="D987" s="7" t="s">
        <v>26</v>
      </c>
      <c r="E987" s="7" t="s">
        <v>46</v>
      </c>
      <c r="F987" s="9">
        <v>30</v>
      </c>
    </row>
    <row r="988" spans="1:6" x14ac:dyDescent="0.35">
      <c r="A988" s="8">
        <v>45242</v>
      </c>
      <c r="B988" s="7" t="s">
        <v>16</v>
      </c>
      <c r="C988" s="7" t="s">
        <v>19</v>
      </c>
      <c r="D988" s="7" t="s">
        <v>26</v>
      </c>
      <c r="E988" s="7" t="s">
        <v>46</v>
      </c>
      <c r="F988" s="9">
        <v>100</v>
      </c>
    </row>
    <row r="989" spans="1:6" x14ac:dyDescent="0.35">
      <c r="A989" s="8">
        <v>45242</v>
      </c>
      <c r="B989" s="7" t="s">
        <v>16</v>
      </c>
      <c r="C989" s="7" t="s">
        <v>19</v>
      </c>
      <c r="D989" s="7" t="s">
        <v>26</v>
      </c>
      <c r="E989" s="7" t="s">
        <v>46</v>
      </c>
      <c r="F989" s="9">
        <v>25</v>
      </c>
    </row>
    <row r="990" spans="1:6" x14ac:dyDescent="0.35">
      <c r="A990" s="8">
        <v>45242</v>
      </c>
      <c r="B990" s="7" t="s">
        <v>16</v>
      </c>
      <c r="C990" s="7" t="s">
        <v>19</v>
      </c>
      <c r="D990" s="7" t="s">
        <v>26</v>
      </c>
      <c r="E990" s="7" t="s">
        <v>46</v>
      </c>
      <c r="F990" s="9">
        <v>25</v>
      </c>
    </row>
    <row r="991" spans="1:6" x14ac:dyDescent="0.35">
      <c r="A991" s="8">
        <v>45242</v>
      </c>
      <c r="B991" s="7" t="s">
        <v>16</v>
      </c>
      <c r="C991" s="7" t="s">
        <v>19</v>
      </c>
      <c r="D991" s="7" t="s">
        <v>26</v>
      </c>
      <c r="E991" s="7" t="s">
        <v>46</v>
      </c>
      <c r="F991" s="9">
        <v>180</v>
      </c>
    </row>
    <row r="992" spans="1:6" x14ac:dyDescent="0.35">
      <c r="A992" s="8">
        <v>45242</v>
      </c>
      <c r="B992" s="7" t="s">
        <v>16</v>
      </c>
      <c r="C992" s="7" t="s">
        <v>19</v>
      </c>
      <c r="D992" s="7" t="s">
        <v>26</v>
      </c>
      <c r="E992" s="7" t="s">
        <v>46</v>
      </c>
      <c r="F992" s="9">
        <v>150</v>
      </c>
    </row>
    <row r="993" spans="1:6" x14ac:dyDescent="0.35">
      <c r="A993" s="8">
        <v>45242</v>
      </c>
      <c r="B993" s="7" t="s">
        <v>16</v>
      </c>
      <c r="C993" s="7" t="s">
        <v>19</v>
      </c>
      <c r="D993" s="7" t="s">
        <v>26</v>
      </c>
      <c r="E993" s="7" t="s">
        <v>46</v>
      </c>
      <c r="F993" s="9">
        <v>49</v>
      </c>
    </row>
    <row r="994" spans="1:6" x14ac:dyDescent="0.35">
      <c r="A994" s="8">
        <v>45243</v>
      </c>
      <c r="B994" s="7" t="s">
        <v>16</v>
      </c>
      <c r="C994" s="7" t="s">
        <v>19</v>
      </c>
      <c r="D994" s="7" t="s">
        <v>26</v>
      </c>
      <c r="E994" s="7" t="s">
        <v>48</v>
      </c>
      <c r="F994" s="9">
        <v>674</v>
      </c>
    </row>
    <row r="995" spans="1:6" x14ac:dyDescent="0.35">
      <c r="A995" s="8">
        <v>45244</v>
      </c>
      <c r="B995" s="7" t="s">
        <v>16</v>
      </c>
      <c r="C995" s="7" t="s">
        <v>19</v>
      </c>
      <c r="D995" s="7" t="s">
        <v>26</v>
      </c>
      <c r="E995" s="7" t="s">
        <v>48</v>
      </c>
      <c r="F995" s="9">
        <v>212</v>
      </c>
    </row>
    <row r="996" spans="1:6" x14ac:dyDescent="0.35">
      <c r="A996" s="8">
        <v>45245</v>
      </c>
      <c r="B996" s="7" t="s">
        <v>17</v>
      </c>
      <c r="C996" s="7" t="s">
        <v>19</v>
      </c>
      <c r="D996" s="7" t="s">
        <v>25</v>
      </c>
      <c r="E996" s="7" t="s">
        <v>44</v>
      </c>
      <c r="F996" s="9">
        <v>15</v>
      </c>
    </row>
    <row r="997" spans="1:6" x14ac:dyDescent="0.35">
      <c r="A997" s="8">
        <v>45245</v>
      </c>
      <c r="B997" s="7" t="s">
        <v>17</v>
      </c>
      <c r="C997" s="7" t="s">
        <v>19</v>
      </c>
      <c r="D997" s="7" t="s">
        <v>25</v>
      </c>
      <c r="E997" s="7" t="s">
        <v>44</v>
      </c>
      <c r="F997" s="9">
        <v>15</v>
      </c>
    </row>
    <row r="998" spans="1:6" x14ac:dyDescent="0.35">
      <c r="A998" s="8">
        <v>45245</v>
      </c>
      <c r="B998" s="7" t="s">
        <v>16</v>
      </c>
      <c r="C998" s="7" t="s">
        <v>19</v>
      </c>
      <c r="D998" s="7" t="s">
        <v>26</v>
      </c>
      <c r="E998" s="7" t="s">
        <v>47</v>
      </c>
      <c r="F998" s="9">
        <v>472</v>
      </c>
    </row>
    <row r="999" spans="1:6" x14ac:dyDescent="0.35">
      <c r="A999" s="8">
        <v>45246</v>
      </c>
      <c r="B999" s="7" t="s">
        <v>15</v>
      </c>
      <c r="C999" s="7" t="s">
        <v>19</v>
      </c>
      <c r="D999" s="7" t="s">
        <v>26</v>
      </c>
      <c r="E999" s="7" t="s">
        <v>47</v>
      </c>
      <c r="F999" s="9">
        <v>238</v>
      </c>
    </row>
    <row r="1000" spans="1:6" x14ac:dyDescent="0.35">
      <c r="A1000" s="8">
        <v>45246</v>
      </c>
      <c r="B1000" s="7" t="s">
        <v>17</v>
      </c>
      <c r="C1000" s="7" t="s">
        <v>19</v>
      </c>
      <c r="D1000" s="7" t="s">
        <v>25</v>
      </c>
      <c r="E1000" s="7" t="s">
        <v>44</v>
      </c>
      <c r="F1000" s="9">
        <v>15</v>
      </c>
    </row>
    <row r="1001" spans="1:6" x14ac:dyDescent="0.35">
      <c r="A1001" s="8">
        <v>45247</v>
      </c>
      <c r="B1001" s="7" t="s">
        <v>15</v>
      </c>
      <c r="C1001" s="7" t="s">
        <v>19</v>
      </c>
      <c r="D1001" s="7" t="s">
        <v>26</v>
      </c>
      <c r="E1001" s="7" t="s">
        <v>47</v>
      </c>
      <c r="F1001" s="9">
        <v>160</v>
      </c>
    </row>
    <row r="1002" spans="1:6" x14ac:dyDescent="0.35">
      <c r="A1002" s="8">
        <v>45247</v>
      </c>
      <c r="B1002" s="7" t="s">
        <v>16</v>
      </c>
      <c r="C1002" s="7" t="s">
        <v>19</v>
      </c>
      <c r="D1002" s="7" t="s">
        <v>26</v>
      </c>
      <c r="E1002" s="7" t="s">
        <v>46</v>
      </c>
      <c r="F1002" s="9">
        <v>110</v>
      </c>
    </row>
    <row r="1003" spans="1:6" x14ac:dyDescent="0.35">
      <c r="A1003" s="8">
        <v>45248</v>
      </c>
      <c r="B1003" s="7" t="s">
        <v>16</v>
      </c>
      <c r="C1003" s="7" t="s">
        <v>19</v>
      </c>
      <c r="D1003" s="7" t="s">
        <v>24</v>
      </c>
      <c r="E1003" s="7" t="s">
        <v>41</v>
      </c>
      <c r="F1003" s="9">
        <v>7000</v>
      </c>
    </row>
    <row r="1004" spans="1:6" x14ac:dyDescent="0.35">
      <c r="A1004" s="8">
        <v>45248</v>
      </c>
      <c r="B1004" s="7" t="s">
        <v>16</v>
      </c>
      <c r="C1004" s="7" t="s">
        <v>19</v>
      </c>
      <c r="D1004" s="7" t="s">
        <v>26</v>
      </c>
      <c r="E1004" s="7" t="s">
        <v>48</v>
      </c>
      <c r="F1004" s="9">
        <v>280</v>
      </c>
    </row>
    <row r="1005" spans="1:6" x14ac:dyDescent="0.35">
      <c r="A1005" s="8">
        <v>45249</v>
      </c>
      <c r="B1005" s="7" t="s">
        <v>15</v>
      </c>
      <c r="C1005" s="7" t="s">
        <v>19</v>
      </c>
      <c r="D1005" s="7" t="s">
        <v>26</v>
      </c>
      <c r="E1005" s="7" t="s">
        <v>47</v>
      </c>
      <c r="F1005" s="9">
        <v>180</v>
      </c>
    </row>
    <row r="1006" spans="1:6" x14ac:dyDescent="0.35">
      <c r="A1006" s="8">
        <v>45249</v>
      </c>
      <c r="B1006" s="7" t="s">
        <v>15</v>
      </c>
      <c r="C1006" s="7" t="s">
        <v>19</v>
      </c>
      <c r="D1006" s="7" t="s">
        <v>26</v>
      </c>
      <c r="E1006" s="7" t="s">
        <v>47</v>
      </c>
      <c r="F1006" s="9">
        <v>120</v>
      </c>
    </row>
    <row r="1007" spans="1:6" x14ac:dyDescent="0.35">
      <c r="A1007" s="8">
        <v>45250</v>
      </c>
      <c r="B1007" s="7" t="s">
        <v>17</v>
      </c>
      <c r="C1007" s="7" t="s">
        <v>19</v>
      </c>
      <c r="D1007" s="7" t="s">
        <v>23</v>
      </c>
      <c r="E1007" s="7" t="s">
        <v>59</v>
      </c>
      <c r="F1007" s="9">
        <v>826</v>
      </c>
    </row>
    <row r="1008" spans="1:6" x14ac:dyDescent="0.35">
      <c r="A1008" s="8">
        <v>45250</v>
      </c>
      <c r="B1008" s="7" t="s">
        <v>16</v>
      </c>
      <c r="C1008" s="7" t="s">
        <v>19</v>
      </c>
      <c r="D1008" s="7" t="s">
        <v>26</v>
      </c>
      <c r="E1008" s="7" t="s">
        <v>48</v>
      </c>
      <c r="F1008" s="9">
        <v>649</v>
      </c>
    </row>
    <row r="1009" spans="1:6" x14ac:dyDescent="0.35">
      <c r="A1009" s="8">
        <v>45250</v>
      </c>
      <c r="B1009" s="7" t="s">
        <v>16</v>
      </c>
      <c r="C1009" s="7" t="s">
        <v>19</v>
      </c>
      <c r="D1009" s="7" t="s">
        <v>31</v>
      </c>
      <c r="E1009" s="7" t="s">
        <v>75</v>
      </c>
      <c r="F1009" s="9">
        <v>149</v>
      </c>
    </row>
    <row r="1010" spans="1:6" x14ac:dyDescent="0.35">
      <c r="A1010" s="8">
        <v>45251</v>
      </c>
      <c r="B1010" s="7" t="s">
        <v>15</v>
      </c>
      <c r="C1010" s="7" t="s">
        <v>19</v>
      </c>
      <c r="D1010" s="7" t="s">
        <v>26</v>
      </c>
      <c r="E1010" s="7" t="s">
        <v>47</v>
      </c>
      <c r="F1010" s="9">
        <v>280</v>
      </c>
    </row>
    <row r="1011" spans="1:6" x14ac:dyDescent="0.35">
      <c r="A1011" s="8">
        <v>45251</v>
      </c>
      <c r="B1011" s="7" t="s">
        <v>16</v>
      </c>
      <c r="C1011" s="7" t="s">
        <v>19</v>
      </c>
      <c r="D1011" s="7" t="s">
        <v>26</v>
      </c>
      <c r="E1011" s="7" t="s">
        <v>46</v>
      </c>
      <c r="F1011" s="9">
        <v>30</v>
      </c>
    </row>
    <row r="1012" spans="1:6" x14ac:dyDescent="0.35">
      <c r="A1012" s="8">
        <v>45251</v>
      </c>
      <c r="B1012" s="7" t="s">
        <v>16</v>
      </c>
      <c r="C1012" s="7" t="s">
        <v>19</v>
      </c>
      <c r="D1012" s="7" t="s">
        <v>26</v>
      </c>
      <c r="E1012" s="7" t="s">
        <v>46</v>
      </c>
      <c r="F1012" s="9">
        <v>50</v>
      </c>
    </row>
    <row r="1013" spans="1:6" x14ac:dyDescent="0.35">
      <c r="A1013" s="8">
        <v>45251</v>
      </c>
      <c r="B1013" s="7" t="s">
        <v>16</v>
      </c>
      <c r="C1013" s="7" t="s">
        <v>19</v>
      </c>
      <c r="D1013" s="7" t="s">
        <v>26</v>
      </c>
      <c r="E1013" s="7" t="s">
        <v>46</v>
      </c>
      <c r="F1013" s="9">
        <v>40</v>
      </c>
    </row>
    <row r="1014" spans="1:6" x14ac:dyDescent="0.35">
      <c r="A1014" s="8">
        <v>45251</v>
      </c>
      <c r="B1014" s="7" t="s">
        <v>16</v>
      </c>
      <c r="C1014" s="7" t="s">
        <v>19</v>
      </c>
      <c r="D1014" s="7" t="s">
        <v>26</v>
      </c>
      <c r="E1014" s="7" t="s">
        <v>46</v>
      </c>
      <c r="F1014" s="9">
        <v>90</v>
      </c>
    </row>
    <row r="1015" spans="1:6" x14ac:dyDescent="0.35">
      <c r="A1015" s="8">
        <v>45251</v>
      </c>
      <c r="B1015" s="7" t="s">
        <v>16</v>
      </c>
      <c r="C1015" s="7" t="s">
        <v>19</v>
      </c>
      <c r="D1015" s="7" t="s">
        <v>26</v>
      </c>
      <c r="E1015" s="7" t="s">
        <v>46</v>
      </c>
      <c r="F1015" s="9">
        <v>130</v>
      </c>
    </row>
    <row r="1016" spans="1:6" x14ac:dyDescent="0.35">
      <c r="A1016" s="8">
        <v>45251</v>
      </c>
      <c r="B1016" s="7" t="s">
        <v>16</v>
      </c>
      <c r="C1016" s="7" t="s">
        <v>19</v>
      </c>
      <c r="D1016" s="7" t="s">
        <v>26</v>
      </c>
      <c r="E1016" s="7" t="s">
        <v>46</v>
      </c>
      <c r="F1016" s="9">
        <v>54</v>
      </c>
    </row>
    <row r="1017" spans="1:6" x14ac:dyDescent="0.35">
      <c r="A1017" s="8">
        <v>45251</v>
      </c>
      <c r="B1017" s="7" t="s">
        <v>16</v>
      </c>
      <c r="C1017" s="7" t="s">
        <v>19</v>
      </c>
      <c r="D1017" s="7" t="s">
        <v>26</v>
      </c>
      <c r="E1017" s="7" t="s">
        <v>46</v>
      </c>
      <c r="F1017" s="9">
        <v>50</v>
      </c>
    </row>
    <row r="1018" spans="1:6" x14ac:dyDescent="0.35">
      <c r="A1018" s="8">
        <v>45253</v>
      </c>
      <c r="B1018" s="7" t="s">
        <v>16</v>
      </c>
      <c r="C1018" s="7" t="s">
        <v>19</v>
      </c>
      <c r="D1018" s="7" t="s">
        <v>26</v>
      </c>
      <c r="E1018" s="7" t="s">
        <v>48</v>
      </c>
      <c r="F1018" s="9">
        <v>343</v>
      </c>
    </row>
    <row r="1019" spans="1:6" x14ac:dyDescent="0.35">
      <c r="A1019" s="8">
        <v>45254</v>
      </c>
      <c r="B1019" s="7" t="s">
        <v>15</v>
      </c>
      <c r="C1019" s="7" t="s">
        <v>19</v>
      </c>
      <c r="D1019" s="7" t="s">
        <v>26</v>
      </c>
      <c r="E1019" s="7" t="s">
        <v>47</v>
      </c>
      <c r="F1019" s="9">
        <v>200</v>
      </c>
    </row>
    <row r="1020" spans="1:6" x14ac:dyDescent="0.35">
      <c r="A1020" s="8">
        <v>45255</v>
      </c>
      <c r="B1020" s="7" t="s">
        <v>15</v>
      </c>
      <c r="C1020" s="7" t="s">
        <v>19</v>
      </c>
      <c r="D1020" s="7" t="s">
        <v>26</v>
      </c>
      <c r="E1020" s="7" t="s">
        <v>47</v>
      </c>
      <c r="F1020" s="9">
        <v>255</v>
      </c>
    </row>
    <row r="1021" spans="1:6" x14ac:dyDescent="0.35">
      <c r="A1021" s="8">
        <v>45255</v>
      </c>
      <c r="B1021" s="7" t="s">
        <v>16</v>
      </c>
      <c r="C1021" s="7" t="s">
        <v>19</v>
      </c>
      <c r="D1021" s="7" t="s">
        <v>26</v>
      </c>
      <c r="E1021" s="7" t="s">
        <v>46</v>
      </c>
      <c r="F1021" s="9">
        <v>60</v>
      </c>
    </row>
    <row r="1022" spans="1:6" x14ac:dyDescent="0.35">
      <c r="A1022" s="8">
        <v>45255</v>
      </c>
      <c r="B1022" s="7" t="s">
        <v>16</v>
      </c>
      <c r="C1022" s="7" t="s">
        <v>19</v>
      </c>
      <c r="D1022" s="7" t="s">
        <v>26</v>
      </c>
      <c r="E1022" s="7" t="s">
        <v>46</v>
      </c>
      <c r="F1022" s="9">
        <v>40</v>
      </c>
    </row>
    <row r="1023" spans="1:6" x14ac:dyDescent="0.35">
      <c r="A1023" s="8">
        <v>45255</v>
      </c>
      <c r="B1023" s="7" t="s">
        <v>16</v>
      </c>
      <c r="C1023" s="7" t="s">
        <v>19</v>
      </c>
      <c r="D1023" s="7" t="s">
        <v>26</v>
      </c>
      <c r="E1023" s="7" t="s">
        <v>46</v>
      </c>
      <c r="F1023" s="9">
        <v>50</v>
      </c>
    </row>
    <row r="1024" spans="1:6" x14ac:dyDescent="0.35">
      <c r="A1024" s="8">
        <v>45255</v>
      </c>
      <c r="B1024" s="7" t="s">
        <v>16</v>
      </c>
      <c r="C1024" s="7" t="s">
        <v>19</v>
      </c>
      <c r="D1024" s="7" t="s">
        <v>26</v>
      </c>
      <c r="E1024" s="7" t="s">
        <v>46</v>
      </c>
      <c r="F1024" s="9">
        <v>30</v>
      </c>
    </row>
    <row r="1025" spans="1:6" x14ac:dyDescent="0.35">
      <c r="A1025" s="8">
        <v>45255</v>
      </c>
      <c r="B1025" s="7" t="s">
        <v>16</v>
      </c>
      <c r="C1025" s="7" t="s">
        <v>19</v>
      </c>
      <c r="D1025" s="7" t="s">
        <v>26</v>
      </c>
      <c r="E1025" s="7" t="s">
        <v>46</v>
      </c>
      <c r="F1025" s="9">
        <v>120</v>
      </c>
    </row>
    <row r="1026" spans="1:6" x14ac:dyDescent="0.35">
      <c r="A1026" s="8">
        <v>45257</v>
      </c>
      <c r="B1026" s="7" t="s">
        <v>16</v>
      </c>
      <c r="C1026" s="7" t="s">
        <v>19</v>
      </c>
      <c r="D1026" s="7" t="s">
        <v>26</v>
      </c>
      <c r="E1026" s="7" t="s">
        <v>48</v>
      </c>
      <c r="F1026" s="9">
        <v>257</v>
      </c>
    </row>
    <row r="1027" spans="1:6" x14ac:dyDescent="0.35">
      <c r="A1027" s="8">
        <v>45258</v>
      </c>
      <c r="B1027" s="7" t="s">
        <v>17</v>
      </c>
      <c r="C1027" s="7" t="s">
        <v>19</v>
      </c>
      <c r="D1027" s="7" t="s">
        <v>25</v>
      </c>
      <c r="E1027" s="7" t="s">
        <v>44</v>
      </c>
      <c r="F1027" s="9">
        <v>30</v>
      </c>
    </row>
    <row r="1028" spans="1:6" x14ac:dyDescent="0.35">
      <c r="A1028" s="8">
        <v>45258</v>
      </c>
      <c r="B1028" s="7" t="s">
        <v>16</v>
      </c>
      <c r="C1028" s="7" t="s">
        <v>19</v>
      </c>
      <c r="D1028" s="7" t="s">
        <v>26</v>
      </c>
      <c r="E1028" s="7" t="s">
        <v>47</v>
      </c>
      <c r="F1028" s="9">
        <v>349</v>
      </c>
    </row>
    <row r="1029" spans="1:6" x14ac:dyDescent="0.35">
      <c r="A1029" s="8">
        <v>45260</v>
      </c>
      <c r="B1029" s="7" t="s">
        <v>17</v>
      </c>
      <c r="C1029" s="7" t="s">
        <v>19</v>
      </c>
      <c r="D1029" s="7" t="s">
        <v>25</v>
      </c>
      <c r="E1029" s="7" t="s">
        <v>44</v>
      </c>
      <c r="F1029" s="9">
        <v>15</v>
      </c>
    </row>
    <row r="1030" spans="1:6" x14ac:dyDescent="0.35">
      <c r="A1030" s="8">
        <v>45260</v>
      </c>
      <c r="B1030" s="7" t="s">
        <v>17</v>
      </c>
      <c r="C1030" s="7" t="s">
        <v>19</v>
      </c>
      <c r="D1030" s="7" t="s">
        <v>25</v>
      </c>
      <c r="E1030" s="7" t="s">
        <v>45</v>
      </c>
      <c r="F1030" s="9">
        <v>42</v>
      </c>
    </row>
    <row r="1031" spans="1:6" x14ac:dyDescent="0.35">
      <c r="A1031" s="8">
        <v>45260</v>
      </c>
      <c r="B1031" s="7" t="s">
        <v>16</v>
      </c>
      <c r="C1031" s="7" t="s">
        <v>19</v>
      </c>
      <c r="D1031" s="7" t="s">
        <v>26</v>
      </c>
      <c r="E1031" s="7" t="s">
        <v>47</v>
      </c>
      <c r="F1031" s="9">
        <v>1089</v>
      </c>
    </row>
    <row r="1032" spans="1:6" x14ac:dyDescent="0.35">
      <c r="A1032" s="8">
        <v>45261</v>
      </c>
      <c r="B1032" s="7" t="s">
        <v>78</v>
      </c>
      <c r="C1032" s="7" t="s">
        <v>18</v>
      </c>
      <c r="D1032" s="7" t="s">
        <v>39</v>
      </c>
      <c r="E1032" s="7" t="s">
        <v>20</v>
      </c>
      <c r="F1032" s="9">
        <v>60000</v>
      </c>
    </row>
    <row r="1033" spans="1:6" x14ac:dyDescent="0.35">
      <c r="A1033" s="8">
        <v>45261</v>
      </c>
      <c r="B1033" s="7" t="s">
        <v>17</v>
      </c>
      <c r="C1033" s="7" t="s">
        <v>19</v>
      </c>
      <c r="D1033" s="7" t="s">
        <v>22</v>
      </c>
      <c r="E1033" s="7" t="s">
        <v>51</v>
      </c>
      <c r="F1033" s="9">
        <v>454</v>
      </c>
    </row>
    <row r="1034" spans="1:6" x14ac:dyDescent="0.35">
      <c r="A1034" s="8">
        <v>45261</v>
      </c>
      <c r="B1034" s="7" t="s">
        <v>16</v>
      </c>
      <c r="C1034" s="7" t="s">
        <v>19</v>
      </c>
      <c r="D1034" s="7" t="s">
        <v>26</v>
      </c>
      <c r="E1034" s="7" t="s">
        <v>46</v>
      </c>
      <c r="F1034" s="9">
        <v>139</v>
      </c>
    </row>
    <row r="1035" spans="1:6" x14ac:dyDescent="0.35">
      <c r="A1035" s="8">
        <v>45261</v>
      </c>
      <c r="B1035" s="7" t="s">
        <v>16</v>
      </c>
      <c r="C1035" s="7" t="s">
        <v>19</v>
      </c>
      <c r="D1035" s="7" t="s">
        <v>26</v>
      </c>
      <c r="E1035" s="7" t="s">
        <v>46</v>
      </c>
      <c r="F1035" s="9">
        <v>134</v>
      </c>
    </row>
    <row r="1036" spans="1:6" x14ac:dyDescent="0.35">
      <c r="A1036" s="8">
        <v>45261</v>
      </c>
      <c r="B1036" s="7" t="s">
        <v>16</v>
      </c>
      <c r="C1036" s="7" t="s">
        <v>19</v>
      </c>
      <c r="D1036" s="7" t="s">
        <v>26</v>
      </c>
      <c r="E1036" s="7" t="s">
        <v>46</v>
      </c>
      <c r="F1036" s="9">
        <v>89</v>
      </c>
    </row>
    <row r="1037" spans="1:6" x14ac:dyDescent="0.35">
      <c r="A1037" s="8">
        <v>45261</v>
      </c>
      <c r="B1037" s="7" t="s">
        <v>16</v>
      </c>
      <c r="C1037" s="7" t="s">
        <v>19</v>
      </c>
      <c r="D1037" s="7" t="s">
        <v>26</v>
      </c>
      <c r="E1037" s="7" t="s">
        <v>46</v>
      </c>
      <c r="F1037" s="9">
        <v>94</v>
      </c>
    </row>
    <row r="1038" spans="1:6" x14ac:dyDescent="0.35">
      <c r="A1038" s="8">
        <v>45261</v>
      </c>
      <c r="B1038" s="7" t="s">
        <v>16</v>
      </c>
      <c r="C1038" s="7" t="s">
        <v>19</v>
      </c>
      <c r="D1038" s="7" t="s">
        <v>26</v>
      </c>
      <c r="E1038" s="7" t="s">
        <v>46</v>
      </c>
      <c r="F1038" s="9">
        <v>45</v>
      </c>
    </row>
    <row r="1039" spans="1:6" x14ac:dyDescent="0.35">
      <c r="A1039" s="8">
        <v>45261</v>
      </c>
      <c r="B1039" s="7" t="s">
        <v>16</v>
      </c>
      <c r="C1039" s="7" t="s">
        <v>19</v>
      </c>
      <c r="D1039" s="7" t="s">
        <v>26</v>
      </c>
      <c r="E1039" s="7" t="s">
        <v>46</v>
      </c>
      <c r="F1039" s="9">
        <v>45</v>
      </c>
    </row>
    <row r="1040" spans="1:6" x14ac:dyDescent="0.35">
      <c r="A1040" s="8">
        <v>45261</v>
      </c>
      <c r="B1040" s="7" t="s">
        <v>16</v>
      </c>
      <c r="C1040" s="7" t="s">
        <v>19</v>
      </c>
      <c r="D1040" s="7" t="s">
        <v>26</v>
      </c>
      <c r="E1040" s="7" t="s">
        <v>46</v>
      </c>
      <c r="F1040" s="9">
        <v>45</v>
      </c>
    </row>
    <row r="1041" spans="1:6" x14ac:dyDescent="0.35">
      <c r="A1041" s="8">
        <v>45261</v>
      </c>
      <c r="B1041" s="7" t="s">
        <v>16</v>
      </c>
      <c r="C1041" s="7" t="s">
        <v>19</v>
      </c>
      <c r="D1041" s="7" t="s">
        <v>26</v>
      </c>
      <c r="E1041" s="7" t="s">
        <v>46</v>
      </c>
      <c r="F1041" s="9">
        <v>119</v>
      </c>
    </row>
    <row r="1042" spans="1:6" x14ac:dyDescent="0.35">
      <c r="A1042" s="8">
        <v>45261</v>
      </c>
      <c r="B1042" s="7" t="s">
        <v>16</v>
      </c>
      <c r="C1042" s="7" t="s">
        <v>19</v>
      </c>
      <c r="D1042" s="7" t="s">
        <v>26</v>
      </c>
      <c r="E1042" s="7" t="s">
        <v>46</v>
      </c>
      <c r="F1042" s="9">
        <v>53</v>
      </c>
    </row>
    <row r="1043" spans="1:6" x14ac:dyDescent="0.35">
      <c r="A1043" s="8">
        <v>45261</v>
      </c>
      <c r="B1043" s="7" t="s">
        <v>16</v>
      </c>
      <c r="C1043" s="7" t="s">
        <v>19</v>
      </c>
      <c r="D1043" s="7" t="s">
        <v>26</v>
      </c>
      <c r="E1043" s="7" t="s">
        <v>46</v>
      </c>
      <c r="F1043" s="9">
        <v>53</v>
      </c>
    </row>
    <row r="1044" spans="1:6" x14ac:dyDescent="0.35">
      <c r="A1044" s="8">
        <v>45261</v>
      </c>
      <c r="B1044" s="7" t="s">
        <v>16</v>
      </c>
      <c r="C1044" s="7" t="s">
        <v>19</v>
      </c>
      <c r="D1044" s="7" t="s">
        <v>26</v>
      </c>
      <c r="E1044" s="7" t="s">
        <v>46</v>
      </c>
      <c r="F1044" s="9">
        <v>42</v>
      </c>
    </row>
    <row r="1045" spans="1:6" x14ac:dyDescent="0.35">
      <c r="A1045" s="8">
        <v>45261</v>
      </c>
      <c r="B1045" s="7" t="s">
        <v>16</v>
      </c>
      <c r="C1045" s="7" t="s">
        <v>19</v>
      </c>
      <c r="D1045" s="7" t="s">
        <v>26</v>
      </c>
      <c r="E1045" s="7" t="s">
        <v>46</v>
      </c>
      <c r="F1045" s="9">
        <v>98</v>
      </c>
    </row>
    <row r="1046" spans="1:6" x14ac:dyDescent="0.35">
      <c r="A1046" s="8">
        <v>45261</v>
      </c>
      <c r="B1046" s="7" t="s">
        <v>16</v>
      </c>
      <c r="C1046" s="7" t="s">
        <v>19</v>
      </c>
      <c r="D1046" s="7" t="s">
        <v>26</v>
      </c>
      <c r="E1046" s="7" t="s">
        <v>46</v>
      </c>
      <c r="F1046" s="9">
        <v>38</v>
      </c>
    </row>
    <row r="1047" spans="1:6" x14ac:dyDescent="0.35">
      <c r="A1047" s="8">
        <v>45261</v>
      </c>
      <c r="B1047" s="7" t="s">
        <v>16</v>
      </c>
      <c r="C1047" s="7" t="s">
        <v>19</v>
      </c>
      <c r="D1047" s="7" t="s">
        <v>26</v>
      </c>
      <c r="E1047" s="7" t="s">
        <v>46</v>
      </c>
      <c r="F1047" s="9">
        <v>84</v>
      </c>
    </row>
    <row r="1048" spans="1:6" x14ac:dyDescent="0.35">
      <c r="A1048" s="8">
        <v>45261</v>
      </c>
      <c r="B1048" s="7" t="s">
        <v>16</v>
      </c>
      <c r="C1048" s="7" t="s">
        <v>19</v>
      </c>
      <c r="D1048" s="7" t="s">
        <v>26</v>
      </c>
      <c r="E1048" s="7" t="s">
        <v>46</v>
      </c>
      <c r="F1048" s="9">
        <v>247</v>
      </c>
    </row>
    <row r="1049" spans="1:6" x14ac:dyDescent="0.35">
      <c r="A1049" s="8">
        <v>45261</v>
      </c>
      <c r="B1049" s="7" t="s">
        <v>16</v>
      </c>
      <c r="C1049" s="7" t="s">
        <v>19</v>
      </c>
      <c r="D1049" s="7" t="s">
        <v>29</v>
      </c>
      <c r="E1049" s="7" t="s">
        <v>68</v>
      </c>
      <c r="F1049" s="9">
        <v>784</v>
      </c>
    </row>
    <row r="1050" spans="1:6" x14ac:dyDescent="0.35">
      <c r="A1050" s="8">
        <v>45261</v>
      </c>
      <c r="B1050" s="7" t="s">
        <v>16</v>
      </c>
      <c r="C1050" s="7" t="s">
        <v>19</v>
      </c>
      <c r="D1050" s="7" t="s">
        <v>29</v>
      </c>
      <c r="E1050" s="7" t="s">
        <v>68</v>
      </c>
      <c r="F1050" s="9">
        <v>597</v>
      </c>
    </row>
    <row r="1051" spans="1:6" x14ac:dyDescent="0.35">
      <c r="A1051" s="8">
        <v>45261</v>
      </c>
      <c r="B1051" s="7" t="s">
        <v>16</v>
      </c>
      <c r="C1051" s="7" t="s">
        <v>19</v>
      </c>
      <c r="D1051" s="7" t="s">
        <v>76</v>
      </c>
      <c r="E1051" s="7" t="s">
        <v>62</v>
      </c>
      <c r="F1051" s="9">
        <v>119</v>
      </c>
    </row>
    <row r="1052" spans="1:6" x14ac:dyDescent="0.35">
      <c r="A1052" s="8">
        <v>45261</v>
      </c>
      <c r="B1052" s="7" t="s">
        <v>16</v>
      </c>
      <c r="C1052" s="7" t="s">
        <v>19</v>
      </c>
      <c r="D1052" s="7" t="s">
        <v>28</v>
      </c>
      <c r="E1052" s="7" t="s">
        <v>57</v>
      </c>
      <c r="F1052" s="9">
        <v>1813</v>
      </c>
    </row>
    <row r="1053" spans="1:6" x14ac:dyDescent="0.35">
      <c r="A1053" s="8">
        <v>45261</v>
      </c>
      <c r="B1053" s="7" t="s">
        <v>78</v>
      </c>
      <c r="C1053" s="7" t="s">
        <v>18</v>
      </c>
      <c r="D1053" s="7" t="s">
        <v>40</v>
      </c>
      <c r="E1053" s="7" t="s">
        <v>33</v>
      </c>
      <c r="F1053" s="9">
        <v>754</v>
      </c>
    </row>
    <row r="1054" spans="1:6" x14ac:dyDescent="0.35">
      <c r="A1054" s="8">
        <v>45262</v>
      </c>
      <c r="B1054" s="7" t="s">
        <v>16</v>
      </c>
      <c r="C1054" s="7" t="s">
        <v>19</v>
      </c>
      <c r="D1054" s="7" t="s">
        <v>26</v>
      </c>
      <c r="E1054" s="7" t="s">
        <v>47</v>
      </c>
      <c r="F1054" s="9">
        <v>550</v>
      </c>
    </row>
    <row r="1055" spans="1:6" x14ac:dyDescent="0.35">
      <c r="A1055" s="8">
        <v>45264</v>
      </c>
      <c r="B1055" s="7" t="s">
        <v>15</v>
      </c>
      <c r="C1055" s="7" t="s">
        <v>19</v>
      </c>
      <c r="D1055" s="7" t="s">
        <v>26</v>
      </c>
      <c r="E1055" s="7" t="s">
        <v>47</v>
      </c>
      <c r="F1055" s="9">
        <v>180</v>
      </c>
    </row>
    <row r="1056" spans="1:6" x14ac:dyDescent="0.35">
      <c r="A1056" s="8">
        <v>45264</v>
      </c>
      <c r="B1056" s="7" t="s">
        <v>16</v>
      </c>
      <c r="C1056" s="7" t="s">
        <v>19</v>
      </c>
      <c r="D1056" s="7" t="s">
        <v>26</v>
      </c>
      <c r="E1056" s="7" t="s">
        <v>46</v>
      </c>
      <c r="F1056" s="9">
        <v>55</v>
      </c>
    </row>
    <row r="1057" spans="1:6" x14ac:dyDescent="0.35">
      <c r="A1057" s="8">
        <v>45264</v>
      </c>
      <c r="B1057" s="7" t="s">
        <v>16</v>
      </c>
      <c r="C1057" s="7" t="s">
        <v>19</v>
      </c>
      <c r="D1057" s="7" t="s">
        <v>29</v>
      </c>
      <c r="E1057" s="7" t="s">
        <v>68</v>
      </c>
      <c r="F1057" s="9">
        <v>1980</v>
      </c>
    </row>
    <row r="1058" spans="1:6" x14ac:dyDescent="0.35">
      <c r="A1058" s="8">
        <v>45264</v>
      </c>
      <c r="B1058" s="7" t="s">
        <v>16</v>
      </c>
      <c r="C1058" s="7" t="s">
        <v>19</v>
      </c>
      <c r="D1058" s="7" t="s">
        <v>29</v>
      </c>
      <c r="E1058" s="7" t="s">
        <v>68</v>
      </c>
      <c r="F1058" s="9">
        <v>418</v>
      </c>
    </row>
    <row r="1059" spans="1:6" x14ac:dyDescent="0.35">
      <c r="A1059" s="8">
        <v>45265</v>
      </c>
      <c r="B1059" s="7" t="s">
        <v>16</v>
      </c>
      <c r="C1059" s="7" t="s">
        <v>19</v>
      </c>
      <c r="D1059" s="7" t="s">
        <v>26</v>
      </c>
      <c r="E1059" s="7" t="s">
        <v>48</v>
      </c>
      <c r="F1059" s="9">
        <v>569</v>
      </c>
    </row>
    <row r="1060" spans="1:6" x14ac:dyDescent="0.35">
      <c r="A1060" s="8">
        <v>45265</v>
      </c>
      <c r="B1060" s="7" t="s">
        <v>16</v>
      </c>
      <c r="C1060" s="7" t="s">
        <v>19</v>
      </c>
      <c r="D1060" s="7" t="s">
        <v>26</v>
      </c>
      <c r="E1060" s="7" t="s">
        <v>46</v>
      </c>
      <c r="F1060" s="9">
        <v>115</v>
      </c>
    </row>
    <row r="1061" spans="1:6" x14ac:dyDescent="0.35">
      <c r="A1061" s="8">
        <v>45265</v>
      </c>
      <c r="B1061" s="7" t="s">
        <v>16</v>
      </c>
      <c r="C1061" s="7" t="s">
        <v>19</v>
      </c>
      <c r="D1061" s="7" t="s">
        <v>29</v>
      </c>
      <c r="E1061" s="7" t="s">
        <v>68</v>
      </c>
      <c r="F1061" s="9">
        <v>60</v>
      </c>
    </row>
    <row r="1062" spans="1:6" x14ac:dyDescent="0.35">
      <c r="A1062" s="8">
        <v>45266</v>
      </c>
      <c r="B1062" s="7" t="s">
        <v>16</v>
      </c>
      <c r="C1062" s="7" t="s">
        <v>19</v>
      </c>
      <c r="D1062" s="7" t="s">
        <v>26</v>
      </c>
      <c r="E1062" s="7" t="s">
        <v>47</v>
      </c>
      <c r="F1062" s="9">
        <v>150</v>
      </c>
    </row>
    <row r="1063" spans="1:6" x14ac:dyDescent="0.35">
      <c r="A1063" s="8">
        <v>45266</v>
      </c>
      <c r="B1063" s="7" t="s">
        <v>16</v>
      </c>
      <c r="C1063" s="7" t="s">
        <v>19</v>
      </c>
      <c r="D1063" s="7" t="s">
        <v>27</v>
      </c>
      <c r="E1063" s="7" t="s">
        <v>27</v>
      </c>
      <c r="F1063" s="9">
        <v>728</v>
      </c>
    </row>
    <row r="1064" spans="1:6" x14ac:dyDescent="0.35">
      <c r="A1064" s="8">
        <v>45267</v>
      </c>
      <c r="B1064" s="7" t="s">
        <v>16</v>
      </c>
      <c r="C1064" s="7" t="s">
        <v>19</v>
      </c>
      <c r="D1064" s="7" t="s">
        <v>26</v>
      </c>
      <c r="E1064" s="7" t="s">
        <v>46</v>
      </c>
      <c r="F1064" s="9">
        <v>189</v>
      </c>
    </row>
    <row r="1065" spans="1:6" x14ac:dyDescent="0.35">
      <c r="A1065" s="8">
        <v>45267</v>
      </c>
      <c r="B1065" s="7" t="s">
        <v>16</v>
      </c>
      <c r="C1065" s="7" t="s">
        <v>19</v>
      </c>
      <c r="D1065" s="7" t="s">
        <v>26</v>
      </c>
      <c r="E1065" s="7" t="s">
        <v>46</v>
      </c>
      <c r="F1065" s="9">
        <v>89</v>
      </c>
    </row>
    <row r="1066" spans="1:6" x14ac:dyDescent="0.35">
      <c r="A1066" s="8">
        <v>45267</v>
      </c>
      <c r="B1066" s="7" t="s">
        <v>16</v>
      </c>
      <c r="C1066" s="7" t="s">
        <v>19</v>
      </c>
      <c r="D1066" s="7" t="s">
        <v>26</v>
      </c>
      <c r="E1066" s="7" t="s">
        <v>46</v>
      </c>
      <c r="F1066" s="9">
        <v>88</v>
      </c>
    </row>
    <row r="1067" spans="1:6" x14ac:dyDescent="0.35">
      <c r="A1067" s="8">
        <v>45267</v>
      </c>
      <c r="B1067" s="7" t="s">
        <v>16</v>
      </c>
      <c r="C1067" s="7" t="s">
        <v>19</v>
      </c>
      <c r="D1067" s="7" t="s">
        <v>26</v>
      </c>
      <c r="E1067" s="7" t="s">
        <v>46</v>
      </c>
      <c r="F1067" s="9">
        <v>114</v>
      </c>
    </row>
    <row r="1068" spans="1:6" x14ac:dyDescent="0.35">
      <c r="A1068" s="8">
        <v>45267</v>
      </c>
      <c r="B1068" s="7" t="s">
        <v>16</v>
      </c>
      <c r="C1068" s="7" t="s">
        <v>19</v>
      </c>
      <c r="D1068" s="7" t="s">
        <v>26</v>
      </c>
      <c r="E1068" s="7" t="s">
        <v>46</v>
      </c>
      <c r="F1068" s="9">
        <v>79</v>
      </c>
    </row>
    <row r="1069" spans="1:6" x14ac:dyDescent="0.35">
      <c r="A1069" s="8">
        <v>45267</v>
      </c>
      <c r="B1069" s="7" t="s">
        <v>16</v>
      </c>
      <c r="C1069" s="7" t="s">
        <v>19</v>
      </c>
      <c r="D1069" s="7" t="s">
        <v>26</v>
      </c>
      <c r="E1069" s="7" t="s">
        <v>47</v>
      </c>
      <c r="F1069" s="9">
        <v>460</v>
      </c>
    </row>
    <row r="1070" spans="1:6" x14ac:dyDescent="0.35">
      <c r="A1070" s="8">
        <v>45267</v>
      </c>
      <c r="B1070" s="7" t="s">
        <v>16</v>
      </c>
      <c r="C1070" s="7" t="s">
        <v>19</v>
      </c>
      <c r="D1070" s="7" t="s">
        <v>29</v>
      </c>
      <c r="E1070" s="7" t="s">
        <v>68</v>
      </c>
      <c r="F1070" s="9">
        <v>118</v>
      </c>
    </row>
    <row r="1071" spans="1:6" x14ac:dyDescent="0.35">
      <c r="A1071" s="8">
        <v>45268</v>
      </c>
      <c r="B1071" s="7" t="s">
        <v>16</v>
      </c>
      <c r="C1071" s="7" t="s">
        <v>19</v>
      </c>
      <c r="D1071" s="7" t="s">
        <v>26</v>
      </c>
      <c r="E1071" s="7" t="s">
        <v>48</v>
      </c>
      <c r="F1071" s="9">
        <v>184</v>
      </c>
    </row>
    <row r="1072" spans="1:6" x14ac:dyDescent="0.35">
      <c r="A1072" s="8">
        <v>45269</v>
      </c>
      <c r="B1072" s="7" t="s">
        <v>15</v>
      </c>
      <c r="C1072" s="7" t="s">
        <v>19</v>
      </c>
      <c r="D1072" s="7" t="s">
        <v>26</v>
      </c>
      <c r="E1072" s="7" t="s">
        <v>47</v>
      </c>
      <c r="F1072" s="9">
        <v>25</v>
      </c>
    </row>
    <row r="1073" spans="1:6" x14ac:dyDescent="0.35">
      <c r="A1073" s="8">
        <v>45269</v>
      </c>
      <c r="B1073" s="7" t="s">
        <v>15</v>
      </c>
      <c r="C1073" s="7" t="s">
        <v>19</v>
      </c>
      <c r="D1073" s="7" t="s">
        <v>26</v>
      </c>
      <c r="E1073" s="7" t="s">
        <v>47</v>
      </c>
      <c r="F1073" s="9">
        <v>30</v>
      </c>
    </row>
    <row r="1074" spans="1:6" x14ac:dyDescent="0.35">
      <c r="A1074" s="8">
        <v>45269</v>
      </c>
      <c r="B1074" s="7" t="s">
        <v>15</v>
      </c>
      <c r="C1074" s="7" t="s">
        <v>19</v>
      </c>
      <c r="D1074" s="7" t="s">
        <v>26</v>
      </c>
      <c r="E1074" s="7" t="s">
        <v>47</v>
      </c>
      <c r="F1074" s="9">
        <v>100</v>
      </c>
    </row>
    <row r="1075" spans="1:6" x14ac:dyDescent="0.35">
      <c r="A1075" s="8">
        <v>45270</v>
      </c>
      <c r="B1075" s="7" t="s">
        <v>16</v>
      </c>
      <c r="C1075" s="7" t="s">
        <v>19</v>
      </c>
      <c r="D1075" s="7" t="s">
        <v>26</v>
      </c>
      <c r="E1075" s="7" t="s">
        <v>46</v>
      </c>
      <c r="F1075" s="9">
        <v>39</v>
      </c>
    </row>
    <row r="1076" spans="1:6" x14ac:dyDescent="0.35">
      <c r="A1076" s="8">
        <v>45270</v>
      </c>
      <c r="B1076" s="7" t="s">
        <v>16</v>
      </c>
      <c r="C1076" s="7" t="s">
        <v>19</v>
      </c>
      <c r="D1076" s="7" t="s">
        <v>26</v>
      </c>
      <c r="E1076" s="7" t="s">
        <v>46</v>
      </c>
      <c r="F1076" s="9">
        <v>79</v>
      </c>
    </row>
    <row r="1077" spans="1:6" x14ac:dyDescent="0.35">
      <c r="A1077" s="8">
        <v>45270</v>
      </c>
      <c r="B1077" s="7" t="s">
        <v>16</v>
      </c>
      <c r="C1077" s="7" t="s">
        <v>19</v>
      </c>
      <c r="D1077" s="7" t="s">
        <v>26</v>
      </c>
      <c r="E1077" s="7" t="s">
        <v>46</v>
      </c>
      <c r="F1077" s="9">
        <v>58</v>
      </c>
    </row>
    <row r="1078" spans="1:6" x14ac:dyDescent="0.35">
      <c r="A1078" s="8">
        <v>45270</v>
      </c>
      <c r="B1078" s="7" t="s">
        <v>16</v>
      </c>
      <c r="C1078" s="7" t="s">
        <v>19</v>
      </c>
      <c r="D1078" s="7" t="s">
        <v>26</v>
      </c>
      <c r="E1078" s="7" t="s">
        <v>46</v>
      </c>
      <c r="F1078" s="9">
        <v>50</v>
      </c>
    </row>
    <row r="1079" spans="1:6" x14ac:dyDescent="0.35">
      <c r="A1079" s="8">
        <v>45270</v>
      </c>
      <c r="B1079" s="7" t="s">
        <v>16</v>
      </c>
      <c r="C1079" s="7" t="s">
        <v>19</v>
      </c>
      <c r="D1079" s="7" t="s">
        <v>26</v>
      </c>
      <c r="E1079" s="7" t="s">
        <v>46</v>
      </c>
      <c r="F1079" s="9">
        <v>50</v>
      </c>
    </row>
    <row r="1080" spans="1:6" x14ac:dyDescent="0.35">
      <c r="A1080" s="8">
        <v>45270</v>
      </c>
      <c r="B1080" s="7" t="s">
        <v>16</v>
      </c>
      <c r="C1080" s="7" t="s">
        <v>19</v>
      </c>
      <c r="D1080" s="7" t="s">
        <v>26</v>
      </c>
      <c r="E1080" s="7" t="s">
        <v>47</v>
      </c>
      <c r="F1080" s="9">
        <v>260</v>
      </c>
    </row>
    <row r="1081" spans="1:6" x14ac:dyDescent="0.35">
      <c r="A1081" s="8">
        <v>45273</v>
      </c>
      <c r="B1081" s="7" t="s">
        <v>16</v>
      </c>
      <c r="C1081" s="7" t="s">
        <v>19</v>
      </c>
      <c r="D1081" s="7" t="s">
        <v>76</v>
      </c>
      <c r="E1081" s="7" t="s">
        <v>62</v>
      </c>
      <c r="F1081" s="9">
        <v>642</v>
      </c>
    </row>
    <row r="1082" spans="1:6" x14ac:dyDescent="0.35">
      <c r="A1082" s="8">
        <v>45274</v>
      </c>
      <c r="B1082" s="7" t="s">
        <v>16</v>
      </c>
      <c r="C1082" s="7" t="s">
        <v>19</v>
      </c>
      <c r="D1082" s="7" t="s">
        <v>26</v>
      </c>
      <c r="E1082" s="7" t="s">
        <v>46</v>
      </c>
      <c r="F1082" s="9">
        <v>120</v>
      </c>
    </row>
    <row r="1083" spans="1:6" x14ac:dyDescent="0.35">
      <c r="A1083" s="8">
        <v>45275</v>
      </c>
      <c r="B1083" s="7" t="s">
        <v>15</v>
      </c>
      <c r="C1083" s="7" t="s">
        <v>19</v>
      </c>
      <c r="D1083" s="7" t="s">
        <v>26</v>
      </c>
      <c r="E1083" s="7" t="s">
        <v>47</v>
      </c>
      <c r="F1083" s="9">
        <v>100</v>
      </c>
    </row>
    <row r="1084" spans="1:6" x14ac:dyDescent="0.35">
      <c r="A1084" s="8">
        <v>45275</v>
      </c>
      <c r="B1084" s="7" t="s">
        <v>15</v>
      </c>
      <c r="C1084" s="7" t="s">
        <v>19</v>
      </c>
      <c r="D1084" s="7" t="s">
        <v>26</v>
      </c>
      <c r="E1084" s="7" t="s">
        <v>47</v>
      </c>
      <c r="F1084" s="9">
        <v>35</v>
      </c>
    </row>
    <row r="1085" spans="1:6" x14ac:dyDescent="0.35">
      <c r="A1085" s="8">
        <v>45275</v>
      </c>
      <c r="B1085" s="7" t="s">
        <v>16</v>
      </c>
      <c r="C1085" s="7" t="s">
        <v>19</v>
      </c>
      <c r="D1085" s="7" t="s">
        <v>26</v>
      </c>
      <c r="E1085" s="7" t="s">
        <v>47</v>
      </c>
      <c r="F1085" s="9">
        <v>70</v>
      </c>
    </row>
    <row r="1086" spans="1:6" x14ac:dyDescent="0.35">
      <c r="A1086" s="8">
        <v>45276</v>
      </c>
      <c r="B1086" s="7" t="s">
        <v>15</v>
      </c>
      <c r="C1086" s="7" t="s">
        <v>19</v>
      </c>
      <c r="D1086" s="7" t="s">
        <v>26</v>
      </c>
      <c r="E1086" s="7" t="s">
        <v>47</v>
      </c>
      <c r="F1086" s="9">
        <v>270</v>
      </c>
    </row>
    <row r="1087" spans="1:6" x14ac:dyDescent="0.35">
      <c r="A1087" s="8">
        <v>45276</v>
      </c>
      <c r="B1087" s="7" t="s">
        <v>16</v>
      </c>
      <c r="C1087" s="7" t="s">
        <v>19</v>
      </c>
      <c r="D1087" s="7" t="s">
        <v>26</v>
      </c>
      <c r="E1087" s="7" t="s">
        <v>46</v>
      </c>
      <c r="F1087" s="9">
        <v>120</v>
      </c>
    </row>
    <row r="1088" spans="1:6" x14ac:dyDescent="0.35">
      <c r="A1088" s="8">
        <v>45276</v>
      </c>
      <c r="B1088" s="7" t="s">
        <v>16</v>
      </c>
      <c r="C1088" s="7" t="s">
        <v>19</v>
      </c>
      <c r="D1088" s="7" t="s">
        <v>26</v>
      </c>
      <c r="E1088" s="7" t="s">
        <v>46</v>
      </c>
      <c r="F1088" s="9">
        <v>120</v>
      </c>
    </row>
    <row r="1089" spans="1:6" x14ac:dyDescent="0.35">
      <c r="A1089" s="8">
        <v>45276</v>
      </c>
      <c r="B1089" s="7" t="s">
        <v>16</v>
      </c>
      <c r="C1089" s="7" t="s">
        <v>19</v>
      </c>
      <c r="D1089" s="7" t="s">
        <v>26</v>
      </c>
      <c r="E1089" s="7" t="s">
        <v>46</v>
      </c>
      <c r="F1089" s="9">
        <v>80</v>
      </c>
    </row>
    <row r="1090" spans="1:6" x14ac:dyDescent="0.35">
      <c r="A1090" s="8">
        <v>45276</v>
      </c>
      <c r="B1090" s="7" t="s">
        <v>16</v>
      </c>
      <c r="C1090" s="7" t="s">
        <v>19</v>
      </c>
      <c r="D1090" s="7" t="s">
        <v>26</v>
      </c>
      <c r="E1090" s="7" t="s">
        <v>46</v>
      </c>
      <c r="F1090" s="9">
        <v>35</v>
      </c>
    </row>
    <row r="1091" spans="1:6" x14ac:dyDescent="0.35">
      <c r="A1091" s="8">
        <v>45276</v>
      </c>
      <c r="B1091" s="7" t="s">
        <v>16</v>
      </c>
      <c r="C1091" s="7" t="s">
        <v>19</v>
      </c>
      <c r="D1091" s="7" t="s">
        <v>26</v>
      </c>
      <c r="E1091" s="7" t="s">
        <v>46</v>
      </c>
      <c r="F1091" s="9">
        <v>120</v>
      </c>
    </row>
    <row r="1092" spans="1:6" x14ac:dyDescent="0.35">
      <c r="A1092" s="8">
        <v>45276</v>
      </c>
      <c r="B1092" s="7" t="s">
        <v>16</v>
      </c>
      <c r="C1092" s="7" t="s">
        <v>19</v>
      </c>
      <c r="D1092" s="7" t="s">
        <v>26</v>
      </c>
      <c r="E1092" s="7" t="s">
        <v>46</v>
      </c>
      <c r="F1092" s="9">
        <v>100</v>
      </c>
    </row>
    <row r="1093" spans="1:6" x14ac:dyDescent="0.35">
      <c r="A1093" s="8">
        <v>45277</v>
      </c>
      <c r="B1093" s="7" t="s">
        <v>16</v>
      </c>
      <c r="C1093" s="7" t="s">
        <v>19</v>
      </c>
      <c r="D1093" s="7" t="s">
        <v>24</v>
      </c>
      <c r="E1093" s="7" t="s">
        <v>41</v>
      </c>
      <c r="F1093" s="9">
        <v>7000</v>
      </c>
    </row>
    <row r="1094" spans="1:6" x14ac:dyDescent="0.35">
      <c r="A1094" s="8">
        <v>45277</v>
      </c>
      <c r="B1094" s="7" t="s">
        <v>17</v>
      </c>
      <c r="C1094" s="7" t="s">
        <v>19</v>
      </c>
      <c r="D1094" s="7" t="s">
        <v>26</v>
      </c>
      <c r="E1094" s="7" t="s">
        <v>47</v>
      </c>
      <c r="F1094" s="9">
        <v>6</v>
      </c>
    </row>
    <row r="1095" spans="1:6" x14ac:dyDescent="0.35">
      <c r="A1095" s="8">
        <v>45277</v>
      </c>
      <c r="B1095" s="7" t="s">
        <v>16</v>
      </c>
      <c r="C1095" s="7" t="s">
        <v>19</v>
      </c>
      <c r="D1095" s="7" t="s">
        <v>26</v>
      </c>
      <c r="E1095" s="7" t="s">
        <v>47</v>
      </c>
      <c r="F1095" s="9">
        <v>616</v>
      </c>
    </row>
    <row r="1096" spans="1:6" x14ac:dyDescent="0.35">
      <c r="A1096" s="8">
        <v>45278</v>
      </c>
      <c r="B1096" s="7" t="s">
        <v>15</v>
      </c>
      <c r="C1096" s="7" t="s">
        <v>19</v>
      </c>
      <c r="D1096" s="7" t="s">
        <v>26</v>
      </c>
      <c r="E1096" s="7" t="s">
        <v>47</v>
      </c>
      <c r="F1096" s="9">
        <v>240</v>
      </c>
    </row>
    <row r="1097" spans="1:6" x14ac:dyDescent="0.35">
      <c r="A1097" s="8">
        <v>45278</v>
      </c>
      <c r="B1097" s="7" t="s">
        <v>16</v>
      </c>
      <c r="C1097" s="7" t="s">
        <v>19</v>
      </c>
      <c r="D1097" s="7" t="s">
        <v>30</v>
      </c>
      <c r="E1097" s="7" t="s">
        <v>70</v>
      </c>
      <c r="F1097" s="9">
        <v>383</v>
      </c>
    </row>
    <row r="1098" spans="1:6" x14ac:dyDescent="0.35">
      <c r="A1098" s="8">
        <v>45278</v>
      </c>
      <c r="B1098" s="7" t="s">
        <v>16</v>
      </c>
      <c r="C1098" s="7" t="s">
        <v>19</v>
      </c>
      <c r="D1098" s="7" t="s">
        <v>26</v>
      </c>
      <c r="E1098" s="7" t="s">
        <v>46</v>
      </c>
      <c r="F1098" s="9">
        <v>60</v>
      </c>
    </row>
    <row r="1099" spans="1:6" x14ac:dyDescent="0.35">
      <c r="A1099" s="8">
        <v>45278</v>
      </c>
      <c r="B1099" s="7" t="s">
        <v>16</v>
      </c>
      <c r="C1099" s="7" t="s">
        <v>19</v>
      </c>
      <c r="D1099" s="7" t="s">
        <v>26</v>
      </c>
      <c r="E1099" s="7" t="s">
        <v>46</v>
      </c>
      <c r="F1099" s="9">
        <v>58</v>
      </c>
    </row>
    <row r="1100" spans="1:6" x14ac:dyDescent="0.35">
      <c r="A1100" s="8">
        <v>45278</v>
      </c>
      <c r="B1100" s="7" t="s">
        <v>16</v>
      </c>
      <c r="C1100" s="7" t="s">
        <v>19</v>
      </c>
      <c r="D1100" s="7" t="s">
        <v>26</v>
      </c>
      <c r="E1100" s="7" t="s">
        <v>46</v>
      </c>
      <c r="F1100" s="9">
        <v>137</v>
      </c>
    </row>
    <row r="1101" spans="1:6" x14ac:dyDescent="0.35">
      <c r="A1101" s="8">
        <v>45278</v>
      </c>
      <c r="B1101" s="7" t="s">
        <v>16</v>
      </c>
      <c r="C1101" s="7" t="s">
        <v>19</v>
      </c>
      <c r="D1101" s="7" t="s">
        <v>26</v>
      </c>
      <c r="E1101" s="7" t="s">
        <v>46</v>
      </c>
      <c r="F1101" s="9">
        <v>92</v>
      </c>
    </row>
    <row r="1102" spans="1:6" x14ac:dyDescent="0.35">
      <c r="A1102" s="8">
        <v>45278</v>
      </c>
      <c r="B1102" s="7" t="s">
        <v>16</v>
      </c>
      <c r="C1102" s="7" t="s">
        <v>19</v>
      </c>
      <c r="D1102" s="7" t="s">
        <v>26</v>
      </c>
      <c r="E1102" s="7" t="s">
        <v>46</v>
      </c>
      <c r="F1102" s="9">
        <v>99</v>
      </c>
    </row>
    <row r="1103" spans="1:6" x14ac:dyDescent="0.35">
      <c r="A1103" s="8">
        <v>45280</v>
      </c>
      <c r="B1103" s="7" t="s">
        <v>15</v>
      </c>
      <c r="C1103" s="7" t="s">
        <v>19</v>
      </c>
      <c r="D1103" s="7" t="s">
        <v>26</v>
      </c>
      <c r="E1103" s="7" t="s">
        <v>47</v>
      </c>
      <c r="F1103" s="9">
        <v>419</v>
      </c>
    </row>
    <row r="1104" spans="1:6" x14ac:dyDescent="0.35">
      <c r="A1104" s="8">
        <v>45280</v>
      </c>
      <c r="B1104" s="7" t="s">
        <v>16</v>
      </c>
      <c r="C1104" s="7" t="s">
        <v>19</v>
      </c>
      <c r="D1104" s="7" t="s">
        <v>26</v>
      </c>
      <c r="E1104" s="7" t="s">
        <v>47</v>
      </c>
      <c r="F1104" s="9">
        <v>130</v>
      </c>
    </row>
    <row r="1105" spans="1:6" x14ac:dyDescent="0.35">
      <c r="A1105" s="8">
        <v>45280</v>
      </c>
      <c r="B1105" s="7" t="s">
        <v>16</v>
      </c>
      <c r="C1105" s="7" t="s">
        <v>19</v>
      </c>
      <c r="D1105" s="7" t="s">
        <v>31</v>
      </c>
      <c r="E1105" s="7" t="s">
        <v>75</v>
      </c>
      <c r="F1105" s="9">
        <v>149</v>
      </c>
    </row>
    <row r="1106" spans="1:6" x14ac:dyDescent="0.35">
      <c r="A1106" s="8">
        <v>45281</v>
      </c>
      <c r="B1106" s="7" t="s">
        <v>15</v>
      </c>
      <c r="C1106" s="7" t="s">
        <v>19</v>
      </c>
      <c r="D1106" s="7" t="s">
        <v>26</v>
      </c>
      <c r="E1106" s="7" t="s">
        <v>47</v>
      </c>
      <c r="F1106" s="9">
        <v>85</v>
      </c>
    </row>
    <row r="1107" spans="1:6" x14ac:dyDescent="0.35">
      <c r="A1107" s="8">
        <v>45282</v>
      </c>
      <c r="B1107" s="7" t="s">
        <v>15</v>
      </c>
      <c r="C1107" s="7" t="s">
        <v>19</v>
      </c>
      <c r="D1107" s="7" t="s">
        <v>26</v>
      </c>
      <c r="E1107" s="7" t="s">
        <v>47</v>
      </c>
      <c r="F1107" s="9">
        <v>160</v>
      </c>
    </row>
    <row r="1108" spans="1:6" x14ac:dyDescent="0.35">
      <c r="A1108" s="8">
        <v>45283</v>
      </c>
      <c r="B1108" s="7" t="s">
        <v>16</v>
      </c>
      <c r="C1108" s="7" t="s">
        <v>19</v>
      </c>
      <c r="D1108" s="7" t="s">
        <v>26</v>
      </c>
      <c r="E1108" s="7" t="s">
        <v>47</v>
      </c>
      <c r="F1108" s="9">
        <v>439</v>
      </c>
    </row>
    <row r="1109" spans="1:6" x14ac:dyDescent="0.35">
      <c r="A1109" s="8">
        <v>45284</v>
      </c>
      <c r="B1109" s="7" t="s">
        <v>15</v>
      </c>
      <c r="C1109" s="7" t="s">
        <v>19</v>
      </c>
      <c r="D1109" s="7" t="s">
        <v>26</v>
      </c>
      <c r="E1109" s="7" t="s">
        <v>47</v>
      </c>
      <c r="F1109" s="9">
        <v>139</v>
      </c>
    </row>
    <row r="1110" spans="1:6" x14ac:dyDescent="0.35">
      <c r="A1110" s="8">
        <v>45285</v>
      </c>
      <c r="B1110" s="7" t="s">
        <v>15</v>
      </c>
      <c r="C1110" s="7" t="s">
        <v>19</v>
      </c>
      <c r="D1110" s="7" t="s">
        <v>26</v>
      </c>
      <c r="E1110" s="7" t="s">
        <v>47</v>
      </c>
      <c r="F1110" s="9">
        <v>285</v>
      </c>
    </row>
    <row r="1111" spans="1:6" x14ac:dyDescent="0.35">
      <c r="A1111" s="8">
        <v>45286</v>
      </c>
      <c r="B1111" s="7" t="s">
        <v>16</v>
      </c>
      <c r="C1111" s="7" t="s">
        <v>19</v>
      </c>
      <c r="D1111" s="7" t="s">
        <v>29</v>
      </c>
      <c r="E1111" s="7" t="s">
        <v>68</v>
      </c>
      <c r="F1111" s="9">
        <v>572</v>
      </c>
    </row>
    <row r="1112" spans="1:6" x14ac:dyDescent="0.35">
      <c r="A1112" s="8">
        <v>45286</v>
      </c>
      <c r="B1112" s="7" t="s">
        <v>16</v>
      </c>
      <c r="C1112" s="7" t="s">
        <v>19</v>
      </c>
      <c r="D1112" s="7" t="s">
        <v>29</v>
      </c>
      <c r="E1112" s="7" t="s">
        <v>68</v>
      </c>
      <c r="F1112" s="9">
        <v>435</v>
      </c>
    </row>
    <row r="1113" spans="1:6" x14ac:dyDescent="0.35">
      <c r="A1113" s="8">
        <v>45286</v>
      </c>
      <c r="B1113" s="7" t="s">
        <v>16</v>
      </c>
      <c r="C1113" s="7" t="s">
        <v>19</v>
      </c>
      <c r="D1113" s="7" t="s">
        <v>26</v>
      </c>
      <c r="E1113" s="7" t="s">
        <v>48</v>
      </c>
      <c r="F1113" s="9">
        <v>183</v>
      </c>
    </row>
    <row r="1114" spans="1:6" x14ac:dyDescent="0.35">
      <c r="A1114" s="8">
        <v>45287</v>
      </c>
      <c r="B1114" s="7" t="s">
        <v>15</v>
      </c>
      <c r="C1114" s="7" t="s">
        <v>19</v>
      </c>
      <c r="D1114" s="7" t="s">
        <v>26</v>
      </c>
      <c r="E1114" s="7" t="s">
        <v>47</v>
      </c>
      <c r="F1114" s="9">
        <v>160</v>
      </c>
    </row>
    <row r="1115" spans="1:6" x14ac:dyDescent="0.35">
      <c r="A1115" s="8">
        <v>45288</v>
      </c>
      <c r="B1115" s="7" t="s">
        <v>15</v>
      </c>
      <c r="C1115" s="7" t="s">
        <v>19</v>
      </c>
      <c r="D1115" s="7" t="s">
        <v>26</v>
      </c>
      <c r="E1115" s="7" t="s">
        <v>47</v>
      </c>
      <c r="F1115" s="9">
        <v>90</v>
      </c>
    </row>
    <row r="1116" spans="1:6" x14ac:dyDescent="0.35">
      <c r="A1116" s="8">
        <v>45288</v>
      </c>
      <c r="B1116" s="7" t="s">
        <v>17</v>
      </c>
      <c r="C1116" s="7" t="s">
        <v>19</v>
      </c>
      <c r="D1116" s="7" t="s">
        <v>25</v>
      </c>
      <c r="E1116" s="7" t="s">
        <v>44</v>
      </c>
      <c r="F1116" s="9">
        <v>30</v>
      </c>
    </row>
    <row r="1117" spans="1:6" x14ac:dyDescent="0.35">
      <c r="A1117" s="8">
        <v>45288</v>
      </c>
      <c r="B1117" s="7" t="s">
        <v>16</v>
      </c>
      <c r="C1117" s="7" t="s">
        <v>19</v>
      </c>
      <c r="D1117" s="7" t="s">
        <v>26</v>
      </c>
      <c r="E1117" s="7" t="s">
        <v>47</v>
      </c>
      <c r="F1117" s="9">
        <v>310</v>
      </c>
    </row>
    <row r="1118" spans="1:6" x14ac:dyDescent="0.35">
      <c r="A1118" s="8">
        <v>45289</v>
      </c>
      <c r="B1118" s="7" t="s">
        <v>17</v>
      </c>
      <c r="C1118" s="7" t="s">
        <v>19</v>
      </c>
      <c r="D1118" s="7" t="s">
        <v>25</v>
      </c>
      <c r="E1118" s="7" t="s">
        <v>43</v>
      </c>
      <c r="F1118" s="9">
        <v>95</v>
      </c>
    </row>
    <row r="1119" spans="1:6" x14ac:dyDescent="0.35">
      <c r="A1119" s="8">
        <v>45290</v>
      </c>
      <c r="B1119" s="7" t="s">
        <v>15</v>
      </c>
      <c r="C1119" s="7" t="s">
        <v>19</v>
      </c>
      <c r="D1119" s="7" t="s">
        <v>26</v>
      </c>
      <c r="E1119" s="7" t="s">
        <v>47</v>
      </c>
      <c r="F1119" s="9">
        <v>381</v>
      </c>
    </row>
    <row r="1120" spans="1:6" x14ac:dyDescent="0.35">
      <c r="A1120" s="8">
        <v>45290</v>
      </c>
      <c r="B1120" s="7" t="s">
        <v>17</v>
      </c>
      <c r="C1120" s="7" t="s">
        <v>19</v>
      </c>
      <c r="D1120" s="7" t="s">
        <v>22</v>
      </c>
      <c r="E1120" s="7" t="s">
        <v>51</v>
      </c>
      <c r="F1120" s="9">
        <v>324</v>
      </c>
    </row>
    <row r="1121" spans="1:6" x14ac:dyDescent="0.35">
      <c r="A1121" s="8">
        <v>45290</v>
      </c>
      <c r="B1121" s="7" t="s">
        <v>16</v>
      </c>
      <c r="C1121" s="7" t="s">
        <v>19</v>
      </c>
      <c r="D1121" s="7" t="s">
        <v>31</v>
      </c>
      <c r="E1121" s="7" t="s">
        <v>75</v>
      </c>
      <c r="F1121" s="9">
        <v>199</v>
      </c>
    </row>
    <row r="1122" spans="1:6" x14ac:dyDescent="0.35">
      <c r="A1122" s="8">
        <v>45291</v>
      </c>
      <c r="B1122" s="7" t="s">
        <v>15</v>
      </c>
      <c r="C1122" s="7" t="s">
        <v>19</v>
      </c>
      <c r="D1122" s="7" t="s">
        <v>26</v>
      </c>
      <c r="E1122" s="7" t="s">
        <v>47</v>
      </c>
      <c r="F1122" s="9">
        <v>140</v>
      </c>
    </row>
    <row r="1123" spans="1:6" x14ac:dyDescent="0.35">
      <c r="A1123" s="8">
        <v>45291</v>
      </c>
      <c r="B1123" s="7" t="s">
        <v>17</v>
      </c>
      <c r="C1123" s="7" t="s">
        <v>19</v>
      </c>
      <c r="D1123" s="7" t="s">
        <v>25</v>
      </c>
      <c r="E1123" s="7" t="s">
        <v>43</v>
      </c>
      <c r="F1123" s="9">
        <v>14</v>
      </c>
    </row>
    <row r="1124" spans="1:6" x14ac:dyDescent="0.35">
      <c r="A1124" s="8">
        <v>45291</v>
      </c>
      <c r="B1124" s="7" t="s">
        <v>17</v>
      </c>
      <c r="C1124" s="7" t="s">
        <v>19</v>
      </c>
      <c r="D1124" s="7" t="s">
        <v>25</v>
      </c>
      <c r="E1124" s="7" t="s">
        <v>44</v>
      </c>
      <c r="F1124" s="9">
        <v>31</v>
      </c>
    </row>
    <row r="1125" spans="1:6" x14ac:dyDescent="0.35">
      <c r="A1125" s="8">
        <v>45291</v>
      </c>
      <c r="B1125" s="7" t="s">
        <v>17</v>
      </c>
      <c r="C1125" s="7" t="s">
        <v>19</v>
      </c>
      <c r="D1125" s="7" t="s">
        <v>76</v>
      </c>
      <c r="E1125" s="7" t="s">
        <v>62</v>
      </c>
      <c r="F1125" s="9">
        <v>99</v>
      </c>
    </row>
    <row r="1126" spans="1:6" x14ac:dyDescent="0.35">
      <c r="A1126" s="8">
        <v>45292</v>
      </c>
      <c r="B1126" s="7" t="s">
        <v>78</v>
      </c>
      <c r="C1126" s="7" t="s">
        <v>18</v>
      </c>
      <c r="D1126" s="7" t="s">
        <v>39</v>
      </c>
      <c r="E1126" s="7" t="s">
        <v>20</v>
      </c>
      <c r="F1126" s="9">
        <v>60000</v>
      </c>
    </row>
    <row r="1127" spans="1:6" x14ac:dyDescent="0.35">
      <c r="A1127" s="8">
        <v>45292</v>
      </c>
      <c r="B1127" s="7" t="s">
        <v>16</v>
      </c>
      <c r="C1127" s="7" t="s">
        <v>19</v>
      </c>
      <c r="D1127" s="7" t="s">
        <v>29</v>
      </c>
      <c r="E1127" s="7" t="s">
        <v>68</v>
      </c>
      <c r="F1127" s="9">
        <v>508</v>
      </c>
    </row>
    <row r="1128" spans="1:6" x14ac:dyDescent="0.35">
      <c r="A1128" s="8">
        <v>45293</v>
      </c>
      <c r="B1128" s="7" t="s">
        <v>17</v>
      </c>
      <c r="C1128" s="7" t="s">
        <v>19</v>
      </c>
      <c r="D1128" s="7" t="s">
        <v>26</v>
      </c>
      <c r="E1128" s="7" t="s">
        <v>47</v>
      </c>
      <c r="F1128" s="9">
        <v>160</v>
      </c>
    </row>
    <row r="1129" spans="1:6" x14ac:dyDescent="0.35">
      <c r="A1129" s="8">
        <v>45293</v>
      </c>
      <c r="B1129" s="7" t="s">
        <v>16</v>
      </c>
      <c r="C1129" s="7" t="s">
        <v>19</v>
      </c>
      <c r="D1129" s="7" t="s">
        <v>26</v>
      </c>
      <c r="E1129" s="7" t="s">
        <v>48</v>
      </c>
      <c r="F1129" s="9">
        <v>296</v>
      </c>
    </row>
    <row r="1130" spans="1:6" x14ac:dyDescent="0.35">
      <c r="A1130" s="8">
        <v>45295</v>
      </c>
      <c r="B1130" s="7" t="s">
        <v>16</v>
      </c>
      <c r="C1130" s="7" t="s">
        <v>19</v>
      </c>
      <c r="D1130" s="7" t="s">
        <v>26</v>
      </c>
      <c r="E1130" s="7" t="s">
        <v>47</v>
      </c>
      <c r="F1130" s="9">
        <v>310</v>
      </c>
    </row>
    <row r="1131" spans="1:6" x14ac:dyDescent="0.35">
      <c r="A1131" s="8">
        <v>45296</v>
      </c>
      <c r="B1131" s="7" t="s">
        <v>15</v>
      </c>
      <c r="C1131" s="7" t="s">
        <v>19</v>
      </c>
      <c r="D1131" s="7" t="s">
        <v>26</v>
      </c>
      <c r="E1131" s="7" t="s">
        <v>46</v>
      </c>
      <c r="F1131" s="9">
        <v>42</v>
      </c>
    </row>
    <row r="1132" spans="1:6" x14ac:dyDescent="0.35">
      <c r="A1132" s="8">
        <v>45296</v>
      </c>
      <c r="B1132" s="7" t="s">
        <v>15</v>
      </c>
      <c r="C1132" s="7" t="s">
        <v>19</v>
      </c>
      <c r="D1132" s="7" t="s">
        <v>26</v>
      </c>
      <c r="E1132" s="7" t="s">
        <v>46</v>
      </c>
      <c r="F1132" s="9">
        <v>68</v>
      </c>
    </row>
    <row r="1133" spans="1:6" x14ac:dyDescent="0.35">
      <c r="A1133" s="8">
        <v>45296</v>
      </c>
      <c r="B1133" s="7" t="s">
        <v>15</v>
      </c>
      <c r="C1133" s="7" t="s">
        <v>19</v>
      </c>
      <c r="D1133" s="7" t="s">
        <v>26</v>
      </c>
      <c r="E1133" s="7" t="s">
        <v>46</v>
      </c>
      <c r="F1133" s="9">
        <v>71</v>
      </c>
    </row>
    <row r="1134" spans="1:6" x14ac:dyDescent="0.35">
      <c r="A1134" s="8">
        <v>45296</v>
      </c>
      <c r="B1134" s="7" t="s">
        <v>15</v>
      </c>
      <c r="C1134" s="7" t="s">
        <v>19</v>
      </c>
      <c r="D1134" s="7" t="s">
        <v>26</v>
      </c>
      <c r="E1134" s="7" t="s">
        <v>46</v>
      </c>
      <c r="F1134" s="9">
        <v>140</v>
      </c>
    </row>
    <row r="1135" spans="1:6" x14ac:dyDescent="0.35">
      <c r="A1135" s="8">
        <v>45296</v>
      </c>
      <c r="B1135" s="7" t="s">
        <v>15</v>
      </c>
      <c r="C1135" s="7" t="s">
        <v>19</v>
      </c>
      <c r="D1135" s="7" t="s">
        <v>26</v>
      </c>
      <c r="E1135" s="7" t="s">
        <v>46</v>
      </c>
      <c r="F1135" s="9">
        <v>12</v>
      </c>
    </row>
    <row r="1136" spans="1:6" x14ac:dyDescent="0.35">
      <c r="A1136" s="8">
        <v>45297</v>
      </c>
      <c r="B1136" s="7" t="s">
        <v>15</v>
      </c>
      <c r="C1136" s="7" t="s">
        <v>19</v>
      </c>
      <c r="D1136" s="7" t="s">
        <v>26</v>
      </c>
      <c r="E1136" s="7" t="s">
        <v>47</v>
      </c>
      <c r="F1136" s="9">
        <v>220</v>
      </c>
    </row>
    <row r="1137" spans="1:6" x14ac:dyDescent="0.35">
      <c r="A1137" s="8">
        <v>45297</v>
      </c>
      <c r="B1137" s="7" t="s">
        <v>16</v>
      </c>
      <c r="C1137" s="7" t="s">
        <v>19</v>
      </c>
      <c r="D1137" s="7" t="s">
        <v>29</v>
      </c>
      <c r="E1137" s="7" t="s">
        <v>68</v>
      </c>
      <c r="F1137" s="9">
        <v>127</v>
      </c>
    </row>
    <row r="1138" spans="1:6" x14ac:dyDescent="0.35">
      <c r="A1138" s="8">
        <v>45297</v>
      </c>
      <c r="B1138" s="7" t="s">
        <v>16</v>
      </c>
      <c r="C1138" s="7" t="s">
        <v>19</v>
      </c>
      <c r="D1138" s="7" t="s">
        <v>29</v>
      </c>
      <c r="E1138" s="7" t="s">
        <v>68</v>
      </c>
      <c r="F1138" s="9">
        <v>133</v>
      </c>
    </row>
    <row r="1139" spans="1:6" x14ac:dyDescent="0.35">
      <c r="A1139" s="8">
        <v>45297</v>
      </c>
      <c r="B1139" s="7" t="s">
        <v>16</v>
      </c>
      <c r="C1139" s="7" t="s">
        <v>19</v>
      </c>
      <c r="D1139" s="7" t="s">
        <v>29</v>
      </c>
      <c r="E1139" s="7" t="s">
        <v>68</v>
      </c>
      <c r="F1139" s="9">
        <v>131</v>
      </c>
    </row>
    <row r="1140" spans="1:6" x14ac:dyDescent="0.35">
      <c r="A1140" s="8">
        <v>45297</v>
      </c>
      <c r="B1140" s="7" t="s">
        <v>16</v>
      </c>
      <c r="C1140" s="7" t="s">
        <v>19</v>
      </c>
      <c r="D1140" s="7" t="s">
        <v>27</v>
      </c>
      <c r="E1140" s="7" t="s">
        <v>53</v>
      </c>
      <c r="F1140" s="9">
        <v>1290</v>
      </c>
    </row>
    <row r="1141" spans="1:6" x14ac:dyDescent="0.35">
      <c r="A1141" s="8">
        <v>45298</v>
      </c>
      <c r="B1141" s="7" t="s">
        <v>16</v>
      </c>
      <c r="C1141" s="7" t="s">
        <v>19</v>
      </c>
      <c r="D1141" s="7" t="s">
        <v>26</v>
      </c>
      <c r="E1141" s="7" t="s">
        <v>47</v>
      </c>
      <c r="F1141" s="9">
        <v>290</v>
      </c>
    </row>
    <row r="1142" spans="1:6" x14ac:dyDescent="0.35">
      <c r="A1142" s="8">
        <v>45298</v>
      </c>
      <c r="B1142" s="7" t="s">
        <v>16</v>
      </c>
      <c r="C1142" s="7" t="s">
        <v>19</v>
      </c>
      <c r="D1142" s="7" t="s">
        <v>76</v>
      </c>
      <c r="E1142" s="7" t="s">
        <v>62</v>
      </c>
      <c r="F1142" s="9">
        <v>528</v>
      </c>
    </row>
    <row r="1143" spans="1:6" x14ac:dyDescent="0.35">
      <c r="A1143" s="8">
        <v>45300</v>
      </c>
      <c r="B1143" s="7" t="s">
        <v>15</v>
      </c>
      <c r="C1143" s="7" t="s">
        <v>19</v>
      </c>
      <c r="D1143" s="7" t="s">
        <v>26</v>
      </c>
      <c r="E1143" s="7" t="s">
        <v>47</v>
      </c>
      <c r="F1143" s="9">
        <v>380</v>
      </c>
    </row>
    <row r="1144" spans="1:6" x14ac:dyDescent="0.35">
      <c r="A1144" s="8">
        <v>45300</v>
      </c>
      <c r="B1144" s="7" t="s">
        <v>15</v>
      </c>
      <c r="C1144" s="7" t="s">
        <v>19</v>
      </c>
      <c r="D1144" s="7" t="s">
        <v>26</v>
      </c>
      <c r="E1144" s="7" t="s">
        <v>46</v>
      </c>
      <c r="F1144" s="9">
        <v>49</v>
      </c>
    </row>
    <row r="1145" spans="1:6" x14ac:dyDescent="0.35">
      <c r="A1145" s="8">
        <v>45301</v>
      </c>
      <c r="B1145" s="7" t="s">
        <v>16</v>
      </c>
      <c r="C1145" s="7" t="s">
        <v>19</v>
      </c>
      <c r="D1145" s="7" t="s">
        <v>26</v>
      </c>
      <c r="E1145" s="7" t="s">
        <v>47</v>
      </c>
      <c r="F1145" s="9">
        <v>170</v>
      </c>
    </row>
    <row r="1146" spans="1:6" x14ac:dyDescent="0.35">
      <c r="A1146" s="8">
        <v>45301</v>
      </c>
      <c r="B1146" s="7" t="s">
        <v>16</v>
      </c>
      <c r="C1146" s="7" t="s">
        <v>19</v>
      </c>
      <c r="D1146" s="7" t="s">
        <v>26</v>
      </c>
      <c r="E1146" s="7" t="s">
        <v>48</v>
      </c>
      <c r="F1146" s="9">
        <v>267</v>
      </c>
    </row>
    <row r="1147" spans="1:6" x14ac:dyDescent="0.35">
      <c r="A1147" s="8">
        <v>45302</v>
      </c>
      <c r="B1147" s="7" t="s">
        <v>16</v>
      </c>
      <c r="C1147" s="7" t="s">
        <v>19</v>
      </c>
      <c r="D1147" s="7" t="s">
        <v>76</v>
      </c>
      <c r="E1147" s="7" t="s">
        <v>65</v>
      </c>
      <c r="F1147" s="9">
        <v>1209</v>
      </c>
    </row>
    <row r="1148" spans="1:6" x14ac:dyDescent="0.35">
      <c r="A1148" s="8">
        <v>45302</v>
      </c>
      <c r="B1148" s="7" t="s">
        <v>16</v>
      </c>
      <c r="C1148" s="7" t="s">
        <v>19</v>
      </c>
      <c r="D1148" s="7" t="s">
        <v>29</v>
      </c>
      <c r="E1148" s="7" t="s">
        <v>68</v>
      </c>
      <c r="F1148" s="9">
        <v>599</v>
      </c>
    </row>
    <row r="1149" spans="1:6" x14ac:dyDescent="0.35">
      <c r="A1149" s="8">
        <v>45302</v>
      </c>
      <c r="B1149" s="7" t="s">
        <v>16</v>
      </c>
      <c r="C1149" s="7" t="s">
        <v>19</v>
      </c>
      <c r="D1149" s="7" t="s">
        <v>31</v>
      </c>
      <c r="E1149" s="7" t="s">
        <v>73</v>
      </c>
      <c r="F1149" s="9">
        <v>941</v>
      </c>
    </row>
    <row r="1150" spans="1:6" x14ac:dyDescent="0.35">
      <c r="A1150" s="8">
        <v>45302</v>
      </c>
      <c r="B1150" s="7" t="s">
        <v>16</v>
      </c>
      <c r="C1150" s="7" t="s">
        <v>19</v>
      </c>
      <c r="D1150" s="7" t="s">
        <v>26</v>
      </c>
      <c r="E1150" s="7" t="s">
        <v>47</v>
      </c>
      <c r="F1150" s="9">
        <v>768</v>
      </c>
    </row>
    <row r="1151" spans="1:6" x14ac:dyDescent="0.35">
      <c r="A1151" s="8">
        <v>45303</v>
      </c>
      <c r="B1151" s="7" t="s">
        <v>16</v>
      </c>
      <c r="C1151" s="7" t="s">
        <v>19</v>
      </c>
      <c r="D1151" s="7" t="s">
        <v>22</v>
      </c>
      <c r="E1151" s="7" t="s">
        <v>49</v>
      </c>
      <c r="F1151" s="9">
        <v>325</v>
      </c>
    </row>
    <row r="1152" spans="1:6" x14ac:dyDescent="0.35">
      <c r="A1152" s="8">
        <v>45303</v>
      </c>
      <c r="B1152" s="7" t="s">
        <v>16</v>
      </c>
      <c r="C1152" s="7" t="s">
        <v>19</v>
      </c>
      <c r="D1152" s="7" t="s">
        <v>29</v>
      </c>
      <c r="E1152" s="7" t="s">
        <v>68</v>
      </c>
      <c r="F1152" s="9">
        <v>737</v>
      </c>
    </row>
    <row r="1153" spans="1:6" x14ac:dyDescent="0.35">
      <c r="A1153" s="8">
        <v>45303</v>
      </c>
      <c r="B1153" s="7" t="s">
        <v>16</v>
      </c>
      <c r="C1153" s="7" t="s">
        <v>19</v>
      </c>
      <c r="D1153" s="7" t="s">
        <v>29</v>
      </c>
      <c r="E1153" s="7" t="s">
        <v>68</v>
      </c>
      <c r="F1153" s="9">
        <v>787</v>
      </c>
    </row>
    <row r="1154" spans="1:6" x14ac:dyDescent="0.35">
      <c r="A1154" s="8">
        <v>45304</v>
      </c>
      <c r="B1154" s="7" t="s">
        <v>15</v>
      </c>
      <c r="C1154" s="7" t="s">
        <v>19</v>
      </c>
      <c r="D1154" s="7" t="s">
        <v>26</v>
      </c>
      <c r="E1154" s="7" t="s">
        <v>47</v>
      </c>
      <c r="F1154" s="9">
        <v>200</v>
      </c>
    </row>
    <row r="1155" spans="1:6" x14ac:dyDescent="0.35">
      <c r="A1155" s="8">
        <v>45304</v>
      </c>
      <c r="B1155" s="7" t="s">
        <v>16</v>
      </c>
      <c r="C1155" s="7" t="s">
        <v>19</v>
      </c>
      <c r="D1155" s="7" t="s">
        <v>26</v>
      </c>
      <c r="E1155" s="7" t="s">
        <v>48</v>
      </c>
      <c r="F1155" s="9">
        <v>116</v>
      </c>
    </row>
    <row r="1156" spans="1:6" x14ac:dyDescent="0.35">
      <c r="A1156" s="8">
        <v>45304</v>
      </c>
      <c r="B1156" s="7" t="s">
        <v>16</v>
      </c>
      <c r="C1156" s="7" t="s">
        <v>19</v>
      </c>
      <c r="D1156" s="7" t="s">
        <v>26</v>
      </c>
      <c r="E1156" s="7" t="s">
        <v>48</v>
      </c>
      <c r="F1156" s="9">
        <v>82</v>
      </c>
    </row>
    <row r="1157" spans="1:6" x14ac:dyDescent="0.35">
      <c r="A1157" s="8">
        <v>45305</v>
      </c>
      <c r="B1157" s="7" t="s">
        <v>15</v>
      </c>
      <c r="C1157" s="7" t="s">
        <v>19</v>
      </c>
      <c r="D1157" s="7" t="s">
        <v>26</v>
      </c>
      <c r="E1157" s="7" t="s">
        <v>47</v>
      </c>
      <c r="F1157" s="9">
        <v>355</v>
      </c>
    </row>
    <row r="1158" spans="1:6" x14ac:dyDescent="0.35">
      <c r="A1158" s="8">
        <v>45308</v>
      </c>
      <c r="B1158" s="7" t="s">
        <v>15</v>
      </c>
      <c r="C1158" s="7" t="s">
        <v>19</v>
      </c>
      <c r="D1158" s="7" t="s">
        <v>26</v>
      </c>
      <c r="E1158" s="7" t="s">
        <v>47</v>
      </c>
      <c r="F1158" s="9">
        <v>135</v>
      </c>
    </row>
    <row r="1159" spans="1:6" x14ac:dyDescent="0.35">
      <c r="A1159" s="8">
        <v>45311</v>
      </c>
      <c r="B1159" s="7" t="s">
        <v>16</v>
      </c>
      <c r="C1159" s="7" t="s">
        <v>19</v>
      </c>
      <c r="D1159" s="7" t="s">
        <v>29</v>
      </c>
      <c r="E1159" s="7" t="s">
        <v>68</v>
      </c>
      <c r="F1159" s="9">
        <v>938</v>
      </c>
    </row>
    <row r="1160" spans="1:6" x14ac:dyDescent="0.35">
      <c r="A1160" s="8">
        <v>45312</v>
      </c>
      <c r="B1160" s="7" t="s">
        <v>17</v>
      </c>
      <c r="C1160" s="7" t="s">
        <v>19</v>
      </c>
      <c r="D1160" s="7" t="s">
        <v>25</v>
      </c>
      <c r="E1160" s="7" t="s">
        <v>44</v>
      </c>
      <c r="F1160" s="9">
        <v>33</v>
      </c>
    </row>
    <row r="1161" spans="1:6" x14ac:dyDescent="0.35">
      <c r="A1161" s="8">
        <v>45312</v>
      </c>
      <c r="B1161" s="7" t="s">
        <v>17</v>
      </c>
      <c r="C1161" s="7" t="s">
        <v>19</v>
      </c>
      <c r="D1161" s="7" t="s">
        <v>23</v>
      </c>
      <c r="E1161" s="7" t="s">
        <v>59</v>
      </c>
      <c r="F1161" s="9">
        <v>826</v>
      </c>
    </row>
    <row r="1162" spans="1:6" x14ac:dyDescent="0.35">
      <c r="A1162" s="8">
        <v>45312</v>
      </c>
      <c r="B1162" s="7" t="s">
        <v>17</v>
      </c>
      <c r="C1162" s="7" t="s">
        <v>19</v>
      </c>
      <c r="D1162" s="7" t="s">
        <v>23</v>
      </c>
      <c r="E1162" s="7" t="s">
        <v>59</v>
      </c>
      <c r="F1162" s="9">
        <v>826</v>
      </c>
    </row>
    <row r="1163" spans="1:6" x14ac:dyDescent="0.35">
      <c r="A1163" s="8">
        <v>45314</v>
      </c>
      <c r="B1163" s="7" t="s">
        <v>15</v>
      </c>
      <c r="C1163" s="7" t="s">
        <v>19</v>
      </c>
      <c r="D1163" s="7" t="s">
        <v>28</v>
      </c>
      <c r="E1163" s="7" t="s">
        <v>55</v>
      </c>
      <c r="F1163" s="9">
        <v>2000</v>
      </c>
    </row>
    <row r="1164" spans="1:6" x14ac:dyDescent="0.35">
      <c r="A1164" s="8">
        <v>45314</v>
      </c>
      <c r="B1164" s="7" t="s">
        <v>15</v>
      </c>
      <c r="C1164" s="7" t="s">
        <v>19</v>
      </c>
      <c r="D1164" s="7" t="s">
        <v>28</v>
      </c>
      <c r="E1164" s="7" t="s">
        <v>55</v>
      </c>
      <c r="F1164" s="9">
        <v>230</v>
      </c>
    </row>
    <row r="1165" spans="1:6" x14ac:dyDescent="0.35">
      <c r="A1165" s="8">
        <v>45314</v>
      </c>
      <c r="B1165" s="7" t="s">
        <v>15</v>
      </c>
      <c r="C1165" s="7" t="s">
        <v>19</v>
      </c>
      <c r="D1165" s="7" t="s">
        <v>26</v>
      </c>
      <c r="E1165" s="7" t="s">
        <v>47</v>
      </c>
      <c r="F1165" s="9">
        <v>280</v>
      </c>
    </row>
    <row r="1166" spans="1:6" x14ac:dyDescent="0.35">
      <c r="A1166" s="8">
        <v>45316</v>
      </c>
      <c r="B1166" s="7" t="s">
        <v>16</v>
      </c>
      <c r="C1166" s="7" t="s">
        <v>19</v>
      </c>
      <c r="D1166" s="7" t="s">
        <v>26</v>
      </c>
      <c r="E1166" s="7" t="s">
        <v>47</v>
      </c>
      <c r="F1166" s="9">
        <v>218</v>
      </c>
    </row>
    <row r="1167" spans="1:6" x14ac:dyDescent="0.35">
      <c r="A1167" s="8">
        <v>45318</v>
      </c>
      <c r="B1167" s="7" t="s">
        <v>16</v>
      </c>
      <c r="C1167" s="7" t="s">
        <v>19</v>
      </c>
      <c r="D1167" s="7" t="s">
        <v>76</v>
      </c>
      <c r="E1167" s="7" t="s">
        <v>62</v>
      </c>
      <c r="F1167" s="9">
        <v>311</v>
      </c>
    </row>
    <row r="1168" spans="1:6" x14ac:dyDescent="0.35">
      <c r="A1168" s="8">
        <v>45319</v>
      </c>
      <c r="B1168" s="7" t="s">
        <v>15</v>
      </c>
      <c r="C1168" s="7" t="s">
        <v>19</v>
      </c>
      <c r="D1168" s="7" t="s">
        <v>26</v>
      </c>
      <c r="E1168" s="7" t="s">
        <v>47</v>
      </c>
      <c r="F1168" s="9">
        <v>700</v>
      </c>
    </row>
    <row r="1169" spans="1:6" x14ac:dyDescent="0.35">
      <c r="A1169" s="8">
        <v>45321</v>
      </c>
      <c r="B1169" s="7" t="s">
        <v>16</v>
      </c>
      <c r="C1169" s="7" t="s">
        <v>19</v>
      </c>
      <c r="D1169" s="7" t="s">
        <v>26</v>
      </c>
      <c r="E1169" s="7" t="s">
        <v>48</v>
      </c>
      <c r="F1169" s="9">
        <v>196</v>
      </c>
    </row>
    <row r="1170" spans="1:6" x14ac:dyDescent="0.35">
      <c r="A1170" s="8">
        <v>45321</v>
      </c>
      <c r="B1170" s="7" t="s">
        <v>16</v>
      </c>
      <c r="C1170" s="7" t="s">
        <v>19</v>
      </c>
      <c r="D1170" s="7" t="s">
        <v>31</v>
      </c>
      <c r="E1170" s="7" t="s">
        <v>75</v>
      </c>
      <c r="F1170" s="9">
        <v>199</v>
      </c>
    </row>
    <row r="1171" spans="1:6" x14ac:dyDescent="0.35">
      <c r="A1171" s="8">
        <v>45322</v>
      </c>
      <c r="B1171" s="7" t="s">
        <v>15</v>
      </c>
      <c r="C1171" s="7" t="s">
        <v>19</v>
      </c>
      <c r="D1171" s="7" t="s">
        <v>26</v>
      </c>
      <c r="E1171" s="7" t="s">
        <v>47</v>
      </c>
      <c r="F1171" s="9">
        <v>100</v>
      </c>
    </row>
    <row r="1172" spans="1:6" x14ac:dyDescent="0.35">
      <c r="A1172" s="8">
        <v>45322</v>
      </c>
      <c r="B1172" s="7" t="s">
        <v>16</v>
      </c>
      <c r="C1172" s="7" t="s">
        <v>19</v>
      </c>
      <c r="D1172" s="7" t="s">
        <v>30</v>
      </c>
      <c r="E1172" s="7" t="s">
        <v>71</v>
      </c>
      <c r="F1172" s="9">
        <v>920</v>
      </c>
    </row>
    <row r="1173" spans="1:6" x14ac:dyDescent="0.35">
      <c r="A1173" s="8">
        <v>45322</v>
      </c>
      <c r="B1173" s="7" t="s">
        <v>17</v>
      </c>
      <c r="C1173" s="7" t="s">
        <v>19</v>
      </c>
      <c r="D1173" s="7" t="s">
        <v>22</v>
      </c>
      <c r="E1173" s="7" t="s">
        <v>51</v>
      </c>
      <c r="F1173" s="9">
        <v>324</v>
      </c>
    </row>
    <row r="1174" spans="1:6" x14ac:dyDescent="0.35">
      <c r="A1174" s="8">
        <v>45323</v>
      </c>
      <c r="B1174" s="7" t="s">
        <v>78</v>
      </c>
      <c r="C1174" s="7" t="s">
        <v>18</v>
      </c>
      <c r="D1174" s="7" t="s">
        <v>39</v>
      </c>
      <c r="E1174" s="7" t="s">
        <v>20</v>
      </c>
      <c r="F1174" s="9">
        <v>60000</v>
      </c>
    </row>
    <row r="1175" spans="1:6" x14ac:dyDescent="0.35">
      <c r="A1175" s="8">
        <v>45323</v>
      </c>
      <c r="B1175" s="7" t="s">
        <v>16</v>
      </c>
      <c r="C1175" s="7" t="s">
        <v>19</v>
      </c>
      <c r="D1175" s="7" t="s">
        <v>26</v>
      </c>
      <c r="E1175" s="7" t="s">
        <v>48</v>
      </c>
      <c r="F1175" s="9">
        <v>270</v>
      </c>
    </row>
    <row r="1176" spans="1:6" x14ac:dyDescent="0.35">
      <c r="A1176" s="8">
        <v>45324</v>
      </c>
      <c r="B1176" s="7" t="s">
        <v>15</v>
      </c>
      <c r="C1176" s="7" t="s">
        <v>19</v>
      </c>
      <c r="D1176" s="7" t="s">
        <v>26</v>
      </c>
      <c r="E1176" s="7" t="s">
        <v>47</v>
      </c>
      <c r="F1176" s="9">
        <v>95</v>
      </c>
    </row>
    <row r="1177" spans="1:6" x14ac:dyDescent="0.35">
      <c r="A1177" s="8">
        <v>45324</v>
      </c>
      <c r="B1177" s="7" t="s">
        <v>15</v>
      </c>
      <c r="C1177" s="7" t="s">
        <v>19</v>
      </c>
      <c r="D1177" s="7" t="s">
        <v>26</v>
      </c>
      <c r="E1177" s="7" t="s">
        <v>47</v>
      </c>
      <c r="F1177" s="9">
        <v>55</v>
      </c>
    </row>
    <row r="1178" spans="1:6" x14ac:dyDescent="0.35">
      <c r="A1178" s="8">
        <v>45324</v>
      </c>
      <c r="B1178" s="7" t="s">
        <v>17</v>
      </c>
      <c r="C1178" s="7" t="s">
        <v>19</v>
      </c>
      <c r="D1178" s="7" t="s">
        <v>25</v>
      </c>
      <c r="E1178" s="7" t="s">
        <v>43</v>
      </c>
      <c r="F1178" s="9">
        <v>95</v>
      </c>
    </row>
    <row r="1179" spans="1:6" x14ac:dyDescent="0.35">
      <c r="A1179" s="8">
        <v>45324</v>
      </c>
      <c r="B1179" s="7" t="s">
        <v>17</v>
      </c>
      <c r="C1179" s="7" t="s">
        <v>19</v>
      </c>
      <c r="D1179" s="7" t="s">
        <v>25</v>
      </c>
      <c r="E1179" s="7" t="s">
        <v>45</v>
      </c>
      <c r="F1179" s="9">
        <v>12</v>
      </c>
    </row>
    <row r="1180" spans="1:6" x14ac:dyDescent="0.35">
      <c r="A1180" s="8">
        <v>45324</v>
      </c>
      <c r="B1180" s="7" t="s">
        <v>17</v>
      </c>
      <c r="C1180" s="7" t="s">
        <v>19</v>
      </c>
      <c r="D1180" s="7" t="s">
        <v>25</v>
      </c>
      <c r="E1180" s="7" t="s">
        <v>45</v>
      </c>
      <c r="F1180" s="9">
        <v>20</v>
      </c>
    </row>
    <row r="1181" spans="1:6" x14ac:dyDescent="0.35">
      <c r="A1181" s="8">
        <v>45324</v>
      </c>
      <c r="B1181" s="7" t="s">
        <v>16</v>
      </c>
      <c r="C1181" s="7" t="s">
        <v>19</v>
      </c>
      <c r="D1181" s="7" t="s">
        <v>30</v>
      </c>
      <c r="E1181" s="7" t="s">
        <v>71</v>
      </c>
      <c r="F1181" s="9">
        <v>829</v>
      </c>
    </row>
    <row r="1182" spans="1:6" x14ac:dyDescent="0.35">
      <c r="A1182" s="8">
        <v>45324</v>
      </c>
      <c r="B1182" s="7" t="s">
        <v>16</v>
      </c>
      <c r="C1182" s="7" t="s">
        <v>19</v>
      </c>
      <c r="D1182" s="7" t="s">
        <v>26</v>
      </c>
      <c r="E1182" s="7" t="s">
        <v>47</v>
      </c>
      <c r="F1182" s="9">
        <v>460</v>
      </c>
    </row>
    <row r="1183" spans="1:6" x14ac:dyDescent="0.35">
      <c r="A1183" s="8">
        <v>45325</v>
      </c>
      <c r="B1183" s="7" t="s">
        <v>15</v>
      </c>
      <c r="C1183" s="7" t="s">
        <v>19</v>
      </c>
      <c r="D1183" s="7" t="s">
        <v>26</v>
      </c>
      <c r="E1183" s="7" t="s">
        <v>47</v>
      </c>
      <c r="F1183" s="9">
        <v>375</v>
      </c>
    </row>
    <row r="1184" spans="1:6" x14ac:dyDescent="0.35">
      <c r="A1184" s="8">
        <v>45325</v>
      </c>
      <c r="B1184" s="7" t="s">
        <v>17</v>
      </c>
      <c r="C1184" s="7" t="s">
        <v>19</v>
      </c>
      <c r="D1184" s="7" t="s">
        <v>25</v>
      </c>
      <c r="E1184" s="7" t="s">
        <v>43</v>
      </c>
      <c r="F1184" s="9">
        <v>95</v>
      </c>
    </row>
    <row r="1185" spans="1:6" x14ac:dyDescent="0.35">
      <c r="A1185" s="8">
        <v>45325</v>
      </c>
      <c r="B1185" s="7" t="s">
        <v>17</v>
      </c>
      <c r="C1185" s="7" t="s">
        <v>19</v>
      </c>
      <c r="D1185" s="7" t="s">
        <v>25</v>
      </c>
      <c r="E1185" s="7" t="s">
        <v>45</v>
      </c>
      <c r="F1185" s="9">
        <v>20</v>
      </c>
    </row>
    <row r="1186" spans="1:6" x14ac:dyDescent="0.35">
      <c r="A1186" s="8">
        <v>45325</v>
      </c>
      <c r="B1186" s="7" t="s">
        <v>16</v>
      </c>
      <c r="C1186" s="7" t="s">
        <v>19</v>
      </c>
      <c r="D1186" s="7" t="s">
        <v>26</v>
      </c>
      <c r="E1186" s="7" t="s">
        <v>47</v>
      </c>
      <c r="F1186" s="9">
        <v>462</v>
      </c>
    </row>
    <row r="1187" spans="1:6" x14ac:dyDescent="0.35">
      <c r="A1187" s="8">
        <v>45326</v>
      </c>
      <c r="B1187" s="7" t="s">
        <v>15</v>
      </c>
      <c r="C1187" s="7" t="s">
        <v>19</v>
      </c>
      <c r="D1187" s="7" t="s">
        <v>26</v>
      </c>
      <c r="E1187" s="7" t="s">
        <v>47</v>
      </c>
      <c r="F1187" s="9">
        <v>100</v>
      </c>
    </row>
    <row r="1188" spans="1:6" x14ac:dyDescent="0.35">
      <c r="A1188" s="8">
        <v>45326</v>
      </c>
      <c r="B1188" s="7" t="s">
        <v>15</v>
      </c>
      <c r="C1188" s="7" t="s">
        <v>19</v>
      </c>
      <c r="D1188" s="7" t="s">
        <v>26</v>
      </c>
      <c r="E1188" s="7" t="s">
        <v>47</v>
      </c>
      <c r="F1188" s="9">
        <v>30</v>
      </c>
    </row>
    <row r="1189" spans="1:6" x14ac:dyDescent="0.35">
      <c r="A1189" s="8">
        <v>45326</v>
      </c>
      <c r="B1189" s="7" t="s">
        <v>15</v>
      </c>
      <c r="C1189" s="7" t="s">
        <v>19</v>
      </c>
      <c r="D1189" s="7" t="s">
        <v>26</v>
      </c>
      <c r="E1189" s="7" t="s">
        <v>47</v>
      </c>
      <c r="F1189" s="9">
        <v>150</v>
      </c>
    </row>
    <row r="1190" spans="1:6" x14ac:dyDescent="0.35">
      <c r="A1190" s="8">
        <v>45326</v>
      </c>
      <c r="B1190" s="7" t="s">
        <v>17</v>
      </c>
      <c r="C1190" s="7" t="s">
        <v>19</v>
      </c>
      <c r="D1190" s="7" t="s">
        <v>25</v>
      </c>
      <c r="E1190" s="7" t="s">
        <v>44</v>
      </c>
      <c r="F1190" s="9">
        <v>33</v>
      </c>
    </row>
    <row r="1191" spans="1:6" x14ac:dyDescent="0.35">
      <c r="A1191" s="8">
        <v>45326</v>
      </c>
      <c r="B1191" s="7" t="s">
        <v>17</v>
      </c>
      <c r="C1191" s="7" t="s">
        <v>19</v>
      </c>
      <c r="D1191" s="7" t="s">
        <v>25</v>
      </c>
      <c r="E1191" s="7" t="s">
        <v>44</v>
      </c>
      <c r="F1191" s="9">
        <v>33</v>
      </c>
    </row>
    <row r="1192" spans="1:6" x14ac:dyDescent="0.35">
      <c r="A1192" s="8">
        <v>45327</v>
      </c>
      <c r="B1192" s="7" t="s">
        <v>16</v>
      </c>
      <c r="C1192" s="7" t="s">
        <v>19</v>
      </c>
      <c r="D1192" s="7" t="s">
        <v>31</v>
      </c>
      <c r="E1192" s="7" t="s">
        <v>75</v>
      </c>
      <c r="F1192" s="9">
        <v>491</v>
      </c>
    </row>
    <row r="1193" spans="1:6" x14ac:dyDescent="0.35">
      <c r="A1193" s="8">
        <v>45330</v>
      </c>
      <c r="B1193" s="7" t="s">
        <v>15</v>
      </c>
      <c r="C1193" s="7" t="s">
        <v>19</v>
      </c>
      <c r="D1193" s="7" t="s">
        <v>30</v>
      </c>
      <c r="E1193" s="7" t="s">
        <v>71</v>
      </c>
      <c r="F1193" s="9">
        <v>3600</v>
      </c>
    </row>
    <row r="1194" spans="1:6" x14ac:dyDescent="0.35">
      <c r="A1194" s="8">
        <v>45330</v>
      </c>
      <c r="B1194" s="7" t="s">
        <v>15</v>
      </c>
      <c r="C1194" s="7" t="s">
        <v>19</v>
      </c>
      <c r="D1194" s="7" t="s">
        <v>30</v>
      </c>
      <c r="E1194" s="7" t="s">
        <v>71</v>
      </c>
      <c r="F1194" s="9">
        <v>3600</v>
      </c>
    </row>
    <row r="1195" spans="1:6" x14ac:dyDescent="0.35">
      <c r="A1195" s="8">
        <v>45330</v>
      </c>
      <c r="B1195" s="7" t="s">
        <v>15</v>
      </c>
      <c r="C1195" s="7" t="s">
        <v>19</v>
      </c>
      <c r="D1195" s="7" t="s">
        <v>30</v>
      </c>
      <c r="E1195" s="7" t="s">
        <v>71</v>
      </c>
      <c r="F1195" s="9">
        <v>3600</v>
      </c>
    </row>
    <row r="1196" spans="1:6" x14ac:dyDescent="0.35">
      <c r="A1196" s="8">
        <v>45330</v>
      </c>
      <c r="B1196" s="7" t="s">
        <v>17</v>
      </c>
      <c r="C1196" s="7" t="s">
        <v>19</v>
      </c>
      <c r="D1196" s="7" t="s">
        <v>25</v>
      </c>
      <c r="E1196" s="7" t="s">
        <v>43</v>
      </c>
      <c r="F1196" s="9">
        <v>14</v>
      </c>
    </row>
    <row r="1197" spans="1:6" x14ac:dyDescent="0.35">
      <c r="A1197" s="8">
        <v>45330</v>
      </c>
      <c r="B1197" s="7" t="s">
        <v>78</v>
      </c>
      <c r="C1197" s="7" t="s">
        <v>19</v>
      </c>
      <c r="D1197" s="7" t="s">
        <v>30</v>
      </c>
      <c r="E1197" s="7" t="s">
        <v>71</v>
      </c>
      <c r="F1197" s="9">
        <v>1688</v>
      </c>
    </row>
    <row r="1198" spans="1:6" x14ac:dyDescent="0.35">
      <c r="A1198" s="8">
        <v>45332</v>
      </c>
      <c r="B1198" s="7" t="s">
        <v>17</v>
      </c>
      <c r="C1198" s="7" t="s">
        <v>19</v>
      </c>
      <c r="D1198" s="7" t="s">
        <v>23</v>
      </c>
      <c r="E1198" s="7" t="s">
        <v>59</v>
      </c>
      <c r="F1198" s="9">
        <v>826</v>
      </c>
    </row>
    <row r="1199" spans="1:6" x14ac:dyDescent="0.35">
      <c r="A1199" s="8">
        <v>45333</v>
      </c>
      <c r="B1199" s="7" t="s">
        <v>17</v>
      </c>
      <c r="C1199" s="7" t="s">
        <v>19</v>
      </c>
      <c r="D1199" s="7" t="s">
        <v>25</v>
      </c>
      <c r="E1199" s="7" t="s">
        <v>44</v>
      </c>
      <c r="F1199" s="9">
        <v>33</v>
      </c>
    </row>
    <row r="1200" spans="1:6" x14ac:dyDescent="0.35">
      <c r="A1200" s="8">
        <v>45335</v>
      </c>
      <c r="B1200" s="7" t="s">
        <v>15</v>
      </c>
      <c r="C1200" s="7" t="s">
        <v>19</v>
      </c>
      <c r="D1200" s="7" t="s">
        <v>26</v>
      </c>
      <c r="E1200" s="7" t="s">
        <v>47</v>
      </c>
      <c r="F1200" s="9">
        <v>70</v>
      </c>
    </row>
    <row r="1201" spans="1:6" x14ac:dyDescent="0.35">
      <c r="A1201" s="8">
        <v>45335</v>
      </c>
      <c r="B1201" s="7" t="s">
        <v>15</v>
      </c>
      <c r="C1201" s="7" t="s">
        <v>19</v>
      </c>
      <c r="D1201" s="7" t="s">
        <v>26</v>
      </c>
      <c r="E1201" s="7" t="s">
        <v>47</v>
      </c>
      <c r="F1201" s="9">
        <v>80</v>
      </c>
    </row>
    <row r="1202" spans="1:6" x14ac:dyDescent="0.35">
      <c r="A1202" s="8">
        <v>45335</v>
      </c>
      <c r="B1202" s="7" t="s">
        <v>15</v>
      </c>
      <c r="C1202" s="7" t="s">
        <v>19</v>
      </c>
      <c r="D1202" s="7" t="s">
        <v>26</v>
      </c>
      <c r="E1202" s="7" t="s">
        <v>47</v>
      </c>
      <c r="F1202" s="9">
        <v>110</v>
      </c>
    </row>
    <row r="1203" spans="1:6" x14ac:dyDescent="0.35">
      <c r="A1203" s="8">
        <v>45335</v>
      </c>
      <c r="B1203" s="7" t="s">
        <v>15</v>
      </c>
      <c r="C1203" s="7" t="s">
        <v>19</v>
      </c>
      <c r="D1203" s="7" t="s">
        <v>26</v>
      </c>
      <c r="E1203" s="7" t="s">
        <v>47</v>
      </c>
      <c r="F1203" s="9">
        <v>130</v>
      </c>
    </row>
    <row r="1204" spans="1:6" x14ac:dyDescent="0.35">
      <c r="A1204" s="8">
        <v>45335</v>
      </c>
      <c r="B1204" s="7" t="s">
        <v>17</v>
      </c>
      <c r="C1204" s="7" t="s">
        <v>19</v>
      </c>
      <c r="D1204" s="7" t="s">
        <v>25</v>
      </c>
      <c r="E1204" s="7" t="s">
        <v>43</v>
      </c>
      <c r="F1204" s="9">
        <v>114</v>
      </c>
    </row>
    <row r="1205" spans="1:6" x14ac:dyDescent="0.35">
      <c r="A1205" s="8">
        <v>45335</v>
      </c>
      <c r="B1205" s="7" t="s">
        <v>17</v>
      </c>
      <c r="C1205" s="7" t="s">
        <v>19</v>
      </c>
      <c r="D1205" s="7" t="s">
        <v>25</v>
      </c>
      <c r="E1205" s="7" t="s">
        <v>44</v>
      </c>
      <c r="F1205" s="9">
        <v>15</v>
      </c>
    </row>
    <row r="1206" spans="1:6" x14ac:dyDescent="0.35">
      <c r="A1206" s="8">
        <v>45336</v>
      </c>
      <c r="B1206" s="7" t="s">
        <v>17</v>
      </c>
      <c r="C1206" s="7" t="s">
        <v>19</v>
      </c>
      <c r="D1206" s="7" t="s">
        <v>25</v>
      </c>
      <c r="E1206" s="7" t="s">
        <v>43</v>
      </c>
      <c r="F1206" s="9">
        <v>114</v>
      </c>
    </row>
    <row r="1207" spans="1:6" x14ac:dyDescent="0.35">
      <c r="A1207" s="8">
        <v>45336</v>
      </c>
      <c r="B1207" s="7" t="s">
        <v>17</v>
      </c>
      <c r="C1207" s="7" t="s">
        <v>19</v>
      </c>
      <c r="D1207" s="7" t="s">
        <v>25</v>
      </c>
      <c r="E1207" s="7" t="s">
        <v>44</v>
      </c>
      <c r="F1207" s="9">
        <v>15</v>
      </c>
    </row>
    <row r="1208" spans="1:6" x14ac:dyDescent="0.35">
      <c r="A1208" s="8">
        <v>45336</v>
      </c>
      <c r="B1208" s="7" t="s">
        <v>16</v>
      </c>
      <c r="C1208" s="7" t="s">
        <v>19</v>
      </c>
      <c r="D1208" s="7" t="s">
        <v>26</v>
      </c>
      <c r="E1208" s="7" t="s">
        <v>47</v>
      </c>
      <c r="F1208" s="9">
        <v>594</v>
      </c>
    </row>
    <row r="1209" spans="1:6" x14ac:dyDescent="0.35">
      <c r="A1209" s="8">
        <v>45337</v>
      </c>
      <c r="B1209" s="7" t="s">
        <v>15</v>
      </c>
      <c r="C1209" s="7" t="s">
        <v>18</v>
      </c>
      <c r="D1209" s="7" t="s">
        <v>40</v>
      </c>
      <c r="E1209" s="7" t="s">
        <v>32</v>
      </c>
      <c r="F1209" s="9">
        <v>16000</v>
      </c>
    </row>
    <row r="1210" spans="1:6" x14ac:dyDescent="0.35">
      <c r="A1210" s="8">
        <v>45339</v>
      </c>
      <c r="B1210" s="7" t="s">
        <v>16</v>
      </c>
      <c r="C1210" s="7" t="s">
        <v>19</v>
      </c>
      <c r="D1210" s="7" t="s">
        <v>28</v>
      </c>
      <c r="E1210" s="7" t="s">
        <v>55</v>
      </c>
      <c r="F1210" s="9">
        <v>330</v>
      </c>
    </row>
    <row r="1211" spans="1:6" x14ac:dyDescent="0.35">
      <c r="A1211" s="8">
        <v>45340</v>
      </c>
      <c r="B1211" s="7" t="s">
        <v>16</v>
      </c>
      <c r="C1211" s="7" t="s">
        <v>19</v>
      </c>
      <c r="D1211" s="7" t="s">
        <v>25</v>
      </c>
      <c r="E1211" s="7" t="s">
        <v>43</v>
      </c>
      <c r="F1211" s="9">
        <v>1120</v>
      </c>
    </row>
    <row r="1212" spans="1:6" x14ac:dyDescent="0.35">
      <c r="A1212" s="8">
        <v>45341</v>
      </c>
      <c r="B1212" s="7" t="s">
        <v>16</v>
      </c>
      <c r="C1212" s="7" t="s">
        <v>19</v>
      </c>
      <c r="D1212" s="7" t="s">
        <v>26</v>
      </c>
      <c r="E1212" s="7" t="s">
        <v>48</v>
      </c>
      <c r="F1212" s="9">
        <v>138</v>
      </c>
    </row>
    <row r="1213" spans="1:6" x14ac:dyDescent="0.35">
      <c r="A1213" s="8">
        <v>45342</v>
      </c>
      <c r="B1213" s="7" t="s">
        <v>15</v>
      </c>
      <c r="C1213" s="7" t="s">
        <v>19</v>
      </c>
      <c r="D1213" s="7" t="s">
        <v>29</v>
      </c>
      <c r="E1213" s="7" t="s">
        <v>66</v>
      </c>
      <c r="F1213" s="9">
        <v>320</v>
      </c>
    </row>
    <row r="1214" spans="1:6" x14ac:dyDescent="0.35">
      <c r="A1214" s="8">
        <v>45342</v>
      </c>
      <c r="B1214" s="7" t="s">
        <v>15</v>
      </c>
      <c r="C1214" s="7" t="s">
        <v>19</v>
      </c>
      <c r="D1214" s="7" t="s">
        <v>26</v>
      </c>
      <c r="E1214" s="7" t="s">
        <v>47</v>
      </c>
      <c r="F1214" s="9">
        <v>165</v>
      </c>
    </row>
    <row r="1215" spans="1:6" x14ac:dyDescent="0.35">
      <c r="A1215" s="8">
        <v>45343</v>
      </c>
      <c r="B1215" s="7" t="s">
        <v>15</v>
      </c>
      <c r="C1215" s="7" t="s">
        <v>19</v>
      </c>
      <c r="D1215" s="7" t="s">
        <v>26</v>
      </c>
      <c r="E1215" s="7" t="s">
        <v>47</v>
      </c>
      <c r="F1215" s="9">
        <v>90</v>
      </c>
    </row>
    <row r="1216" spans="1:6" x14ac:dyDescent="0.35">
      <c r="A1216" s="8">
        <v>45343</v>
      </c>
      <c r="B1216" s="7" t="s">
        <v>15</v>
      </c>
      <c r="C1216" s="7" t="s">
        <v>19</v>
      </c>
      <c r="D1216" s="7" t="s">
        <v>26</v>
      </c>
      <c r="E1216" s="7" t="s">
        <v>47</v>
      </c>
      <c r="F1216" s="9">
        <v>110</v>
      </c>
    </row>
    <row r="1217" spans="1:6" x14ac:dyDescent="0.35">
      <c r="A1217" s="8">
        <v>45343</v>
      </c>
      <c r="B1217" s="7" t="s">
        <v>15</v>
      </c>
      <c r="C1217" s="7" t="s">
        <v>19</v>
      </c>
      <c r="D1217" s="7" t="s">
        <v>26</v>
      </c>
      <c r="E1217" s="7" t="s">
        <v>47</v>
      </c>
      <c r="F1217" s="9">
        <v>50</v>
      </c>
    </row>
    <row r="1218" spans="1:6" x14ac:dyDescent="0.35">
      <c r="A1218" s="8">
        <v>45343</v>
      </c>
      <c r="B1218" s="7" t="s">
        <v>15</v>
      </c>
      <c r="C1218" s="7" t="s">
        <v>19</v>
      </c>
      <c r="D1218" s="7" t="s">
        <v>26</v>
      </c>
      <c r="E1218" s="7" t="s">
        <v>47</v>
      </c>
      <c r="F1218" s="9">
        <v>50</v>
      </c>
    </row>
    <row r="1219" spans="1:6" x14ac:dyDescent="0.35">
      <c r="A1219" s="8">
        <v>45343</v>
      </c>
      <c r="B1219" s="7" t="s">
        <v>15</v>
      </c>
      <c r="C1219" s="7" t="s">
        <v>19</v>
      </c>
      <c r="D1219" s="7" t="s">
        <v>26</v>
      </c>
      <c r="E1219" s="7" t="s">
        <v>47</v>
      </c>
      <c r="F1219" s="9">
        <v>180</v>
      </c>
    </row>
    <row r="1220" spans="1:6" x14ac:dyDescent="0.35">
      <c r="A1220" s="8">
        <v>45343</v>
      </c>
      <c r="B1220" s="7" t="s">
        <v>16</v>
      </c>
      <c r="C1220" s="7" t="s">
        <v>19</v>
      </c>
      <c r="D1220" s="7" t="s">
        <v>26</v>
      </c>
      <c r="E1220" s="7" t="s">
        <v>47</v>
      </c>
      <c r="F1220" s="9">
        <v>120</v>
      </c>
    </row>
    <row r="1221" spans="1:6" x14ac:dyDescent="0.35">
      <c r="A1221" s="8">
        <v>45344</v>
      </c>
      <c r="B1221" s="7" t="s">
        <v>15</v>
      </c>
      <c r="C1221" s="7" t="s">
        <v>19</v>
      </c>
      <c r="D1221" s="7" t="s">
        <v>26</v>
      </c>
      <c r="E1221" s="7" t="s">
        <v>47</v>
      </c>
      <c r="F1221" s="9">
        <v>110</v>
      </c>
    </row>
    <row r="1222" spans="1:6" x14ac:dyDescent="0.35">
      <c r="A1222" s="8">
        <v>45344</v>
      </c>
      <c r="B1222" s="7" t="s">
        <v>15</v>
      </c>
      <c r="C1222" s="7" t="s">
        <v>19</v>
      </c>
      <c r="D1222" s="7" t="s">
        <v>26</v>
      </c>
      <c r="E1222" s="7" t="s">
        <v>47</v>
      </c>
      <c r="F1222" s="9">
        <v>100</v>
      </c>
    </row>
    <row r="1223" spans="1:6" x14ac:dyDescent="0.35">
      <c r="A1223" s="8">
        <v>45344</v>
      </c>
      <c r="B1223" s="7" t="s">
        <v>15</v>
      </c>
      <c r="C1223" s="7" t="s">
        <v>19</v>
      </c>
      <c r="D1223" s="7" t="s">
        <v>26</v>
      </c>
      <c r="E1223" s="7" t="s">
        <v>47</v>
      </c>
      <c r="F1223" s="9">
        <v>90</v>
      </c>
    </row>
    <row r="1224" spans="1:6" x14ac:dyDescent="0.35">
      <c r="A1224" s="8">
        <v>45344</v>
      </c>
      <c r="B1224" s="7" t="s">
        <v>16</v>
      </c>
      <c r="C1224" s="7" t="s">
        <v>19</v>
      </c>
      <c r="D1224" s="7" t="s">
        <v>26</v>
      </c>
      <c r="E1224" s="7" t="s">
        <v>46</v>
      </c>
      <c r="F1224" s="9">
        <v>28</v>
      </c>
    </row>
    <row r="1225" spans="1:6" x14ac:dyDescent="0.35">
      <c r="A1225" s="8">
        <v>45344</v>
      </c>
      <c r="B1225" s="7" t="s">
        <v>16</v>
      </c>
      <c r="C1225" s="7" t="s">
        <v>19</v>
      </c>
      <c r="D1225" s="7" t="s">
        <v>29</v>
      </c>
      <c r="E1225" s="7" t="s">
        <v>68</v>
      </c>
      <c r="F1225" s="9">
        <v>319</v>
      </c>
    </row>
    <row r="1226" spans="1:6" x14ac:dyDescent="0.35">
      <c r="A1226" s="8">
        <v>45344</v>
      </c>
      <c r="B1226" s="7" t="s">
        <v>16</v>
      </c>
      <c r="C1226" s="7" t="s">
        <v>19</v>
      </c>
      <c r="D1226" s="7" t="s">
        <v>76</v>
      </c>
      <c r="E1226" s="7" t="s">
        <v>65</v>
      </c>
      <c r="F1226" s="9">
        <v>70</v>
      </c>
    </row>
    <row r="1227" spans="1:6" x14ac:dyDescent="0.35">
      <c r="A1227" s="8">
        <v>45345</v>
      </c>
      <c r="B1227" s="7" t="s">
        <v>15</v>
      </c>
      <c r="C1227" s="7" t="s">
        <v>19</v>
      </c>
      <c r="D1227" s="7" t="s">
        <v>26</v>
      </c>
      <c r="E1227" s="7" t="s">
        <v>47</v>
      </c>
      <c r="F1227" s="9">
        <v>100</v>
      </c>
    </row>
    <row r="1228" spans="1:6" x14ac:dyDescent="0.35">
      <c r="A1228" s="8">
        <v>45345</v>
      </c>
      <c r="B1228" s="7" t="s">
        <v>15</v>
      </c>
      <c r="C1228" s="7" t="s">
        <v>19</v>
      </c>
      <c r="D1228" s="7" t="s">
        <v>26</v>
      </c>
      <c r="E1228" s="7" t="s">
        <v>47</v>
      </c>
      <c r="F1228" s="9">
        <v>60</v>
      </c>
    </row>
    <row r="1229" spans="1:6" x14ac:dyDescent="0.35">
      <c r="A1229" s="8">
        <v>45345</v>
      </c>
      <c r="B1229" s="7" t="s">
        <v>15</v>
      </c>
      <c r="C1229" s="7" t="s">
        <v>19</v>
      </c>
      <c r="D1229" s="7" t="s">
        <v>26</v>
      </c>
      <c r="E1229" s="7" t="s">
        <v>47</v>
      </c>
      <c r="F1229" s="9">
        <v>130</v>
      </c>
    </row>
    <row r="1230" spans="1:6" x14ac:dyDescent="0.35">
      <c r="A1230" s="8">
        <v>45345</v>
      </c>
      <c r="B1230" s="7" t="s">
        <v>15</v>
      </c>
      <c r="C1230" s="7" t="s">
        <v>19</v>
      </c>
      <c r="D1230" s="7" t="s">
        <v>26</v>
      </c>
      <c r="E1230" s="7" t="s">
        <v>47</v>
      </c>
      <c r="F1230" s="9">
        <v>50</v>
      </c>
    </row>
    <row r="1231" spans="1:6" x14ac:dyDescent="0.35">
      <c r="A1231" s="8">
        <v>45345</v>
      </c>
      <c r="B1231" s="7" t="s">
        <v>17</v>
      </c>
      <c r="C1231" s="7" t="s">
        <v>19</v>
      </c>
      <c r="D1231" s="7" t="s">
        <v>25</v>
      </c>
      <c r="E1231" s="7" t="s">
        <v>44</v>
      </c>
      <c r="F1231" s="9">
        <v>22</v>
      </c>
    </row>
    <row r="1232" spans="1:6" x14ac:dyDescent="0.35">
      <c r="A1232" s="8">
        <v>45348</v>
      </c>
      <c r="B1232" s="7" t="s">
        <v>16</v>
      </c>
      <c r="C1232" s="7" t="s">
        <v>19</v>
      </c>
      <c r="D1232" s="7" t="s">
        <v>26</v>
      </c>
      <c r="E1232" s="7" t="s">
        <v>48</v>
      </c>
      <c r="F1232" s="9">
        <v>200</v>
      </c>
    </row>
    <row r="1233" spans="1:6" x14ac:dyDescent="0.35">
      <c r="A1233" s="8">
        <v>45350</v>
      </c>
      <c r="B1233" s="7" t="s">
        <v>15</v>
      </c>
      <c r="C1233" s="7" t="s">
        <v>19</v>
      </c>
      <c r="D1233" s="7" t="s">
        <v>26</v>
      </c>
      <c r="E1233" s="7" t="s">
        <v>47</v>
      </c>
      <c r="F1233" s="9">
        <v>160</v>
      </c>
    </row>
    <row r="1234" spans="1:6" x14ac:dyDescent="0.35">
      <c r="A1234" s="8">
        <v>45351</v>
      </c>
      <c r="B1234" s="7" t="s">
        <v>16</v>
      </c>
      <c r="C1234" s="7" t="s">
        <v>19</v>
      </c>
      <c r="D1234" s="7" t="s">
        <v>26</v>
      </c>
      <c r="E1234" s="7" t="s">
        <v>48</v>
      </c>
      <c r="F1234" s="9">
        <v>262</v>
      </c>
    </row>
    <row r="1235" spans="1:6" x14ac:dyDescent="0.35">
      <c r="A1235" s="8">
        <v>45351</v>
      </c>
      <c r="B1235" s="7" t="s">
        <v>16</v>
      </c>
      <c r="C1235" s="7" t="s">
        <v>19</v>
      </c>
      <c r="D1235" s="7" t="s">
        <v>31</v>
      </c>
      <c r="E1235" s="7" t="s">
        <v>75</v>
      </c>
      <c r="F1235" s="9">
        <v>199</v>
      </c>
    </row>
    <row r="1236" spans="1:6" x14ac:dyDescent="0.35">
      <c r="A1236" s="8">
        <v>45352</v>
      </c>
      <c r="B1236" s="7" t="s">
        <v>78</v>
      </c>
      <c r="C1236" s="7" t="s">
        <v>18</v>
      </c>
      <c r="D1236" s="7" t="s">
        <v>39</v>
      </c>
      <c r="E1236" s="7" t="s">
        <v>20</v>
      </c>
      <c r="F1236" s="9">
        <v>60000</v>
      </c>
    </row>
    <row r="1237" spans="1:6" x14ac:dyDescent="0.35">
      <c r="A1237" s="8">
        <v>45352</v>
      </c>
      <c r="B1237" s="7" t="s">
        <v>17</v>
      </c>
      <c r="C1237" s="7" t="s">
        <v>19</v>
      </c>
      <c r="D1237" s="7" t="s">
        <v>22</v>
      </c>
      <c r="E1237" s="7" t="s">
        <v>51</v>
      </c>
      <c r="F1237" s="9">
        <v>504</v>
      </c>
    </row>
    <row r="1238" spans="1:6" x14ac:dyDescent="0.35">
      <c r="A1238" s="8">
        <v>45352</v>
      </c>
      <c r="B1238" s="7" t="s">
        <v>16</v>
      </c>
      <c r="C1238" s="7" t="s">
        <v>19</v>
      </c>
      <c r="D1238" s="7" t="s">
        <v>26</v>
      </c>
      <c r="E1238" s="7" t="s">
        <v>48</v>
      </c>
      <c r="F1238" s="9">
        <v>249</v>
      </c>
    </row>
    <row r="1239" spans="1:6" x14ac:dyDescent="0.35">
      <c r="A1239" s="8">
        <v>45353</v>
      </c>
      <c r="B1239" s="7" t="s">
        <v>17</v>
      </c>
      <c r="C1239" s="7" t="s">
        <v>19</v>
      </c>
      <c r="D1239" s="7" t="s">
        <v>25</v>
      </c>
      <c r="E1239" s="7" t="s">
        <v>43</v>
      </c>
      <c r="F1239" s="9">
        <v>14</v>
      </c>
    </row>
    <row r="1240" spans="1:6" x14ac:dyDescent="0.35">
      <c r="A1240" s="8">
        <v>45353</v>
      </c>
      <c r="B1240" s="7" t="s">
        <v>16</v>
      </c>
      <c r="C1240" s="7" t="s">
        <v>19</v>
      </c>
      <c r="D1240" s="7" t="s">
        <v>26</v>
      </c>
      <c r="E1240" s="7" t="s">
        <v>47</v>
      </c>
      <c r="F1240" s="9">
        <v>534</v>
      </c>
    </row>
    <row r="1241" spans="1:6" x14ac:dyDescent="0.35">
      <c r="A1241" s="8">
        <v>45354</v>
      </c>
      <c r="B1241" s="7" t="s">
        <v>16</v>
      </c>
      <c r="C1241" s="7" t="s">
        <v>19</v>
      </c>
      <c r="D1241" s="7" t="s">
        <v>26</v>
      </c>
      <c r="E1241" s="7" t="s">
        <v>48</v>
      </c>
      <c r="F1241" s="9">
        <v>375</v>
      </c>
    </row>
    <row r="1242" spans="1:6" x14ac:dyDescent="0.35">
      <c r="A1242" s="8">
        <v>45354</v>
      </c>
      <c r="B1242" s="7" t="s">
        <v>16</v>
      </c>
      <c r="C1242" s="7" t="s">
        <v>19</v>
      </c>
      <c r="D1242" s="7" t="s">
        <v>76</v>
      </c>
      <c r="E1242" s="7" t="s">
        <v>62</v>
      </c>
      <c r="F1242" s="9">
        <v>442</v>
      </c>
    </row>
    <row r="1243" spans="1:6" x14ac:dyDescent="0.35">
      <c r="A1243" s="8">
        <v>45354</v>
      </c>
      <c r="B1243" s="7" t="s">
        <v>16</v>
      </c>
      <c r="C1243" s="7" t="s">
        <v>19</v>
      </c>
      <c r="D1243" s="7" t="s">
        <v>76</v>
      </c>
      <c r="E1243" s="7" t="s">
        <v>62</v>
      </c>
      <c r="F1243" s="9">
        <v>193</v>
      </c>
    </row>
    <row r="1244" spans="1:6" x14ac:dyDescent="0.35">
      <c r="A1244" s="8">
        <v>45354</v>
      </c>
      <c r="B1244" s="7" t="s">
        <v>16</v>
      </c>
      <c r="C1244" s="7" t="s">
        <v>19</v>
      </c>
      <c r="D1244" s="7" t="s">
        <v>26</v>
      </c>
      <c r="E1244" s="7" t="s">
        <v>46</v>
      </c>
      <c r="F1244" s="9">
        <v>119</v>
      </c>
    </row>
    <row r="1245" spans="1:6" x14ac:dyDescent="0.35">
      <c r="A1245" s="8">
        <v>45354</v>
      </c>
      <c r="B1245" s="7" t="s">
        <v>16</v>
      </c>
      <c r="C1245" s="7" t="s">
        <v>19</v>
      </c>
      <c r="D1245" s="7" t="s">
        <v>26</v>
      </c>
      <c r="E1245" s="7" t="s">
        <v>46</v>
      </c>
      <c r="F1245" s="9">
        <v>59</v>
      </c>
    </row>
    <row r="1246" spans="1:6" x14ac:dyDescent="0.35">
      <c r="A1246" s="8">
        <v>45354</v>
      </c>
      <c r="B1246" s="7" t="s">
        <v>16</v>
      </c>
      <c r="C1246" s="7" t="s">
        <v>19</v>
      </c>
      <c r="D1246" s="7" t="s">
        <v>26</v>
      </c>
      <c r="E1246" s="7" t="s">
        <v>46</v>
      </c>
      <c r="F1246" s="9">
        <v>37</v>
      </c>
    </row>
    <row r="1247" spans="1:6" x14ac:dyDescent="0.35">
      <c r="A1247" s="8">
        <v>45354</v>
      </c>
      <c r="B1247" s="7" t="s">
        <v>16</v>
      </c>
      <c r="C1247" s="7" t="s">
        <v>19</v>
      </c>
      <c r="D1247" s="7" t="s">
        <v>26</v>
      </c>
      <c r="E1247" s="7" t="s">
        <v>46</v>
      </c>
      <c r="F1247" s="9">
        <v>69</v>
      </c>
    </row>
    <row r="1248" spans="1:6" x14ac:dyDescent="0.35">
      <c r="A1248" s="8">
        <v>45354</v>
      </c>
      <c r="B1248" s="7" t="s">
        <v>16</v>
      </c>
      <c r="C1248" s="7" t="s">
        <v>19</v>
      </c>
      <c r="D1248" s="7" t="s">
        <v>26</v>
      </c>
      <c r="E1248" s="7" t="s">
        <v>46</v>
      </c>
      <c r="F1248" s="9">
        <v>56</v>
      </c>
    </row>
    <row r="1249" spans="1:6" x14ac:dyDescent="0.35">
      <c r="A1249" s="8">
        <v>45354</v>
      </c>
      <c r="B1249" s="7" t="s">
        <v>16</v>
      </c>
      <c r="C1249" s="7" t="s">
        <v>19</v>
      </c>
      <c r="D1249" s="7" t="s">
        <v>26</v>
      </c>
      <c r="E1249" s="7" t="s">
        <v>46</v>
      </c>
      <c r="F1249" s="9">
        <v>17</v>
      </c>
    </row>
    <row r="1250" spans="1:6" x14ac:dyDescent="0.35">
      <c r="A1250" s="8">
        <v>45354</v>
      </c>
      <c r="B1250" s="7" t="s">
        <v>16</v>
      </c>
      <c r="C1250" s="7" t="s">
        <v>19</v>
      </c>
      <c r="D1250" s="7" t="s">
        <v>26</v>
      </c>
      <c r="E1250" s="7" t="s">
        <v>46</v>
      </c>
      <c r="F1250" s="9">
        <v>39</v>
      </c>
    </row>
    <row r="1251" spans="1:6" x14ac:dyDescent="0.35">
      <c r="A1251" s="8">
        <v>45354</v>
      </c>
      <c r="B1251" s="7" t="s">
        <v>16</v>
      </c>
      <c r="C1251" s="7" t="s">
        <v>19</v>
      </c>
      <c r="D1251" s="7" t="s">
        <v>26</v>
      </c>
      <c r="E1251" s="7" t="s">
        <v>46</v>
      </c>
      <c r="F1251" s="9">
        <v>35</v>
      </c>
    </row>
    <row r="1252" spans="1:6" x14ac:dyDescent="0.35">
      <c r="A1252" s="8">
        <v>45354</v>
      </c>
      <c r="B1252" s="7" t="s">
        <v>16</v>
      </c>
      <c r="C1252" s="7" t="s">
        <v>19</v>
      </c>
      <c r="D1252" s="7" t="s">
        <v>26</v>
      </c>
      <c r="E1252" s="7" t="s">
        <v>46</v>
      </c>
      <c r="F1252" s="9">
        <v>23</v>
      </c>
    </row>
    <row r="1253" spans="1:6" x14ac:dyDescent="0.35">
      <c r="A1253" s="8">
        <v>45354</v>
      </c>
      <c r="B1253" s="7" t="s">
        <v>16</v>
      </c>
      <c r="C1253" s="7" t="s">
        <v>19</v>
      </c>
      <c r="D1253" s="7" t="s">
        <v>26</v>
      </c>
      <c r="E1253" s="7" t="s">
        <v>46</v>
      </c>
      <c r="F1253" s="9">
        <v>68</v>
      </c>
    </row>
    <row r="1254" spans="1:6" x14ac:dyDescent="0.35">
      <c r="A1254" s="8">
        <v>45354</v>
      </c>
      <c r="B1254" s="7" t="s">
        <v>16</v>
      </c>
      <c r="C1254" s="7" t="s">
        <v>19</v>
      </c>
      <c r="D1254" s="7" t="s">
        <v>26</v>
      </c>
      <c r="E1254" s="7" t="s">
        <v>46</v>
      </c>
      <c r="F1254" s="9">
        <v>68</v>
      </c>
    </row>
    <row r="1255" spans="1:6" x14ac:dyDescent="0.35">
      <c r="A1255" s="8">
        <v>45358</v>
      </c>
      <c r="B1255" s="7" t="s">
        <v>15</v>
      </c>
      <c r="C1255" s="7" t="s">
        <v>19</v>
      </c>
      <c r="D1255" s="7" t="s">
        <v>26</v>
      </c>
      <c r="E1255" s="7" t="s">
        <v>47</v>
      </c>
      <c r="F1255" s="9">
        <v>240</v>
      </c>
    </row>
    <row r="1256" spans="1:6" x14ac:dyDescent="0.35">
      <c r="A1256" s="8">
        <v>45362</v>
      </c>
      <c r="B1256" s="7" t="s">
        <v>15</v>
      </c>
      <c r="C1256" s="7" t="s">
        <v>19</v>
      </c>
      <c r="D1256" s="7" t="s">
        <v>26</v>
      </c>
      <c r="E1256" s="7" t="s">
        <v>47</v>
      </c>
      <c r="F1256" s="9">
        <v>165</v>
      </c>
    </row>
    <row r="1257" spans="1:6" x14ac:dyDescent="0.35">
      <c r="A1257" s="8">
        <v>45363</v>
      </c>
      <c r="B1257" s="7" t="s">
        <v>15</v>
      </c>
      <c r="C1257" s="7" t="s">
        <v>19</v>
      </c>
      <c r="D1257" s="7" t="s">
        <v>26</v>
      </c>
      <c r="E1257" s="7" t="s">
        <v>47</v>
      </c>
      <c r="F1257" s="9">
        <v>285</v>
      </c>
    </row>
    <row r="1258" spans="1:6" x14ac:dyDescent="0.35">
      <c r="A1258" s="8">
        <v>45364</v>
      </c>
      <c r="B1258" s="7" t="s">
        <v>15</v>
      </c>
      <c r="C1258" s="7" t="s">
        <v>19</v>
      </c>
      <c r="D1258" s="7" t="s">
        <v>26</v>
      </c>
      <c r="E1258" s="7" t="s">
        <v>47</v>
      </c>
      <c r="F1258" s="9">
        <v>185</v>
      </c>
    </row>
    <row r="1259" spans="1:6" x14ac:dyDescent="0.35">
      <c r="A1259" s="8">
        <v>45365</v>
      </c>
      <c r="B1259" s="7" t="s">
        <v>16</v>
      </c>
      <c r="C1259" s="7" t="s">
        <v>19</v>
      </c>
      <c r="D1259" s="7" t="s">
        <v>26</v>
      </c>
      <c r="E1259" s="7" t="s">
        <v>47</v>
      </c>
      <c r="F1259" s="9">
        <v>200</v>
      </c>
    </row>
    <row r="1260" spans="1:6" x14ac:dyDescent="0.35">
      <c r="A1260" s="8">
        <v>45366</v>
      </c>
      <c r="B1260" s="7" t="s">
        <v>15</v>
      </c>
      <c r="C1260" s="7" t="s">
        <v>19</v>
      </c>
      <c r="D1260" s="7" t="s">
        <v>26</v>
      </c>
      <c r="E1260" s="7" t="s">
        <v>47</v>
      </c>
      <c r="F1260" s="9">
        <v>360</v>
      </c>
    </row>
    <row r="1261" spans="1:6" x14ac:dyDescent="0.35">
      <c r="A1261" s="8">
        <v>45366</v>
      </c>
      <c r="B1261" s="7" t="s">
        <v>17</v>
      </c>
      <c r="C1261" s="7" t="s">
        <v>19</v>
      </c>
      <c r="D1261" s="7" t="s">
        <v>23</v>
      </c>
      <c r="E1261" s="7" t="s">
        <v>59</v>
      </c>
      <c r="F1261" s="9">
        <v>826</v>
      </c>
    </row>
    <row r="1262" spans="1:6" x14ac:dyDescent="0.35">
      <c r="A1262" s="8">
        <v>45368</v>
      </c>
      <c r="B1262" s="7" t="s">
        <v>17</v>
      </c>
      <c r="C1262" s="7" t="s">
        <v>19</v>
      </c>
      <c r="D1262" s="7" t="s">
        <v>25</v>
      </c>
      <c r="E1262" s="7" t="s">
        <v>44</v>
      </c>
      <c r="F1262" s="9">
        <v>22</v>
      </c>
    </row>
    <row r="1263" spans="1:6" x14ac:dyDescent="0.35">
      <c r="A1263" s="8">
        <v>45368</v>
      </c>
      <c r="B1263" s="7" t="s">
        <v>17</v>
      </c>
      <c r="C1263" s="7" t="s">
        <v>19</v>
      </c>
      <c r="D1263" s="7" t="s">
        <v>25</v>
      </c>
      <c r="E1263" s="7" t="s">
        <v>43</v>
      </c>
      <c r="F1263" s="9">
        <v>23</v>
      </c>
    </row>
    <row r="1264" spans="1:6" x14ac:dyDescent="0.35">
      <c r="A1264" s="8">
        <v>45368</v>
      </c>
      <c r="B1264" s="7" t="s">
        <v>17</v>
      </c>
      <c r="C1264" s="7" t="s">
        <v>19</v>
      </c>
      <c r="D1264" s="7" t="s">
        <v>25</v>
      </c>
      <c r="E1264" s="7" t="s">
        <v>43</v>
      </c>
      <c r="F1264" s="9">
        <v>14</v>
      </c>
    </row>
    <row r="1265" spans="1:6" x14ac:dyDescent="0.35">
      <c r="A1265" s="8">
        <v>45368</v>
      </c>
      <c r="B1265" s="7" t="s">
        <v>16</v>
      </c>
      <c r="C1265" s="7" t="s">
        <v>19</v>
      </c>
      <c r="D1265" s="7" t="s">
        <v>26</v>
      </c>
      <c r="E1265" s="7" t="s">
        <v>47</v>
      </c>
      <c r="F1265" s="9">
        <v>384</v>
      </c>
    </row>
    <row r="1266" spans="1:6" x14ac:dyDescent="0.35">
      <c r="A1266" s="8">
        <v>45369</v>
      </c>
      <c r="B1266" s="7" t="s">
        <v>15</v>
      </c>
      <c r="C1266" s="7" t="s">
        <v>19</v>
      </c>
      <c r="D1266" s="7" t="s">
        <v>26</v>
      </c>
      <c r="E1266" s="7" t="s">
        <v>47</v>
      </c>
      <c r="F1266" s="9">
        <v>220</v>
      </c>
    </row>
    <row r="1267" spans="1:6" x14ac:dyDescent="0.35">
      <c r="A1267" s="8">
        <v>45369</v>
      </c>
      <c r="B1267" s="7" t="s">
        <v>15</v>
      </c>
      <c r="C1267" s="7" t="s">
        <v>19</v>
      </c>
      <c r="D1267" s="7" t="s">
        <v>26</v>
      </c>
      <c r="E1267" s="7" t="s">
        <v>46</v>
      </c>
      <c r="F1267" s="9">
        <v>92</v>
      </c>
    </row>
    <row r="1268" spans="1:6" x14ac:dyDescent="0.35">
      <c r="A1268" s="8">
        <v>45369</v>
      </c>
      <c r="B1268" s="7" t="s">
        <v>15</v>
      </c>
      <c r="C1268" s="7" t="s">
        <v>19</v>
      </c>
      <c r="D1268" s="7" t="s">
        <v>26</v>
      </c>
      <c r="E1268" s="7" t="s">
        <v>46</v>
      </c>
      <c r="F1268" s="9">
        <v>69</v>
      </c>
    </row>
    <row r="1269" spans="1:6" x14ac:dyDescent="0.35">
      <c r="A1269" s="8">
        <v>45369</v>
      </c>
      <c r="B1269" s="7" t="s">
        <v>15</v>
      </c>
      <c r="C1269" s="7" t="s">
        <v>19</v>
      </c>
      <c r="D1269" s="7" t="s">
        <v>26</v>
      </c>
      <c r="E1269" s="7" t="s">
        <v>46</v>
      </c>
      <c r="F1269" s="9">
        <v>41</v>
      </c>
    </row>
    <row r="1270" spans="1:6" x14ac:dyDescent="0.35">
      <c r="A1270" s="8">
        <v>45369</v>
      </c>
      <c r="B1270" s="7" t="s">
        <v>15</v>
      </c>
      <c r="C1270" s="7" t="s">
        <v>19</v>
      </c>
      <c r="D1270" s="7" t="s">
        <v>26</v>
      </c>
      <c r="E1270" s="7" t="s">
        <v>46</v>
      </c>
      <c r="F1270" s="9">
        <v>56</v>
      </c>
    </row>
    <row r="1271" spans="1:6" x14ac:dyDescent="0.35">
      <c r="A1271" s="8">
        <v>45369</v>
      </c>
      <c r="B1271" s="7" t="s">
        <v>15</v>
      </c>
      <c r="C1271" s="7" t="s">
        <v>19</v>
      </c>
      <c r="D1271" s="7" t="s">
        <v>26</v>
      </c>
      <c r="E1271" s="7" t="s">
        <v>46</v>
      </c>
      <c r="F1271" s="9">
        <v>22</v>
      </c>
    </row>
    <row r="1272" spans="1:6" x14ac:dyDescent="0.35">
      <c r="A1272" s="8">
        <v>45369</v>
      </c>
      <c r="B1272" s="7" t="s">
        <v>15</v>
      </c>
      <c r="C1272" s="7" t="s">
        <v>19</v>
      </c>
      <c r="D1272" s="7" t="s">
        <v>26</v>
      </c>
      <c r="E1272" s="7" t="s">
        <v>46</v>
      </c>
      <c r="F1272" s="9">
        <v>54</v>
      </c>
    </row>
    <row r="1273" spans="1:6" x14ac:dyDescent="0.35">
      <c r="A1273" s="8">
        <v>45369</v>
      </c>
      <c r="B1273" s="7" t="s">
        <v>15</v>
      </c>
      <c r="C1273" s="7" t="s">
        <v>19</v>
      </c>
      <c r="D1273" s="7" t="s">
        <v>26</v>
      </c>
      <c r="E1273" s="7" t="s">
        <v>46</v>
      </c>
      <c r="F1273" s="9">
        <v>60</v>
      </c>
    </row>
    <row r="1274" spans="1:6" x14ac:dyDescent="0.35">
      <c r="A1274" s="8">
        <v>45369</v>
      </c>
      <c r="B1274" s="7" t="s">
        <v>15</v>
      </c>
      <c r="C1274" s="7" t="s">
        <v>19</v>
      </c>
      <c r="D1274" s="7" t="s">
        <v>26</v>
      </c>
      <c r="E1274" s="7" t="s">
        <v>46</v>
      </c>
      <c r="F1274" s="9">
        <v>41</v>
      </c>
    </row>
    <row r="1275" spans="1:6" x14ac:dyDescent="0.35">
      <c r="A1275" s="8">
        <v>45369</v>
      </c>
      <c r="B1275" s="7" t="s">
        <v>16</v>
      </c>
      <c r="C1275" s="7" t="s">
        <v>19</v>
      </c>
      <c r="D1275" s="7" t="s">
        <v>27</v>
      </c>
      <c r="E1275" s="7" t="s">
        <v>27</v>
      </c>
      <c r="F1275" s="9">
        <v>500</v>
      </c>
    </row>
    <row r="1276" spans="1:6" x14ac:dyDescent="0.35">
      <c r="A1276" s="8">
        <v>45369</v>
      </c>
      <c r="B1276" s="7" t="s">
        <v>16</v>
      </c>
      <c r="C1276" s="7" t="s">
        <v>19</v>
      </c>
      <c r="D1276" s="7" t="s">
        <v>27</v>
      </c>
      <c r="E1276" s="7" t="s">
        <v>27</v>
      </c>
      <c r="F1276" s="9">
        <v>417</v>
      </c>
    </row>
    <row r="1277" spans="1:6" x14ac:dyDescent="0.35">
      <c r="A1277" s="8">
        <v>45369</v>
      </c>
      <c r="B1277" s="7" t="s">
        <v>16</v>
      </c>
      <c r="C1277" s="7" t="s">
        <v>19</v>
      </c>
      <c r="D1277" s="7" t="s">
        <v>27</v>
      </c>
      <c r="E1277" s="7" t="s">
        <v>27</v>
      </c>
      <c r="F1277" s="9">
        <v>646</v>
      </c>
    </row>
    <row r="1278" spans="1:6" x14ac:dyDescent="0.35">
      <c r="A1278" s="8">
        <v>45371</v>
      </c>
      <c r="B1278" s="7" t="s">
        <v>16</v>
      </c>
      <c r="C1278" s="7" t="s">
        <v>19</v>
      </c>
      <c r="D1278" s="7" t="s">
        <v>26</v>
      </c>
      <c r="E1278" s="7" t="s">
        <v>48</v>
      </c>
      <c r="F1278" s="9">
        <v>309</v>
      </c>
    </row>
    <row r="1279" spans="1:6" x14ac:dyDescent="0.35">
      <c r="A1279" s="8">
        <v>45372</v>
      </c>
      <c r="B1279" s="7" t="s">
        <v>16</v>
      </c>
      <c r="C1279" s="7" t="s">
        <v>19</v>
      </c>
      <c r="D1279" s="7" t="s">
        <v>26</v>
      </c>
      <c r="E1279" s="7" t="s">
        <v>48</v>
      </c>
      <c r="F1279" s="9">
        <v>215</v>
      </c>
    </row>
    <row r="1280" spans="1:6" x14ac:dyDescent="0.35">
      <c r="A1280" s="8">
        <v>45375</v>
      </c>
      <c r="B1280" s="7" t="s">
        <v>15</v>
      </c>
      <c r="C1280" s="7" t="s">
        <v>19</v>
      </c>
      <c r="D1280" s="7" t="s">
        <v>26</v>
      </c>
      <c r="E1280" s="7" t="s">
        <v>47</v>
      </c>
      <c r="F1280" s="9">
        <v>235</v>
      </c>
    </row>
    <row r="1281" spans="1:6" x14ac:dyDescent="0.35">
      <c r="A1281" s="8">
        <v>45376</v>
      </c>
      <c r="B1281" s="7" t="s">
        <v>16</v>
      </c>
      <c r="C1281" s="7" t="s">
        <v>19</v>
      </c>
      <c r="D1281" s="7" t="s">
        <v>26</v>
      </c>
      <c r="E1281" s="7" t="s">
        <v>48</v>
      </c>
      <c r="F1281" s="9">
        <v>234</v>
      </c>
    </row>
    <row r="1282" spans="1:6" x14ac:dyDescent="0.35">
      <c r="A1282" s="8">
        <v>45377</v>
      </c>
      <c r="B1282" s="7" t="s">
        <v>15</v>
      </c>
      <c r="C1282" s="7" t="s">
        <v>19</v>
      </c>
      <c r="D1282" s="7" t="s">
        <v>26</v>
      </c>
      <c r="E1282" s="7" t="s">
        <v>47</v>
      </c>
      <c r="F1282" s="9">
        <v>150</v>
      </c>
    </row>
    <row r="1283" spans="1:6" x14ac:dyDescent="0.35">
      <c r="A1283" s="8">
        <v>45378</v>
      </c>
      <c r="B1283" s="7" t="s">
        <v>16</v>
      </c>
      <c r="C1283" s="7" t="s">
        <v>19</v>
      </c>
      <c r="D1283" s="7" t="s">
        <v>26</v>
      </c>
      <c r="E1283" s="7" t="s">
        <v>48</v>
      </c>
      <c r="F1283" s="9">
        <v>202</v>
      </c>
    </row>
    <row r="1284" spans="1:6" x14ac:dyDescent="0.35">
      <c r="A1284" s="8">
        <v>45379</v>
      </c>
      <c r="B1284" s="7" t="s">
        <v>16</v>
      </c>
      <c r="C1284" s="7" t="s">
        <v>19</v>
      </c>
      <c r="D1284" s="7" t="s">
        <v>26</v>
      </c>
      <c r="E1284" s="7" t="s">
        <v>48</v>
      </c>
      <c r="F1284" s="9">
        <v>252</v>
      </c>
    </row>
    <row r="1285" spans="1:6" x14ac:dyDescent="0.35">
      <c r="A1285" s="8">
        <v>45380</v>
      </c>
      <c r="B1285" s="7" t="s">
        <v>15</v>
      </c>
      <c r="C1285" s="7" t="s">
        <v>19</v>
      </c>
      <c r="D1285" s="7" t="s">
        <v>26</v>
      </c>
      <c r="E1285" s="7" t="s">
        <v>47</v>
      </c>
      <c r="F1285" s="9">
        <v>824</v>
      </c>
    </row>
    <row r="1286" spans="1:6" x14ac:dyDescent="0.35">
      <c r="A1286" s="8">
        <v>45380</v>
      </c>
      <c r="B1286" s="7" t="s">
        <v>15</v>
      </c>
      <c r="C1286" s="7" t="s">
        <v>19</v>
      </c>
      <c r="D1286" s="7" t="s">
        <v>26</v>
      </c>
      <c r="E1286" s="7" t="s">
        <v>47</v>
      </c>
      <c r="F1286" s="9">
        <v>240</v>
      </c>
    </row>
    <row r="1287" spans="1:6" x14ac:dyDescent="0.35">
      <c r="A1287" s="8">
        <v>45380</v>
      </c>
      <c r="B1287" s="7" t="s">
        <v>17</v>
      </c>
      <c r="C1287" s="7" t="s">
        <v>19</v>
      </c>
      <c r="D1287" s="7" t="s">
        <v>25</v>
      </c>
      <c r="E1287" s="7" t="s">
        <v>43</v>
      </c>
      <c r="F1287" s="9">
        <v>95</v>
      </c>
    </row>
    <row r="1288" spans="1:6" x14ac:dyDescent="0.35">
      <c r="A1288" s="8">
        <v>45380</v>
      </c>
      <c r="B1288" s="7" t="s">
        <v>17</v>
      </c>
      <c r="C1288" s="7" t="s">
        <v>19</v>
      </c>
      <c r="D1288" s="7" t="s">
        <v>25</v>
      </c>
      <c r="E1288" s="7" t="s">
        <v>45</v>
      </c>
      <c r="F1288" s="9">
        <v>20</v>
      </c>
    </row>
    <row r="1289" spans="1:6" x14ac:dyDescent="0.35">
      <c r="A1289" s="8">
        <v>45380</v>
      </c>
      <c r="B1289" s="7" t="s">
        <v>17</v>
      </c>
      <c r="C1289" s="7" t="s">
        <v>19</v>
      </c>
      <c r="D1289" s="7" t="s">
        <v>25</v>
      </c>
      <c r="E1289" s="7" t="s">
        <v>44</v>
      </c>
      <c r="F1289" s="9">
        <v>67</v>
      </c>
    </row>
    <row r="1290" spans="1:6" x14ac:dyDescent="0.35">
      <c r="A1290" s="8">
        <v>45380</v>
      </c>
      <c r="B1290" s="7" t="s">
        <v>17</v>
      </c>
      <c r="C1290" s="7" t="s">
        <v>19</v>
      </c>
      <c r="D1290" s="7" t="s">
        <v>25</v>
      </c>
      <c r="E1290" s="7" t="s">
        <v>45</v>
      </c>
      <c r="F1290" s="9">
        <v>12</v>
      </c>
    </row>
    <row r="1291" spans="1:6" x14ac:dyDescent="0.35">
      <c r="A1291" s="8">
        <v>45380</v>
      </c>
      <c r="B1291" s="7" t="s">
        <v>17</v>
      </c>
      <c r="C1291" s="7" t="s">
        <v>19</v>
      </c>
      <c r="D1291" s="7" t="s">
        <v>25</v>
      </c>
      <c r="E1291" s="7" t="s">
        <v>45</v>
      </c>
      <c r="F1291" s="9">
        <v>20</v>
      </c>
    </row>
    <row r="1292" spans="1:6" x14ac:dyDescent="0.35">
      <c r="A1292" s="8">
        <v>45380</v>
      </c>
      <c r="B1292" s="7" t="s">
        <v>17</v>
      </c>
      <c r="C1292" s="7" t="s">
        <v>19</v>
      </c>
      <c r="D1292" s="7" t="s">
        <v>26</v>
      </c>
      <c r="E1292" s="7" t="s">
        <v>47</v>
      </c>
      <c r="F1292" s="9">
        <v>62</v>
      </c>
    </row>
    <row r="1293" spans="1:6" x14ac:dyDescent="0.35">
      <c r="A1293" s="8">
        <v>45381</v>
      </c>
      <c r="B1293" s="7" t="s">
        <v>17</v>
      </c>
      <c r="C1293" s="7" t="s">
        <v>19</v>
      </c>
      <c r="D1293" s="7" t="s">
        <v>25</v>
      </c>
      <c r="E1293" s="7" t="s">
        <v>43</v>
      </c>
      <c r="F1293" s="9">
        <v>95</v>
      </c>
    </row>
    <row r="1294" spans="1:6" x14ac:dyDescent="0.35">
      <c r="A1294" s="8">
        <v>45381</v>
      </c>
      <c r="B1294" s="7" t="s">
        <v>17</v>
      </c>
      <c r="C1294" s="7" t="s">
        <v>19</v>
      </c>
      <c r="D1294" s="7" t="s">
        <v>22</v>
      </c>
      <c r="E1294" s="7" t="s">
        <v>51</v>
      </c>
      <c r="F1294" s="9">
        <v>324</v>
      </c>
    </row>
    <row r="1295" spans="1:6" x14ac:dyDescent="0.35">
      <c r="A1295" s="8">
        <v>45381</v>
      </c>
      <c r="B1295" s="7" t="s">
        <v>16</v>
      </c>
      <c r="C1295" s="7" t="s">
        <v>19</v>
      </c>
      <c r="D1295" s="7" t="s">
        <v>26</v>
      </c>
      <c r="E1295" s="7" t="s">
        <v>48</v>
      </c>
      <c r="F1295" s="9">
        <v>280</v>
      </c>
    </row>
    <row r="1296" spans="1:6" x14ac:dyDescent="0.35">
      <c r="A1296" s="8">
        <v>45382</v>
      </c>
      <c r="B1296" s="7" t="s">
        <v>17</v>
      </c>
      <c r="C1296" s="7" t="s">
        <v>19</v>
      </c>
      <c r="D1296" s="7" t="s">
        <v>25</v>
      </c>
      <c r="E1296" s="7" t="s">
        <v>43</v>
      </c>
      <c r="F1296" s="9">
        <v>14</v>
      </c>
    </row>
    <row r="1297" spans="1:6" x14ac:dyDescent="0.35">
      <c r="A1297" s="8">
        <v>45383</v>
      </c>
      <c r="B1297" s="7" t="s">
        <v>78</v>
      </c>
      <c r="C1297" s="7" t="s">
        <v>18</v>
      </c>
      <c r="D1297" s="7" t="s">
        <v>39</v>
      </c>
      <c r="E1297" s="7" t="s">
        <v>20</v>
      </c>
      <c r="F1297" s="9">
        <v>60000</v>
      </c>
    </row>
    <row r="1298" spans="1:6" x14ac:dyDescent="0.35">
      <c r="A1298" s="8">
        <v>45383</v>
      </c>
      <c r="B1298" s="7" t="s">
        <v>15</v>
      </c>
      <c r="C1298" s="7" t="s">
        <v>19</v>
      </c>
      <c r="D1298" s="7" t="s">
        <v>25</v>
      </c>
      <c r="E1298" s="7" t="s">
        <v>44</v>
      </c>
      <c r="F1298" s="9">
        <v>145</v>
      </c>
    </row>
    <row r="1299" spans="1:6" x14ac:dyDescent="0.35">
      <c r="A1299" s="8">
        <v>45383</v>
      </c>
      <c r="B1299" s="7" t="s">
        <v>15</v>
      </c>
      <c r="C1299" s="7" t="s">
        <v>19</v>
      </c>
      <c r="D1299" s="7" t="s">
        <v>26</v>
      </c>
      <c r="E1299" s="7" t="s">
        <v>47</v>
      </c>
      <c r="F1299" s="9">
        <v>110</v>
      </c>
    </row>
    <row r="1300" spans="1:6" x14ac:dyDescent="0.35">
      <c r="A1300" s="8">
        <v>45383</v>
      </c>
      <c r="B1300" s="7" t="s">
        <v>15</v>
      </c>
      <c r="C1300" s="7" t="s">
        <v>19</v>
      </c>
      <c r="D1300" s="7" t="s">
        <v>26</v>
      </c>
      <c r="E1300" s="7" t="s">
        <v>47</v>
      </c>
      <c r="F1300" s="9">
        <v>150</v>
      </c>
    </row>
    <row r="1301" spans="1:6" x14ac:dyDescent="0.35">
      <c r="A1301" s="8">
        <v>45383</v>
      </c>
      <c r="B1301" s="7" t="s">
        <v>17</v>
      </c>
      <c r="C1301" s="7" t="s">
        <v>19</v>
      </c>
      <c r="D1301" s="7" t="s">
        <v>25</v>
      </c>
      <c r="E1301" s="7" t="s">
        <v>44</v>
      </c>
      <c r="F1301" s="9">
        <v>22</v>
      </c>
    </row>
    <row r="1302" spans="1:6" x14ac:dyDescent="0.35">
      <c r="A1302" s="8">
        <v>45383</v>
      </c>
      <c r="B1302" s="7" t="s">
        <v>17</v>
      </c>
      <c r="C1302" s="7" t="s">
        <v>19</v>
      </c>
      <c r="D1302" s="7" t="s">
        <v>26</v>
      </c>
      <c r="E1302" s="7" t="s">
        <v>47</v>
      </c>
      <c r="F1302" s="9">
        <v>70</v>
      </c>
    </row>
    <row r="1303" spans="1:6" x14ac:dyDescent="0.35">
      <c r="A1303" s="8">
        <v>45383</v>
      </c>
      <c r="B1303" s="7" t="s">
        <v>16</v>
      </c>
      <c r="C1303" s="7" t="s">
        <v>19</v>
      </c>
      <c r="D1303" s="7" t="s">
        <v>26</v>
      </c>
      <c r="E1303" s="7" t="s">
        <v>47</v>
      </c>
      <c r="F1303" s="9">
        <v>120</v>
      </c>
    </row>
    <row r="1304" spans="1:6" x14ac:dyDescent="0.35">
      <c r="A1304" s="8">
        <v>45384</v>
      </c>
      <c r="B1304" s="7" t="s">
        <v>15</v>
      </c>
      <c r="C1304" s="7" t="s">
        <v>19</v>
      </c>
      <c r="D1304" s="7" t="s">
        <v>26</v>
      </c>
      <c r="E1304" s="7" t="s">
        <v>47</v>
      </c>
      <c r="F1304" s="9">
        <v>145</v>
      </c>
    </row>
    <row r="1305" spans="1:6" x14ac:dyDescent="0.35">
      <c r="A1305" s="8">
        <v>45384</v>
      </c>
      <c r="B1305" s="7" t="s">
        <v>15</v>
      </c>
      <c r="C1305" s="7" t="s">
        <v>19</v>
      </c>
      <c r="D1305" s="7" t="s">
        <v>26</v>
      </c>
      <c r="E1305" s="7" t="s">
        <v>47</v>
      </c>
      <c r="F1305" s="9">
        <v>175</v>
      </c>
    </row>
    <row r="1306" spans="1:6" x14ac:dyDescent="0.35">
      <c r="A1306" s="8">
        <v>45384</v>
      </c>
      <c r="B1306" s="7" t="s">
        <v>15</v>
      </c>
      <c r="C1306" s="7" t="s">
        <v>19</v>
      </c>
      <c r="D1306" s="7" t="s">
        <v>25</v>
      </c>
      <c r="E1306" s="7" t="s">
        <v>44</v>
      </c>
      <c r="F1306" s="9">
        <v>145</v>
      </c>
    </row>
    <row r="1307" spans="1:6" x14ac:dyDescent="0.35">
      <c r="A1307" s="8">
        <v>45384</v>
      </c>
      <c r="B1307" s="7" t="s">
        <v>17</v>
      </c>
      <c r="C1307" s="7" t="s">
        <v>19</v>
      </c>
      <c r="D1307" s="7" t="s">
        <v>25</v>
      </c>
      <c r="E1307" s="7" t="s">
        <v>44</v>
      </c>
      <c r="F1307" s="9">
        <v>22</v>
      </c>
    </row>
    <row r="1308" spans="1:6" x14ac:dyDescent="0.35">
      <c r="A1308" s="8">
        <v>45385</v>
      </c>
      <c r="B1308" s="7" t="s">
        <v>16</v>
      </c>
      <c r="C1308" s="7" t="s">
        <v>19</v>
      </c>
      <c r="D1308" s="7" t="s">
        <v>26</v>
      </c>
      <c r="E1308" s="7" t="s">
        <v>48</v>
      </c>
      <c r="F1308" s="9">
        <v>194</v>
      </c>
    </row>
    <row r="1309" spans="1:6" x14ac:dyDescent="0.35">
      <c r="A1309" s="8">
        <v>45386</v>
      </c>
      <c r="B1309" s="7" t="s">
        <v>16</v>
      </c>
      <c r="C1309" s="7" t="s">
        <v>19</v>
      </c>
      <c r="D1309" s="7" t="s">
        <v>76</v>
      </c>
      <c r="E1309" s="7" t="s">
        <v>62</v>
      </c>
      <c r="F1309" s="9">
        <v>437</v>
      </c>
    </row>
    <row r="1310" spans="1:6" x14ac:dyDescent="0.35">
      <c r="A1310" s="8">
        <v>45386</v>
      </c>
      <c r="B1310" s="7" t="s">
        <v>16</v>
      </c>
      <c r="C1310" s="7" t="s">
        <v>19</v>
      </c>
      <c r="D1310" s="7" t="s">
        <v>26</v>
      </c>
      <c r="E1310" s="7" t="s">
        <v>47</v>
      </c>
      <c r="F1310" s="9">
        <v>310</v>
      </c>
    </row>
    <row r="1311" spans="1:6" x14ac:dyDescent="0.35">
      <c r="A1311" s="8">
        <v>45386</v>
      </c>
      <c r="B1311" s="7" t="s">
        <v>16</v>
      </c>
      <c r="C1311" s="7" t="s">
        <v>19</v>
      </c>
      <c r="D1311" s="7" t="s">
        <v>26</v>
      </c>
      <c r="E1311" s="7" t="s">
        <v>46</v>
      </c>
      <c r="F1311" s="9">
        <v>66</v>
      </c>
    </row>
    <row r="1312" spans="1:6" x14ac:dyDescent="0.35">
      <c r="A1312" s="8">
        <v>45386</v>
      </c>
      <c r="B1312" s="7" t="s">
        <v>16</v>
      </c>
      <c r="C1312" s="7" t="s">
        <v>19</v>
      </c>
      <c r="D1312" s="7" t="s">
        <v>26</v>
      </c>
      <c r="E1312" s="7" t="s">
        <v>46</v>
      </c>
      <c r="F1312" s="9">
        <v>54</v>
      </c>
    </row>
    <row r="1313" spans="1:6" x14ac:dyDescent="0.35">
      <c r="A1313" s="8">
        <v>45386</v>
      </c>
      <c r="B1313" s="7" t="s">
        <v>16</v>
      </c>
      <c r="C1313" s="7" t="s">
        <v>19</v>
      </c>
      <c r="D1313" s="7" t="s">
        <v>26</v>
      </c>
      <c r="E1313" s="7" t="s">
        <v>46</v>
      </c>
      <c r="F1313" s="9">
        <v>99</v>
      </c>
    </row>
    <row r="1314" spans="1:6" x14ac:dyDescent="0.35">
      <c r="A1314" s="8">
        <v>45386</v>
      </c>
      <c r="B1314" s="7" t="s">
        <v>16</v>
      </c>
      <c r="C1314" s="7" t="s">
        <v>19</v>
      </c>
      <c r="D1314" s="7" t="s">
        <v>26</v>
      </c>
      <c r="E1314" s="7" t="s">
        <v>46</v>
      </c>
      <c r="F1314" s="9">
        <v>98</v>
      </c>
    </row>
    <row r="1315" spans="1:6" x14ac:dyDescent="0.35">
      <c r="A1315" s="8">
        <v>45386</v>
      </c>
      <c r="B1315" s="7" t="s">
        <v>16</v>
      </c>
      <c r="C1315" s="7" t="s">
        <v>19</v>
      </c>
      <c r="D1315" s="7" t="s">
        <v>26</v>
      </c>
      <c r="E1315" s="7" t="s">
        <v>46</v>
      </c>
      <c r="F1315" s="9">
        <v>69</v>
      </c>
    </row>
    <row r="1316" spans="1:6" x14ac:dyDescent="0.35">
      <c r="A1316" s="8">
        <v>45386</v>
      </c>
      <c r="B1316" s="7" t="s">
        <v>16</v>
      </c>
      <c r="C1316" s="7" t="s">
        <v>19</v>
      </c>
      <c r="D1316" s="7" t="s">
        <v>26</v>
      </c>
      <c r="E1316" s="7" t="s">
        <v>46</v>
      </c>
      <c r="F1316" s="9">
        <v>114</v>
      </c>
    </row>
    <row r="1317" spans="1:6" x14ac:dyDescent="0.35">
      <c r="A1317" s="8">
        <v>45386</v>
      </c>
      <c r="B1317" s="7" t="s">
        <v>16</v>
      </c>
      <c r="C1317" s="7" t="s">
        <v>19</v>
      </c>
      <c r="D1317" s="7" t="s">
        <v>26</v>
      </c>
      <c r="E1317" s="7" t="s">
        <v>46</v>
      </c>
      <c r="F1317" s="9">
        <v>130</v>
      </c>
    </row>
    <row r="1318" spans="1:6" x14ac:dyDescent="0.35">
      <c r="A1318" s="8">
        <v>45386</v>
      </c>
      <c r="B1318" s="7" t="s">
        <v>16</v>
      </c>
      <c r="C1318" s="7" t="s">
        <v>19</v>
      </c>
      <c r="D1318" s="7" t="s">
        <v>27</v>
      </c>
      <c r="E1318" s="7" t="s">
        <v>27</v>
      </c>
      <c r="F1318" s="9">
        <v>435</v>
      </c>
    </row>
    <row r="1319" spans="1:6" x14ac:dyDescent="0.35">
      <c r="A1319" s="8">
        <v>45387</v>
      </c>
      <c r="B1319" s="7" t="s">
        <v>16</v>
      </c>
      <c r="C1319" s="7" t="s">
        <v>19</v>
      </c>
      <c r="D1319" s="7" t="s">
        <v>26</v>
      </c>
      <c r="E1319" s="7" t="s">
        <v>47</v>
      </c>
      <c r="F1319" s="9">
        <v>460</v>
      </c>
    </row>
    <row r="1320" spans="1:6" x14ac:dyDescent="0.35">
      <c r="A1320" s="8">
        <v>45387</v>
      </c>
      <c r="B1320" s="7" t="s">
        <v>16</v>
      </c>
      <c r="C1320" s="7" t="s">
        <v>19</v>
      </c>
      <c r="D1320" s="7" t="s">
        <v>26</v>
      </c>
      <c r="E1320" s="7" t="s">
        <v>47</v>
      </c>
      <c r="F1320" s="9">
        <v>330</v>
      </c>
    </row>
    <row r="1321" spans="1:6" x14ac:dyDescent="0.35">
      <c r="A1321" s="8">
        <v>45388</v>
      </c>
      <c r="B1321" s="7" t="s">
        <v>16</v>
      </c>
      <c r="C1321" s="7" t="s">
        <v>19</v>
      </c>
      <c r="D1321" s="7" t="s">
        <v>29</v>
      </c>
      <c r="E1321" s="7" t="s">
        <v>68</v>
      </c>
      <c r="F1321" s="9">
        <v>1462</v>
      </c>
    </row>
    <row r="1322" spans="1:6" x14ac:dyDescent="0.35">
      <c r="A1322" s="8">
        <v>45389</v>
      </c>
      <c r="B1322" s="7" t="s">
        <v>15</v>
      </c>
      <c r="C1322" s="7" t="s">
        <v>19</v>
      </c>
      <c r="D1322" s="7" t="s">
        <v>25</v>
      </c>
      <c r="E1322" s="7" t="s">
        <v>44</v>
      </c>
      <c r="F1322" s="9">
        <v>25</v>
      </c>
    </row>
    <row r="1323" spans="1:6" x14ac:dyDescent="0.35">
      <c r="A1323" s="8">
        <v>45389</v>
      </c>
      <c r="B1323" s="7" t="s">
        <v>17</v>
      </c>
      <c r="C1323" s="7" t="s">
        <v>19</v>
      </c>
      <c r="D1323" s="7" t="s">
        <v>25</v>
      </c>
      <c r="E1323" s="7" t="s">
        <v>44</v>
      </c>
      <c r="F1323" s="9">
        <v>22</v>
      </c>
    </row>
    <row r="1324" spans="1:6" x14ac:dyDescent="0.35">
      <c r="A1324" s="8">
        <v>45389</v>
      </c>
      <c r="B1324" s="7" t="s">
        <v>16</v>
      </c>
      <c r="C1324" s="7" t="s">
        <v>19</v>
      </c>
      <c r="D1324" s="7" t="s">
        <v>29</v>
      </c>
      <c r="E1324" s="7" t="s">
        <v>68</v>
      </c>
      <c r="F1324" s="9">
        <v>546</v>
      </c>
    </row>
    <row r="1325" spans="1:6" x14ac:dyDescent="0.35">
      <c r="A1325" s="8">
        <v>45389</v>
      </c>
      <c r="B1325" s="7" t="s">
        <v>16</v>
      </c>
      <c r="C1325" s="7" t="s">
        <v>19</v>
      </c>
      <c r="D1325" s="7" t="s">
        <v>26</v>
      </c>
      <c r="E1325" s="7" t="s">
        <v>47</v>
      </c>
      <c r="F1325" s="9">
        <v>365</v>
      </c>
    </row>
    <row r="1326" spans="1:6" x14ac:dyDescent="0.35">
      <c r="A1326" s="8">
        <v>45390</v>
      </c>
      <c r="B1326" s="7" t="s">
        <v>16</v>
      </c>
      <c r="C1326" s="7" t="s">
        <v>19</v>
      </c>
      <c r="D1326" s="7" t="s">
        <v>26</v>
      </c>
      <c r="E1326" s="7" t="s">
        <v>48</v>
      </c>
      <c r="F1326" s="9">
        <v>229</v>
      </c>
    </row>
    <row r="1327" spans="1:6" x14ac:dyDescent="0.35">
      <c r="A1327" s="8">
        <v>45391</v>
      </c>
      <c r="B1327" s="7" t="s">
        <v>15</v>
      </c>
      <c r="C1327" s="7" t="s">
        <v>19</v>
      </c>
      <c r="D1327" s="7" t="s">
        <v>26</v>
      </c>
      <c r="E1327" s="7" t="s">
        <v>47</v>
      </c>
      <c r="F1327" s="9">
        <v>533</v>
      </c>
    </row>
    <row r="1328" spans="1:6" x14ac:dyDescent="0.35">
      <c r="A1328" s="8">
        <v>45391</v>
      </c>
      <c r="B1328" s="7" t="s">
        <v>78</v>
      </c>
      <c r="C1328" s="7" t="s">
        <v>18</v>
      </c>
      <c r="D1328" s="7" t="s">
        <v>40</v>
      </c>
      <c r="E1328" s="7" t="s">
        <v>33</v>
      </c>
      <c r="F1328" s="9">
        <v>288</v>
      </c>
    </row>
    <row r="1329" spans="1:6" x14ac:dyDescent="0.35">
      <c r="A1329" s="8">
        <v>45393</v>
      </c>
      <c r="B1329" s="7" t="s">
        <v>15</v>
      </c>
      <c r="C1329" s="7" t="s">
        <v>19</v>
      </c>
      <c r="D1329" s="7" t="s">
        <v>26</v>
      </c>
      <c r="E1329" s="7" t="s">
        <v>47</v>
      </c>
      <c r="F1329" s="9">
        <v>245</v>
      </c>
    </row>
    <row r="1330" spans="1:6" x14ac:dyDescent="0.35">
      <c r="A1330" s="8">
        <v>45394</v>
      </c>
      <c r="B1330" s="7" t="s">
        <v>16</v>
      </c>
      <c r="C1330" s="7" t="s">
        <v>19</v>
      </c>
      <c r="D1330" s="7" t="s">
        <v>26</v>
      </c>
      <c r="E1330" s="7" t="s">
        <v>48</v>
      </c>
      <c r="F1330" s="9">
        <v>216</v>
      </c>
    </row>
    <row r="1331" spans="1:6" x14ac:dyDescent="0.35">
      <c r="A1331" s="8">
        <v>45396</v>
      </c>
      <c r="B1331" s="7" t="s">
        <v>16</v>
      </c>
      <c r="C1331" s="7" t="s">
        <v>19</v>
      </c>
      <c r="D1331" s="7" t="s">
        <v>26</v>
      </c>
      <c r="E1331" s="7" t="s">
        <v>48</v>
      </c>
      <c r="F1331" s="9">
        <v>221</v>
      </c>
    </row>
    <row r="1332" spans="1:6" x14ac:dyDescent="0.35">
      <c r="A1332" s="8">
        <v>45397</v>
      </c>
      <c r="B1332" s="7" t="s">
        <v>15</v>
      </c>
      <c r="C1332" s="7" t="s">
        <v>19</v>
      </c>
      <c r="D1332" s="7" t="s">
        <v>26</v>
      </c>
      <c r="E1332" s="7" t="s">
        <v>47</v>
      </c>
      <c r="F1332" s="9">
        <v>220</v>
      </c>
    </row>
    <row r="1333" spans="1:6" x14ac:dyDescent="0.35">
      <c r="A1333" s="8">
        <v>45397</v>
      </c>
      <c r="B1333" s="7" t="s">
        <v>78</v>
      </c>
      <c r="C1333" s="7" t="s">
        <v>18</v>
      </c>
      <c r="D1333" s="7" t="s">
        <v>40</v>
      </c>
      <c r="E1333" s="7" t="s">
        <v>33</v>
      </c>
      <c r="F1333" s="9">
        <v>1645</v>
      </c>
    </row>
    <row r="1334" spans="1:6" x14ac:dyDescent="0.35">
      <c r="A1334" s="8">
        <v>45399</v>
      </c>
      <c r="B1334" s="7" t="s">
        <v>16</v>
      </c>
      <c r="C1334" s="7" t="s">
        <v>19</v>
      </c>
      <c r="D1334" s="7" t="s">
        <v>26</v>
      </c>
      <c r="E1334" s="7" t="s">
        <v>48</v>
      </c>
      <c r="F1334" s="9">
        <v>291</v>
      </c>
    </row>
    <row r="1335" spans="1:6" x14ac:dyDescent="0.35">
      <c r="A1335" s="8">
        <v>45401</v>
      </c>
      <c r="B1335" s="7" t="s">
        <v>16</v>
      </c>
      <c r="C1335" s="7" t="s">
        <v>19</v>
      </c>
      <c r="D1335" s="7" t="s">
        <v>26</v>
      </c>
      <c r="E1335" s="7" t="s">
        <v>48</v>
      </c>
      <c r="F1335" s="9">
        <v>157</v>
      </c>
    </row>
    <row r="1336" spans="1:6" x14ac:dyDescent="0.35">
      <c r="A1336" s="8">
        <v>45402</v>
      </c>
      <c r="B1336" s="7" t="s">
        <v>15</v>
      </c>
      <c r="C1336" s="7" t="s">
        <v>19</v>
      </c>
      <c r="D1336" s="7" t="s">
        <v>26</v>
      </c>
      <c r="E1336" s="7" t="s">
        <v>47</v>
      </c>
      <c r="F1336" s="9">
        <v>120</v>
      </c>
    </row>
    <row r="1337" spans="1:6" x14ac:dyDescent="0.35">
      <c r="A1337" s="8">
        <v>45402</v>
      </c>
      <c r="B1337" s="7" t="s">
        <v>15</v>
      </c>
      <c r="C1337" s="7" t="s">
        <v>19</v>
      </c>
      <c r="D1337" s="7" t="s">
        <v>26</v>
      </c>
      <c r="E1337" s="7" t="s">
        <v>47</v>
      </c>
      <c r="F1337" s="9">
        <v>195</v>
      </c>
    </row>
    <row r="1338" spans="1:6" x14ac:dyDescent="0.35">
      <c r="A1338" s="8">
        <v>45403</v>
      </c>
      <c r="B1338" s="7" t="s">
        <v>16</v>
      </c>
      <c r="C1338" s="7" t="s">
        <v>19</v>
      </c>
      <c r="D1338" s="7" t="s">
        <v>26</v>
      </c>
      <c r="E1338" s="7" t="s">
        <v>48</v>
      </c>
      <c r="F1338" s="9">
        <v>278</v>
      </c>
    </row>
    <row r="1339" spans="1:6" x14ac:dyDescent="0.35">
      <c r="A1339" s="8">
        <v>45406</v>
      </c>
      <c r="B1339" s="7" t="s">
        <v>16</v>
      </c>
      <c r="C1339" s="7" t="s">
        <v>19</v>
      </c>
      <c r="D1339" s="7" t="s">
        <v>26</v>
      </c>
      <c r="E1339" s="7" t="s">
        <v>48</v>
      </c>
      <c r="F1339" s="9">
        <v>200</v>
      </c>
    </row>
    <row r="1340" spans="1:6" x14ac:dyDescent="0.35">
      <c r="A1340" s="8">
        <v>45407</v>
      </c>
      <c r="B1340" s="7" t="s">
        <v>15</v>
      </c>
      <c r="C1340" s="7" t="s">
        <v>19</v>
      </c>
      <c r="D1340" s="7" t="s">
        <v>26</v>
      </c>
      <c r="E1340" s="7" t="s">
        <v>47</v>
      </c>
      <c r="F1340" s="9">
        <v>533</v>
      </c>
    </row>
    <row r="1341" spans="1:6" x14ac:dyDescent="0.35">
      <c r="A1341" s="8">
        <v>45407</v>
      </c>
      <c r="B1341" s="7" t="s">
        <v>16</v>
      </c>
      <c r="C1341" s="7" t="s">
        <v>19</v>
      </c>
      <c r="D1341" s="7" t="s">
        <v>28</v>
      </c>
      <c r="E1341" s="7" t="s">
        <v>55</v>
      </c>
      <c r="F1341" s="9">
        <v>230</v>
      </c>
    </row>
    <row r="1342" spans="1:6" x14ac:dyDescent="0.35">
      <c r="A1342" s="8">
        <v>45409</v>
      </c>
      <c r="B1342" s="7" t="s">
        <v>17</v>
      </c>
      <c r="C1342" s="7" t="s">
        <v>19</v>
      </c>
      <c r="D1342" s="7" t="s">
        <v>25</v>
      </c>
      <c r="E1342" s="7" t="s">
        <v>43</v>
      </c>
      <c r="F1342" s="9">
        <v>14</v>
      </c>
    </row>
    <row r="1343" spans="1:6" x14ac:dyDescent="0.35">
      <c r="A1343" s="8">
        <v>45409</v>
      </c>
      <c r="B1343" s="7" t="s">
        <v>17</v>
      </c>
      <c r="C1343" s="7" t="s">
        <v>19</v>
      </c>
      <c r="D1343" s="7" t="s">
        <v>25</v>
      </c>
      <c r="E1343" s="7" t="s">
        <v>43</v>
      </c>
      <c r="F1343" s="9">
        <v>14</v>
      </c>
    </row>
    <row r="1344" spans="1:6" x14ac:dyDescent="0.35">
      <c r="A1344" s="8">
        <v>45409</v>
      </c>
      <c r="B1344" s="7" t="s">
        <v>17</v>
      </c>
      <c r="C1344" s="7" t="s">
        <v>19</v>
      </c>
      <c r="D1344" s="7" t="s">
        <v>23</v>
      </c>
      <c r="E1344" s="7" t="s">
        <v>59</v>
      </c>
      <c r="F1344" s="9">
        <v>826</v>
      </c>
    </row>
    <row r="1345" spans="1:6" x14ac:dyDescent="0.35">
      <c r="A1345" s="8">
        <v>45411</v>
      </c>
      <c r="B1345" s="7" t="s">
        <v>15</v>
      </c>
      <c r="C1345" s="7" t="s">
        <v>19</v>
      </c>
      <c r="D1345" s="7" t="s">
        <v>26</v>
      </c>
      <c r="E1345" s="7" t="s">
        <v>47</v>
      </c>
      <c r="F1345" s="9">
        <v>100</v>
      </c>
    </row>
    <row r="1346" spans="1:6" x14ac:dyDescent="0.35">
      <c r="A1346" s="8">
        <v>45412</v>
      </c>
      <c r="B1346" s="7" t="s">
        <v>16</v>
      </c>
      <c r="C1346" s="7" t="s">
        <v>19</v>
      </c>
      <c r="D1346" s="7" t="s">
        <v>26</v>
      </c>
      <c r="E1346" s="7" t="s">
        <v>48</v>
      </c>
      <c r="F1346" s="9">
        <v>273</v>
      </c>
    </row>
    <row r="1347" spans="1:6" x14ac:dyDescent="0.35">
      <c r="A1347" s="8">
        <v>45413</v>
      </c>
      <c r="B1347" s="7" t="s">
        <v>78</v>
      </c>
      <c r="C1347" s="7" t="s">
        <v>18</v>
      </c>
      <c r="D1347" s="7" t="s">
        <v>39</v>
      </c>
      <c r="E1347" s="7" t="s">
        <v>20</v>
      </c>
      <c r="F1347" s="9">
        <v>60000</v>
      </c>
    </row>
    <row r="1348" spans="1:6" x14ac:dyDescent="0.35">
      <c r="A1348" s="8">
        <v>45413</v>
      </c>
      <c r="B1348" s="7" t="s">
        <v>17</v>
      </c>
      <c r="C1348" s="7" t="s">
        <v>19</v>
      </c>
      <c r="D1348" s="7" t="s">
        <v>22</v>
      </c>
      <c r="E1348" s="7" t="s">
        <v>51</v>
      </c>
      <c r="F1348" s="9">
        <v>689</v>
      </c>
    </row>
    <row r="1349" spans="1:6" x14ac:dyDescent="0.35">
      <c r="A1349" s="8">
        <v>45413</v>
      </c>
      <c r="B1349" s="7" t="s">
        <v>17</v>
      </c>
      <c r="C1349" s="7" t="s">
        <v>19</v>
      </c>
      <c r="D1349" s="7" t="s">
        <v>31</v>
      </c>
      <c r="E1349" s="7" t="s">
        <v>75</v>
      </c>
      <c r="F1349" s="9">
        <v>199</v>
      </c>
    </row>
    <row r="1350" spans="1:6" x14ac:dyDescent="0.35">
      <c r="A1350" s="8">
        <v>45414</v>
      </c>
      <c r="B1350" s="7" t="s">
        <v>16</v>
      </c>
      <c r="C1350" s="7" t="s">
        <v>19</v>
      </c>
      <c r="D1350" s="7" t="s">
        <v>26</v>
      </c>
      <c r="E1350" s="7" t="s">
        <v>48</v>
      </c>
      <c r="F1350" s="9">
        <v>253</v>
      </c>
    </row>
    <row r="1351" spans="1:6" x14ac:dyDescent="0.35">
      <c r="A1351" s="8">
        <v>45415</v>
      </c>
      <c r="B1351" s="7" t="s">
        <v>16</v>
      </c>
      <c r="C1351" s="7" t="s">
        <v>19</v>
      </c>
      <c r="D1351" s="7" t="s">
        <v>26</v>
      </c>
      <c r="E1351" s="7" t="s">
        <v>48</v>
      </c>
      <c r="F1351" s="9">
        <v>345</v>
      </c>
    </row>
    <row r="1352" spans="1:6" x14ac:dyDescent="0.35">
      <c r="A1352" s="8">
        <v>45416</v>
      </c>
      <c r="B1352" s="7" t="s">
        <v>17</v>
      </c>
      <c r="C1352" s="7" t="s">
        <v>19</v>
      </c>
      <c r="D1352" s="7" t="s">
        <v>25</v>
      </c>
      <c r="E1352" s="7" t="s">
        <v>43</v>
      </c>
      <c r="F1352" s="9">
        <v>95</v>
      </c>
    </row>
    <row r="1353" spans="1:6" x14ac:dyDescent="0.35">
      <c r="A1353" s="8">
        <v>45416</v>
      </c>
      <c r="B1353" s="7" t="s">
        <v>17</v>
      </c>
      <c r="C1353" s="7" t="s">
        <v>19</v>
      </c>
      <c r="D1353" s="7" t="s">
        <v>25</v>
      </c>
      <c r="E1353" s="7" t="s">
        <v>43</v>
      </c>
      <c r="F1353" s="9">
        <v>20</v>
      </c>
    </row>
    <row r="1354" spans="1:6" x14ac:dyDescent="0.35">
      <c r="A1354" s="8">
        <v>45416</v>
      </c>
      <c r="B1354" s="7" t="s">
        <v>16</v>
      </c>
      <c r="C1354" s="7" t="s">
        <v>19</v>
      </c>
      <c r="D1354" s="7" t="s">
        <v>26</v>
      </c>
      <c r="E1354" s="7" t="s">
        <v>48</v>
      </c>
      <c r="F1354" s="9">
        <v>200</v>
      </c>
    </row>
    <row r="1355" spans="1:6" x14ac:dyDescent="0.35">
      <c r="A1355" s="8">
        <v>45416</v>
      </c>
      <c r="B1355" s="7" t="s">
        <v>16</v>
      </c>
      <c r="C1355" s="7" t="s">
        <v>19</v>
      </c>
      <c r="D1355" s="7" t="s">
        <v>29</v>
      </c>
      <c r="E1355" s="7" t="s">
        <v>68</v>
      </c>
      <c r="F1355" s="9">
        <v>693</v>
      </c>
    </row>
    <row r="1356" spans="1:6" x14ac:dyDescent="0.35">
      <c r="A1356" s="8">
        <v>45416</v>
      </c>
      <c r="B1356" s="7" t="s">
        <v>16</v>
      </c>
      <c r="C1356" s="7" t="s">
        <v>19</v>
      </c>
      <c r="D1356" s="7" t="s">
        <v>29</v>
      </c>
      <c r="E1356" s="7" t="s">
        <v>68</v>
      </c>
      <c r="F1356" s="9">
        <v>232</v>
      </c>
    </row>
    <row r="1357" spans="1:6" x14ac:dyDescent="0.35">
      <c r="A1357" s="8">
        <v>45416</v>
      </c>
      <c r="B1357" s="7" t="s">
        <v>16</v>
      </c>
      <c r="C1357" s="7" t="s">
        <v>19</v>
      </c>
      <c r="D1357" s="7" t="s">
        <v>29</v>
      </c>
      <c r="E1357" s="7" t="s">
        <v>68</v>
      </c>
      <c r="F1357" s="9">
        <v>431</v>
      </c>
    </row>
    <row r="1358" spans="1:6" x14ac:dyDescent="0.35">
      <c r="A1358" s="8">
        <v>45416</v>
      </c>
      <c r="B1358" s="7" t="s">
        <v>16</v>
      </c>
      <c r="C1358" s="7" t="s">
        <v>19</v>
      </c>
      <c r="D1358" s="7" t="s">
        <v>29</v>
      </c>
      <c r="E1358" s="7" t="s">
        <v>68</v>
      </c>
      <c r="F1358" s="9">
        <v>359</v>
      </c>
    </row>
    <row r="1359" spans="1:6" x14ac:dyDescent="0.35">
      <c r="A1359" s="8">
        <v>45417</v>
      </c>
      <c r="B1359" s="7" t="s">
        <v>15</v>
      </c>
      <c r="C1359" s="7" t="s">
        <v>19</v>
      </c>
      <c r="D1359" s="7" t="s">
        <v>26</v>
      </c>
      <c r="E1359" s="7" t="s">
        <v>47</v>
      </c>
      <c r="F1359" s="9">
        <v>308</v>
      </c>
    </row>
    <row r="1360" spans="1:6" x14ac:dyDescent="0.35">
      <c r="A1360" s="8">
        <v>45417</v>
      </c>
      <c r="B1360" s="7" t="s">
        <v>17</v>
      </c>
      <c r="C1360" s="7" t="s">
        <v>19</v>
      </c>
      <c r="D1360" s="7" t="s">
        <v>25</v>
      </c>
      <c r="E1360" s="7" t="s">
        <v>44</v>
      </c>
      <c r="F1360" s="9">
        <v>15</v>
      </c>
    </row>
    <row r="1361" spans="1:6" x14ac:dyDescent="0.35">
      <c r="A1361" s="8">
        <v>45417</v>
      </c>
      <c r="B1361" s="7" t="s">
        <v>17</v>
      </c>
      <c r="C1361" s="7" t="s">
        <v>19</v>
      </c>
      <c r="D1361" s="7" t="s">
        <v>25</v>
      </c>
      <c r="E1361" s="7" t="s">
        <v>43</v>
      </c>
      <c r="F1361" s="9">
        <v>95</v>
      </c>
    </row>
    <row r="1362" spans="1:6" x14ac:dyDescent="0.35">
      <c r="A1362" s="8">
        <v>45418</v>
      </c>
      <c r="B1362" s="7" t="s">
        <v>16</v>
      </c>
      <c r="C1362" s="7" t="s">
        <v>19</v>
      </c>
      <c r="D1362" s="7" t="s">
        <v>26</v>
      </c>
      <c r="E1362" s="7" t="s">
        <v>48</v>
      </c>
      <c r="F1362" s="9">
        <v>218</v>
      </c>
    </row>
    <row r="1363" spans="1:6" x14ac:dyDescent="0.35">
      <c r="A1363" s="8">
        <v>45419</v>
      </c>
      <c r="B1363" s="7" t="s">
        <v>15</v>
      </c>
      <c r="C1363" s="7" t="s">
        <v>19</v>
      </c>
      <c r="D1363" s="7" t="s">
        <v>26</v>
      </c>
      <c r="E1363" s="7" t="s">
        <v>47</v>
      </c>
      <c r="F1363" s="9">
        <v>443</v>
      </c>
    </row>
    <row r="1364" spans="1:6" x14ac:dyDescent="0.35">
      <c r="A1364" s="8">
        <v>45419</v>
      </c>
      <c r="B1364" s="7" t="s">
        <v>17</v>
      </c>
      <c r="C1364" s="7" t="s">
        <v>19</v>
      </c>
      <c r="D1364" s="7" t="s">
        <v>25</v>
      </c>
      <c r="E1364" s="7" t="s">
        <v>43</v>
      </c>
      <c r="F1364" s="9">
        <v>95</v>
      </c>
    </row>
    <row r="1365" spans="1:6" x14ac:dyDescent="0.35">
      <c r="A1365" s="8">
        <v>45419</v>
      </c>
      <c r="B1365" s="7" t="s">
        <v>17</v>
      </c>
      <c r="C1365" s="7" t="s">
        <v>19</v>
      </c>
      <c r="D1365" s="7" t="s">
        <v>25</v>
      </c>
      <c r="E1365" s="7" t="s">
        <v>45</v>
      </c>
      <c r="F1365" s="9">
        <v>20</v>
      </c>
    </row>
    <row r="1366" spans="1:6" x14ac:dyDescent="0.35">
      <c r="A1366" s="8">
        <v>45419</v>
      </c>
      <c r="B1366" s="7" t="s">
        <v>17</v>
      </c>
      <c r="C1366" s="7" t="s">
        <v>19</v>
      </c>
      <c r="D1366" s="7" t="s">
        <v>25</v>
      </c>
      <c r="E1366" s="7" t="s">
        <v>45</v>
      </c>
      <c r="F1366" s="9">
        <v>20</v>
      </c>
    </row>
    <row r="1367" spans="1:6" x14ac:dyDescent="0.35">
      <c r="A1367" s="8">
        <v>45419</v>
      </c>
      <c r="B1367" s="7" t="s">
        <v>16</v>
      </c>
      <c r="C1367" s="7" t="s">
        <v>19</v>
      </c>
      <c r="D1367" s="7" t="s">
        <v>26</v>
      </c>
      <c r="E1367" s="7" t="s">
        <v>47</v>
      </c>
      <c r="F1367" s="9">
        <v>209</v>
      </c>
    </row>
    <row r="1368" spans="1:6" x14ac:dyDescent="0.35">
      <c r="A1368" s="8">
        <v>45420</v>
      </c>
      <c r="B1368" s="7" t="s">
        <v>15</v>
      </c>
      <c r="C1368" s="7" t="s">
        <v>19</v>
      </c>
      <c r="D1368" s="7" t="s">
        <v>26</v>
      </c>
      <c r="E1368" s="7" t="s">
        <v>47</v>
      </c>
      <c r="F1368" s="9">
        <v>337</v>
      </c>
    </row>
    <row r="1369" spans="1:6" x14ac:dyDescent="0.35">
      <c r="A1369" s="8">
        <v>45420</v>
      </c>
      <c r="B1369" s="7" t="s">
        <v>17</v>
      </c>
      <c r="C1369" s="7" t="s">
        <v>19</v>
      </c>
      <c r="D1369" s="7" t="s">
        <v>25</v>
      </c>
      <c r="E1369" s="7" t="s">
        <v>43</v>
      </c>
      <c r="F1369" s="9">
        <v>95</v>
      </c>
    </row>
    <row r="1370" spans="1:6" x14ac:dyDescent="0.35">
      <c r="A1370" s="8">
        <v>45420</v>
      </c>
      <c r="B1370" s="7" t="s">
        <v>17</v>
      </c>
      <c r="C1370" s="7" t="s">
        <v>19</v>
      </c>
      <c r="D1370" s="7" t="s">
        <v>25</v>
      </c>
      <c r="E1370" s="7" t="s">
        <v>45</v>
      </c>
      <c r="F1370" s="9">
        <v>20</v>
      </c>
    </row>
    <row r="1371" spans="1:6" x14ac:dyDescent="0.35">
      <c r="A1371" s="8">
        <v>45420</v>
      </c>
      <c r="B1371" s="7" t="s">
        <v>16</v>
      </c>
      <c r="C1371" s="7" t="s">
        <v>19</v>
      </c>
      <c r="D1371" s="7" t="s">
        <v>29</v>
      </c>
      <c r="E1371" s="7" t="s">
        <v>68</v>
      </c>
      <c r="F1371" s="9">
        <v>216</v>
      </c>
    </row>
    <row r="1372" spans="1:6" x14ac:dyDescent="0.35">
      <c r="A1372" s="8">
        <v>45420</v>
      </c>
      <c r="B1372" s="7" t="s">
        <v>16</v>
      </c>
      <c r="C1372" s="7" t="s">
        <v>19</v>
      </c>
      <c r="D1372" s="7" t="s">
        <v>29</v>
      </c>
      <c r="E1372" s="7" t="s">
        <v>67</v>
      </c>
      <c r="F1372" s="9">
        <v>84</v>
      </c>
    </row>
    <row r="1373" spans="1:6" x14ac:dyDescent="0.35">
      <c r="A1373" s="8">
        <v>45420</v>
      </c>
      <c r="B1373" s="7" t="s">
        <v>16</v>
      </c>
      <c r="C1373" s="7" t="s">
        <v>19</v>
      </c>
      <c r="D1373" s="7" t="s">
        <v>29</v>
      </c>
      <c r="E1373" s="7" t="s">
        <v>67</v>
      </c>
      <c r="F1373" s="9">
        <v>206</v>
      </c>
    </row>
    <row r="1374" spans="1:6" x14ac:dyDescent="0.35">
      <c r="A1374" s="8">
        <v>45420</v>
      </c>
      <c r="B1374" s="7" t="s">
        <v>16</v>
      </c>
      <c r="C1374" s="7" t="s">
        <v>19</v>
      </c>
      <c r="D1374" s="7" t="s">
        <v>29</v>
      </c>
      <c r="E1374" s="7" t="s">
        <v>67</v>
      </c>
      <c r="F1374" s="9">
        <v>125</v>
      </c>
    </row>
    <row r="1375" spans="1:6" x14ac:dyDescent="0.35">
      <c r="A1375" s="8">
        <v>45420</v>
      </c>
      <c r="B1375" s="7" t="s">
        <v>16</v>
      </c>
      <c r="C1375" s="7" t="s">
        <v>19</v>
      </c>
      <c r="D1375" s="7" t="s">
        <v>29</v>
      </c>
      <c r="E1375" s="7" t="s">
        <v>67</v>
      </c>
      <c r="F1375" s="9">
        <v>188</v>
      </c>
    </row>
    <row r="1376" spans="1:6" x14ac:dyDescent="0.35">
      <c r="A1376" s="8">
        <v>45420</v>
      </c>
      <c r="B1376" s="7" t="s">
        <v>16</v>
      </c>
      <c r="C1376" s="7" t="s">
        <v>19</v>
      </c>
      <c r="D1376" s="7" t="s">
        <v>29</v>
      </c>
      <c r="E1376" s="7" t="s">
        <v>67</v>
      </c>
      <c r="F1376" s="9">
        <v>272</v>
      </c>
    </row>
    <row r="1377" spans="1:6" x14ac:dyDescent="0.35">
      <c r="A1377" s="8">
        <v>45420</v>
      </c>
      <c r="B1377" s="7" t="s">
        <v>16</v>
      </c>
      <c r="C1377" s="7" t="s">
        <v>19</v>
      </c>
      <c r="D1377" s="7" t="s">
        <v>29</v>
      </c>
      <c r="E1377" s="7" t="s">
        <v>67</v>
      </c>
      <c r="F1377" s="9">
        <v>272</v>
      </c>
    </row>
    <row r="1378" spans="1:6" x14ac:dyDescent="0.35">
      <c r="A1378" s="8">
        <v>45420</v>
      </c>
      <c r="B1378" s="7" t="s">
        <v>16</v>
      </c>
      <c r="C1378" s="7" t="s">
        <v>19</v>
      </c>
      <c r="D1378" s="7" t="s">
        <v>26</v>
      </c>
      <c r="E1378" s="7" t="s">
        <v>47</v>
      </c>
      <c r="F1378" s="9">
        <v>370</v>
      </c>
    </row>
    <row r="1379" spans="1:6" x14ac:dyDescent="0.35">
      <c r="A1379" s="8">
        <v>45421</v>
      </c>
      <c r="B1379" s="7" t="s">
        <v>15</v>
      </c>
      <c r="C1379" s="7" t="s">
        <v>19</v>
      </c>
      <c r="D1379" s="7" t="s">
        <v>26</v>
      </c>
      <c r="E1379" s="7" t="s">
        <v>47</v>
      </c>
      <c r="F1379" s="9">
        <v>533</v>
      </c>
    </row>
    <row r="1380" spans="1:6" x14ac:dyDescent="0.35">
      <c r="A1380" s="8">
        <v>45422</v>
      </c>
      <c r="B1380" s="7" t="s">
        <v>16</v>
      </c>
      <c r="C1380" s="7" t="s">
        <v>19</v>
      </c>
      <c r="D1380" s="7" t="s">
        <v>26</v>
      </c>
      <c r="E1380" s="7" t="s">
        <v>48</v>
      </c>
      <c r="F1380" s="9">
        <v>182</v>
      </c>
    </row>
    <row r="1381" spans="1:6" x14ac:dyDescent="0.35">
      <c r="A1381" s="8">
        <v>45424</v>
      </c>
      <c r="B1381" s="7" t="s">
        <v>15</v>
      </c>
      <c r="C1381" s="7" t="s">
        <v>19</v>
      </c>
      <c r="D1381" s="7" t="s">
        <v>26</v>
      </c>
      <c r="E1381" s="7" t="s">
        <v>47</v>
      </c>
      <c r="F1381" s="9">
        <v>120</v>
      </c>
    </row>
    <row r="1382" spans="1:6" x14ac:dyDescent="0.35">
      <c r="A1382" s="8">
        <v>45424</v>
      </c>
      <c r="B1382" s="7" t="s">
        <v>17</v>
      </c>
      <c r="C1382" s="7" t="s">
        <v>19</v>
      </c>
      <c r="D1382" s="7" t="s">
        <v>25</v>
      </c>
      <c r="E1382" s="7" t="s">
        <v>43</v>
      </c>
      <c r="F1382" s="9">
        <v>14</v>
      </c>
    </row>
    <row r="1383" spans="1:6" x14ac:dyDescent="0.35">
      <c r="A1383" s="8">
        <v>45424</v>
      </c>
      <c r="B1383" s="7" t="s">
        <v>17</v>
      </c>
      <c r="C1383" s="7" t="s">
        <v>19</v>
      </c>
      <c r="D1383" s="7" t="s">
        <v>25</v>
      </c>
      <c r="E1383" s="7" t="s">
        <v>43</v>
      </c>
      <c r="F1383" s="9">
        <v>95</v>
      </c>
    </row>
    <row r="1384" spans="1:6" x14ac:dyDescent="0.35">
      <c r="A1384" s="8">
        <v>45424</v>
      </c>
      <c r="B1384" s="7" t="s">
        <v>17</v>
      </c>
      <c r="C1384" s="7" t="s">
        <v>19</v>
      </c>
      <c r="D1384" s="7" t="s">
        <v>25</v>
      </c>
      <c r="E1384" s="7" t="s">
        <v>43</v>
      </c>
      <c r="F1384" s="9">
        <v>95</v>
      </c>
    </row>
    <row r="1385" spans="1:6" x14ac:dyDescent="0.35">
      <c r="A1385" s="8">
        <v>45424</v>
      </c>
      <c r="B1385" s="7" t="s">
        <v>17</v>
      </c>
      <c r="C1385" s="7" t="s">
        <v>19</v>
      </c>
      <c r="D1385" s="7" t="s">
        <v>25</v>
      </c>
      <c r="E1385" s="7" t="s">
        <v>45</v>
      </c>
      <c r="F1385" s="9">
        <v>20</v>
      </c>
    </row>
    <row r="1386" spans="1:6" x14ac:dyDescent="0.35">
      <c r="A1386" s="8">
        <v>45424</v>
      </c>
      <c r="B1386" s="7" t="s">
        <v>16</v>
      </c>
      <c r="C1386" s="7" t="s">
        <v>19</v>
      </c>
      <c r="D1386" s="7" t="s">
        <v>26</v>
      </c>
      <c r="E1386" s="7" t="s">
        <v>47</v>
      </c>
      <c r="F1386" s="9">
        <v>637</v>
      </c>
    </row>
    <row r="1387" spans="1:6" x14ac:dyDescent="0.35">
      <c r="A1387" s="8">
        <v>45424</v>
      </c>
      <c r="B1387" s="7" t="s">
        <v>16</v>
      </c>
      <c r="C1387" s="7" t="s">
        <v>19</v>
      </c>
      <c r="D1387" s="7" t="s">
        <v>29</v>
      </c>
      <c r="E1387" s="7" t="s">
        <v>67</v>
      </c>
      <c r="F1387" s="9">
        <v>36</v>
      </c>
    </row>
    <row r="1388" spans="1:6" x14ac:dyDescent="0.35">
      <c r="A1388" s="8">
        <v>45425</v>
      </c>
      <c r="B1388" s="7" t="s">
        <v>16</v>
      </c>
      <c r="C1388" s="7" t="s">
        <v>19</v>
      </c>
      <c r="D1388" s="7" t="s">
        <v>26</v>
      </c>
      <c r="E1388" s="7" t="s">
        <v>48</v>
      </c>
      <c r="F1388" s="9">
        <v>171</v>
      </c>
    </row>
    <row r="1389" spans="1:6" x14ac:dyDescent="0.35">
      <c r="A1389" s="8">
        <v>45426</v>
      </c>
      <c r="B1389" s="7" t="s">
        <v>15</v>
      </c>
      <c r="C1389" s="7" t="s">
        <v>19</v>
      </c>
      <c r="D1389" s="7" t="s">
        <v>26</v>
      </c>
      <c r="E1389" s="7" t="s">
        <v>47</v>
      </c>
      <c r="F1389" s="9">
        <v>185</v>
      </c>
    </row>
    <row r="1390" spans="1:6" x14ac:dyDescent="0.35">
      <c r="A1390" s="8">
        <v>45427</v>
      </c>
      <c r="B1390" s="7" t="s">
        <v>16</v>
      </c>
      <c r="C1390" s="7" t="s">
        <v>19</v>
      </c>
      <c r="D1390" s="7" t="s">
        <v>26</v>
      </c>
      <c r="E1390" s="7" t="s">
        <v>48</v>
      </c>
      <c r="F1390" s="9">
        <v>65</v>
      </c>
    </row>
    <row r="1391" spans="1:6" x14ac:dyDescent="0.35">
      <c r="A1391" s="8">
        <v>45428</v>
      </c>
      <c r="B1391" s="7" t="s">
        <v>16</v>
      </c>
      <c r="C1391" s="7" t="s">
        <v>19</v>
      </c>
      <c r="D1391" s="7" t="s">
        <v>26</v>
      </c>
      <c r="E1391" s="7" t="s">
        <v>48</v>
      </c>
      <c r="F1391" s="9">
        <v>298</v>
      </c>
    </row>
    <row r="1392" spans="1:6" x14ac:dyDescent="0.35">
      <c r="A1392" s="8">
        <v>45430</v>
      </c>
      <c r="B1392" s="7" t="s">
        <v>15</v>
      </c>
      <c r="C1392" s="7" t="s">
        <v>19</v>
      </c>
      <c r="D1392" s="7" t="s">
        <v>26</v>
      </c>
      <c r="E1392" s="7" t="s">
        <v>47</v>
      </c>
      <c r="F1392" s="9">
        <v>290</v>
      </c>
    </row>
    <row r="1393" spans="1:6" x14ac:dyDescent="0.35">
      <c r="A1393" s="8">
        <v>45432</v>
      </c>
      <c r="B1393" s="7" t="s">
        <v>17</v>
      </c>
      <c r="C1393" s="7" t="s">
        <v>19</v>
      </c>
      <c r="D1393" s="7" t="s">
        <v>23</v>
      </c>
      <c r="E1393" s="7" t="s">
        <v>59</v>
      </c>
      <c r="F1393" s="9">
        <v>826</v>
      </c>
    </row>
    <row r="1394" spans="1:6" x14ac:dyDescent="0.35">
      <c r="A1394" s="8">
        <v>45432</v>
      </c>
      <c r="B1394" s="7" t="s">
        <v>16</v>
      </c>
      <c r="C1394" s="7" t="s">
        <v>19</v>
      </c>
      <c r="D1394" s="7" t="s">
        <v>26</v>
      </c>
      <c r="E1394" s="7" t="s">
        <v>48</v>
      </c>
      <c r="F1394" s="9">
        <v>178</v>
      </c>
    </row>
    <row r="1395" spans="1:6" x14ac:dyDescent="0.35">
      <c r="A1395" s="8">
        <v>45433</v>
      </c>
      <c r="B1395" s="7" t="s">
        <v>16</v>
      </c>
      <c r="C1395" s="7" t="s">
        <v>19</v>
      </c>
      <c r="D1395" s="7" t="s">
        <v>26</v>
      </c>
      <c r="E1395" s="7" t="s">
        <v>48</v>
      </c>
      <c r="F1395" s="9">
        <v>223</v>
      </c>
    </row>
    <row r="1396" spans="1:6" x14ac:dyDescent="0.35">
      <c r="A1396" s="8">
        <v>45434</v>
      </c>
      <c r="B1396" s="7" t="s">
        <v>15</v>
      </c>
      <c r="C1396" s="7" t="s">
        <v>19</v>
      </c>
      <c r="D1396" s="7" t="s">
        <v>26</v>
      </c>
      <c r="E1396" s="7" t="s">
        <v>47</v>
      </c>
      <c r="F1396" s="9">
        <v>285</v>
      </c>
    </row>
    <row r="1397" spans="1:6" x14ac:dyDescent="0.35">
      <c r="A1397" s="8">
        <v>45435</v>
      </c>
      <c r="B1397" s="7" t="s">
        <v>16</v>
      </c>
      <c r="C1397" s="7" t="s">
        <v>19</v>
      </c>
      <c r="D1397" s="7" t="s">
        <v>76</v>
      </c>
      <c r="E1397" s="7" t="s">
        <v>62</v>
      </c>
      <c r="F1397" s="9">
        <v>300</v>
      </c>
    </row>
    <row r="1398" spans="1:6" x14ac:dyDescent="0.35">
      <c r="A1398" s="8">
        <v>45435</v>
      </c>
      <c r="B1398" s="7" t="s">
        <v>16</v>
      </c>
      <c r="C1398" s="7" t="s">
        <v>19</v>
      </c>
      <c r="D1398" s="7" t="s">
        <v>76</v>
      </c>
      <c r="E1398" s="7" t="s">
        <v>62</v>
      </c>
      <c r="F1398" s="9">
        <v>450</v>
      </c>
    </row>
    <row r="1399" spans="1:6" x14ac:dyDescent="0.35">
      <c r="A1399" s="8">
        <v>45435</v>
      </c>
      <c r="B1399" s="7" t="s">
        <v>16</v>
      </c>
      <c r="C1399" s="7" t="s">
        <v>19</v>
      </c>
      <c r="D1399" s="7" t="s">
        <v>29</v>
      </c>
      <c r="E1399" s="7" t="s">
        <v>67</v>
      </c>
      <c r="F1399" s="9">
        <v>140</v>
      </c>
    </row>
    <row r="1400" spans="1:6" x14ac:dyDescent="0.35">
      <c r="A1400" s="8">
        <v>45435</v>
      </c>
      <c r="B1400" s="7" t="s">
        <v>16</v>
      </c>
      <c r="C1400" s="7" t="s">
        <v>19</v>
      </c>
      <c r="D1400" s="7" t="s">
        <v>26</v>
      </c>
      <c r="E1400" s="7" t="s">
        <v>46</v>
      </c>
      <c r="F1400" s="9">
        <v>97</v>
      </c>
    </row>
    <row r="1401" spans="1:6" x14ac:dyDescent="0.35">
      <c r="A1401" s="8">
        <v>45435</v>
      </c>
      <c r="B1401" s="7" t="s">
        <v>16</v>
      </c>
      <c r="C1401" s="7" t="s">
        <v>19</v>
      </c>
      <c r="D1401" s="7" t="s">
        <v>26</v>
      </c>
      <c r="E1401" s="7" t="s">
        <v>46</v>
      </c>
      <c r="F1401" s="9">
        <v>128</v>
      </c>
    </row>
    <row r="1402" spans="1:6" x14ac:dyDescent="0.35">
      <c r="A1402" s="8">
        <v>45436</v>
      </c>
      <c r="B1402" s="7" t="s">
        <v>16</v>
      </c>
      <c r="C1402" s="7" t="s">
        <v>19</v>
      </c>
      <c r="D1402" s="7" t="s">
        <v>26</v>
      </c>
      <c r="E1402" s="7" t="s">
        <v>48</v>
      </c>
      <c r="F1402" s="9">
        <v>279</v>
      </c>
    </row>
    <row r="1403" spans="1:6" x14ac:dyDescent="0.35">
      <c r="A1403" s="8">
        <v>45440</v>
      </c>
      <c r="B1403" s="7" t="s">
        <v>15</v>
      </c>
      <c r="C1403" s="7" t="s">
        <v>19</v>
      </c>
      <c r="D1403" s="7" t="s">
        <v>28</v>
      </c>
      <c r="E1403" s="7" t="s">
        <v>55</v>
      </c>
      <c r="F1403" s="9">
        <v>250</v>
      </c>
    </row>
    <row r="1404" spans="1:6" x14ac:dyDescent="0.35">
      <c r="A1404" s="8">
        <v>45440</v>
      </c>
      <c r="B1404" s="7" t="s">
        <v>16</v>
      </c>
      <c r="C1404" s="7" t="s">
        <v>19</v>
      </c>
      <c r="D1404" s="7" t="s">
        <v>26</v>
      </c>
      <c r="E1404" s="7" t="s">
        <v>47</v>
      </c>
      <c r="F1404" s="9">
        <v>356</v>
      </c>
    </row>
  </sheetData>
  <dataValidations count="6">
    <dataValidation type="list" showInputMessage="1" showErrorMessage="1" sqref="B2:B1404" xr:uid="{25CA2AD5-3E4E-4A04-896B-6702D8A56A5D}">
      <formula1>Method</formula1>
    </dataValidation>
    <dataValidation type="list" showInputMessage="1" showErrorMessage="1" sqref="C2:C1404" xr:uid="{2968DC8D-261F-44AD-A2A3-07F34FB708A6}">
      <formula1>Type</formula1>
    </dataValidation>
    <dataValidation type="date" operator="greaterThanOrEqual" showInputMessage="1" showErrorMessage="1" sqref="A2:A1404" xr:uid="{C8CC040C-8CD6-4CC5-8692-F1D07ABBA9BF}">
      <formula1>44927</formula1>
    </dataValidation>
    <dataValidation type="whole" operator="greaterThan" allowBlank="1" showInputMessage="1" showErrorMessage="1" sqref="F2:F1404" xr:uid="{84F3DF61-1ACA-4128-B3DF-12365478FBA1}">
      <formula1>0</formula1>
    </dataValidation>
    <dataValidation type="list" showInputMessage="1" showErrorMessage="1" sqref="D2:D1404" xr:uid="{C4362E8B-1F5A-4599-BF18-C8414C9E4FA3}">
      <formula1>INDIRECT($C2)</formula1>
    </dataValidation>
    <dataValidation type="list" showInputMessage="1" showErrorMessage="1" sqref="E2:E1404" xr:uid="{9FADC1D8-B428-453D-B78F-6EB12A04F2B5}">
      <formula1>INDIRECT($D2)</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34094-E706-4FDF-B429-DA29F4B6BD68}">
  <sheetPr>
    <pageSetUpPr fitToPage="1"/>
  </sheetPr>
  <dimension ref="A1:AB54"/>
  <sheetViews>
    <sheetView showGridLines="0" zoomScaleNormal="100" workbookViewId="0">
      <selection activeCell="B13" sqref="B13:D15"/>
    </sheetView>
  </sheetViews>
  <sheetFormatPr defaultRowHeight="14.5" x14ac:dyDescent="0.35"/>
  <cols>
    <col min="1" max="1" width="1.8984375" style="2" customWidth="1"/>
    <col min="2" max="7" width="7.3984375" style="2" customWidth="1"/>
    <col min="8" max="8" width="1.8984375" style="2" customWidth="1"/>
    <col min="9" max="22" width="7.3984375" style="2" customWidth="1"/>
    <col min="23" max="23" width="1.8984375" style="2" customWidth="1"/>
    <col min="24" max="27" width="7.3984375" style="2" customWidth="1"/>
    <col min="28" max="28" width="1.8984375" style="2" customWidth="1"/>
    <col min="29" max="29" width="1.296875" style="2" customWidth="1"/>
    <col min="30" max="16384" width="8.796875" style="2"/>
  </cols>
  <sheetData>
    <row r="1" spans="1:28" ht="10.5" customHeight="1" x14ac:dyDescent="0.35">
      <c r="A1" s="1"/>
      <c r="B1" s="1"/>
      <c r="C1" s="1"/>
      <c r="D1" s="1"/>
      <c r="E1" s="1"/>
      <c r="F1" s="1"/>
      <c r="G1" s="1"/>
      <c r="H1" s="1"/>
      <c r="I1" s="5"/>
      <c r="J1" s="1"/>
      <c r="K1" s="1"/>
      <c r="L1" s="1"/>
      <c r="M1" s="1"/>
      <c r="N1" s="1"/>
      <c r="O1" s="1"/>
      <c r="P1" s="1"/>
      <c r="Q1" s="1"/>
      <c r="R1" s="1"/>
      <c r="S1" s="1"/>
      <c r="T1" s="1"/>
      <c r="U1" s="1"/>
      <c r="V1" s="1"/>
      <c r="W1" s="1"/>
      <c r="X1" s="1"/>
      <c r="Y1" s="1"/>
      <c r="Z1" s="1"/>
      <c r="AA1" s="1"/>
      <c r="AB1" s="1"/>
    </row>
    <row r="2" spans="1:28" ht="14.5" customHeight="1" x14ac:dyDescent="0.35">
      <c r="A2" s="1"/>
      <c r="B2" s="1"/>
      <c r="C2" s="1"/>
      <c r="D2" s="1"/>
      <c r="E2" s="1"/>
      <c r="F2" s="1"/>
      <c r="G2" s="1"/>
      <c r="H2" s="3"/>
      <c r="I2" s="5"/>
      <c r="J2" s="24" t="e" vm="1">
        <v>#VALUE!</v>
      </c>
      <c r="K2" s="32" t="s">
        <v>85</v>
      </c>
      <c r="L2" s="32"/>
      <c r="M2" s="32"/>
      <c r="N2" s="32"/>
      <c r="O2" s="32"/>
      <c r="P2" s="32"/>
      <c r="Q2" s="32"/>
      <c r="R2" s="32"/>
      <c r="S2" s="32"/>
      <c r="T2" s="5"/>
      <c r="U2" s="20" t="s">
        <v>84</v>
      </c>
      <c r="V2" s="21"/>
      <c r="W2" s="21"/>
      <c r="X2" s="21"/>
      <c r="Y2" s="21"/>
      <c r="Z2" s="21"/>
      <c r="AA2" s="21"/>
      <c r="AB2" s="1"/>
    </row>
    <row r="3" spans="1:28" ht="14.5" customHeight="1" x14ac:dyDescent="0.35">
      <c r="A3" s="1"/>
      <c r="B3" s="22" t="s">
        <v>82</v>
      </c>
      <c r="C3" s="22"/>
      <c r="D3" s="22"/>
      <c r="E3" s="31">
        <f>GETPIVOTDATA("Amount",'Pivot Table'!$A$2,"Type","Income")-GETPIVOTDATA("Amount",'Pivot Table'!$A$2,"Type","Expense")</f>
        <v>653034</v>
      </c>
      <c r="F3" s="31"/>
      <c r="G3" s="31"/>
      <c r="H3" s="3"/>
      <c r="I3" s="5"/>
      <c r="J3" s="24"/>
      <c r="K3" s="32"/>
      <c r="L3" s="32"/>
      <c r="M3" s="32"/>
      <c r="N3" s="32"/>
      <c r="O3" s="32"/>
      <c r="P3" s="32"/>
      <c r="Q3" s="32"/>
      <c r="R3" s="32"/>
      <c r="S3" s="32"/>
      <c r="T3" s="5"/>
      <c r="U3" s="21"/>
      <c r="V3" s="21"/>
      <c r="W3" s="21"/>
      <c r="X3" s="21"/>
      <c r="Y3" s="21"/>
      <c r="Z3" s="21"/>
      <c r="AA3" s="21"/>
      <c r="AB3" s="1"/>
    </row>
    <row r="4" spans="1:28" ht="14.5" customHeight="1" x14ac:dyDescent="0.35">
      <c r="A4" s="1"/>
      <c r="B4" s="22"/>
      <c r="C4" s="22"/>
      <c r="D4" s="22"/>
      <c r="E4" s="31"/>
      <c r="F4" s="31"/>
      <c r="G4" s="31"/>
      <c r="H4" s="1"/>
      <c r="I4" s="5"/>
      <c r="J4" s="24"/>
      <c r="K4" s="32"/>
      <c r="L4" s="32"/>
      <c r="M4" s="32"/>
      <c r="N4" s="32"/>
      <c r="O4" s="32"/>
      <c r="P4" s="32"/>
      <c r="Q4" s="32"/>
      <c r="R4" s="32"/>
      <c r="S4" s="32"/>
      <c r="T4" s="5"/>
      <c r="U4" s="21"/>
      <c r="V4" s="21"/>
      <c r="W4" s="21"/>
      <c r="X4" s="21"/>
      <c r="Y4" s="21"/>
      <c r="Z4" s="21"/>
      <c r="AA4" s="21"/>
      <c r="AB4" s="1"/>
    </row>
    <row r="5" spans="1:28" ht="14.5" customHeight="1" x14ac:dyDescent="0.35">
      <c r="A5" s="1"/>
      <c r="B5" s="22"/>
      <c r="C5" s="22"/>
      <c r="D5" s="22"/>
      <c r="E5" s="31"/>
      <c r="F5" s="31"/>
      <c r="G5" s="31"/>
      <c r="H5" s="1"/>
      <c r="I5" s="1"/>
      <c r="J5" s="1"/>
      <c r="K5" s="1"/>
      <c r="L5" s="1"/>
      <c r="M5" s="1"/>
      <c r="N5" s="1"/>
      <c r="O5" s="1"/>
      <c r="P5" s="1"/>
      <c r="Q5" s="1"/>
      <c r="R5" s="1"/>
      <c r="S5" s="1"/>
      <c r="T5" s="1"/>
      <c r="U5" s="1"/>
      <c r="V5" s="1"/>
      <c r="W5" s="1"/>
      <c r="X5" s="1"/>
      <c r="Y5" s="1"/>
      <c r="Z5" s="1"/>
      <c r="AA5" s="1"/>
      <c r="AB5" s="1"/>
    </row>
    <row r="6" spans="1:28" ht="14.5" customHeight="1" x14ac:dyDescent="0.35">
      <c r="A6" s="1"/>
      <c r="B6" s="22"/>
      <c r="C6" s="22"/>
      <c r="D6" s="22"/>
      <c r="E6" s="31"/>
      <c r="F6" s="31"/>
      <c r="G6" s="31"/>
      <c r="H6" s="1"/>
      <c r="I6" s="1"/>
      <c r="J6" s="1"/>
      <c r="K6" s="1"/>
      <c r="L6" s="1"/>
      <c r="M6" s="1"/>
      <c r="N6" s="1"/>
      <c r="O6" s="1"/>
      <c r="P6" s="1"/>
      <c r="Q6" s="1"/>
      <c r="R6" s="1"/>
      <c r="S6" s="1"/>
      <c r="T6" s="1"/>
      <c r="U6" s="1"/>
      <c r="V6" s="1"/>
      <c r="W6" s="1"/>
      <c r="X6" s="1"/>
      <c r="Y6" s="1"/>
      <c r="Z6" s="1"/>
      <c r="AA6" s="1"/>
      <c r="AB6" s="1"/>
    </row>
    <row r="7" spans="1:28" ht="10.5" customHeight="1" x14ac:dyDescent="0.35">
      <c r="A7" s="1"/>
      <c r="B7" s="1"/>
      <c r="C7" s="1"/>
      <c r="D7" s="1"/>
      <c r="E7" s="1"/>
      <c r="F7" s="1"/>
      <c r="G7" s="1"/>
      <c r="H7" s="1"/>
      <c r="I7" s="1"/>
      <c r="J7" s="1"/>
      <c r="K7" s="1"/>
      <c r="L7" s="1"/>
      <c r="M7" s="1"/>
      <c r="N7" s="1"/>
      <c r="O7" s="1"/>
      <c r="P7" s="1"/>
      <c r="Q7" s="1"/>
      <c r="R7" s="1"/>
      <c r="S7" s="1"/>
      <c r="T7" s="1"/>
      <c r="U7" s="1"/>
      <c r="V7" s="1"/>
      <c r="W7" s="1"/>
      <c r="X7" s="1"/>
      <c r="Y7" s="1"/>
      <c r="Z7" s="1"/>
      <c r="AA7" s="1"/>
      <c r="AB7" s="1"/>
    </row>
    <row r="8" spans="1:28" ht="14.5" customHeight="1" x14ac:dyDescent="0.35">
      <c r="A8" s="1"/>
      <c r="B8" s="1"/>
      <c r="C8" s="1"/>
      <c r="D8" s="1"/>
      <c r="E8" s="25" t="s">
        <v>86</v>
      </c>
      <c r="F8" s="25"/>
      <c r="G8" s="25"/>
      <c r="H8" s="1"/>
      <c r="I8" s="1"/>
      <c r="J8" s="1"/>
      <c r="K8" s="1"/>
      <c r="L8" s="1"/>
      <c r="M8" s="1"/>
      <c r="N8" s="1"/>
      <c r="O8" s="1"/>
      <c r="P8" s="1"/>
      <c r="Q8" s="1"/>
      <c r="R8" s="1"/>
      <c r="S8" s="1"/>
      <c r="T8" s="1"/>
      <c r="U8" s="1"/>
      <c r="V8" s="1"/>
      <c r="W8" s="1"/>
      <c r="X8" s="1"/>
      <c r="Y8" s="1"/>
      <c r="Z8" s="1"/>
      <c r="AA8" s="1"/>
      <c r="AB8" s="1"/>
    </row>
    <row r="9" spans="1:28" ht="14.5" customHeight="1" x14ac:dyDescent="0.35">
      <c r="A9" s="1"/>
      <c r="B9" s="1"/>
      <c r="C9" s="1"/>
      <c r="D9" s="1"/>
      <c r="E9" s="25"/>
      <c r="F9" s="25"/>
      <c r="G9" s="25"/>
      <c r="H9" s="1"/>
      <c r="I9" s="1"/>
      <c r="J9" s="1"/>
      <c r="K9" s="1"/>
      <c r="L9" s="1"/>
      <c r="M9" s="1"/>
      <c r="N9" s="1"/>
      <c r="O9" s="1"/>
      <c r="P9" s="1"/>
      <c r="Q9" s="1"/>
      <c r="R9" s="1"/>
      <c r="S9" s="1"/>
      <c r="T9" s="1"/>
      <c r="U9" s="1"/>
      <c r="V9" s="1"/>
      <c r="W9" s="1"/>
      <c r="X9" s="1"/>
      <c r="Y9" s="1"/>
      <c r="Z9" s="1"/>
      <c r="AA9" s="1"/>
      <c r="AB9" s="1"/>
    </row>
    <row r="10" spans="1:28" x14ac:dyDescent="0.35">
      <c r="A10" s="1"/>
      <c r="B10" s="1"/>
      <c r="C10" s="1"/>
      <c r="D10" s="1"/>
      <c r="E10" s="25"/>
      <c r="F10" s="25"/>
      <c r="G10" s="25"/>
      <c r="H10" s="1"/>
      <c r="I10" s="1"/>
      <c r="J10" s="1"/>
      <c r="K10" s="1"/>
      <c r="L10" s="1"/>
      <c r="M10" s="1"/>
      <c r="N10" s="1"/>
      <c r="O10" s="1"/>
      <c r="P10" s="1"/>
      <c r="Q10" s="1"/>
      <c r="R10" s="1"/>
      <c r="S10" s="1"/>
      <c r="T10" s="1"/>
      <c r="U10" s="1"/>
      <c r="V10" s="1"/>
      <c r="W10" s="1"/>
      <c r="X10" s="1"/>
      <c r="Y10" s="1"/>
      <c r="Z10" s="1"/>
      <c r="AA10" s="1"/>
      <c r="AB10" s="1"/>
    </row>
    <row r="11" spans="1:28" x14ac:dyDescent="0.35">
      <c r="A11" s="1"/>
      <c r="B11" s="1"/>
      <c r="C11" s="1"/>
      <c r="D11" s="1"/>
      <c r="E11" s="26">
        <f>GETPIVOTDATA("Amount",'Pivot Table'!$A$7,"Type","Income")</f>
        <v>723015</v>
      </c>
      <c r="F11" s="26"/>
      <c r="G11" s="26"/>
      <c r="H11" s="1"/>
      <c r="I11" s="1"/>
      <c r="J11" s="1"/>
      <c r="K11" s="1"/>
      <c r="L11" s="1"/>
      <c r="M11" s="1"/>
      <c r="N11" s="1"/>
      <c r="O11" s="1"/>
      <c r="P11" s="1"/>
      <c r="Q11" s="1"/>
      <c r="R11" s="1"/>
      <c r="S11" s="1"/>
      <c r="T11" s="1"/>
      <c r="U11" s="1"/>
      <c r="V11" s="1"/>
      <c r="W11" s="1"/>
      <c r="X11" s="1"/>
      <c r="Y11" s="1"/>
      <c r="Z11" s="1"/>
      <c r="AA11" s="1"/>
      <c r="AB11" s="1"/>
    </row>
    <row r="12" spans="1:28" ht="14.5" customHeight="1" x14ac:dyDescent="0.35">
      <c r="A12" s="1"/>
      <c r="B12" s="1"/>
      <c r="C12" s="1"/>
      <c r="D12" s="1"/>
      <c r="E12" s="26"/>
      <c r="F12" s="26"/>
      <c r="G12" s="26"/>
      <c r="H12" s="1"/>
      <c r="I12" s="1"/>
      <c r="J12" s="1"/>
      <c r="K12" s="1"/>
      <c r="L12" s="1"/>
      <c r="M12" s="1"/>
      <c r="N12" s="1"/>
      <c r="O12" s="1"/>
      <c r="P12" s="1"/>
      <c r="Q12" s="1"/>
      <c r="R12" s="1"/>
      <c r="S12" s="1"/>
      <c r="T12" s="1"/>
      <c r="U12" s="1"/>
      <c r="V12" s="1"/>
      <c r="W12" s="1"/>
      <c r="X12" s="1"/>
      <c r="Y12" s="1"/>
      <c r="Z12" s="1"/>
      <c r="AA12" s="1"/>
      <c r="AB12" s="1"/>
    </row>
    <row r="13" spans="1:28" ht="14.5" customHeight="1" x14ac:dyDescent="0.35">
      <c r="A13" s="1"/>
      <c r="B13" s="29" t="s">
        <v>83</v>
      </c>
      <c r="C13" s="29"/>
      <c r="D13" s="29"/>
      <c r="E13" s="27" t="s">
        <v>87</v>
      </c>
      <c r="F13" s="27"/>
      <c r="G13" s="27"/>
      <c r="H13" s="1"/>
      <c r="I13" s="1"/>
      <c r="J13" s="1"/>
      <c r="K13" s="1"/>
      <c r="L13" s="1"/>
      <c r="M13" s="1"/>
      <c r="N13" s="1"/>
      <c r="O13" s="1"/>
      <c r="P13" s="1"/>
      <c r="Q13" s="1"/>
      <c r="R13" s="1"/>
      <c r="S13" s="1"/>
      <c r="T13" s="1"/>
      <c r="U13" s="1"/>
      <c r="V13" s="1"/>
      <c r="W13" s="1"/>
      <c r="X13" s="1"/>
      <c r="Y13" s="1"/>
      <c r="Z13" s="1"/>
      <c r="AA13" s="1"/>
      <c r="AB13" s="1"/>
    </row>
    <row r="14" spans="1:28" ht="14.5" customHeight="1" x14ac:dyDescent="0.35">
      <c r="A14" s="1"/>
      <c r="B14" s="29"/>
      <c r="C14" s="29"/>
      <c r="D14" s="29"/>
      <c r="E14" s="27"/>
      <c r="F14" s="27"/>
      <c r="G14" s="27"/>
      <c r="H14" s="1"/>
      <c r="I14" s="1"/>
      <c r="J14" s="1"/>
      <c r="K14" s="1"/>
      <c r="L14" s="1"/>
      <c r="M14" s="1"/>
      <c r="N14" s="1"/>
      <c r="O14" s="1"/>
      <c r="P14" s="1"/>
      <c r="Q14" s="1"/>
      <c r="R14" s="1"/>
      <c r="S14" s="1"/>
      <c r="T14" s="1"/>
      <c r="U14" s="1"/>
      <c r="V14" s="1"/>
      <c r="W14" s="1"/>
      <c r="X14" s="1"/>
      <c r="Y14" s="1"/>
      <c r="Z14" s="1"/>
      <c r="AA14" s="1"/>
      <c r="AB14" s="1"/>
    </row>
    <row r="15" spans="1:28" ht="14.5" customHeight="1" x14ac:dyDescent="0.35">
      <c r="A15" s="1"/>
      <c r="B15" s="29"/>
      <c r="C15" s="29"/>
      <c r="D15" s="29"/>
      <c r="E15" s="27"/>
      <c r="F15" s="27"/>
      <c r="G15" s="27"/>
      <c r="H15" s="1"/>
      <c r="I15" s="1"/>
      <c r="J15" s="1"/>
      <c r="K15" s="1"/>
      <c r="L15" s="1"/>
      <c r="M15" s="1"/>
      <c r="N15" s="1"/>
      <c r="O15" s="1"/>
      <c r="P15" s="1"/>
      <c r="Q15" s="1"/>
      <c r="R15" s="1"/>
      <c r="S15" s="1"/>
      <c r="T15" s="1"/>
      <c r="U15" s="1"/>
      <c r="V15" s="1"/>
      <c r="W15" s="1"/>
      <c r="X15" s="1"/>
      <c r="Y15" s="1"/>
      <c r="Z15" s="1"/>
      <c r="AA15" s="1"/>
      <c r="AB15" s="1"/>
    </row>
    <row r="16" spans="1:28" ht="14.5" customHeight="1" x14ac:dyDescent="0.35">
      <c r="A16" s="1"/>
      <c r="B16" s="30">
        <f>E11-E16</f>
        <v>413514</v>
      </c>
      <c r="C16" s="30"/>
      <c r="D16" s="30"/>
      <c r="E16" s="28">
        <f>GETPIVOTDATA("Amount",'Pivot Table'!$A$7,"Type","Expense")</f>
        <v>309501</v>
      </c>
      <c r="F16" s="28"/>
      <c r="G16" s="28"/>
      <c r="H16" s="1"/>
      <c r="I16" s="1"/>
      <c r="J16" s="1"/>
      <c r="K16" s="1"/>
      <c r="L16" s="1"/>
      <c r="M16" s="1"/>
      <c r="N16" s="1"/>
      <c r="O16" s="1"/>
      <c r="P16" s="1"/>
      <c r="Q16" s="1"/>
      <c r="R16" s="1"/>
      <c r="S16" s="1"/>
      <c r="T16" s="1"/>
      <c r="U16" s="1"/>
      <c r="V16" s="1"/>
      <c r="W16" s="1"/>
      <c r="X16" s="1"/>
      <c r="Y16" s="1"/>
      <c r="Z16" s="1"/>
      <c r="AA16" s="1"/>
      <c r="AB16" s="1"/>
    </row>
    <row r="17" spans="1:28" ht="14.5" customHeight="1" x14ac:dyDescent="0.35">
      <c r="A17" s="1"/>
      <c r="B17" s="30"/>
      <c r="C17" s="30"/>
      <c r="D17" s="30"/>
      <c r="E17" s="28"/>
      <c r="F17" s="28"/>
      <c r="G17" s="28"/>
      <c r="H17" s="1"/>
      <c r="I17" s="1"/>
      <c r="J17" s="1"/>
      <c r="K17" s="1"/>
      <c r="L17" s="1"/>
      <c r="M17" s="1"/>
      <c r="N17" s="1"/>
      <c r="O17" s="1"/>
      <c r="P17" s="1"/>
      <c r="Q17" s="1"/>
      <c r="R17" s="1"/>
      <c r="S17" s="1"/>
      <c r="T17" s="1"/>
      <c r="U17" s="1"/>
      <c r="V17" s="1"/>
      <c r="W17" s="1"/>
      <c r="X17" s="1"/>
      <c r="Y17" s="1"/>
      <c r="Z17" s="1"/>
      <c r="AA17" s="1"/>
      <c r="AB17" s="1"/>
    </row>
    <row r="18" spans="1:28" ht="10.5" customHeight="1" x14ac:dyDescent="0.35">
      <c r="A18" s="1"/>
      <c r="B18" s="4"/>
      <c r="C18" s="4"/>
      <c r="D18" s="4"/>
      <c r="E18" s="4"/>
      <c r="F18" s="4"/>
      <c r="G18" s="4"/>
      <c r="H18" s="1"/>
      <c r="I18" s="1"/>
      <c r="J18" s="1"/>
      <c r="K18" s="1"/>
      <c r="L18" s="1"/>
      <c r="M18" s="1"/>
      <c r="N18" s="1"/>
      <c r="O18" s="1"/>
      <c r="P18" s="1"/>
      <c r="Q18" s="1"/>
      <c r="R18" s="1"/>
      <c r="S18" s="1"/>
      <c r="T18" s="1"/>
      <c r="U18" s="1"/>
      <c r="V18" s="1"/>
      <c r="W18" s="1"/>
      <c r="X18" s="1"/>
      <c r="Y18" s="1"/>
      <c r="Z18" s="1"/>
      <c r="AA18" s="1"/>
      <c r="AB18" s="1"/>
    </row>
    <row r="19" spans="1:28" ht="14.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ht="14.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ht="14.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ht="14.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ht="14.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ht="14.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ht="14.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ht="10.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ht="10.5" customHeight="1" x14ac:dyDescent="0.35">
      <c r="A27" s="1"/>
      <c r="B27" s="23" t="e" vm="2">
        <v>#VALUE!</v>
      </c>
      <c r="C27" s="23"/>
      <c r="D27" s="23"/>
      <c r="E27" s="23"/>
      <c r="F27" s="23"/>
      <c r="G27" s="23"/>
      <c r="H27" s="23"/>
      <c r="I27" s="23"/>
      <c r="J27" s="23"/>
      <c r="K27" s="23"/>
      <c r="L27" s="23"/>
      <c r="M27" s="23"/>
      <c r="N27" s="23"/>
      <c r="O27" s="23"/>
      <c r="P27" s="23"/>
      <c r="Q27" s="23"/>
      <c r="R27" s="23"/>
      <c r="S27" s="23"/>
      <c r="T27" s="23"/>
      <c r="U27" s="23"/>
      <c r="V27" s="23"/>
      <c r="W27" s="1"/>
      <c r="X27" s="1"/>
      <c r="Y27" s="1"/>
      <c r="Z27" s="1"/>
      <c r="AA27" s="1"/>
      <c r="AB27" s="1"/>
    </row>
    <row r="28" spans="1:28" ht="14.5" customHeight="1" x14ac:dyDescent="0.35">
      <c r="A28" s="1"/>
      <c r="B28" s="23"/>
      <c r="C28" s="23"/>
      <c r="D28" s="23"/>
      <c r="E28" s="23"/>
      <c r="F28" s="23"/>
      <c r="G28" s="23"/>
      <c r="H28" s="23"/>
      <c r="I28" s="23"/>
      <c r="J28" s="23"/>
      <c r="K28" s="23"/>
      <c r="L28" s="23"/>
      <c r="M28" s="23"/>
      <c r="N28" s="23"/>
      <c r="O28" s="23"/>
      <c r="P28" s="23"/>
      <c r="Q28" s="23"/>
      <c r="R28" s="23"/>
      <c r="S28" s="23"/>
      <c r="T28" s="23"/>
      <c r="U28" s="23"/>
      <c r="V28" s="23"/>
      <c r="W28" s="1"/>
      <c r="X28" s="1"/>
      <c r="Y28" s="1"/>
      <c r="Z28" s="1"/>
      <c r="AA28" s="1"/>
      <c r="AB28" s="1"/>
    </row>
    <row r="29" spans="1:28" ht="14.5" customHeight="1" x14ac:dyDescent="0.35">
      <c r="A29" s="1"/>
      <c r="B29" s="23"/>
      <c r="C29" s="23"/>
      <c r="D29" s="23"/>
      <c r="E29" s="23"/>
      <c r="F29" s="23"/>
      <c r="G29" s="23"/>
      <c r="H29" s="23"/>
      <c r="I29" s="23"/>
      <c r="J29" s="23"/>
      <c r="K29" s="23"/>
      <c r="L29" s="23"/>
      <c r="M29" s="23"/>
      <c r="N29" s="23"/>
      <c r="O29" s="23"/>
      <c r="P29" s="23"/>
      <c r="Q29" s="23"/>
      <c r="R29" s="23"/>
      <c r="S29" s="23"/>
      <c r="T29" s="23"/>
      <c r="U29" s="23"/>
      <c r="V29" s="23"/>
      <c r="W29" s="1"/>
      <c r="X29" s="1"/>
      <c r="Y29" s="1"/>
      <c r="Z29" s="1"/>
      <c r="AA29" s="1"/>
      <c r="AB29" s="1"/>
    </row>
    <row r="30" spans="1:28" ht="14.5" customHeight="1" x14ac:dyDescent="0.35">
      <c r="A30" s="1"/>
      <c r="B30" s="23"/>
      <c r="C30" s="23"/>
      <c r="D30" s="23"/>
      <c r="E30" s="23"/>
      <c r="F30" s="23"/>
      <c r="G30" s="23"/>
      <c r="H30" s="23"/>
      <c r="I30" s="23"/>
      <c r="J30" s="23"/>
      <c r="K30" s="23"/>
      <c r="L30" s="23"/>
      <c r="M30" s="23"/>
      <c r="N30" s="23"/>
      <c r="O30" s="23"/>
      <c r="P30" s="23"/>
      <c r="Q30" s="23"/>
      <c r="R30" s="23"/>
      <c r="S30" s="23"/>
      <c r="T30" s="23"/>
      <c r="U30" s="23"/>
      <c r="V30" s="23"/>
      <c r="W30" s="1"/>
      <c r="X30" s="1"/>
      <c r="Y30" s="1"/>
      <c r="Z30" s="1"/>
      <c r="AA30" s="1"/>
      <c r="AB30" s="1"/>
    </row>
    <row r="31" spans="1:28" ht="14.5" customHeight="1" x14ac:dyDescent="0.35">
      <c r="A31" s="1"/>
      <c r="B31" s="23"/>
      <c r="C31" s="23"/>
      <c r="D31" s="23"/>
      <c r="E31" s="23"/>
      <c r="F31" s="23"/>
      <c r="G31" s="23"/>
      <c r="H31" s="23"/>
      <c r="I31" s="23"/>
      <c r="J31" s="23"/>
      <c r="K31" s="23"/>
      <c r="L31" s="23"/>
      <c r="M31" s="23"/>
      <c r="N31" s="23"/>
      <c r="O31" s="23"/>
      <c r="P31" s="23"/>
      <c r="Q31" s="23"/>
      <c r="R31" s="23"/>
      <c r="S31" s="23"/>
      <c r="T31" s="23"/>
      <c r="U31" s="23"/>
      <c r="V31" s="23"/>
      <c r="W31" s="1"/>
      <c r="X31" s="1"/>
      <c r="Y31" s="1"/>
      <c r="Z31" s="1"/>
      <c r="AA31" s="1"/>
      <c r="AB31" s="1"/>
    </row>
    <row r="32" spans="1:28" ht="14.5" customHeight="1" x14ac:dyDescent="0.35">
      <c r="A32" s="1"/>
      <c r="B32" s="23"/>
      <c r="C32" s="23"/>
      <c r="D32" s="23"/>
      <c r="E32" s="23"/>
      <c r="F32" s="23"/>
      <c r="G32" s="23"/>
      <c r="H32" s="23"/>
      <c r="I32" s="23"/>
      <c r="J32" s="23"/>
      <c r="K32" s="23"/>
      <c r="L32" s="23"/>
      <c r="M32" s="23"/>
      <c r="N32" s="23"/>
      <c r="O32" s="23"/>
      <c r="P32" s="23"/>
      <c r="Q32" s="23"/>
      <c r="R32" s="23"/>
      <c r="S32" s="23"/>
      <c r="T32" s="23"/>
      <c r="U32" s="23"/>
      <c r="V32" s="23"/>
      <c r="W32" s="1"/>
      <c r="X32" s="1"/>
      <c r="Y32" s="1"/>
      <c r="Z32" s="1"/>
      <c r="AA32" s="1"/>
      <c r="AB32" s="1"/>
    </row>
    <row r="33" spans="1:28" ht="14.5" customHeight="1" x14ac:dyDescent="0.35">
      <c r="A33" s="1"/>
      <c r="B33" s="23"/>
      <c r="C33" s="23"/>
      <c r="D33" s="23"/>
      <c r="E33" s="23"/>
      <c r="F33" s="23"/>
      <c r="G33" s="23"/>
      <c r="H33" s="23"/>
      <c r="I33" s="23"/>
      <c r="J33" s="23"/>
      <c r="K33" s="23"/>
      <c r="L33" s="23"/>
      <c r="M33" s="23"/>
      <c r="N33" s="23"/>
      <c r="O33" s="23"/>
      <c r="P33" s="23"/>
      <c r="Q33" s="23"/>
      <c r="R33" s="23"/>
      <c r="S33" s="23"/>
      <c r="T33" s="23"/>
      <c r="U33" s="23"/>
      <c r="V33" s="23"/>
      <c r="W33" s="1"/>
      <c r="X33" s="1"/>
      <c r="Y33" s="1"/>
      <c r="Z33" s="1"/>
      <c r="AA33" s="1"/>
      <c r="AB33" s="1"/>
    </row>
    <row r="34" spans="1:28" ht="14.5" customHeight="1" x14ac:dyDescent="0.35">
      <c r="A34" s="1"/>
      <c r="B34" s="23"/>
      <c r="C34" s="23"/>
      <c r="D34" s="23"/>
      <c r="E34" s="23"/>
      <c r="F34" s="23"/>
      <c r="G34" s="23"/>
      <c r="H34" s="23"/>
      <c r="I34" s="23"/>
      <c r="J34" s="23"/>
      <c r="K34" s="23"/>
      <c r="L34" s="23"/>
      <c r="M34" s="23"/>
      <c r="N34" s="23"/>
      <c r="O34" s="23"/>
      <c r="P34" s="23"/>
      <c r="Q34" s="23"/>
      <c r="R34" s="23"/>
      <c r="S34" s="23"/>
      <c r="T34" s="23"/>
      <c r="U34" s="23"/>
      <c r="V34" s="23"/>
      <c r="W34" s="1"/>
      <c r="X34" s="1"/>
      <c r="Y34" s="1"/>
      <c r="Z34" s="1"/>
      <c r="AA34" s="1"/>
      <c r="AB34" s="1"/>
    </row>
    <row r="35" spans="1:28" ht="14.5" customHeight="1" x14ac:dyDescent="0.35">
      <c r="A35" s="1"/>
      <c r="B35" s="23"/>
      <c r="C35" s="23"/>
      <c r="D35" s="23"/>
      <c r="E35" s="23"/>
      <c r="F35" s="23"/>
      <c r="G35" s="23"/>
      <c r="H35" s="23"/>
      <c r="I35" s="23"/>
      <c r="J35" s="23"/>
      <c r="K35" s="23"/>
      <c r="L35" s="23"/>
      <c r="M35" s="23"/>
      <c r="N35" s="23"/>
      <c r="O35" s="23"/>
      <c r="P35" s="23"/>
      <c r="Q35" s="23"/>
      <c r="R35" s="23"/>
      <c r="S35" s="23"/>
      <c r="T35" s="23"/>
      <c r="U35" s="23"/>
      <c r="V35" s="23"/>
      <c r="W35" s="1"/>
      <c r="X35" s="1"/>
      <c r="Y35" s="1"/>
      <c r="Z35" s="1"/>
      <c r="AA35" s="1"/>
      <c r="AB35" s="1"/>
    </row>
    <row r="36" spans="1:28" ht="14.5" customHeight="1" x14ac:dyDescent="0.35">
      <c r="A36" s="1"/>
      <c r="B36" s="23"/>
      <c r="C36" s="23"/>
      <c r="D36" s="23"/>
      <c r="E36" s="23"/>
      <c r="F36" s="23"/>
      <c r="G36" s="23"/>
      <c r="H36" s="23"/>
      <c r="I36" s="23"/>
      <c r="J36" s="23"/>
      <c r="K36" s="23"/>
      <c r="L36" s="23"/>
      <c r="M36" s="23"/>
      <c r="N36" s="23"/>
      <c r="O36" s="23"/>
      <c r="P36" s="23"/>
      <c r="Q36" s="23"/>
      <c r="R36" s="23"/>
      <c r="S36" s="23"/>
      <c r="T36" s="23"/>
      <c r="U36" s="23"/>
      <c r="V36" s="23"/>
      <c r="W36" s="1"/>
      <c r="X36" s="1"/>
      <c r="Y36" s="1"/>
      <c r="Z36" s="1"/>
      <c r="AA36" s="1"/>
      <c r="AB36" s="1"/>
    </row>
    <row r="37" spans="1:28" ht="14.5" customHeight="1" x14ac:dyDescent="0.35">
      <c r="A37" s="1"/>
      <c r="B37" s="23"/>
      <c r="C37" s="23"/>
      <c r="D37" s="23"/>
      <c r="E37" s="23"/>
      <c r="F37" s="23"/>
      <c r="G37" s="23"/>
      <c r="H37" s="23"/>
      <c r="I37" s="23"/>
      <c r="J37" s="23"/>
      <c r="K37" s="23"/>
      <c r="L37" s="23"/>
      <c r="M37" s="23"/>
      <c r="N37" s="23"/>
      <c r="O37" s="23"/>
      <c r="P37" s="23"/>
      <c r="Q37" s="23"/>
      <c r="R37" s="23"/>
      <c r="S37" s="23"/>
      <c r="T37" s="23"/>
      <c r="U37" s="23"/>
      <c r="V37" s="23"/>
      <c r="W37" s="1"/>
      <c r="X37" s="1"/>
      <c r="Y37" s="1"/>
      <c r="Z37" s="1"/>
      <c r="AA37" s="1"/>
      <c r="AB37" s="1"/>
    </row>
    <row r="38" spans="1:28" ht="14.5" customHeight="1" x14ac:dyDescent="0.35">
      <c r="A38" s="1"/>
      <c r="B38" s="23"/>
      <c r="C38" s="23"/>
      <c r="D38" s="23"/>
      <c r="E38" s="23"/>
      <c r="F38" s="23"/>
      <c r="G38" s="23"/>
      <c r="H38" s="23"/>
      <c r="I38" s="23"/>
      <c r="J38" s="23"/>
      <c r="K38" s="23"/>
      <c r="L38" s="23"/>
      <c r="M38" s="23"/>
      <c r="N38" s="23"/>
      <c r="O38" s="23"/>
      <c r="P38" s="23"/>
      <c r="Q38" s="23"/>
      <c r="R38" s="23"/>
      <c r="S38" s="23"/>
      <c r="T38" s="23"/>
      <c r="U38" s="23"/>
      <c r="V38" s="23"/>
      <c r="W38" s="1"/>
      <c r="X38" s="1"/>
      <c r="Y38" s="1"/>
      <c r="Z38" s="1"/>
      <c r="AA38" s="1"/>
      <c r="AB38" s="1"/>
    </row>
    <row r="39" spans="1:28" ht="14.5" customHeight="1" x14ac:dyDescent="0.35">
      <c r="A39" s="1"/>
      <c r="B39" s="23"/>
      <c r="C39" s="23"/>
      <c r="D39" s="23"/>
      <c r="E39" s="23"/>
      <c r="F39" s="23"/>
      <c r="G39" s="23"/>
      <c r="H39" s="23"/>
      <c r="I39" s="23"/>
      <c r="J39" s="23"/>
      <c r="K39" s="23"/>
      <c r="L39" s="23"/>
      <c r="M39" s="23"/>
      <c r="N39" s="23"/>
      <c r="O39" s="23"/>
      <c r="P39" s="23"/>
      <c r="Q39" s="23"/>
      <c r="R39" s="23"/>
      <c r="S39" s="23"/>
      <c r="T39" s="23"/>
      <c r="U39" s="23"/>
      <c r="V39" s="23"/>
      <c r="W39" s="1"/>
      <c r="X39" s="1"/>
      <c r="Y39" s="1"/>
      <c r="Z39" s="1"/>
      <c r="AA39" s="1"/>
      <c r="AB39" s="1"/>
    </row>
    <row r="40" spans="1:28" ht="14.5" customHeight="1" x14ac:dyDescent="0.35">
      <c r="A40" s="1"/>
      <c r="B40" s="23"/>
      <c r="C40" s="23"/>
      <c r="D40" s="23"/>
      <c r="E40" s="23"/>
      <c r="F40" s="23"/>
      <c r="G40" s="23"/>
      <c r="H40" s="23"/>
      <c r="I40" s="23"/>
      <c r="J40" s="23"/>
      <c r="K40" s="23"/>
      <c r="L40" s="23"/>
      <c r="M40" s="23"/>
      <c r="N40" s="23"/>
      <c r="O40" s="23"/>
      <c r="P40" s="23"/>
      <c r="Q40" s="23"/>
      <c r="R40" s="23"/>
      <c r="S40" s="23"/>
      <c r="T40" s="23"/>
      <c r="U40" s="23"/>
      <c r="V40" s="23"/>
      <c r="W40" s="1"/>
      <c r="X40" s="1"/>
      <c r="Y40" s="1"/>
      <c r="Z40" s="1"/>
      <c r="AA40" s="1"/>
      <c r="AB40" s="1"/>
    </row>
    <row r="41" spans="1:28" ht="14.5" customHeight="1" x14ac:dyDescent="0.35">
      <c r="A41" s="1"/>
      <c r="B41" s="23"/>
      <c r="C41" s="23"/>
      <c r="D41" s="23"/>
      <c r="E41" s="23"/>
      <c r="F41" s="23"/>
      <c r="G41" s="23"/>
      <c r="H41" s="23"/>
      <c r="I41" s="23"/>
      <c r="J41" s="23"/>
      <c r="K41" s="23"/>
      <c r="L41" s="23"/>
      <c r="M41" s="23"/>
      <c r="N41" s="23"/>
      <c r="O41" s="23"/>
      <c r="P41" s="23"/>
      <c r="Q41" s="23"/>
      <c r="R41" s="23"/>
      <c r="S41" s="23"/>
      <c r="T41" s="23"/>
      <c r="U41" s="23"/>
      <c r="V41" s="23"/>
      <c r="W41" s="1"/>
      <c r="X41" s="1"/>
      <c r="Y41" s="1"/>
      <c r="Z41" s="1"/>
      <c r="AA41" s="1"/>
      <c r="AB41" s="1"/>
    </row>
    <row r="42" spans="1:28" ht="14.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ht="14.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ht="14.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row>
    <row r="45" spans="1:28" ht="14.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row r="46" spans="1:28" ht="14.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row>
    <row r="47" spans="1:28" ht="14.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row>
    <row r="48" spans="1:28" ht="14.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row>
    <row r="49" spans="1:28" ht="14.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4.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4.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4.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4.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0.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sheetData>
  <mergeCells count="12">
    <mergeCell ref="U2:AA4"/>
    <mergeCell ref="B3:D6"/>
    <mergeCell ref="B27:V41"/>
    <mergeCell ref="J2:J4"/>
    <mergeCell ref="E8:G10"/>
    <mergeCell ref="E11:G12"/>
    <mergeCell ref="E13:G15"/>
    <mergeCell ref="E16:G17"/>
    <mergeCell ref="B13:D15"/>
    <mergeCell ref="B16:D17"/>
    <mergeCell ref="E3:G6"/>
    <mergeCell ref="K2:S4"/>
  </mergeCells>
  <printOptions horizontalCentered="1" verticalCentered="1"/>
  <pageMargins left="0.19685039370078741" right="0.19685039370078741" top="0.19685039370078741" bottom="0.19685039370078741" header="0" footer="0"/>
  <pageSetup scale="79"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4307-3CA9-4D81-BB31-FBB264AB0834}">
  <dimension ref="A1:Q38"/>
  <sheetViews>
    <sheetView workbookViewId="0">
      <selection activeCell="B9" sqref="B9"/>
    </sheetView>
  </sheetViews>
  <sheetFormatPr defaultRowHeight="15.5" x14ac:dyDescent="0.35"/>
  <cols>
    <col min="1" max="1" width="9" style="7" bestFit="1" customWidth="1"/>
    <col min="2" max="2" width="11.09765625" style="7" bestFit="1" customWidth="1"/>
    <col min="3" max="3" width="2.69921875" style="7" customWidth="1"/>
    <col min="4" max="4" width="9.8984375" style="7" bestFit="1" customWidth="1"/>
    <col min="5" max="6" width="13.796875" style="7" bestFit="1" customWidth="1"/>
    <col min="7" max="7" width="2.69921875" style="7" customWidth="1"/>
    <col min="8" max="8" width="12.296875" style="7" bestFit="1" customWidth="1"/>
    <col min="9" max="9" width="13.796875" style="7" bestFit="1" customWidth="1"/>
    <col min="10" max="10" width="15.796875" style="7" bestFit="1" customWidth="1"/>
    <col min="11" max="11" width="16.8984375" style="7" bestFit="1" customWidth="1"/>
    <col min="12" max="12" width="2.69921875" style="7" customWidth="1"/>
    <col min="13" max="13" width="12.5" style="7" bestFit="1" customWidth="1"/>
    <col min="14" max="14" width="13.796875" style="7" bestFit="1" customWidth="1"/>
    <col min="15" max="15" width="2.69921875" style="7" customWidth="1"/>
    <col min="16" max="16" width="15.796875" style="7" bestFit="1" customWidth="1"/>
    <col min="17" max="17" width="12.5" style="7" bestFit="1" customWidth="1"/>
    <col min="18" max="18" width="5.8984375" style="7" customWidth="1"/>
    <col min="19" max="20" width="6.8984375" style="7" bestFit="1" customWidth="1"/>
    <col min="21" max="21" width="13.296875" style="7" bestFit="1" customWidth="1"/>
    <col min="22" max="25" width="6.8984375" style="7" bestFit="1" customWidth="1"/>
    <col min="26" max="26" width="13.296875" style="7" bestFit="1" customWidth="1"/>
    <col min="27" max="28" width="5.69921875" style="7" bestFit="1" customWidth="1"/>
    <col min="29" max="30" width="5.69921875" style="7" customWidth="1"/>
    <col min="31" max="37" width="5.69921875" style="7" bestFit="1" customWidth="1"/>
    <col min="38" max="38" width="7.59765625" style="7" bestFit="1" customWidth="1"/>
    <col min="39" max="39" width="4.8984375" style="7" bestFit="1" customWidth="1"/>
    <col min="40" max="40" width="5.69921875" style="7" bestFit="1" customWidth="1"/>
    <col min="41" max="41" width="4.69921875" style="7" bestFit="1" customWidth="1"/>
    <col min="42" max="42" width="5.69921875" style="7" bestFit="1" customWidth="1"/>
    <col min="43" max="43" width="15.19921875" style="7" bestFit="1" customWidth="1"/>
    <col min="44" max="54" width="5.69921875" style="7" bestFit="1" customWidth="1"/>
    <col min="55" max="55" width="7.59765625" style="7" bestFit="1" customWidth="1"/>
    <col min="56" max="59" width="5.69921875" style="7" bestFit="1" customWidth="1"/>
    <col min="60" max="60" width="13.296875" style="7" bestFit="1" customWidth="1"/>
    <col min="61" max="61" width="14.09765625" style="7" bestFit="1" customWidth="1"/>
    <col min="62" max="62" width="8.3984375" style="7" bestFit="1" customWidth="1"/>
    <col min="63" max="63" width="5.69921875" style="7" customWidth="1"/>
    <col min="64" max="64" width="14.796875" style="7" bestFit="1" customWidth="1"/>
    <col min="65" max="65" width="6.8984375" style="7" customWidth="1"/>
    <col min="66" max="66" width="13.296875" style="7" bestFit="1" customWidth="1"/>
    <col min="67" max="67" width="7.09765625" style="7" bestFit="1" customWidth="1"/>
    <col min="68" max="68" width="20" style="7" bestFit="1" customWidth="1"/>
    <col min="69" max="69" width="19.796875" style="7" bestFit="1" customWidth="1"/>
    <col min="70" max="70" width="14.796875" style="7" bestFit="1" customWidth="1"/>
    <col min="71" max="71" width="9.8984375" style="7" bestFit="1" customWidth="1"/>
    <col min="72" max="72" width="5.796875" style="7" bestFit="1" customWidth="1"/>
    <col min="73" max="73" width="10.19921875" style="7" customWidth="1"/>
    <col min="74" max="74" width="5.5" style="7" bestFit="1" customWidth="1"/>
    <col min="75" max="16384" width="8.796875" style="7"/>
  </cols>
  <sheetData>
    <row r="1" spans="1:17" x14ac:dyDescent="0.35">
      <c r="A1" s="17" t="s">
        <v>90</v>
      </c>
      <c r="D1" s="17" t="s">
        <v>98</v>
      </c>
      <c r="H1" s="17" t="s">
        <v>93</v>
      </c>
      <c r="M1" s="17" t="s">
        <v>96</v>
      </c>
      <c r="P1" s="17" t="s">
        <v>95</v>
      </c>
    </row>
    <row r="2" spans="1:17" x14ac:dyDescent="0.35">
      <c r="A2" s="10" t="s">
        <v>36</v>
      </c>
      <c r="B2" s="11" t="s">
        <v>81</v>
      </c>
      <c r="D2" s="10" t="s">
        <v>81</v>
      </c>
      <c r="E2" s="10" t="s">
        <v>36</v>
      </c>
      <c r="F2" s="11"/>
      <c r="H2" s="16" t="s">
        <v>36</v>
      </c>
      <c r="I2" s="11" t="s">
        <v>18</v>
      </c>
      <c r="M2" s="16" t="s">
        <v>36</v>
      </c>
      <c r="N2" s="11" t="s">
        <v>18</v>
      </c>
      <c r="P2" s="16" t="s">
        <v>36</v>
      </c>
      <c r="Q2" s="11" t="s">
        <v>19</v>
      </c>
    </row>
    <row r="3" spans="1:17" x14ac:dyDescent="0.35">
      <c r="A3" s="12" t="s">
        <v>18</v>
      </c>
      <c r="B3" s="13">
        <v>1040948</v>
      </c>
      <c r="D3" s="10" t="s">
        <v>36</v>
      </c>
      <c r="E3" s="11" t="s">
        <v>18</v>
      </c>
      <c r="F3" s="11" t="s">
        <v>19</v>
      </c>
    </row>
    <row r="4" spans="1:17" x14ac:dyDescent="0.35">
      <c r="A4" s="12" t="s">
        <v>19</v>
      </c>
      <c r="B4" s="13">
        <v>387914</v>
      </c>
      <c r="D4" s="12" t="s">
        <v>99</v>
      </c>
      <c r="E4" s="13"/>
      <c r="F4" s="13"/>
      <c r="H4" s="10" t="s">
        <v>37</v>
      </c>
      <c r="I4" s="11" t="s">
        <v>81</v>
      </c>
      <c r="M4" s="10" t="s">
        <v>35</v>
      </c>
      <c r="N4" s="11" t="s">
        <v>81</v>
      </c>
      <c r="P4" s="10" t="s">
        <v>77</v>
      </c>
      <c r="Q4" s="11" t="s">
        <v>81</v>
      </c>
    </row>
    <row r="5" spans="1:17" x14ac:dyDescent="0.35">
      <c r="D5" s="19" t="s">
        <v>3</v>
      </c>
      <c r="E5" s="14">
        <v>60000</v>
      </c>
      <c r="F5" s="14">
        <v>41009</v>
      </c>
      <c r="H5" s="12" t="s">
        <v>39</v>
      </c>
      <c r="I5" s="14">
        <v>60000</v>
      </c>
      <c r="J5" s="7" t="s">
        <v>39</v>
      </c>
      <c r="K5" s="9">
        <f>IFERROR(GETPIVOTDATA("Amount",$H$4,"Category","Main"),"")</f>
        <v>60000</v>
      </c>
      <c r="M5" s="12" t="s">
        <v>78</v>
      </c>
      <c r="N5" s="14">
        <v>60000</v>
      </c>
      <c r="P5" s="12" t="s">
        <v>47</v>
      </c>
      <c r="Q5" s="14">
        <v>4073</v>
      </c>
    </row>
    <row r="6" spans="1:17" x14ac:dyDescent="0.35">
      <c r="A6" s="17" t="s">
        <v>91</v>
      </c>
      <c r="D6" s="19" t="s">
        <v>4</v>
      </c>
      <c r="E6" s="14">
        <v>60000</v>
      </c>
      <c r="F6" s="14">
        <v>21942</v>
      </c>
      <c r="H6"/>
      <c r="I6"/>
      <c r="J6" s="7" t="s">
        <v>40</v>
      </c>
      <c r="K6" s="9" t="str">
        <f>IFERROR(GETPIVOTDATA("Amount",$H$4,"Category","Side"),"")</f>
        <v/>
      </c>
      <c r="M6"/>
      <c r="N6"/>
      <c r="P6" s="12" t="s">
        <v>48</v>
      </c>
      <c r="Q6" s="14">
        <v>2412</v>
      </c>
    </row>
    <row r="7" spans="1:17" x14ac:dyDescent="0.35">
      <c r="A7" s="10" t="s">
        <v>36</v>
      </c>
      <c r="B7" s="11" t="s">
        <v>81</v>
      </c>
      <c r="D7" s="19" t="s">
        <v>5</v>
      </c>
      <c r="E7" s="14">
        <v>60378</v>
      </c>
      <c r="F7" s="14">
        <v>25237</v>
      </c>
      <c r="K7" s="9">
        <f>SUM(K5:K6)</f>
        <v>60000</v>
      </c>
      <c r="N7" s="9"/>
      <c r="P7" s="12" t="s">
        <v>46</v>
      </c>
      <c r="Q7" s="14">
        <v>225</v>
      </c>
    </row>
    <row r="8" spans="1:17" x14ac:dyDescent="0.35">
      <c r="A8" s="12" t="s">
        <v>18</v>
      </c>
      <c r="B8" s="13">
        <v>723015</v>
      </c>
      <c r="D8" s="19" t="s">
        <v>6</v>
      </c>
      <c r="E8" s="14">
        <v>60000</v>
      </c>
      <c r="F8" s="14">
        <v>22905</v>
      </c>
      <c r="H8" s="17" t="s">
        <v>94</v>
      </c>
      <c r="M8" s="17" t="s">
        <v>97</v>
      </c>
    </row>
    <row r="9" spans="1:17" x14ac:dyDescent="0.35">
      <c r="A9" s="12" t="s">
        <v>19</v>
      </c>
      <c r="B9" s="13">
        <v>309501</v>
      </c>
      <c r="D9" s="19" t="s">
        <v>7</v>
      </c>
      <c r="E9" s="14">
        <v>61883</v>
      </c>
      <c r="F9" s="14">
        <v>27493</v>
      </c>
      <c r="H9" s="16" t="s">
        <v>36</v>
      </c>
      <c r="I9" s="11" t="s">
        <v>19</v>
      </c>
      <c r="M9" s="16" t="s">
        <v>36</v>
      </c>
      <c r="N9" s="11" t="s">
        <v>19</v>
      </c>
    </row>
    <row r="10" spans="1:17" x14ac:dyDescent="0.35">
      <c r="D10" s="19" t="s">
        <v>8</v>
      </c>
      <c r="E10" s="14">
        <v>60000</v>
      </c>
      <c r="F10" s="14">
        <v>22510</v>
      </c>
    </row>
    <row r="11" spans="1:17" x14ac:dyDescent="0.35">
      <c r="A11" s="17" t="s">
        <v>92</v>
      </c>
      <c r="D11" s="19" t="s">
        <v>9</v>
      </c>
      <c r="E11" s="14">
        <v>60000</v>
      </c>
      <c r="F11" s="14">
        <v>21647</v>
      </c>
      <c r="H11" s="10" t="s">
        <v>37</v>
      </c>
      <c r="I11" s="11" t="s">
        <v>81</v>
      </c>
      <c r="M11" s="10" t="s">
        <v>35</v>
      </c>
      <c r="N11" s="11" t="s">
        <v>81</v>
      </c>
    </row>
    <row r="12" spans="1:17" x14ac:dyDescent="0.35">
      <c r="A12" s="10" t="s">
        <v>36</v>
      </c>
      <c r="B12" s="11" t="s">
        <v>81</v>
      </c>
      <c r="D12" s="19" t="s">
        <v>10</v>
      </c>
      <c r="E12" s="14">
        <v>60000</v>
      </c>
      <c r="F12" s="14">
        <v>32139</v>
      </c>
      <c r="H12" s="12" t="s">
        <v>31</v>
      </c>
      <c r="I12" s="13">
        <v>199</v>
      </c>
      <c r="J12" s="7" t="s">
        <v>27</v>
      </c>
      <c r="K12" s="9" t="str">
        <f>IFERROR(GETPIVOTDATA("Amount",$H$11,"Category","Clothing"),"")</f>
        <v/>
      </c>
      <c r="M12" s="12" t="s">
        <v>16</v>
      </c>
      <c r="N12" s="14">
        <v>8213</v>
      </c>
    </row>
    <row r="13" spans="1:17" x14ac:dyDescent="0.35">
      <c r="A13" s="12" t="s">
        <v>18</v>
      </c>
      <c r="B13" s="13">
        <v>60000</v>
      </c>
      <c r="D13" s="19" t="s">
        <v>11</v>
      </c>
      <c r="E13" s="14">
        <v>60000</v>
      </c>
      <c r="F13" s="14">
        <v>24569</v>
      </c>
      <c r="H13" s="12" t="s">
        <v>26</v>
      </c>
      <c r="I13" s="13">
        <v>6710</v>
      </c>
      <c r="J13" s="7" t="s">
        <v>31</v>
      </c>
      <c r="K13" s="9">
        <f>IFERROR(GETPIVOTDATA("Amount",$H$11,"Category","Entertainment"),"")</f>
        <v>199</v>
      </c>
      <c r="M13" s="12" t="s">
        <v>15</v>
      </c>
      <c r="N13" s="14">
        <v>2751</v>
      </c>
    </row>
    <row r="14" spans="1:17" x14ac:dyDescent="0.35">
      <c r="A14" s="12" t="s">
        <v>19</v>
      </c>
      <c r="B14" s="13">
        <v>13377</v>
      </c>
      <c r="D14" s="19" t="s">
        <v>12</v>
      </c>
      <c r="E14" s="14">
        <v>60000</v>
      </c>
      <c r="F14" s="14">
        <v>21185</v>
      </c>
      <c r="H14" s="12" t="s">
        <v>28</v>
      </c>
      <c r="I14" s="13">
        <v>250</v>
      </c>
      <c r="J14" s="7" t="s">
        <v>26</v>
      </c>
      <c r="K14" s="9">
        <f>IFERROR(GETPIVOTDATA("Amount",$H$11,"Category","Food"),"")</f>
        <v>6710</v>
      </c>
      <c r="M14" s="12" t="s">
        <v>17</v>
      </c>
      <c r="N14" s="14">
        <v>2413</v>
      </c>
    </row>
    <row r="15" spans="1:17" x14ac:dyDescent="0.35">
      <c r="D15" s="19" t="s">
        <v>13</v>
      </c>
      <c r="E15" s="14">
        <v>60000</v>
      </c>
      <c r="F15" s="14">
        <v>21584</v>
      </c>
      <c r="H15" s="12" t="s">
        <v>76</v>
      </c>
      <c r="I15" s="13">
        <v>750</v>
      </c>
      <c r="J15" s="7" t="s">
        <v>30</v>
      </c>
      <c r="K15" s="9" t="str">
        <f>IFERROR(GETPIVOTDATA("Amount",$H$11,"Category","Gifts"),"")</f>
        <v/>
      </c>
      <c r="M15"/>
      <c r="N15"/>
    </row>
    <row r="16" spans="1:17" x14ac:dyDescent="0.35">
      <c r="D16" s="19" t="s">
        <v>14</v>
      </c>
      <c r="E16" s="14">
        <v>60754</v>
      </c>
      <c r="F16" s="14">
        <v>27281</v>
      </c>
      <c r="H16" s="12" t="s">
        <v>23</v>
      </c>
      <c r="I16" s="13">
        <v>826</v>
      </c>
      <c r="J16" s="7" t="s">
        <v>28</v>
      </c>
      <c r="K16" s="9">
        <f>IFERROR(GETPIVOTDATA("Amount",$H$11,"Category","Healthcare"),"")</f>
        <v>250</v>
      </c>
    </row>
    <row r="17" spans="4:11" x14ac:dyDescent="0.35">
      <c r="H17" s="12" t="s">
        <v>29</v>
      </c>
      <c r="I17" s="13">
        <v>3254</v>
      </c>
      <c r="J17" s="7" t="s">
        <v>76</v>
      </c>
      <c r="K17" s="9">
        <f>IFERROR(GETPIVOTDATA("Amount",$H$11,"Category","Household"),"")</f>
        <v>750</v>
      </c>
    </row>
    <row r="18" spans="4:11" x14ac:dyDescent="0.35">
      <c r="H18" s="12" t="s">
        <v>25</v>
      </c>
      <c r="I18" s="13">
        <v>699</v>
      </c>
      <c r="J18" s="7" t="s">
        <v>24</v>
      </c>
      <c r="K18" s="9" t="str">
        <f>IFERROR(GETPIVOTDATA("Amount",$H$11,"Category","Housing"),"")</f>
        <v/>
      </c>
    </row>
    <row r="19" spans="4:11" x14ac:dyDescent="0.35">
      <c r="H19" s="12" t="s">
        <v>22</v>
      </c>
      <c r="I19" s="13">
        <v>689</v>
      </c>
      <c r="J19" s="7" t="s">
        <v>23</v>
      </c>
      <c r="K19" s="9">
        <f>IFERROR(GETPIVOTDATA("Amount",$H$11,"Category","Insurance"),"")</f>
        <v>826</v>
      </c>
    </row>
    <row r="20" spans="4:11" x14ac:dyDescent="0.35">
      <c r="H20"/>
      <c r="I20"/>
      <c r="J20" s="7" t="s">
        <v>29</v>
      </c>
      <c r="K20" s="9">
        <f>IFERROR(GETPIVOTDATA("Amount",$H$11,"Category","Personal"),"")</f>
        <v>3254</v>
      </c>
    </row>
    <row r="21" spans="4:11" x14ac:dyDescent="0.35">
      <c r="H21"/>
      <c r="I21"/>
      <c r="J21" s="7" t="s">
        <v>25</v>
      </c>
      <c r="K21" s="9">
        <f>IFERROR(GETPIVOTDATA("Amount",$H$11,"Category","Transportation"),"")</f>
        <v>699</v>
      </c>
    </row>
    <row r="22" spans="4:11" x14ac:dyDescent="0.35">
      <c r="H22"/>
      <c r="I22"/>
      <c r="J22" s="7" t="s">
        <v>22</v>
      </c>
      <c r="K22" s="9">
        <f>IFERROR(GETPIVOTDATA("Amount",$H$11,"Category","Utilities"),"")</f>
        <v>689</v>
      </c>
    </row>
    <row r="23" spans="4:11" x14ac:dyDescent="0.35">
      <c r="K23" s="9">
        <f>SUM(K12:K22)</f>
        <v>13377</v>
      </c>
    </row>
    <row r="24" spans="4:11" x14ac:dyDescent="0.35">
      <c r="D24" s="11" t="s">
        <v>0</v>
      </c>
      <c r="E24"/>
    </row>
    <row r="25" spans="4:11" x14ac:dyDescent="0.35">
      <c r="D25" s="18">
        <v>44927</v>
      </c>
      <c r="E25"/>
    </row>
    <row r="26" spans="4:11" x14ac:dyDescent="0.35">
      <c r="D26" s="7" t="str">
        <f>_xlfn.CONCAT("in ",TEXT(GETPIVOTDATA("Date",$D$24),"YYYY"))</f>
        <v>in 2023</v>
      </c>
    </row>
    <row r="28" spans="4:11" x14ac:dyDescent="0.35">
      <c r="D28" s="7" t="str">
        <f>_xlfn.CONCAT("Monthly Income &amp; Expense ",$D$26)</f>
        <v>Monthly Income &amp; Expense in 2023</v>
      </c>
    </row>
    <row r="30" spans="4:11" x14ac:dyDescent="0.35">
      <c r="D30" s="11" t="s">
        <v>88</v>
      </c>
      <c r="E30" s="11" t="s">
        <v>89</v>
      </c>
    </row>
    <row r="31" spans="4:11" x14ac:dyDescent="0.35">
      <c r="D31" s="15">
        <v>45413</v>
      </c>
      <c r="E31" s="15">
        <v>45440</v>
      </c>
    </row>
    <row r="32" spans="4:11" x14ac:dyDescent="0.35">
      <c r="D32" s="7" t="str">
        <f>IF(TEXT(GETPIVOTDATA("From",$D$30),"MMM YYYY")=TEXT(GETPIVOTDATA("To",$D$30),"MMM YYYY"),CONCATENATE("from ",TEXT(GETPIVOTDATA("From",$D$30),"MMM YYYY")),CONCATENATE("from ",TEXT(GETPIVOTDATA("From",$D$30),"MMM YYYY")," to ",TEXT(GETPIVOTDATA("To",$D$30),"MMM YYYY")))</f>
        <v>from May 2024</v>
      </c>
    </row>
    <row r="34" spans="4:4" x14ac:dyDescent="0.35">
      <c r="D34" s="7" t="str">
        <f>"Income by Method"&amp;CHAR(10)&amp;$D$32</f>
        <v>Income by Method
from May 2024</v>
      </c>
    </row>
    <row r="35" spans="4:4" x14ac:dyDescent="0.35">
      <c r="D35" s="7" t="str">
        <f>"Expense by Method"&amp;CHAR(10)&amp;$D$32</f>
        <v>Expense by Method
from May 2024</v>
      </c>
    </row>
    <row r="36" spans="4:4" x14ac:dyDescent="0.35">
      <c r="D36" s="7" t="str">
        <f>"Income by Category"&amp;CHAR(10)&amp;$D$32</f>
        <v>Income by Category
from May 2024</v>
      </c>
    </row>
    <row r="37" spans="4:4" x14ac:dyDescent="0.35">
      <c r="D37" s="7" t="str">
        <f>"Expense by Category"&amp;CHAR(10)&amp;$D$32</f>
        <v>Expense by Category
from May 2024</v>
      </c>
    </row>
    <row r="38" spans="4:4" x14ac:dyDescent="0.35">
      <c r="D38" s="7" t="str">
        <f>"Expense by Subcategory"&amp;CHAR(10)&amp;$D$32</f>
        <v>Expense by Subcategory
from May 2024</v>
      </c>
    </row>
  </sheetData>
  <pageMargins left="0.7" right="0.7" top="0.75" bottom="0.75" header="0.3" footer="0.3"/>
  <pageSetup orientation="portrait"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20</vt:i4>
      </vt:variant>
    </vt:vector>
  </HeadingPairs>
  <TitlesOfParts>
    <vt:vector size="24" baseType="lpstr">
      <vt:lpstr>Data Validation</vt:lpstr>
      <vt:lpstr>Entries</vt:lpstr>
      <vt:lpstr>Dashboard</vt:lpstr>
      <vt:lpstr>Pivot Table</vt:lpstr>
      <vt:lpstr>Clothing</vt:lpstr>
      <vt:lpstr>Entertainment</vt:lpstr>
      <vt:lpstr>Expense</vt:lpstr>
      <vt:lpstr>Food</vt:lpstr>
      <vt:lpstr>Gifts</vt:lpstr>
      <vt:lpstr>Healthcare</vt:lpstr>
      <vt:lpstr>Household</vt:lpstr>
      <vt:lpstr>Housing</vt:lpstr>
      <vt:lpstr>Income</vt:lpstr>
      <vt:lpstr>Insurance</vt:lpstr>
      <vt:lpstr>Main</vt:lpstr>
      <vt:lpstr>Method</vt:lpstr>
      <vt:lpstr>Month</vt:lpstr>
      <vt:lpstr>Month_Name</vt:lpstr>
      <vt:lpstr>Personal</vt:lpstr>
      <vt:lpstr>Side</vt:lpstr>
      <vt:lpstr>Transportation</vt:lpstr>
      <vt:lpstr>Type</vt:lpstr>
      <vt:lpstr>Utilities</vt:lpstr>
      <vt:lpstr>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Maggie Huang</dc:creator>
  <cp:lastModifiedBy>Maggie Huang</cp:lastModifiedBy>
  <cp:lastPrinted>2024-07-19T14:45:16Z</cp:lastPrinted>
  <dcterms:created xsi:type="dcterms:W3CDTF">2024-05-29T11:31:42Z</dcterms:created>
  <dcterms:modified xsi:type="dcterms:W3CDTF">2024-07-30T06:15:13Z</dcterms:modified>
</cp:coreProperties>
</file>