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unmengge/Desktop/myproject/master-thesis/DataCode/ThesisCode/Data/"/>
    </mc:Choice>
  </mc:AlternateContent>
  <xr:revisionPtr revIDLastSave="0" documentId="13_ncr:1_{CE3792F6-3264-1F49-BACA-182B3EEF69D8}" xr6:coauthVersionLast="47" xr6:coauthVersionMax="47" xr10:uidLastSave="{00000000-0000-0000-0000-000000000000}"/>
  <bookViews>
    <workbookView xWindow="2400" yWindow="760" windowWidth="27840" windowHeight="16620" xr2:uid="{8CF2A1EC-3E8C-404F-BE70-699AA34450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62" i="1"/>
  <c r="D60" i="1"/>
  <c r="D59" i="1"/>
  <c r="D58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5" i="1"/>
  <c r="D34" i="1"/>
</calcChain>
</file>

<file path=xl/sharedStrings.xml><?xml version="1.0" encoding="utf-8"?>
<sst xmlns="http://schemas.openxmlformats.org/spreadsheetml/2006/main" count="157" uniqueCount="106">
  <si>
    <t>Coin</t>
    <phoneticPr fontId="1" type="noConversion"/>
  </si>
  <si>
    <t>Variable Name</t>
    <phoneticPr fontId="1" type="noConversion"/>
  </si>
  <si>
    <t>Description</t>
    <phoneticPr fontId="1" type="noConversion"/>
  </si>
  <si>
    <t>Sources</t>
    <phoneticPr fontId="1" type="noConversion"/>
  </si>
  <si>
    <t>Other</t>
    <phoneticPr fontId="1" type="noConversion"/>
  </si>
  <si>
    <t>#Num</t>
    <phoneticPr fontId="1" type="noConversion"/>
  </si>
  <si>
    <t>other</t>
    <phoneticPr fontId="1" type="noConversion"/>
  </si>
  <si>
    <t>The name of coin for ico</t>
    <phoneticPr fontId="1" type="noConversion"/>
  </si>
  <si>
    <t>cryptorank.com</t>
    <phoneticPr fontId="1" type="noConversion"/>
  </si>
  <si>
    <t>Success</t>
    <phoneticPr fontId="1" type="noConversion"/>
  </si>
  <si>
    <t>ICO succcess or not</t>
    <phoneticPr fontId="1" type="noConversion"/>
  </si>
  <si>
    <t>dummy</t>
    <phoneticPr fontId="1" type="noConversion"/>
  </si>
  <si>
    <t>cryptorank/icodrop/foundico/coinmarketcap/coincarp/icobench/google search/news</t>
    <phoneticPr fontId="1" type="noConversion"/>
  </si>
  <si>
    <t>Raised</t>
    <phoneticPr fontId="1" type="noConversion"/>
  </si>
  <si>
    <t>Total Raised</t>
    <phoneticPr fontId="1" type="noConversion"/>
  </si>
  <si>
    <t>Investor Number</t>
    <phoneticPr fontId="1" type="noConversion"/>
  </si>
  <si>
    <t>Price</t>
    <phoneticPr fontId="1" type="noConversion"/>
  </si>
  <si>
    <t>ICO Order</t>
    <phoneticPr fontId="1" type="noConversion"/>
  </si>
  <si>
    <t>Rounds</t>
    <phoneticPr fontId="1" type="noConversion"/>
  </si>
  <si>
    <t>ICO Start</t>
    <phoneticPr fontId="1" type="noConversion"/>
  </si>
  <si>
    <t>ICO End</t>
    <phoneticPr fontId="1" type="noConversion"/>
  </si>
  <si>
    <t>Soft Cap</t>
    <phoneticPr fontId="1" type="noConversion"/>
  </si>
  <si>
    <t>Hard Cap</t>
    <phoneticPr fontId="1" type="noConversion"/>
  </si>
  <si>
    <t>ICO Days</t>
    <phoneticPr fontId="1" type="noConversion"/>
  </si>
  <si>
    <t># ICO INFORMATION FORM</t>
    <phoneticPr fontId="1" type="noConversion"/>
  </si>
  <si>
    <t># INVESTOR INFORMATION FORM</t>
    <phoneticPr fontId="1" type="noConversion"/>
  </si>
  <si>
    <t xml:space="preserve">Investor </t>
    <phoneticPr fontId="1" type="noConversion"/>
  </si>
  <si>
    <t>Investment Number</t>
    <phoneticPr fontId="1" type="noConversion"/>
  </si>
  <si>
    <t>Location</t>
    <phoneticPr fontId="1" type="noConversion"/>
  </si>
  <si>
    <t>Link</t>
    <phoneticPr fontId="1" type="noConversion"/>
  </si>
  <si>
    <t>Tier</t>
    <phoneticPr fontId="1" type="noConversion"/>
  </si>
  <si>
    <t>Type</t>
    <phoneticPr fontId="1" type="noConversion"/>
  </si>
  <si>
    <t xml:space="preserve">Raised amount for </t>
    <phoneticPr fontId="1" type="noConversion"/>
  </si>
  <si>
    <t>ICO price for one coin</t>
    <phoneticPr fontId="1" type="noConversion"/>
  </si>
  <si>
    <t>Actual ICO days</t>
    <phoneticPr fontId="1" type="noConversion"/>
  </si>
  <si>
    <t>ICO order in fundraiseing phases</t>
    <phoneticPr fontId="1" type="noConversion"/>
  </si>
  <si>
    <t>Total raised amount</t>
    <phoneticPr fontId="1" type="noConversion"/>
  </si>
  <si>
    <t>Legal entity registration country</t>
  </si>
  <si>
    <t>Total number of investments</t>
  </si>
  <si>
    <t>page link in cryptorank site</t>
    <phoneticPr fontId="1" type="noConversion"/>
  </si>
  <si>
    <t>Investor company</t>
    <phoneticPr fontId="1" type="noConversion"/>
  </si>
  <si>
    <t>social link</t>
    <phoneticPr fontId="1" type="noConversion"/>
  </si>
  <si>
    <t>website link,github link and social media link</t>
    <phoneticPr fontId="1" type="noConversion"/>
  </si>
  <si>
    <t>category</t>
    <phoneticPr fontId="1" type="noConversion"/>
  </si>
  <si>
    <t>Succeess</t>
    <phoneticPr fontId="1" type="noConversion"/>
  </si>
  <si>
    <t>Yes</t>
    <phoneticPr fontId="1" type="noConversion"/>
  </si>
  <si>
    <t>No</t>
    <phoneticPr fontId="1" type="noConversion"/>
  </si>
  <si>
    <t>ICO Round</t>
    <phoneticPr fontId="1" type="noConversion"/>
  </si>
  <si>
    <t>Code available</t>
    <phoneticPr fontId="1" type="noConversion"/>
  </si>
  <si>
    <t>#794</t>
    <phoneticPr fontId="1" type="noConversion"/>
  </si>
  <si>
    <t>#579</t>
    <phoneticPr fontId="1" type="noConversion"/>
  </si>
  <si>
    <t>#215</t>
    <phoneticPr fontId="1" type="noConversion"/>
  </si>
  <si>
    <t>#479</t>
    <phoneticPr fontId="1" type="noConversion"/>
  </si>
  <si>
    <t>#315</t>
    <phoneticPr fontId="1" type="noConversion"/>
  </si>
  <si>
    <t>#728</t>
    <phoneticPr fontId="1" type="noConversion"/>
  </si>
  <si>
    <t>#39</t>
    <phoneticPr fontId="1" type="noConversion"/>
  </si>
  <si>
    <t>#16</t>
    <phoneticPr fontId="1" type="noConversion"/>
  </si>
  <si>
    <t>#9</t>
    <phoneticPr fontId="1" type="noConversion"/>
  </si>
  <si>
    <t>#1</t>
    <phoneticPr fontId="1" type="noConversion"/>
  </si>
  <si>
    <t>Category</t>
  </si>
  <si>
    <t>Blockchain Service</t>
  </si>
  <si>
    <t>Defi</t>
    <phoneticPr fontId="1" type="noConversion"/>
  </si>
  <si>
    <t>Chain</t>
    <phoneticPr fontId="1" type="noConversion"/>
  </si>
  <si>
    <t>Blockchain Infrastructure</t>
  </si>
  <si>
    <t>GameFi</t>
  </si>
  <si>
    <t>#175</t>
    <phoneticPr fontId="1" type="noConversion"/>
  </si>
  <si>
    <t>#88</t>
    <phoneticPr fontId="1" type="noConversion"/>
  </si>
  <si>
    <t>#78</t>
    <phoneticPr fontId="1" type="noConversion"/>
  </si>
  <si>
    <t>#73</t>
    <phoneticPr fontId="1" type="noConversion"/>
  </si>
  <si>
    <t>CeFi</t>
  </si>
  <si>
    <t>Social</t>
  </si>
  <si>
    <t>#32</t>
    <phoneticPr fontId="1" type="noConversion"/>
  </si>
  <si>
    <t>#31</t>
    <phoneticPr fontId="1" type="noConversion"/>
  </si>
  <si>
    <t>Currency</t>
  </si>
  <si>
    <t>#21</t>
    <phoneticPr fontId="1" type="noConversion"/>
  </si>
  <si>
    <t>NFT</t>
    <phoneticPr fontId="1" type="noConversion"/>
  </si>
  <si>
    <t>#7</t>
    <phoneticPr fontId="1" type="noConversion"/>
  </si>
  <si>
    <t>NA</t>
    <phoneticPr fontId="1" type="noConversion"/>
  </si>
  <si>
    <t>#250</t>
    <phoneticPr fontId="1" type="noConversion"/>
  </si>
  <si>
    <t>Blockchain</t>
    <phoneticPr fontId="1" type="noConversion"/>
  </si>
  <si>
    <t>Ethereum</t>
    <phoneticPr fontId="1" type="noConversion"/>
  </si>
  <si>
    <t>#547</t>
    <phoneticPr fontId="1" type="noConversion"/>
  </si>
  <si>
    <t>#133</t>
    <phoneticPr fontId="1" type="noConversion"/>
  </si>
  <si>
    <t>#114</t>
    <phoneticPr fontId="1" type="noConversion"/>
  </si>
  <si>
    <t>%</t>
    <phoneticPr fontId="1" type="noConversion"/>
  </si>
  <si>
    <t>2~5</t>
    <phoneticPr fontId="1" type="noConversion"/>
  </si>
  <si>
    <t>6~10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</si>
  <si>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</si>
  <si>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</si>
  <si>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</si>
  <si>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41~60</t>
    <phoneticPr fontId="1" type="noConversion"/>
  </si>
  <si>
    <t>61~100</t>
    <phoneticPr fontId="1" type="noConversion"/>
  </si>
  <si>
    <t>100~200</t>
    <phoneticPr fontId="1" type="noConversion"/>
  </si>
  <si>
    <t>201~360</t>
    <phoneticPr fontId="1" type="noConversion"/>
  </si>
  <si>
    <t>nan</t>
    <phoneticPr fontId="1" type="noConversion"/>
  </si>
  <si>
    <t>Variables</t>
    <phoneticPr fontId="1" type="noConversion"/>
  </si>
  <si>
    <t>dependent variable</t>
    <phoneticPr fontId="1" type="noConversion"/>
  </si>
  <si>
    <t>success</t>
    <phoneticPr fontId="1" type="noConversion"/>
  </si>
  <si>
    <t>independent variable</t>
    <phoneticPr fontId="1" type="noConversion"/>
  </si>
  <si>
    <t>control variable</t>
    <phoneticPr fontId="1" type="noConversion"/>
  </si>
  <si>
    <t>sale price</t>
    <phoneticPr fontId="1" type="noConversion"/>
  </si>
  <si>
    <t>code available</t>
    <phoneticPr fontId="1" type="noConversion"/>
  </si>
  <si>
    <t>is_softcap</t>
    <phoneticPr fontId="1" type="noConversion"/>
  </si>
  <si>
    <t>is_twitter</t>
    <phoneticPr fontId="1" type="noConversion"/>
  </si>
  <si>
    <t>is_hardcap</t>
    <phoneticPr fontId="1" type="noConversion"/>
  </si>
  <si>
    <t>is_ethereum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</si>
</sst>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5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D0FC-FE6D-4D40-96C0-526F14297C34}">
  <dimension ref="B2:F95"/>
  <sheetViews>
    <sheetView tabSelected="1" topLeftCell="A66" workbookViewId="0">
      <selection activeCell="B85" sqref="B85:C95"/>
    </sheetView>
  </sheetViews>
  <sheetFormatPr baseColWidth="10" defaultRowHeight="16"/>
  <cols>
    <col min="2" max="2" width="16.83203125" style="1" customWidth="1"/>
    <col min="3" max="3" width="30.5" customWidth="1"/>
    <col min="4" max="4" width="79" customWidth="1"/>
  </cols>
  <sheetData>
    <row r="2" spans="2:6">
      <c r="B2" s="1" t="s">
        <v>24</v>
      </c>
    </row>
    <row r="3" spans="2:6" s="1" customFormat="1">
      <c r="B3" s="1" t="s">
        <v>1</v>
      </c>
      <c r="C3" s="1" t="s">
        <v>2</v>
      </c>
      <c r="D3" s="1" t="s">
        <v>3</v>
      </c>
      <c r="E3" s="1" t="s">
        <v>5</v>
      </c>
      <c r="F3" s="1" t="s">
        <v>6</v>
      </c>
    </row>
    <row r="4" spans="2:6">
      <c r="B4" s="1" t="s">
        <v>0</v>
      </c>
      <c r="C4" t="s">
        <v>7</v>
      </c>
      <c r="D4" t="s">
        <v>8</v>
      </c>
      <c r="E4">
        <v>794</v>
      </c>
    </row>
    <row r="5" spans="2:6">
      <c r="B5" s="1" t="s">
        <v>9</v>
      </c>
      <c r="C5" t="s">
        <v>10</v>
      </c>
      <c r="D5" t="s">
        <v>12</v>
      </c>
      <c r="E5">
        <v>794</v>
      </c>
      <c r="F5" t="s">
        <v>11</v>
      </c>
    </row>
    <row r="6" spans="2:6">
      <c r="B6" s="1" t="s">
        <v>13</v>
      </c>
      <c r="C6" t="s">
        <v>32</v>
      </c>
      <c r="D6" t="s">
        <v>12</v>
      </c>
      <c r="E6">
        <v>794</v>
      </c>
    </row>
    <row r="7" spans="2:6">
      <c r="B7" s="1" t="s">
        <v>16</v>
      </c>
      <c r="C7" t="s">
        <v>33</v>
      </c>
      <c r="D7" t="s">
        <v>8</v>
      </c>
      <c r="E7">
        <v>781</v>
      </c>
    </row>
    <row r="8" spans="2:6">
      <c r="B8" s="1" t="s">
        <v>23</v>
      </c>
      <c r="C8" t="s">
        <v>34</v>
      </c>
      <c r="D8" t="s">
        <v>12</v>
      </c>
      <c r="E8">
        <v>715</v>
      </c>
    </row>
    <row r="9" spans="2:6">
      <c r="B9" s="1" t="s">
        <v>18</v>
      </c>
      <c r="C9" t="s">
        <v>35</v>
      </c>
      <c r="D9" t="s">
        <v>8</v>
      </c>
      <c r="E9">
        <v>794</v>
      </c>
    </row>
    <row r="10" spans="2:6">
      <c r="B10" s="1" t="s">
        <v>19</v>
      </c>
      <c r="D10" t="s">
        <v>12</v>
      </c>
      <c r="E10">
        <v>715</v>
      </c>
    </row>
    <row r="11" spans="2:6">
      <c r="B11" s="1" t="s">
        <v>20</v>
      </c>
      <c r="D11" t="s">
        <v>12</v>
      </c>
      <c r="E11">
        <v>715</v>
      </c>
    </row>
    <row r="12" spans="2:6">
      <c r="B12" s="1" t="s">
        <v>21</v>
      </c>
      <c r="D12" t="s">
        <v>12</v>
      </c>
      <c r="E12">
        <v>24</v>
      </c>
    </row>
    <row r="13" spans="2:6">
      <c r="B13" s="1" t="s">
        <v>22</v>
      </c>
      <c r="D13" t="s">
        <v>12</v>
      </c>
      <c r="E13">
        <v>547</v>
      </c>
    </row>
    <row r="14" spans="2:6">
      <c r="B14" s="1" t="s">
        <v>14</v>
      </c>
      <c r="C14" t="s">
        <v>36</v>
      </c>
      <c r="D14" t="s">
        <v>8</v>
      </c>
      <c r="E14">
        <v>581</v>
      </c>
    </row>
    <row r="15" spans="2:6">
      <c r="B15" s="1" t="s">
        <v>15</v>
      </c>
      <c r="D15" t="s">
        <v>8</v>
      </c>
      <c r="E15">
        <v>794</v>
      </c>
    </row>
    <row r="16" spans="2:6">
      <c r="B16" s="1" t="s">
        <v>41</v>
      </c>
      <c r="C16" t="s">
        <v>42</v>
      </c>
      <c r="D16" t="s">
        <v>12</v>
      </c>
      <c r="E16">
        <v>794</v>
      </c>
    </row>
    <row r="17" spans="2:6">
      <c r="B17" s="1" t="s">
        <v>43</v>
      </c>
      <c r="D17" t="s">
        <v>8</v>
      </c>
      <c r="E17">
        <v>544</v>
      </c>
    </row>
    <row r="23" spans="2:6">
      <c r="B23" s="2" t="s">
        <v>25</v>
      </c>
      <c r="C23" s="2"/>
    </row>
    <row r="24" spans="2:6" s="1" customFormat="1">
      <c r="B24" s="1" t="s">
        <v>1</v>
      </c>
      <c r="C24" s="1" t="s">
        <v>2</v>
      </c>
      <c r="D24" s="1" t="s">
        <v>3</v>
      </c>
      <c r="E24" s="1" t="s">
        <v>5</v>
      </c>
      <c r="F24" s="1" t="s">
        <v>6</v>
      </c>
    </row>
    <row r="25" spans="2:6">
      <c r="B25" s="1" t="s">
        <v>26</v>
      </c>
      <c r="C25" s="1" t="s">
        <v>40</v>
      </c>
      <c r="D25" t="s">
        <v>8</v>
      </c>
      <c r="E25">
        <v>8915</v>
      </c>
    </row>
    <row r="26" spans="2:6">
      <c r="B26" s="1" t="s">
        <v>27</v>
      </c>
      <c r="C26" t="s">
        <v>38</v>
      </c>
      <c r="D26" t="s">
        <v>8</v>
      </c>
      <c r="E26">
        <v>8915</v>
      </c>
    </row>
    <row r="27" spans="2:6">
      <c r="B27" s="1" t="s">
        <v>28</v>
      </c>
      <c r="C27" t="s">
        <v>37</v>
      </c>
      <c r="D27" t="s">
        <v>8</v>
      </c>
      <c r="E27">
        <v>5794</v>
      </c>
    </row>
    <row r="28" spans="2:6">
      <c r="B28" s="1" t="s">
        <v>29</v>
      </c>
      <c r="C28" t="s">
        <v>39</v>
      </c>
      <c r="D28" t="s">
        <v>8</v>
      </c>
      <c r="E28">
        <v>8915</v>
      </c>
    </row>
    <row r="29" spans="2:6">
      <c r="B29" s="1" t="s">
        <v>30</v>
      </c>
      <c r="D29" t="s">
        <v>8</v>
      </c>
      <c r="E29">
        <v>5434</v>
      </c>
    </row>
    <row r="30" spans="2:6">
      <c r="B30" s="1" t="s">
        <v>31</v>
      </c>
      <c r="D30" t="s">
        <v>8</v>
      </c>
      <c r="E30">
        <v>8915</v>
      </c>
    </row>
    <row r="32" spans="2:6" s="4" customFormat="1">
      <c r="B32" s="3"/>
    </row>
    <row r="33" spans="2:4" s="8" customFormat="1">
      <c r="B33" s="6" t="s">
        <v>44</v>
      </c>
      <c r="C33" s="7" t="s">
        <v>49</v>
      </c>
      <c r="D33" s="7" t="s">
        <v>84</v>
      </c>
    </row>
    <row r="34" spans="2:4">
      <c r="B34" s="1" t="s">
        <v>45</v>
      </c>
      <c r="C34" s="5" t="s">
        <v>50</v>
      </c>
      <c r="D34" s="9">
        <f>579/794</f>
        <v>0.72921914357682616</v>
      </c>
    </row>
    <row r="35" spans="2:4">
      <c r="B35" s="1" t="s">
        <v>46</v>
      </c>
      <c r="C35" s="5" t="s">
        <v>51</v>
      </c>
      <c r="D35" s="9">
        <f>215/794</f>
        <v>0.27078085642317379</v>
      </c>
    </row>
    <row r="36" spans="2:4" s="8" customFormat="1">
      <c r="B36" s="6" t="s">
        <v>48</v>
      </c>
      <c r="C36" s="7" t="s">
        <v>49</v>
      </c>
      <c r="D36" s="10"/>
    </row>
    <row r="37" spans="2:4">
      <c r="B37" s="1" t="s">
        <v>45</v>
      </c>
      <c r="C37" s="5" t="s">
        <v>52</v>
      </c>
      <c r="D37" s="9">
        <f>479/794</f>
        <v>0.60327455919395467</v>
      </c>
    </row>
    <row r="38" spans="2:4">
      <c r="B38" s="1" t="s">
        <v>46</v>
      </c>
      <c r="C38" s="5" t="s">
        <v>53</v>
      </c>
      <c r="D38" s="9">
        <f>315/794</f>
        <v>0.39672544080604533</v>
      </c>
    </row>
    <row r="39" spans="2:4" s="8" customFormat="1">
      <c r="B39" s="6" t="s">
        <v>47</v>
      </c>
      <c r="C39" s="7" t="s">
        <v>49</v>
      </c>
      <c r="D39" s="10"/>
    </row>
    <row r="40" spans="2:4">
      <c r="B40" s="1">
        <v>1</v>
      </c>
      <c r="C40" s="5" t="s">
        <v>54</v>
      </c>
      <c r="D40" s="9">
        <f>728/794</f>
        <v>0.91687657430730474</v>
      </c>
    </row>
    <row r="41" spans="2:4">
      <c r="B41" s="1">
        <v>2</v>
      </c>
      <c r="C41" s="5" t="s">
        <v>55</v>
      </c>
      <c r="D41" s="9">
        <f>39/794</f>
        <v>4.9118387909319897E-2</v>
      </c>
    </row>
    <row r="42" spans="2:4">
      <c r="B42" s="1">
        <v>3</v>
      </c>
      <c r="C42" s="5" t="s">
        <v>56</v>
      </c>
      <c r="D42" s="9">
        <f>16/794</f>
        <v>2.0151133501259445E-2</v>
      </c>
    </row>
    <row r="43" spans="2:4">
      <c r="B43" s="1">
        <v>4</v>
      </c>
      <c r="C43" s="5" t="s">
        <v>57</v>
      </c>
      <c r="D43" s="9">
        <f>9/794</f>
        <v>1.1335012594458438E-2</v>
      </c>
    </row>
    <row r="44" spans="2:4">
      <c r="B44" s="1">
        <v>5</v>
      </c>
      <c r="C44" s="5" t="s">
        <v>58</v>
      </c>
      <c r="D44" s="9">
        <f>1/794</f>
        <v>1.2594458438287153E-3</v>
      </c>
    </row>
    <row r="45" spans="2:4">
      <c r="B45" s="1">
        <v>7</v>
      </c>
      <c r="C45" s="5" t="s">
        <v>58</v>
      </c>
      <c r="D45" s="9">
        <f>1/794</f>
        <v>1.2594458438287153E-3</v>
      </c>
    </row>
    <row r="46" spans="2:4" s="8" customFormat="1">
      <c r="B46" s="6" t="s">
        <v>59</v>
      </c>
      <c r="C46" s="7" t="s">
        <v>49</v>
      </c>
      <c r="D46" s="10"/>
    </row>
    <row r="47" spans="2:4">
      <c r="B47" s="1" t="s">
        <v>60</v>
      </c>
      <c r="C47" s="5" t="s">
        <v>65</v>
      </c>
      <c r="D47" s="9">
        <f>175/794</f>
        <v>0.22040302267002518</v>
      </c>
    </row>
    <row r="48" spans="2:4">
      <c r="B48" s="1" t="s">
        <v>61</v>
      </c>
      <c r="C48" s="5" t="s">
        <v>66</v>
      </c>
      <c r="D48" s="9">
        <f>88/794</f>
        <v>0.11083123425692695</v>
      </c>
    </row>
    <row r="49" spans="2:4">
      <c r="B49" s="1" t="s">
        <v>62</v>
      </c>
      <c r="C49" s="5" t="s">
        <v>67</v>
      </c>
      <c r="D49" s="9">
        <f>78/794</f>
        <v>9.8236775818639793E-2</v>
      </c>
    </row>
    <row r="50" spans="2:4">
      <c r="B50" s="1" t="s">
        <v>63</v>
      </c>
      <c r="C50" s="5" t="s">
        <v>68</v>
      </c>
      <c r="D50" s="9">
        <f>73/794</f>
        <v>9.1939546599496227E-2</v>
      </c>
    </row>
    <row r="51" spans="2:4">
      <c r="B51" s="1" t="s">
        <v>64</v>
      </c>
      <c r="C51" s="5" t="s">
        <v>55</v>
      </c>
      <c r="D51" s="9">
        <f>39/794</f>
        <v>4.9118387909319897E-2</v>
      </c>
    </row>
    <row r="52" spans="2:4">
      <c r="B52" s="1" t="s">
        <v>69</v>
      </c>
      <c r="C52" s="5" t="s">
        <v>71</v>
      </c>
      <c r="D52" s="9">
        <f>32/794</f>
        <v>4.0302267002518891E-2</v>
      </c>
    </row>
    <row r="53" spans="2:4">
      <c r="B53" s="1" t="s">
        <v>70</v>
      </c>
      <c r="C53" s="5" t="s">
        <v>72</v>
      </c>
      <c r="D53" s="9">
        <f>31/794</f>
        <v>3.9042821158690177E-2</v>
      </c>
    </row>
    <row r="54" spans="2:4">
      <c r="B54" s="1" t="s">
        <v>73</v>
      </c>
      <c r="C54" s="5" t="s">
        <v>74</v>
      </c>
      <c r="D54" s="9">
        <f>21/794</f>
        <v>2.6448362720403022E-2</v>
      </c>
    </row>
    <row r="55" spans="2:4">
      <c r="B55" s="1" t="s">
        <v>75</v>
      </c>
      <c r="C55" s="5" t="s">
        <v>76</v>
      </c>
      <c r="D55" s="9">
        <v>8.8161209068010081E-5</v>
      </c>
    </row>
    <row r="56" spans="2:4">
      <c r="B56" s="1" t="s">
        <v>77</v>
      </c>
      <c r="C56" s="5" t="s">
        <v>78</v>
      </c>
      <c r="D56" s="9">
        <v>3.1486146095717881E-3</v>
      </c>
    </row>
    <row r="57" spans="2:4" s="8" customFormat="1">
      <c r="B57" s="6" t="s">
        <v>79</v>
      </c>
      <c r="C57" s="7" t="s">
        <v>49</v>
      </c>
      <c r="D57" s="10"/>
    </row>
    <row r="58" spans="2:4">
      <c r="B58" s="1" t="s">
        <v>80</v>
      </c>
      <c r="C58" s="5" t="s">
        <v>81</v>
      </c>
      <c r="D58" s="9">
        <f>547/794</f>
        <v>0.68891687657430734</v>
      </c>
    </row>
    <row r="59" spans="2:4">
      <c r="B59" s="1" t="s">
        <v>4</v>
      </c>
      <c r="C59" s="5" t="s">
        <v>82</v>
      </c>
      <c r="D59" s="9">
        <f>133/794</f>
        <v>0.16750629722921914</v>
      </c>
    </row>
    <row r="60" spans="2:4">
      <c r="B60" s="1" t="s">
        <v>77</v>
      </c>
      <c r="C60" s="5" t="s">
        <v>83</v>
      </c>
      <c r="D60" s="9">
        <f>114/794</f>
        <v>0.14357682619647355</v>
      </c>
    </row>
    <row r="61" spans="2:4">
      <c r="B61" s="1" t="s">
        <v>23</v>
      </c>
      <c r="C61">
        <v>794</v>
      </c>
    </row>
    <row r="62" spans="2:4">
      <c r="B62" s="1">
        <v>1</v>
      </c>
      <c r="C62">
        <v>137</v>
      </c>
      <c r="D62" s="9">
        <f>C62/$C$61</f>
        <v>0.17254408060453399</v>
      </c>
    </row>
    <row r="63" spans="2:4">
      <c r="B63" s="11" t="s">
        <v>85</v>
      </c>
      <c r="C63">
        <v>130</v>
      </c>
      <c r="D63" s="9">
        <f t="shared" ref="D63:D72" si="0">C63/$C$61</f>
        <v>0.16372795969773299</v>
      </c>
    </row>
    <row r="64" spans="2:4">
      <c r="B64" s="1" t="s">
        <v>86</v>
      </c>
      <c r="C64">
        <v>55</v>
      </c>
      <c r="D64" s="9">
        <f t="shared" si="0"/>
        <v>6.9269521410579349E-2</v>
      </c>
    </row>
    <row r="65" spans="2:4">
      <c r="B65" s="1" t="s">
        <v>87</v>
      </c>
      <c r="C65">
        <v>77</v>
      </c>
      <c r="D65" s="9">
        <f t="shared" si="0"/>
        <v>9.697732997481108E-2</v>
      </c>
    </row>
    <row r="66" spans="2:4">
      <c r="B66" s="1" t="s">
        <v>88</v>
      </c>
      <c r="C66">
        <v>92</v>
      </c>
      <c r="D66" s="9">
        <f t="shared" si="0"/>
        <v>0.11586901763224182</v>
      </c>
    </row>
    <row r="67" spans="2:4">
      <c r="B67" s="1" t="s">
        <v>89</v>
      </c>
      <c r="C67">
        <v>109</v>
      </c>
      <c r="D67" s="9">
        <f t="shared" si="0"/>
        <v>0.13727959697732997</v>
      </c>
    </row>
    <row r="68" spans="2:4">
      <c r="B68" s="1" t="s">
        <v>90</v>
      </c>
      <c r="C68">
        <v>42</v>
      </c>
      <c r="D68" s="9">
        <f t="shared" si="0"/>
        <v>5.2896725440806043E-2</v>
      </c>
    </row>
    <row r="69" spans="2:4">
      <c r="B69" s="1" t="s">
        <v>91</v>
      </c>
      <c r="C69">
        <v>47</v>
      </c>
      <c r="D69" s="9">
        <f t="shared" si="0"/>
        <v>5.9193954659949623E-2</v>
      </c>
    </row>
    <row r="70" spans="2:4">
      <c r="B70" s="1" t="s">
        <v>92</v>
      </c>
      <c r="C70">
        <v>19</v>
      </c>
      <c r="D70" s="9">
        <f t="shared" si="0"/>
        <v>2.3929471032745592E-2</v>
      </c>
    </row>
    <row r="71" spans="2:4">
      <c r="B71" s="1" t="s">
        <v>93</v>
      </c>
      <c r="C71">
        <v>3</v>
      </c>
      <c r="D71" s="9">
        <f t="shared" si="0"/>
        <v>3.778337531486146E-3</v>
      </c>
    </row>
    <row r="72" spans="2:4">
      <c r="B72" s="1" t="s">
        <v>94</v>
      </c>
      <c r="C72">
        <v>83</v>
      </c>
      <c r="D72" s="9">
        <f t="shared" si="0"/>
        <v>0.10453400503778337</v>
      </c>
    </row>
    <row r="74" spans="2:4">
      <c r="B74" s="6" t="s">
        <v>95</v>
      </c>
      <c r="C74" s="8"/>
      <c r="D74" s="8"/>
    </row>
    <row r="75" spans="2:4">
      <c r="B75" s="12" t="s">
        <v>96</v>
      </c>
    </row>
    <row r="76" spans="2:4">
      <c r="B76" s="1" t="s">
        <v>97</v>
      </c>
      <c r="C76" t="s">
        <v>11</v>
      </c>
    </row>
    <row r="77" spans="2:4">
      <c r="B77" s="12" t="s">
        <v>98</v>
      </c>
    </row>
    <row r="78" spans="2:4">
      <c r="B78" s="1" t="s">
        <v>17</v>
      </c>
    </row>
    <row r="79" spans="2:4">
      <c r="B79" s="12" t="s">
        <v>99</v>
      </c>
    </row>
    <row r="80" spans="2:4">
      <c r="B80" s="1" t="s">
        <v>100</v>
      </c>
    </row>
    <row r="81" spans="2:3">
      <c r="B81" s="1" t="s">
        <v>101</v>
      </c>
      <c r="C81" t="s">
        <v>11</v>
      </c>
    </row>
    <row r="82" spans="2:3">
      <c r="B82" s="1" t="s">
        <v>102</v>
      </c>
      <c r="C82" t="s">
        <v>11</v>
      </c>
    </row>
    <row r="83" spans="2:3">
      <c r="B83" s="1" t="s">
        <v>103</v>
      </c>
      <c r="C83" t="s">
        <v>11</v>
      </c>
    </row>
    <row r="85" spans="2:3">
      <c r="B85" s="6" t="s">
        <v>95</v>
      </c>
      <c r="C85" s="8"/>
    </row>
    <row r="86" spans="2:3">
      <c r="B86" s="12" t="s">
        <v>96</v>
      </c>
    </row>
    <row r="87" spans="2:3">
      <c r="B87" s="1" t="s">
        <v>97</v>
      </c>
      <c r="C87" t="s">
        <v>11</v>
      </c>
    </row>
    <row r="88" spans="2:3">
      <c r="B88" s="12" t="s">
        <v>98</v>
      </c>
    </row>
    <row r="89" spans="2:3">
      <c r="B89" s="1" t="s">
        <v>17</v>
      </c>
    </row>
    <row r="90" spans="2:3">
      <c r="B90" s="12" t="s">
        <v>99</v>
      </c>
    </row>
    <row r="91" spans="2:3">
      <c r="B91" s="1" t="s">
        <v>100</v>
      </c>
    </row>
    <row r="92" spans="2:3">
      <c r="B92" s="1" t="s">
        <v>101</v>
      </c>
      <c r="C92" t="s">
        <v>11</v>
      </c>
    </row>
    <row r="93" spans="2:3">
      <c r="B93" s="1" t="s">
        <v>104</v>
      </c>
      <c r="C93" t="s">
        <v>11</v>
      </c>
    </row>
    <row r="94" spans="2:3">
      <c r="B94" s="1" t="s">
        <v>103</v>
      </c>
      <c r="C94" t="s">
        <v>11</v>
      </c>
    </row>
    <row r="95" spans="2:3">
      <c r="B95" s="1" t="s">
        <v>105</v>
      </c>
      <c r="C95" t="s">
        <v>11</v>
      </c>
    </row>
  </sheetData>
  <mergeCells count="1">
    <mergeCell ref="B23:C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　雲夢鴿</dc:creator>
  <cp:lastModifiedBy>張　雲夢鴿</cp:lastModifiedBy>
  <dcterms:created xsi:type="dcterms:W3CDTF">2023-12-07T09:29:57Z</dcterms:created>
  <dcterms:modified xsi:type="dcterms:W3CDTF">2023-12-14T07:36:32Z</dcterms:modified>
</cp:coreProperties>
</file>