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leno\Documents\"/>
    </mc:Choice>
  </mc:AlternateContent>
  <bookViews>
    <workbookView xWindow="0" yWindow="0" windowWidth="20490" windowHeight="7755"/>
  </bookViews>
  <sheets>
    <sheet name="DISCOUNT AND RATING" sheetId="18" r:id="rId1"/>
    <sheet name="Sheet14" sheetId="24" r:id="rId2"/>
    <sheet name="Excel Jumia MY PROJECT (2)" sheetId="15" r:id="rId3"/>
  </sheets>
  <definedNames>
    <definedName name="Slicer_Discount">#N/A</definedName>
    <definedName name="Slicer_Product">#N/A</definedName>
    <definedName name="Slicer_Rating">#N/A</definedName>
  </definedNames>
  <calcPr calcId="152511"/>
  <pivotCaches>
    <pivotCache cacheId="1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16" i="15" l="1"/>
  <c r="H116" i="15"/>
  <c r="E116" i="15"/>
  <c r="I115" i="15"/>
  <c r="H115" i="15"/>
  <c r="E115" i="15"/>
  <c r="I114" i="15"/>
  <c r="H114" i="15"/>
  <c r="E114" i="15"/>
  <c r="I113" i="15"/>
  <c r="H113" i="15"/>
  <c r="E113" i="15"/>
  <c r="I112" i="15"/>
  <c r="H112" i="15"/>
  <c r="E112" i="15"/>
  <c r="I111" i="15"/>
  <c r="H111" i="15"/>
  <c r="E111" i="15"/>
  <c r="I110" i="15"/>
  <c r="H110" i="15"/>
  <c r="E110" i="15"/>
  <c r="I109" i="15"/>
  <c r="H109" i="15"/>
  <c r="E109" i="15"/>
  <c r="I108" i="15"/>
  <c r="H108" i="15"/>
  <c r="E108" i="15"/>
  <c r="I107" i="15"/>
  <c r="H107" i="15"/>
  <c r="E107" i="15"/>
  <c r="I106" i="15"/>
  <c r="H106" i="15"/>
  <c r="E106" i="15"/>
  <c r="I105" i="15"/>
  <c r="H105" i="15"/>
  <c r="E105" i="15"/>
  <c r="I104" i="15"/>
  <c r="H104" i="15"/>
  <c r="E104" i="15"/>
  <c r="I103" i="15"/>
  <c r="H103" i="15"/>
  <c r="E103" i="15"/>
  <c r="I102" i="15"/>
  <c r="H102" i="15"/>
  <c r="E102" i="15"/>
  <c r="I101" i="15"/>
  <c r="H101" i="15"/>
  <c r="E101" i="15"/>
  <c r="I100" i="15"/>
  <c r="H100" i="15"/>
  <c r="E100" i="15"/>
  <c r="I99" i="15"/>
  <c r="H99" i="15"/>
  <c r="E99" i="15"/>
  <c r="I98" i="15"/>
  <c r="H98" i="15"/>
  <c r="E98" i="15"/>
  <c r="I97" i="15"/>
  <c r="H97" i="15"/>
  <c r="E97" i="15"/>
  <c r="I96" i="15"/>
  <c r="H96" i="15"/>
  <c r="E96" i="15"/>
  <c r="I95" i="15"/>
  <c r="H95" i="15"/>
  <c r="E95" i="15"/>
  <c r="I94" i="15"/>
  <c r="H94" i="15"/>
  <c r="E94" i="15"/>
  <c r="I93" i="15"/>
  <c r="H93" i="15"/>
  <c r="E93" i="15"/>
  <c r="I92" i="15"/>
  <c r="H92" i="15"/>
  <c r="E92" i="15"/>
  <c r="I91" i="15"/>
  <c r="H91" i="15"/>
  <c r="E91" i="15"/>
  <c r="I90" i="15"/>
  <c r="H90" i="15"/>
  <c r="E90" i="15"/>
  <c r="I89" i="15"/>
  <c r="H89" i="15"/>
  <c r="E89" i="15"/>
  <c r="I88" i="15"/>
  <c r="H88" i="15"/>
  <c r="E88" i="15"/>
  <c r="I87" i="15"/>
  <c r="H87" i="15"/>
  <c r="E87" i="15"/>
  <c r="I86" i="15"/>
  <c r="H86" i="15"/>
  <c r="E86" i="15"/>
  <c r="I85" i="15"/>
  <c r="H85" i="15"/>
  <c r="E85" i="15"/>
  <c r="I84" i="15"/>
  <c r="H84" i="15"/>
  <c r="E84" i="15"/>
  <c r="I83" i="15"/>
  <c r="H83" i="15"/>
  <c r="E83" i="15"/>
  <c r="I82" i="15"/>
  <c r="H82" i="15"/>
  <c r="E82" i="15"/>
  <c r="I81" i="15"/>
  <c r="H81" i="15"/>
  <c r="E81" i="15"/>
  <c r="I80" i="15"/>
  <c r="H80" i="15"/>
  <c r="E80" i="15"/>
  <c r="I79" i="15"/>
  <c r="H79" i="15"/>
  <c r="E79" i="15"/>
  <c r="I78" i="15"/>
  <c r="H78" i="15"/>
  <c r="E78" i="15"/>
  <c r="I77" i="15"/>
  <c r="H77" i="15"/>
  <c r="E77" i="15"/>
  <c r="I76" i="15"/>
  <c r="H76" i="15"/>
  <c r="E76" i="15"/>
  <c r="I75" i="15"/>
  <c r="H75" i="15"/>
  <c r="E75" i="15"/>
  <c r="I74" i="15"/>
  <c r="H74" i="15"/>
  <c r="E74" i="15"/>
  <c r="I73" i="15"/>
  <c r="H73" i="15"/>
  <c r="E73" i="15"/>
  <c r="I72" i="15"/>
  <c r="H72" i="15"/>
  <c r="E72" i="15"/>
  <c r="I71" i="15"/>
  <c r="H71" i="15"/>
  <c r="E71" i="15"/>
  <c r="I70" i="15"/>
  <c r="H70" i="15"/>
  <c r="E70" i="15"/>
  <c r="I69" i="15"/>
  <c r="H69" i="15"/>
  <c r="E69" i="15"/>
  <c r="I68" i="15"/>
  <c r="H68" i="15"/>
  <c r="E68" i="15"/>
  <c r="I67" i="15"/>
  <c r="H67" i="15"/>
  <c r="E67" i="15"/>
  <c r="I66" i="15"/>
  <c r="H66" i="15"/>
  <c r="E66" i="15"/>
  <c r="I65" i="15"/>
  <c r="H65" i="15"/>
  <c r="E65" i="15"/>
  <c r="I64" i="15"/>
  <c r="H64" i="15"/>
  <c r="E64" i="15"/>
  <c r="I63" i="15"/>
  <c r="H63" i="15"/>
  <c r="E63" i="15"/>
  <c r="I62" i="15"/>
  <c r="H62" i="15"/>
  <c r="E62" i="15"/>
  <c r="I61" i="15"/>
  <c r="H61" i="15"/>
  <c r="E61" i="15"/>
  <c r="I60" i="15"/>
  <c r="H60" i="15"/>
  <c r="E60" i="15"/>
  <c r="I59" i="15"/>
  <c r="H59" i="15"/>
  <c r="E59" i="15"/>
  <c r="I58" i="15"/>
  <c r="H58" i="15"/>
  <c r="E58" i="15"/>
  <c r="I57" i="15"/>
  <c r="H57" i="15"/>
  <c r="E57" i="15"/>
  <c r="I56" i="15"/>
  <c r="H56" i="15"/>
  <c r="E56" i="15"/>
  <c r="I55" i="15"/>
  <c r="H55" i="15"/>
  <c r="E55" i="15"/>
  <c r="I54" i="15"/>
  <c r="H54" i="15"/>
  <c r="E54" i="15"/>
  <c r="I53" i="15"/>
  <c r="H53" i="15"/>
  <c r="E53" i="15"/>
  <c r="I52" i="15"/>
  <c r="H52" i="15"/>
  <c r="E52" i="15"/>
  <c r="I51" i="15"/>
  <c r="H51" i="15"/>
  <c r="E51" i="15"/>
  <c r="I50" i="15"/>
  <c r="H50" i="15"/>
  <c r="E50" i="15"/>
  <c r="I49" i="15"/>
  <c r="H49" i="15"/>
  <c r="E49" i="15"/>
  <c r="I48" i="15"/>
  <c r="H48" i="15"/>
  <c r="E48" i="15"/>
  <c r="I47" i="15"/>
  <c r="H47" i="15"/>
  <c r="E47" i="15"/>
  <c r="I46" i="15"/>
  <c r="H46" i="15"/>
  <c r="E46" i="15"/>
  <c r="I45" i="15"/>
  <c r="H45" i="15"/>
  <c r="E45" i="15"/>
  <c r="I44" i="15"/>
  <c r="H44" i="15"/>
  <c r="E44" i="15"/>
  <c r="I43" i="15"/>
  <c r="H43" i="15"/>
  <c r="E43" i="15"/>
  <c r="I42" i="15"/>
  <c r="H42" i="15"/>
  <c r="E42" i="15"/>
  <c r="I41" i="15"/>
  <c r="H41" i="15"/>
  <c r="E41" i="15"/>
  <c r="I40" i="15"/>
  <c r="H40" i="15"/>
  <c r="E40" i="15"/>
  <c r="I39" i="15"/>
  <c r="H39" i="15"/>
  <c r="E39" i="15"/>
  <c r="I38" i="15"/>
  <c r="H38" i="15"/>
  <c r="E38" i="15"/>
  <c r="I37" i="15"/>
  <c r="H37" i="15"/>
  <c r="E37" i="15"/>
  <c r="I36" i="15"/>
  <c r="H36" i="15"/>
  <c r="E36" i="15"/>
  <c r="I35" i="15"/>
  <c r="H35" i="15"/>
  <c r="E35" i="15"/>
  <c r="I34" i="15"/>
  <c r="H34" i="15"/>
  <c r="E34" i="15"/>
  <c r="I33" i="15"/>
  <c r="H33" i="15"/>
  <c r="E33" i="15"/>
  <c r="I32" i="15"/>
  <c r="H32" i="15"/>
  <c r="E32" i="15"/>
  <c r="I31" i="15"/>
  <c r="H31" i="15"/>
  <c r="E31" i="15"/>
  <c r="I30" i="15"/>
  <c r="H30" i="15"/>
  <c r="E30" i="15"/>
  <c r="I29" i="15"/>
  <c r="H29" i="15"/>
  <c r="E29" i="15"/>
  <c r="I28" i="15"/>
  <c r="H28" i="15"/>
  <c r="E28" i="15"/>
  <c r="I27" i="15"/>
  <c r="H27" i="15"/>
  <c r="E27" i="15"/>
  <c r="I26" i="15"/>
  <c r="H26" i="15"/>
  <c r="E26" i="15"/>
  <c r="K25" i="15"/>
  <c r="I25" i="15"/>
  <c r="H25" i="15"/>
  <c r="E25" i="15"/>
  <c r="I24" i="15"/>
  <c r="H24" i="15"/>
  <c r="E24" i="15"/>
  <c r="K23" i="15"/>
  <c r="I23" i="15"/>
  <c r="H23" i="15"/>
  <c r="E23" i="15"/>
  <c r="I22" i="15"/>
  <c r="H22" i="15"/>
  <c r="E22" i="15"/>
  <c r="I21" i="15"/>
  <c r="H21" i="15"/>
  <c r="E21" i="15"/>
  <c r="L20" i="15"/>
  <c r="K20" i="15"/>
  <c r="I20" i="15"/>
  <c r="H20" i="15"/>
  <c r="E20" i="15"/>
  <c r="I19" i="15"/>
  <c r="H19" i="15"/>
  <c r="E19" i="15"/>
  <c r="I18" i="15"/>
  <c r="H18" i="15"/>
  <c r="E18" i="15"/>
  <c r="L17" i="15"/>
  <c r="K17" i="15"/>
  <c r="I17" i="15"/>
  <c r="H17" i="15"/>
  <c r="E17" i="15"/>
  <c r="I16" i="15"/>
  <c r="H16" i="15"/>
  <c r="E16" i="15"/>
  <c r="I15" i="15"/>
  <c r="H15" i="15"/>
  <c r="E15" i="15"/>
  <c r="K14" i="15"/>
  <c r="I14" i="15"/>
  <c r="H14" i="15"/>
  <c r="E14" i="15"/>
  <c r="I13" i="15"/>
  <c r="H13" i="15"/>
  <c r="E13" i="15"/>
  <c r="I12" i="15"/>
  <c r="H12" i="15"/>
  <c r="E12" i="15"/>
  <c r="K11" i="15"/>
  <c r="I11" i="15"/>
  <c r="H11" i="15"/>
  <c r="E11" i="15"/>
  <c r="I10" i="15"/>
  <c r="H10" i="15"/>
  <c r="E10" i="15"/>
  <c r="I9" i="15"/>
  <c r="H9" i="15"/>
  <c r="E9" i="15"/>
  <c r="K8" i="15"/>
  <c r="I8" i="15"/>
  <c r="H8" i="15"/>
  <c r="E8" i="15"/>
  <c r="I7" i="15"/>
  <c r="H7" i="15"/>
  <c r="E7" i="15"/>
  <c r="I6" i="15"/>
  <c r="H6" i="15"/>
  <c r="E6" i="15"/>
  <c r="K5" i="15"/>
  <c r="I5" i="15"/>
  <c r="H5" i="15"/>
  <c r="E5" i="15"/>
  <c r="I4" i="15"/>
  <c r="H4" i="15"/>
  <c r="E4" i="15"/>
  <c r="I3" i="15"/>
  <c r="H3" i="15"/>
  <c r="E3" i="15"/>
  <c r="K2" i="15"/>
  <c r="I2" i="15"/>
  <c r="H2" i="15"/>
  <c r="E2" i="15"/>
</calcChain>
</file>

<file path=xl/sharedStrings.xml><?xml version="1.0" encoding="utf-8"?>
<sst xmlns="http://schemas.openxmlformats.org/spreadsheetml/2006/main" count="154" uniqueCount="136">
  <si>
    <t>Product</t>
  </si>
  <si>
    <t>Current price</t>
  </si>
  <si>
    <t>old price</t>
  </si>
  <si>
    <t>Discount</t>
  </si>
  <si>
    <t>Review</t>
  </si>
  <si>
    <t>115  Piece Set Of Multifunctional Precision Screwdrivers</t>
  </si>
  <si>
    <t>Metal Decorative Hooks Key Hangers Entryway Wall Hooks Towel Hooks - Home</t>
  </si>
  <si>
    <t>Portable Mini Cordless Car Vacuum Cleaner - Blue</t>
  </si>
  <si>
    <t>Weighing Scale Digital Bathroom Body Fat Scale USB-Black</t>
  </si>
  <si>
    <t>Portable Home Small Air Humidifier 3-Speed Fan - Green</t>
  </si>
  <si>
    <t>220V 60W Electric Soldering Iron Kits With Tools, Tips, And Multimeter</t>
  </si>
  <si>
    <t>137 Pieces Cake Decorating Tool Set Baking Supplies</t>
  </si>
  <si>
    <t>Desk Foldable Fan Adjustable Fan Strong Wind 3 Gear Usb</t>
  </si>
  <si>
    <t>LASA FOLDING TABLE SERVING STAND</t>
  </si>
  <si>
    <t>13 In 1 Home Repair Tools Box Kit Set</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</si>
  <si>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</si>
  <si>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</si>
  <si>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</si>
  <si>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</si>
  <si>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</si>
  <si>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Anti-Skid Absorbent Insulation Coaster  For Home Office</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</si>
  <si>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</si>
  <si>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</si>
  <si>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</si>
  <si>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</si>
  <si>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</si>
  <si>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4pcs Bathroom/Kitchen Towel Rack,Roll Paper Holder,Towel Bars,Hook</t>
  </si>
  <si>
    <t>LED Romantic Spaceship Starry Sky Projector,Children's Bedroom Night Light-Blue</t>
  </si>
  <si>
    <t>Foldable Overbed Table/Desk</t>
  </si>
  <si>
    <t>LASA 3 Tier Bamboo Shoe Bench Storage Shelf</t>
  </si>
  <si>
    <t>Electronic Digital Display Vernier Caliper</t>
  </si>
  <si>
    <t>Portable Wardrobe Nonwoven With 3 Hanging Rods And 6 Storage Shelves</t>
  </si>
  <si>
    <t>12 Litre Black Insulated Lunch Box</t>
  </si>
  <si>
    <t>52 Pieces Cake Decorating Tool Set Gift Kit Baking Supplies</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</si>
  <si>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</si>
  <si>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</si>
  <si>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</si>
  <si>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</si>
  <si>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</si>
  <si>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</si>
  <si>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</si>
  <si>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</si>
  <si>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</si>
  <si>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</si>
  <si>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</si>
  <si>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</si>
  <si>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</si>
  <si>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</si>
  <si>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</si>
  <si>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</si>
  <si>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</si>
  <si>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</si>
  <si>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</si>
  <si>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</si>
  <si>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</si>
  <si>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</si>
  <si>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</si>
  <si>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</si>
  <si>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</si>
  <si>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</si>
  <si>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</si>
  <si>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</si>
  <si>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</si>
  <si>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Mythco 120COB Solar Wall Ligt With Motion Sensor And Remote Control 3 Modes</t>
  </si>
  <si>
    <t>5-PCS Stainless Steel Cooking Pot Set With Steamed Slices</t>
  </si>
  <si>
    <t>120W Cordless Vacuum Cleaners Handheld Electric Vacuum Cleaner</t>
  </si>
  <si>
    <t>Intelligent  LED Body Sensor Wireless Lighting Night Light USB</t>
  </si>
  <si>
    <t>VIC Wireless Vacuum Cleaner Dual Use For Home And Car 120W High Power Powerful</t>
  </si>
  <si>
    <t>Artificial Potted Flowers Room Decorative Flowers (2 Pieces)</t>
  </si>
  <si>
    <t>380ML USB Rechargeable Portable Small Blenders And Juicers</t>
  </si>
  <si>
    <t>32PCS Portable Cordless Drill Set With Cyclic Battery Drive -26 Variable Speed</t>
  </si>
  <si>
    <t>Agapeon Toothbrush Holder And Toothpaste Dispenser</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</si>
  <si>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</si>
  <si>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</si>
  <si>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</si>
  <si>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</si>
  <si>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</si>
  <si>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</si>
  <si>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</si>
  <si>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</si>
  <si>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</si>
  <si>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</si>
  <si>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</si>
  <si>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</si>
  <si>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</si>
  <si>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</si>
  <si>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</si>
  <si>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</si>
  <si>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</si>
  <si>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</si>
  <si>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</si>
  <si>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</si>
  <si>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</si>
  <si>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</si>
  <si>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</si>
  <si>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</si>
  <si>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</si>
  <si>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</si>
  <si>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</si>
  <si>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</si>
  <si>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</si>
  <si>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</si>
  <si>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</si>
  <si>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</si>
  <si>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</si>
  <si>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</si>
  <si>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</si>
  <si>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</si>
  <si>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</si>
  <si>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</si>
  <si>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</si>
  <si>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</si>
  <si>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Black Simple Water Cup Wine Coaster Anti Slip Absorbent</t>
  </si>
  <si>
    <t>MultiFunctional Storage Rack Multi-layer Booelf</t>
  </si>
  <si>
    <t>Absolute discount</t>
  </si>
  <si>
    <t>qualitative rating</t>
  </si>
  <si>
    <t>discount percentage</t>
  </si>
  <si>
    <t>Average old price</t>
  </si>
  <si>
    <t>Average currect price</t>
  </si>
  <si>
    <t>Average discount %</t>
  </si>
  <si>
    <t>Average rating</t>
  </si>
  <si>
    <t>Average current price</t>
  </si>
  <si>
    <t>Highest procduct price</t>
  </si>
  <si>
    <t>Least product  price</t>
  </si>
  <si>
    <t>Name_ highest _ product</t>
  </si>
  <si>
    <t>Name_ least  _ product</t>
  </si>
  <si>
    <t>Row Labels</t>
  </si>
  <si>
    <t>Grand Total</t>
  </si>
  <si>
    <t>Rating</t>
  </si>
  <si>
    <t>Average of Discount</t>
  </si>
  <si>
    <t>Low String correlation</t>
  </si>
  <si>
    <t>Low correlation</t>
  </si>
  <si>
    <t>Medium discount</t>
  </si>
  <si>
    <t>Average</t>
  </si>
  <si>
    <t>Average of Rating</t>
  </si>
  <si>
    <t>Average of Review</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</si>
</sst>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
    <xf numFmtId="0" fontId="0" fillId="0" borderId="0" xfId="0"/>
    <xf numFmtId="0" fontId="0" fillId="0" borderId="10" xfId="0" applyBorder="1"/>
    <xf numFmtId="9" fontId="0" fillId="0" borderId="10" xfId="0" applyNumberForma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6" xfId="0" applyBorder="1"/>
    <xf numFmtId="0" fontId="0" fillId="0" borderId="17" xfId="0" applyBorder="1"/>
    <xf numFmtId="2" fontId="0" fillId="0" borderId="10" xfId="0" applyNumberFormat="1" applyBorder="1"/>
    <xf numFmtId="2" fontId="0" fillId="0" borderId="17" xfId="0" applyNumberFormat="1" applyBorder="1"/>
    <xf numFmtId="2" fontId="0" fillId="0" borderId="14" xfId="0" applyNumberFormat="1" applyBorder="1"/>
    <xf numFmtId="2" fontId="0" fillId="0" borderId="0" xfId="0" applyNumberFormat="1"/>
    <xf numFmtId="0" fontId="0" fillId="0" borderId="10" xfId="0" pivotButton="1" applyBorder="1"/>
    <xf numFmtId="0" fontId="0" fillId="0" borderId="10" xfId="0" applyBorder="1" applyAlignment="1">
      <alignment horizontal="left"/>
    </xf>
    <xf numFmtId="0" fontId="0" fillId="0" borderId="10" xfId="0" applyNumberFormat="1" applyBorder="1"/>
    <xf numFmtId="0" fontId="0" fillId="0" borderId="0" xfId="0" applyBorder="1"/>
    <xf numFmtId="0" fontId="16" fillId="0" borderId="0" xfId="0" applyFont="1"/>
    <xf numFmtId="0" fontId="16" fillId="0" borderId="10" xfId="0" applyFont="1" applyBorder="1"/>
    <xf numFmtId="2" fontId="0" fillId="0" borderId="15" xfId="0" applyNumberFormat="1" applyBorder="1"/>
    <xf numFmtId="2" fontId="0" fillId="0" borderId="12" xfId="0" applyNumberFormat="1" applyBorder="1"/>
    <xf numFmtId="2" fontId="0" fillId="0" borderId="18"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bottom style="thin">
          <color indexed="64"/>
        </bottom>
        <vertical style="thin">
          <color indexed="64"/>
        </vertical>
        <horizontal style="thin">
          <color indexed="64"/>
        </horizontal>
      </border>
    </dxf>
    <dxf>
      <numFmt numFmtId="2" formatCode="0.00"/>
      <border diagonalUp="0" diagonalDown="0" outline="0">
        <left style="thin">
          <color indexed="64"/>
        </left>
        <right style="thin">
          <color indexed="64"/>
        </right>
        <top style="thin">
          <color indexed="64"/>
        </top>
        <bottom style="thin">
          <color indexed="64"/>
        </bottom>
      </border>
    </dxf>
    <dxf>
      <numFmt numFmtId="2" formatCode="0.00"/>
      <border diagonalUp="0" diagonalDown="0" outline="0">
        <left style="thin">
          <color indexed="64"/>
        </left>
        <right/>
        <top style="thin">
          <color indexed="64"/>
        </top>
        <bottom style="thin">
          <color indexed="64"/>
        </bottom>
      </border>
    </dxf>
    <dxf>
      <numFmt numFmtId="0" formatCode="General"/>
      <border diagonalUp="0" diagonalDown="0" outline="0">
        <left/>
        <right style="thin">
          <color indexed="64"/>
        </right>
        <top style="thin">
          <color indexed="64"/>
        </top>
        <bottom style="thin">
          <color indexed="64"/>
        </bottom>
      </border>
    </dxf>
    <dxf>
      <font>
        <color rgb="FF9C0006"/>
      </font>
    </dxf>
    <dxf>
      <fill>
        <patternFill>
          <bgColor rgb="FFFFC7CE"/>
        </patternFill>
      </fill>
    </dxf>
    <dxf>
      <fill>
        <patternFill>
          <bgColor rgb="FFFFC7CE"/>
        </patternFill>
      </fill>
    </dxf>
    <dxf>
      <font>
        <color rgb="FF9C0006"/>
      </font>
      <fill>
        <patternFill>
          <bgColor rgb="FFFFC7CE"/>
        </patternFill>
      </fill>
    </dxf>
    <dxf>
      <font>
        <b/>
        <i val="0"/>
      </font>
    </dxf>
    <dxf>
      <font>
        <b/>
        <i val="0"/>
      </font>
    </dxf>
    <dxf>
      <fill>
        <patternFill>
          <bgColor theme="5" tint="-0.24994659260841701"/>
        </patternFill>
      </fill>
    </dxf>
    <dxf>
      <font>
        <u val="none"/>
        <color theme="7" tint="-0.24994659260841701"/>
      </font>
    </dxf>
    <dxf>
      <fill>
        <patternFill>
          <bgColor theme="5" tint="-0.24994659260841701"/>
        </patternFill>
      </fill>
    </dxf>
    <dxf>
      <fill>
        <patternFill>
          <fgColor theme="4" tint="-0.499984740745262"/>
          <bgColor theme="8" tint="-0.24994659260841701"/>
        </patternFill>
      </fill>
    </dxf>
    <dxf>
      <font>
        <color theme="8" tint="-0.24994659260841701"/>
      </font>
      <fill>
        <patternFill>
          <fgColor theme="8" tint="-0.24994659260841701"/>
          <bgColor theme="8" tint="-0.24994659260841701"/>
        </patternFill>
      </fill>
    </dxf>
    <dxf>
      <font>
        <u val="none"/>
        <color theme="5"/>
      </font>
    </dxf>
    <dxf>
      <font>
        <color theme="5" tint="-0.24994659260841701"/>
      </font>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outline="0">
        <left style="thin">
          <color indexed="64"/>
        </left>
        <right style="thin">
          <color indexed="64"/>
        </right>
        <top style="thin">
          <color indexed="64"/>
        </top>
        <bottom style="thin">
          <color indexed="64"/>
        </bottom>
      </border>
    </dxf>
    <dxf>
      <numFmt numFmtId="2" formatCode="0.00"/>
      <border diagonalUp="0" diagonalDown="0" outline="0">
        <left style="thin">
          <color indexed="64"/>
        </left>
        <right style="thin">
          <color indexed="64"/>
        </right>
        <top style="thin">
          <color indexed="64"/>
        </top>
        <bottom style="thin">
          <color indexed="64"/>
        </bottom>
      </border>
    </dxf>
    <dxf>
      <border diagonalUp="0" diagonalDown="0" outline="0">
        <left/>
        <right style="thin">
          <color indexed="64"/>
        </right>
        <top style="thin">
          <color indexed="64"/>
        </top>
        <bottom style="thin">
          <color indexed="64"/>
        </bottom>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Maggyo.xlsx]DISCOUNT AND RATING!PivotTable6</c:name>
    <c:fmtId val="2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VALUES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'DISCOUNT AND RATING'!$B$3</c:f>
              <c:strCache>
                <c:ptCount val="1"/>
                <c:pt idx="0">
                  <c:v>Average of Discount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'DISCOUNT AND RATING'!$A$4:$A$9</c:f>
              <c:strCache>
                <c:ptCount val="5"/>
                <c:pt idx="0">
                  <c:v>100 Pcs Crochet Hook Tool Set Knitting Hook Set With Box</c:v>
                </c:pt>
                <c:pt idx="1">
                  <c:v>12 Litre Black Insulated Lunch Box</c:v>
                </c:pt>
                <c:pt idx="2">
                  <c:v>12 Litre Insulated Lunch Box Grey</c:v>
                </c:pt>
                <c:pt idx="3">
                  <c:v>1/2/3 Seater Elastic Sofa Cover,Living Room/Home Decor Chair Cover-Grey</c:v>
                </c:pt>
                <c:pt idx="4">
                  <c:v>115  Piece Set Of Multifunctional Precision Screwdrivers</c:v>
                </c:pt>
              </c:strCache>
            </c:strRef>
          </c:cat>
          <c:val>
            <c:numRef>
              <c:f>'DISCOUNT AND RATING'!$B$4:$B$9</c:f>
              <c:numCache>
                <c:formatCode>General</c:formatCode>
                <c:ptCount val="5"/>
                <c:pt idx="0">
                  <c:v>0.34</c:v>
                </c:pt>
                <c:pt idx="1">
                  <c:v>0.32</c:v>
                </c:pt>
                <c:pt idx="2">
                  <c:v>0.34</c:v>
                </c:pt>
                <c:pt idx="3">
                  <c:v>0.38</c:v>
                </c:pt>
                <c:pt idx="4">
                  <c:v>0.38</c:v>
                </c:pt>
              </c:numCache>
            </c:numRef>
          </c:val>
        </c:ser>
        <c:ser>
          <c:idx val="1"/>
          <c:order val="1"/>
          <c:tx>
            <c:strRef>
              <c:f>'DISCOUNT AND RATING'!$C$3</c:f>
              <c:strCache>
                <c:ptCount val="1"/>
                <c:pt idx="0">
                  <c:v>Average of Rating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'DISCOUNT AND RATING'!$A$4:$A$9</c:f>
              <c:strCache>
                <c:ptCount val="5"/>
                <c:pt idx="0">
                  <c:v>100 Pcs Crochet Hook Tool Set Knitting Hook Set With Box</c:v>
                </c:pt>
                <c:pt idx="1">
                  <c:v>12 Litre Black Insulated Lunch Box</c:v>
                </c:pt>
                <c:pt idx="2">
                  <c:v>12 Litre Insulated Lunch Box Grey</c:v>
                </c:pt>
                <c:pt idx="3">
                  <c:v>1/2/3 Seater Elastic Sofa Cover,Living Room/Home Decor Chair Cover-Grey</c:v>
                </c:pt>
                <c:pt idx="4">
                  <c:v>115  Piece Set Of Multifunctional Precision Screwdrivers</c:v>
                </c:pt>
              </c:strCache>
            </c:strRef>
          </c:cat>
          <c:val>
            <c:numRef>
              <c:f>'DISCOUNT AND RATING'!$C$4:$C$9</c:f>
              <c:numCache>
                <c:formatCode>General</c:formatCode>
                <c:ptCount val="5"/>
                <c:pt idx="0">
                  <c:v>4.7</c:v>
                </c:pt>
                <c:pt idx="1">
                  <c:v>3.8</c:v>
                </c:pt>
                <c:pt idx="2">
                  <c:v>4.7</c:v>
                </c:pt>
                <c:pt idx="3">
                  <c:v>4.5</c:v>
                </c:pt>
                <c:pt idx="4">
                  <c:v>4.5</c:v>
                </c:pt>
              </c:numCache>
            </c:numRef>
          </c:val>
        </c:ser>
        <c:ser>
          <c:idx val="2"/>
          <c:order val="2"/>
          <c:tx>
            <c:strRef>
              <c:f>'DISCOUNT AND RATING'!$D$3</c:f>
              <c:strCache>
                <c:ptCount val="1"/>
                <c:pt idx="0">
                  <c:v>Average of Review</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'DISCOUNT AND RATING'!$A$4:$A$9</c:f>
              <c:strCache>
                <c:ptCount val="5"/>
                <c:pt idx="0">
                  <c:v>100 Pcs Crochet Hook Tool Set Knitting Hook Set With Box</c:v>
                </c:pt>
                <c:pt idx="1">
                  <c:v>12 Litre Black Insulated Lunch Box</c:v>
                </c:pt>
                <c:pt idx="2">
                  <c:v>12 Litre Insulated Lunch Box Grey</c:v>
                </c:pt>
                <c:pt idx="3">
                  <c:v>1/2/3 Seater Elastic Sofa Cover,Living Room/Home Decor Chair Cover-Grey</c:v>
                </c:pt>
                <c:pt idx="4">
                  <c:v>115  Piece Set Of Multifunctional Precision Screwdrivers</c:v>
                </c:pt>
              </c:strCache>
            </c:strRef>
          </c:cat>
          <c:val>
            <c:numRef>
              <c:f>'DISCOUNT AND RATING'!$D$4:$D$9</c:f>
              <c:numCache>
                <c:formatCode>General</c:formatCode>
                <c:ptCount val="5"/>
                <c:pt idx="0">
                  <c:v>39</c:v>
                </c:pt>
                <c:pt idx="1">
                  <c:v>13</c:v>
                </c:pt>
                <c:pt idx="2">
                  <c:v>12</c:v>
                </c:pt>
                <c:pt idx="3">
                  <c:v>2</c:v>
                </c:pt>
                <c:pt idx="4">
                  <c:v>2</c:v>
                </c:pt>
              </c:numCache>
            </c:numRef>
          </c:val>
        </c:ser>
        <c:dLbls>
          <c:dLblPos val="ctr"/>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5993892415583475"/>
          <c:y val="0.15043969710896765"/>
          <c:w val="0.31582086023030903"/>
          <c:h val="0.689983069935994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Maggyo.xlsx]DISCOUNT AND RATING!PivotTable6</c:name>
    <c:fmtId val="3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percentStacked"/>
        <c:varyColors val="0"/>
        <c:ser>
          <c:idx val="0"/>
          <c:order val="0"/>
          <c:tx>
            <c:strRef>
              <c:f>'DISCOUNT AND RATING'!$B$3</c:f>
              <c:strCache>
                <c:ptCount val="1"/>
                <c:pt idx="0">
                  <c:v>Average of Discount</c:v>
                </c:pt>
              </c:strCache>
            </c:strRef>
          </c:tx>
          <c:spPr>
            <a:solidFill>
              <a:schemeClr val="accent1"/>
            </a:solidFill>
            <a:ln>
              <a:noFill/>
            </a:ln>
            <a:effectLst/>
          </c:spPr>
          <c:invertIfNegative val="0"/>
          <c:cat>
            <c:strRef>
              <c:f>'DISCOUNT AND RATING'!$A$4:$A$9</c:f>
              <c:strCache>
                <c:ptCount val="5"/>
                <c:pt idx="0">
                  <c:v>100 Pcs Crochet Hook Tool Set Knitting Hook Set With Box</c:v>
                </c:pt>
                <c:pt idx="1">
                  <c:v>12 Litre Black Insulated Lunch Box</c:v>
                </c:pt>
                <c:pt idx="2">
                  <c:v>12 Litre Insulated Lunch Box Grey</c:v>
                </c:pt>
                <c:pt idx="3">
                  <c:v>1/2/3 Seater Elastic Sofa Cover,Living Room/Home Decor Chair Cover-Grey</c:v>
                </c:pt>
                <c:pt idx="4">
                  <c:v>115  Piece Set Of Multifunctional Precision Screwdrivers</c:v>
                </c:pt>
              </c:strCache>
            </c:strRef>
          </c:cat>
          <c:val>
            <c:numRef>
              <c:f>'DISCOUNT AND RATING'!$B$4:$B$9</c:f>
              <c:numCache>
                <c:formatCode>General</c:formatCode>
                <c:ptCount val="5"/>
                <c:pt idx="0">
                  <c:v>0.34</c:v>
                </c:pt>
                <c:pt idx="1">
                  <c:v>0.32</c:v>
                </c:pt>
                <c:pt idx="2">
                  <c:v>0.34</c:v>
                </c:pt>
                <c:pt idx="3">
                  <c:v>0.38</c:v>
                </c:pt>
                <c:pt idx="4">
                  <c:v>0.38</c:v>
                </c:pt>
              </c:numCache>
            </c:numRef>
          </c:val>
        </c:ser>
        <c:ser>
          <c:idx val="1"/>
          <c:order val="1"/>
          <c:tx>
            <c:strRef>
              <c:f>'DISCOUNT AND RATING'!$C$3</c:f>
              <c:strCache>
                <c:ptCount val="1"/>
                <c:pt idx="0">
                  <c:v>Average of Rating</c:v>
                </c:pt>
              </c:strCache>
            </c:strRef>
          </c:tx>
          <c:spPr>
            <a:solidFill>
              <a:schemeClr val="accent2"/>
            </a:solidFill>
            <a:ln>
              <a:noFill/>
            </a:ln>
            <a:effectLst/>
          </c:spPr>
          <c:invertIfNegative val="0"/>
          <c:cat>
            <c:strRef>
              <c:f>'DISCOUNT AND RATING'!$A$4:$A$9</c:f>
              <c:strCache>
                <c:ptCount val="5"/>
                <c:pt idx="0">
                  <c:v>100 Pcs Crochet Hook Tool Set Knitting Hook Set With Box</c:v>
                </c:pt>
                <c:pt idx="1">
                  <c:v>12 Litre Black Insulated Lunch Box</c:v>
                </c:pt>
                <c:pt idx="2">
                  <c:v>12 Litre Insulated Lunch Box Grey</c:v>
                </c:pt>
                <c:pt idx="3">
                  <c:v>1/2/3 Seater Elastic Sofa Cover,Living Room/Home Decor Chair Cover-Grey</c:v>
                </c:pt>
                <c:pt idx="4">
                  <c:v>115  Piece Set Of Multifunctional Precision Screwdrivers</c:v>
                </c:pt>
              </c:strCache>
            </c:strRef>
          </c:cat>
          <c:val>
            <c:numRef>
              <c:f>'DISCOUNT AND RATING'!$C$4:$C$9</c:f>
              <c:numCache>
                <c:formatCode>General</c:formatCode>
                <c:ptCount val="5"/>
                <c:pt idx="0">
                  <c:v>4.7</c:v>
                </c:pt>
                <c:pt idx="1">
                  <c:v>3.8</c:v>
                </c:pt>
                <c:pt idx="2">
                  <c:v>4.7</c:v>
                </c:pt>
                <c:pt idx="3">
                  <c:v>4.5</c:v>
                </c:pt>
                <c:pt idx="4">
                  <c:v>4.5</c:v>
                </c:pt>
              </c:numCache>
            </c:numRef>
          </c:val>
        </c:ser>
        <c:ser>
          <c:idx val="2"/>
          <c:order val="2"/>
          <c:tx>
            <c:strRef>
              <c:f>'DISCOUNT AND RATING'!$D$3</c:f>
              <c:strCache>
                <c:ptCount val="1"/>
                <c:pt idx="0">
                  <c:v>Average of Review</c:v>
                </c:pt>
              </c:strCache>
            </c:strRef>
          </c:tx>
          <c:spPr>
            <a:solidFill>
              <a:schemeClr val="accent3"/>
            </a:solidFill>
            <a:ln>
              <a:noFill/>
            </a:ln>
            <a:effectLst/>
          </c:spPr>
          <c:invertIfNegative val="0"/>
          <c:cat>
            <c:strRef>
              <c:f>'DISCOUNT AND RATING'!$A$4:$A$9</c:f>
              <c:strCache>
                <c:ptCount val="5"/>
                <c:pt idx="0">
                  <c:v>100 Pcs Crochet Hook Tool Set Knitting Hook Set With Box</c:v>
                </c:pt>
                <c:pt idx="1">
                  <c:v>12 Litre Black Insulated Lunch Box</c:v>
                </c:pt>
                <c:pt idx="2">
                  <c:v>12 Litre Insulated Lunch Box Grey</c:v>
                </c:pt>
                <c:pt idx="3">
                  <c:v>1/2/3 Seater Elastic Sofa Cover,Living Room/Home Decor Chair Cover-Grey</c:v>
                </c:pt>
                <c:pt idx="4">
                  <c:v>115  Piece Set Of Multifunctional Precision Screwdrivers</c:v>
                </c:pt>
              </c:strCache>
            </c:strRef>
          </c:cat>
          <c:val>
            <c:numRef>
              <c:f>'DISCOUNT AND RATING'!$D$4:$D$9</c:f>
              <c:numCache>
                <c:formatCode>General</c:formatCode>
                <c:ptCount val="5"/>
                <c:pt idx="0">
                  <c:v>39</c:v>
                </c:pt>
                <c:pt idx="1">
                  <c:v>13</c:v>
                </c:pt>
                <c:pt idx="2">
                  <c:v>12</c:v>
                </c:pt>
                <c:pt idx="3">
                  <c:v>2</c:v>
                </c:pt>
                <c:pt idx="4">
                  <c:v>2</c:v>
                </c:pt>
              </c:numCache>
            </c:numRef>
          </c:val>
        </c:ser>
        <c:dLbls>
          <c:showLegendKey val="0"/>
          <c:showVal val="0"/>
          <c:showCatName val="0"/>
          <c:showSerName val="0"/>
          <c:showPercent val="0"/>
          <c:showBubbleSize val="0"/>
        </c:dLbls>
        <c:gapWidth val="150"/>
        <c:overlap val="100"/>
        <c:axId val="-1596776352"/>
        <c:axId val="-1596775808"/>
      </c:barChart>
      <c:catAx>
        <c:axId val="-159677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775808"/>
        <c:crosses val="autoZero"/>
        <c:auto val="1"/>
        <c:lblAlgn val="ctr"/>
        <c:lblOffset val="100"/>
        <c:noMultiLvlLbl val="0"/>
      </c:catAx>
      <c:valAx>
        <c:axId val="-1596775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776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Maggyo.xlsx]DISCOUNT AND RATING!PivotTable6</c:name>
    <c:fmtId val="5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JUMIA</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6"/>
            </a:solidFill>
            <a:round/>
          </a:ln>
          <a:effectLst/>
        </c:spPr>
        <c:marker>
          <c:symbol val="circle"/>
          <c:size val="17"/>
          <c:spPr>
            <a:solidFill>
              <a:schemeClr val="accent6"/>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31750" cap="rnd">
            <a:solidFill>
              <a:schemeClr val="accent6"/>
            </a:solidFill>
            <a:round/>
          </a:ln>
          <a:effectLst/>
        </c:spPr>
        <c:marker>
          <c:symbol val="circle"/>
          <c:size val="17"/>
          <c:spPr>
            <a:solidFill>
              <a:schemeClr val="accent5"/>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ln w="31750" cap="rnd">
            <a:solidFill>
              <a:schemeClr val="accent6"/>
            </a:solidFill>
            <a:round/>
          </a:ln>
          <a:effectLst/>
        </c:spPr>
        <c:marker>
          <c:symbol val="circle"/>
          <c:size val="17"/>
          <c:spPr>
            <a:solidFill>
              <a:schemeClr val="accent4"/>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'DISCOUNT AND RATING'!$B$3</c:f>
              <c:strCache>
                <c:ptCount val="1"/>
                <c:pt idx="0">
                  <c:v>Average of Discount</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'DISCOUNT AND RATING'!$A$4:$A$9</c:f>
              <c:strCache>
                <c:ptCount val="5"/>
                <c:pt idx="0">
                  <c:v>100 Pcs Crochet Hook Tool Set Knitting Hook Set With Box</c:v>
                </c:pt>
                <c:pt idx="1">
                  <c:v>12 Litre Black Insulated Lunch Box</c:v>
                </c:pt>
                <c:pt idx="2">
                  <c:v>12 Litre Insulated Lunch Box Grey</c:v>
                </c:pt>
                <c:pt idx="3">
                  <c:v>1/2/3 Seater Elastic Sofa Cover,Living Room/Home Decor Chair Cover-Grey</c:v>
                </c:pt>
                <c:pt idx="4">
                  <c:v>115  Piece Set Of Multifunctional Precision Screwdrivers</c:v>
                </c:pt>
              </c:strCache>
            </c:strRef>
          </c:cat>
          <c:val>
            <c:numRef>
              <c:f>'DISCOUNT AND RATING'!$B$4:$B$9</c:f>
              <c:numCache>
                <c:formatCode>General</c:formatCode>
                <c:ptCount val="5"/>
                <c:pt idx="0">
                  <c:v>0.34</c:v>
                </c:pt>
                <c:pt idx="1">
                  <c:v>0.32</c:v>
                </c:pt>
                <c:pt idx="2">
                  <c:v>0.34</c:v>
                </c:pt>
                <c:pt idx="3">
                  <c:v>0.38</c:v>
                </c:pt>
                <c:pt idx="4">
                  <c:v>0.38</c:v>
                </c:pt>
              </c:numCache>
            </c:numRef>
          </c:val>
          <c:smooth val="0"/>
        </c:ser>
        <c:ser>
          <c:idx val="1"/>
          <c:order val="1"/>
          <c:tx>
            <c:strRef>
              <c:f>'DISCOUNT AND RATING'!$C$3</c:f>
              <c:strCache>
                <c:ptCount val="1"/>
                <c:pt idx="0">
                  <c:v>Average of Rating</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'DISCOUNT AND RATING'!$A$4:$A$9</c:f>
              <c:strCache>
                <c:ptCount val="5"/>
                <c:pt idx="0">
                  <c:v>100 Pcs Crochet Hook Tool Set Knitting Hook Set With Box</c:v>
                </c:pt>
                <c:pt idx="1">
                  <c:v>12 Litre Black Insulated Lunch Box</c:v>
                </c:pt>
                <c:pt idx="2">
                  <c:v>12 Litre Insulated Lunch Box Grey</c:v>
                </c:pt>
                <c:pt idx="3">
                  <c:v>1/2/3 Seater Elastic Sofa Cover,Living Room/Home Decor Chair Cover-Grey</c:v>
                </c:pt>
                <c:pt idx="4">
                  <c:v>115  Piece Set Of Multifunctional Precision Screwdrivers</c:v>
                </c:pt>
              </c:strCache>
            </c:strRef>
          </c:cat>
          <c:val>
            <c:numRef>
              <c:f>'DISCOUNT AND RATING'!$C$4:$C$9</c:f>
              <c:numCache>
                <c:formatCode>General</c:formatCode>
                <c:ptCount val="5"/>
                <c:pt idx="0">
                  <c:v>4.7</c:v>
                </c:pt>
                <c:pt idx="1">
                  <c:v>3.8</c:v>
                </c:pt>
                <c:pt idx="2">
                  <c:v>4.7</c:v>
                </c:pt>
                <c:pt idx="3">
                  <c:v>4.5</c:v>
                </c:pt>
                <c:pt idx="4">
                  <c:v>4.5</c:v>
                </c:pt>
              </c:numCache>
            </c:numRef>
          </c:val>
          <c:smooth val="0"/>
        </c:ser>
        <c:ser>
          <c:idx val="2"/>
          <c:order val="2"/>
          <c:tx>
            <c:strRef>
              <c:f>'DISCOUNT AND RATING'!$D$3</c:f>
              <c:strCache>
                <c:ptCount val="1"/>
                <c:pt idx="0">
                  <c:v>Average of Review</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'DISCOUNT AND RATING'!$A$4:$A$9</c:f>
              <c:strCache>
                <c:ptCount val="5"/>
                <c:pt idx="0">
                  <c:v>100 Pcs Crochet Hook Tool Set Knitting Hook Set With Box</c:v>
                </c:pt>
                <c:pt idx="1">
                  <c:v>12 Litre Black Insulated Lunch Box</c:v>
                </c:pt>
                <c:pt idx="2">
                  <c:v>12 Litre Insulated Lunch Box Grey</c:v>
                </c:pt>
                <c:pt idx="3">
                  <c:v>1/2/3 Seater Elastic Sofa Cover,Living Room/Home Decor Chair Cover-Grey</c:v>
                </c:pt>
                <c:pt idx="4">
                  <c:v>115  Piece Set Of Multifunctional Precision Screwdrivers</c:v>
                </c:pt>
              </c:strCache>
            </c:strRef>
          </c:cat>
          <c:val>
            <c:numRef>
              <c:f>'DISCOUNT AND RATING'!$D$4:$D$9</c:f>
              <c:numCache>
                <c:formatCode>General</c:formatCode>
                <c:ptCount val="5"/>
                <c:pt idx="0">
                  <c:v>39</c:v>
                </c:pt>
                <c:pt idx="1">
                  <c:v>13</c:v>
                </c:pt>
                <c:pt idx="2">
                  <c:v>12</c:v>
                </c:pt>
                <c:pt idx="3">
                  <c:v>2</c:v>
                </c:pt>
                <c:pt idx="4">
                  <c:v>2</c:v>
                </c:pt>
              </c:numCache>
            </c:numRef>
          </c:val>
          <c:smooth val="0"/>
        </c:ser>
        <c:dLbls>
          <c:dLblPos val="ctr"/>
          <c:showLegendKey val="0"/>
          <c:showVal val="1"/>
          <c:showCatName val="0"/>
          <c:showSerName val="0"/>
          <c:showPercent val="0"/>
          <c:showBubbleSize val="0"/>
        </c:dLbls>
        <c:marker val="1"/>
        <c:smooth val="0"/>
        <c:axId val="-1981444560"/>
        <c:axId val="-1981451088"/>
      </c:lineChart>
      <c:catAx>
        <c:axId val="-19814445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1451088"/>
        <c:crosses val="autoZero"/>
        <c:auto val="1"/>
        <c:lblAlgn val="ctr"/>
        <c:lblOffset val="100"/>
        <c:noMultiLvlLbl val="0"/>
      </c:catAx>
      <c:valAx>
        <c:axId val="-19814510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8144456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Maggyo.xlsx]DISCOUNT AND RATING!PivotTable6</c:name>
    <c:fmtId val="55"/>
  </c:pivotSource>
  <c:chart>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'DISCOUNT AND RATING'!$B$3</c:f>
              <c:strCache>
                <c:ptCount val="1"/>
                <c:pt idx="0">
                  <c:v>Average of Discount</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'DISCOUNT AND RATING'!$A$4:$A$9</c:f>
              <c:strCache>
                <c:ptCount val="5"/>
                <c:pt idx="0">
                  <c:v>100 Pcs Crochet Hook Tool Set Knitting Hook Set With Box</c:v>
                </c:pt>
                <c:pt idx="1">
                  <c:v>12 Litre Black Insulated Lunch Box</c:v>
                </c:pt>
                <c:pt idx="2">
                  <c:v>12 Litre Insulated Lunch Box Grey</c:v>
                </c:pt>
                <c:pt idx="3">
                  <c:v>1/2/3 Seater Elastic Sofa Cover,Living Room/Home Decor Chair Cover-Grey</c:v>
                </c:pt>
                <c:pt idx="4">
                  <c:v>115  Piece Set Of Multifunctional Precision Screwdrivers</c:v>
                </c:pt>
              </c:strCache>
            </c:strRef>
          </c:cat>
          <c:val>
            <c:numRef>
              <c:f>'DISCOUNT AND RATING'!$B$4:$B$9</c:f>
              <c:numCache>
                <c:formatCode>General</c:formatCode>
                <c:ptCount val="5"/>
                <c:pt idx="0">
                  <c:v>0.34</c:v>
                </c:pt>
                <c:pt idx="1">
                  <c:v>0.32</c:v>
                </c:pt>
                <c:pt idx="2">
                  <c:v>0.34</c:v>
                </c:pt>
                <c:pt idx="3">
                  <c:v>0.38</c:v>
                </c:pt>
                <c:pt idx="4">
                  <c:v>0.38</c:v>
                </c:pt>
              </c:numCache>
            </c:numRef>
          </c:val>
        </c:ser>
        <c:ser>
          <c:idx val="1"/>
          <c:order val="1"/>
          <c:tx>
            <c:strRef>
              <c:f>'DISCOUNT AND RATING'!$C$3</c:f>
              <c:strCache>
                <c:ptCount val="1"/>
                <c:pt idx="0">
                  <c:v>Average of Rating</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'DISCOUNT AND RATING'!$A$4:$A$9</c:f>
              <c:strCache>
                <c:ptCount val="5"/>
                <c:pt idx="0">
                  <c:v>100 Pcs Crochet Hook Tool Set Knitting Hook Set With Box</c:v>
                </c:pt>
                <c:pt idx="1">
                  <c:v>12 Litre Black Insulated Lunch Box</c:v>
                </c:pt>
                <c:pt idx="2">
                  <c:v>12 Litre Insulated Lunch Box Grey</c:v>
                </c:pt>
                <c:pt idx="3">
                  <c:v>1/2/3 Seater Elastic Sofa Cover,Living Room/Home Decor Chair Cover-Grey</c:v>
                </c:pt>
                <c:pt idx="4">
                  <c:v>115  Piece Set Of Multifunctional Precision Screwdrivers</c:v>
                </c:pt>
              </c:strCache>
            </c:strRef>
          </c:cat>
          <c:val>
            <c:numRef>
              <c:f>'DISCOUNT AND RATING'!$C$4:$C$9</c:f>
              <c:numCache>
                <c:formatCode>General</c:formatCode>
                <c:ptCount val="5"/>
                <c:pt idx="0">
                  <c:v>4.7</c:v>
                </c:pt>
                <c:pt idx="1">
                  <c:v>3.8</c:v>
                </c:pt>
                <c:pt idx="2">
                  <c:v>4.7</c:v>
                </c:pt>
                <c:pt idx="3">
                  <c:v>4.5</c:v>
                </c:pt>
                <c:pt idx="4">
                  <c:v>4.5</c:v>
                </c:pt>
              </c:numCache>
            </c:numRef>
          </c:val>
        </c:ser>
        <c:ser>
          <c:idx val="2"/>
          <c:order val="2"/>
          <c:tx>
            <c:strRef>
              <c:f>'DISCOUNT AND RATING'!$D$3</c:f>
              <c:strCache>
                <c:ptCount val="1"/>
                <c:pt idx="0">
                  <c:v>Average of Review</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'DISCOUNT AND RATING'!$A$4:$A$9</c:f>
              <c:strCache>
                <c:ptCount val="5"/>
                <c:pt idx="0">
                  <c:v>100 Pcs Crochet Hook Tool Set Knitting Hook Set With Box</c:v>
                </c:pt>
                <c:pt idx="1">
                  <c:v>12 Litre Black Insulated Lunch Box</c:v>
                </c:pt>
                <c:pt idx="2">
                  <c:v>12 Litre Insulated Lunch Box Grey</c:v>
                </c:pt>
                <c:pt idx="3">
                  <c:v>1/2/3 Seater Elastic Sofa Cover,Living Room/Home Decor Chair Cover-Grey</c:v>
                </c:pt>
                <c:pt idx="4">
                  <c:v>115  Piece Set Of Multifunctional Precision Screwdrivers</c:v>
                </c:pt>
              </c:strCache>
            </c:strRef>
          </c:cat>
          <c:val>
            <c:numRef>
              <c:f>'DISCOUNT AND RATING'!$D$4:$D$9</c:f>
              <c:numCache>
                <c:formatCode>General</c:formatCode>
                <c:ptCount val="5"/>
                <c:pt idx="0">
                  <c:v>39</c:v>
                </c:pt>
                <c:pt idx="1">
                  <c:v>13</c:v>
                </c:pt>
                <c:pt idx="2">
                  <c:v>12</c:v>
                </c:pt>
                <c:pt idx="3">
                  <c:v>2</c:v>
                </c:pt>
                <c:pt idx="4">
                  <c:v>2</c:v>
                </c:pt>
              </c:numCache>
            </c:numRef>
          </c:val>
        </c:ser>
        <c:dLbls>
          <c:showLegendKey val="0"/>
          <c:showVal val="0"/>
          <c:showCatName val="0"/>
          <c:showSerName val="0"/>
          <c:showPercent val="0"/>
          <c:showBubbleSize val="0"/>
        </c:dLbls>
        <c:gapWidth val="150"/>
        <c:overlap val="100"/>
        <c:axId val="-1596769280"/>
        <c:axId val="-1596779616"/>
      </c:barChart>
      <c:catAx>
        <c:axId val="-159676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96779616"/>
        <c:crosses val="autoZero"/>
        <c:auto val="1"/>
        <c:lblAlgn val="ctr"/>
        <c:lblOffset val="100"/>
        <c:noMultiLvlLbl val="0"/>
      </c:catAx>
      <c:valAx>
        <c:axId val="-159677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96769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10</xdr:col>
      <xdr:colOff>228600</xdr:colOff>
      <xdr:row>9</xdr:row>
      <xdr:rowOff>142875</xdr:rowOff>
    </xdr:from>
    <xdr:ext cx="184731" cy="264560"/>
    <xdr:sp macro="" textlink="">
      <xdr:nvSpPr>
        <xdr:cNvPr id="2" name="TextBox 1"/>
        <xdr:cNvSpPr txBox="1"/>
      </xdr:nvSpPr>
      <xdr:spPr>
        <a:xfrm>
          <a:off x="8267700" y="1857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238125</xdr:colOff>
      <xdr:row>11</xdr:row>
      <xdr:rowOff>38100</xdr:rowOff>
    </xdr:from>
    <xdr:to>
      <xdr:col>2</xdr:col>
      <xdr:colOff>771525</xdr:colOff>
      <xdr:row>21</xdr:row>
      <xdr:rowOff>176211</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428625</xdr:colOff>
      <xdr:row>4</xdr:row>
      <xdr:rowOff>176212</xdr:rowOff>
    </xdr:from>
    <xdr:to>
      <xdr:col>13</xdr:col>
      <xdr:colOff>123825</xdr:colOff>
      <xdr:row>19</xdr:row>
      <xdr:rowOff>61912</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995362</xdr:colOff>
      <xdr:row>22</xdr:row>
      <xdr:rowOff>80962</xdr:rowOff>
    </xdr:from>
    <xdr:to>
      <xdr:col>1</xdr:col>
      <xdr:colOff>1023937</xdr:colOff>
      <xdr:row>36</xdr:row>
      <xdr:rowOff>157162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119062</xdr:colOff>
      <xdr:row>11</xdr:row>
      <xdr:rowOff>23812</xdr:rowOff>
    </xdr:from>
    <xdr:to>
      <xdr:col>4</xdr:col>
      <xdr:colOff>2924175</xdr:colOff>
      <xdr:row>25</xdr:row>
      <xdr:rowOff>100012</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104775</xdr:colOff>
      <xdr:row>26</xdr:row>
      <xdr:rowOff>57150</xdr:rowOff>
    </xdr:from>
    <xdr:to>
      <xdr:col>3</xdr:col>
      <xdr:colOff>819150</xdr:colOff>
      <xdr:row>39</xdr:row>
      <xdr:rowOff>104775</xdr:rowOff>
    </xdr:to>
    <mc:AlternateContent xmlns:mc="http://schemas.openxmlformats.org/markup-compatibility/2006">
      <mc:Choice xmlns:a14="http://schemas.microsoft.com/office/drawing/2010/main" Requires="a14">
        <xdr:graphicFrame macro="">
          <xdr:nvGraphicFramePr>
            <xdr:cNvPr id="12"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915025" y="5010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1009650</xdr:colOff>
      <xdr:row>26</xdr:row>
      <xdr:rowOff>38100</xdr:rowOff>
    </xdr:from>
    <xdr:to>
      <xdr:col>4</xdr:col>
      <xdr:colOff>1647825</xdr:colOff>
      <xdr:row>39</xdr:row>
      <xdr:rowOff>85725</xdr:rowOff>
    </xdr:to>
    <mc:AlternateContent xmlns:mc="http://schemas.openxmlformats.org/markup-compatibility/2006">
      <mc:Choice xmlns:a14="http://schemas.microsoft.com/office/drawing/2010/main" Requires="a14">
        <xdr:graphicFrame macro="">
          <xdr:nvGraphicFramePr>
            <xdr:cNvPr id="13" name="Discount"/>
            <xdr:cNvGraphicFramePr/>
          </xdr:nvGraphicFramePr>
          <xdr:xfrm>
            <a:off x="0" y="0"/>
            <a:ext cx="0" cy="0"/>
          </xdr:xfrm>
          <a:graphic>
            <a:graphicData uri="http://schemas.microsoft.com/office/drawing/2010/slicer">
              <sle:slicer xmlns:sle="http://schemas.microsoft.com/office/drawing/2010/slicer" name="Discount"/>
            </a:graphicData>
          </a:graphic>
        </xdr:graphicFrame>
      </mc:Choice>
      <mc:Fallback>
        <xdr:sp macro="" textlink="">
          <xdr:nvSpPr>
            <xdr:cNvPr id="0" name=""/>
            <xdr:cNvSpPr>
              <a:spLocks noTextEdit="1"/>
            </xdr:cNvSpPr>
          </xdr:nvSpPr>
          <xdr:spPr>
            <a:xfrm>
              <a:off x="7934325" y="4991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714375</xdr:colOff>
      <xdr:row>39</xdr:row>
      <xdr:rowOff>133350</xdr:rowOff>
    </xdr:from>
    <xdr:to>
      <xdr:col>4</xdr:col>
      <xdr:colOff>1352550</xdr:colOff>
      <xdr:row>52</xdr:row>
      <xdr:rowOff>180975</xdr:rowOff>
    </xdr:to>
    <mc:AlternateContent xmlns:mc="http://schemas.openxmlformats.org/markup-compatibility/2006">
      <mc:Choice xmlns:a14="http://schemas.microsoft.com/office/drawing/2010/main" Requires="a14">
        <xdr:graphicFrame macro="">
          <xdr:nvGraphicFramePr>
            <xdr:cNvPr id="14" name="Rating"/>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7639050" y="7562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 refreshedDate="45822.032978124997" createdVersion="5" refreshedVersion="5" minRefreshableVersion="3" recordCount="115">
  <cacheSource type="worksheet">
    <worksheetSource name="Table134"/>
  </cacheSource>
  <cacheFields count="9">
    <cacheField name="Product" numFmtId="0">
      <sharedItems containsBlank="1" count="110">
        <s v="120W Cordless Vacuum Cleaners Handheld Electric Vacuum Cleaner"/>
        <s v="137 Pieces Cake Decorating Tool Set Baking Supplies"/>
        <s v="Electronic Digital Display Vernier Caliper"/>
        <s v="3D Waterproof EVA Plastic Shower Curtain 1.8*2Mtrs"/>
        <s v="100 Pcs Crochet Hook Tool Set Knitting Hook Set With Box"/>
        <s v="Punch-free Great Load Bearing Bathroom Storage Rack Wall Shelf-White"/>
        <s v="53 Pieces/Set Yarn Knitting Crochet Hooks With Bag - Pansies"/>
        <s v="Portable Mini Cordless Car Vacuum Cleaner - Blue"/>
        <s v="52 Pieces Cake Decorating Tool Set Gift Kit Baking Supplies"/>
        <s v="53Pcs/Set Yarn Knitting Crochet Hooks With Bag - Fortune Cat"/>
        <s v="Agapeon Toothbrush Holder And Toothpaste Dispenser"/>
        <s v="VIC Wireless Vacuum Cleaner Dual Use For Home And Car 120W High Power Powerful"/>
        <s v="Intelligent  LED Body Sensor Wireless Lighting Night Light USB"/>
        <s v="220V 60W Electric Soldering Iron Kits With Tools, Tips, And Multimeter"/>
        <s v="Metal Decorative Hooks Key Hangers Entryway Wall Hooks Towel Hooks - Home"/>
        <s v="Foldable Overbed Table/Desk"/>
        <s v="5-PCS Stainless Steel Cooking Pot Set With Steamed Slices"/>
        <s v="3PCS Single Head Knitting Crochet Sweater Needle Set"/>
        <s v="12 Litre Black Insulated Lunch Box"/>
        <s v="40cm Gold DIY Acrylic Wall Sticker Clock"/>
        <s v="12 Litre Insulated Lunch Box Grey"/>
        <s v="Genebre 115 In 1 Screwdriver Repairing Tool Set For IPhone Cellphone Hand Tool"/>
        <s v="Portable Wardrobe Nonwoven With 3 Hanging Rods And 6 Storage Shelves"/>
        <s v="Mythco 120COB Solar Wall Ligt With Motion Sensor And Remote Control 3 Modes"/>
        <s v="Exfoliate And Exfoliate Face Towel - Black"/>
        <s v="LED Eye Protection  Desk Lamp , Study, Reading, USB Fan - Double Pen Holder"/>
        <s v="Multifunction Laser Level With Adjustment Tripod"/>
        <s v="LASA 3 Tier Bamboo Shoe Bench Storage Shelf"/>
        <s v="380ML USB Rechargeable Portable Small Blenders And Juicers"/>
        <s v="Electric LED UV Mosquito Killer Lamp, Outdoor/Indoor Fly Killer Trap Light -USB"/>
        <s v="Weighing Scale Digital Bathroom Body Fat Scale USB-Black"/>
        <s v="7-piece Set Of Storage Bags, Travel Storage Bags, Shoe Bags"/>
        <s v="Artificial Potted Flowers Room Decorative Flowers (2 Pieces)"/>
        <s v="Watercolour Gold Foil Textured Print Pillow Cover"/>
        <s v="LASA Digital Thermometer And Hydrometer"/>
        <s v="LED Romantic Spaceship Starry Sky Projector,Children's Bedroom Night Light-Blue"/>
        <s v="5 Pieces/set Of Stainless Steel Induction Cooker Pots"/>
        <s v="LASA FOLDING TABLE SERVING STAND"/>
        <s v="13 In 1 Home Repair Tools Box Kit Set"/>
        <s v="Wrought Iron Bathroom Shelf Wall Mounted Free Punch Toilet Rack"/>
        <s v="32PCS Portable Cordless Drill Set With Cyclic Battery Drive -26 Variable Speed"/>
        <s v="Large Lazy Inflatable Sofa Chairs PVC Lounger Seat Bag"/>
        <s v="Portable Home Small Air Humidifier 3-Speed Fan - Green"/>
        <s v="LED Wall Digital Alarm Clock Study Home 12 / 24H Clock Calendar"/>
        <s v="LASA Aluminum Folding Truck Hand Cart - 68kg Max"/>
        <s v="Classic Black Cat Cotton Hemp Pillow Case For Home Car"/>
        <s v="Anti-Skid Absorbent Insulation Coaster  For Home Office"/>
        <s v="Peacock  Throw Pillow Cushion Case For Home Car"/>
        <s v="115  Piece Set Of Multifunctional Precision Screwdrivers"/>
        <s v="1/2/3 Seater Elastic Sofa Cover,Living Room/Home Decor Chair Cover-Grey"/>
        <s v="Desk Foldable Fan Adjustable Fan Strong Wind 3 Gear Usb"/>
        <s v="Wall-mounted Sticker Punch-free Plug Fixer"/>
        <s v="Bedroom Simple Floor Hanging Clothes Rack Single Pole Hat Rack - White"/>
        <s v="Household Pineapple Peeler Peeler"/>
        <s v="Memory Foam Neck Pillow Cover, With Pillow Core - 50*30cm"/>
        <s v="DIY File Folder, Office Drawer File Holder, Pen Holder, Desktop Storage Rack"/>
        <s v="Konka Healty Electric Kettle, 24-hour Heat Preservation,1.5L,800W, White"/>
        <s v="6 In 1 Bottle Can Opener Multifunctional Easy Opener"/>
        <s v="Creative Owl Shape Keychain Black"/>
        <s v="Simple Metal Dog Art Sculpture Decoration For Home Office"/>
        <s v="Modern Sofa Throw Pillow Cover-45x45cm-Blue&amp;Red"/>
        <s v="Christmas Elk Fence Yard Lawn Decorations Cute For Holidays"/>
        <s v="Brush &amp; Paintbrush Cleaning Tool Pink"/>
        <s v="Wall Clock With Hidden Safe Box"/>
        <s v="2PCS Ice Silk Square Cushion Cover Pillowcases - 65x65cm"/>
        <s v="4M Float Switch Water Level Controller -Water Tank"/>
        <s v="Car Phone Charging Stand"/>
        <s v="Angle Measuring Tool Full Metal Multi Angle Measuring Tool"/>
        <s v="7PCS Silicone Thumb Knife Finger Protector Vegetable Harvesting Knife"/>
        <s v="Cartoon Car Decoration Cute Individuality For Car Home Desk"/>
        <s v="4 Piece Coloured Stainless Steel Kitchenware Set"/>
        <s v="Baby Early Education Shape And Color Cognitive Training Toys"/>
        <s v="Christmas Fence Garden Decorations Outdoor For Holiday Home"/>
        <s v="Portable Wine Table With Folding Round Table"/>
        <s v="Sewing Machine Needle Threader Stitch Insertion Tool Automatic Quick Sewing"/>
        <s v="2PCS/LOT Solar LED Outdoor Intelligent Light Controlled Wall Lamp"/>
        <s v="6 Layers Steel Pipe Assembling Dustproof Storage Shoe Cabinet"/>
        <s v="Black Simple Water Cup Wine Coaster Anti Slip Absorbent"/>
        <s v="MultiFunctional Storage Rack Multi-layer Booelf"/>
        <s v="3PCS Rotary Scraper Thermomix For Kitchen"/>
        <s v="Multifunctional Hanging Storage Box Storage Bag (4 Layers)"/>
        <s v="4pcs Bathroom/Kitchen Towel Rack,Roll Paper Holder,Towel Bars,Hook"/>
        <s v="Balloon Insert, Birthday Party Balloon Set, PU Leather"/>
        <s v="8in1 Screwdriver With LED Light"/>
        <s v="Cute Christmas Fence Garden Decorations For Holiday Home"/>
        <s v="9pcs Gas Mask, For Painting, Dust, Formaldehyde Grinding, Polishing"/>
        <s v="LASA Stainless Steel Double Wall Mount Soap Dispenser - 500ml"/>
        <s v="2pcs Solar Street Light Flood Light Outdoor"/>
        <s v="5m Waterproof Spherical LED String Lights Outdoor Ball Chain Lights Party Lighting Decoration Adjustable"/>
        <s v="LED Solar Street Light-fake Camera"/>
        <s v="Cartoon Embroidered Mini Towel Bear Cotton Wash Cloth Hand 4pcs"/>
        <s v="60W Hot Melt Glue Sprayer - Efficient And Stable Glue Dispensing"/>
        <s v="12V 19500rpm Handheld Electric Angle Grinder Tool - UK - Yellow/Black"/>
        <s v="1PC Refrigerator Food Seal Pocket Fridge Bags"/>
        <s v="Pilates Cloth Bag Waterproof Durable High Capacity Purple"/>
        <s v="Office Chair Lumbar Back Support Spine Posture Correction Pillow Car Cushion"/>
        <s v="Wall-Mounted Toothbrush Toothpaste Holder With Multiple Slots"/>
        <s v="Outdoor Portable Water Bottle With Medicine Box - 600ML - Black"/>
        <s v="Wall Mount Automatic Toothpaste Dispenser Toothbrush Holder Toothpaste Squeezer"/>
        <s v="Cushion Silicone Butt Cushion Summer Ice Cushion Honeycomb Gel Cushion"/>
        <s v="Metal Wall Clock Silver Dial Crystal Jewelry Round Home Decoration Wall Clock"/>
        <s v="Multi-purpose Rice Drainage Basket And Fruit And Vegetable Drainage Sieve"/>
        <s v="Shower Cap Wide Elastic Band Cover Reusable Bashroom Cap"/>
        <s v="Pen Grips For Kids Pen Grip Posture Correction Tool For Kids"/>
        <s v="2 Pairs Cowhide Split Leather Work Gloves.32â„‰ Or Above Welding Gloves"/>
        <s v="Portable Soap Dispenser Kitchen Detergent Press Box Kitchen Tools"/>
        <s v="Shower Nozzle Cleaning Unclogging Needle Mini Crevice Small Hole Cleaning Brush"/>
        <s v="Thickening Multipurpose Non Stick Easy To Clean Heat Resistant Spoon Pad"/>
        <s v="24 Grid Wall-mounted Sundries Organiser Fabric Closet Bag Storage Rack"/>
        <m/>
      </sharedItems>
    </cacheField>
    <cacheField name="Current price" numFmtId="2">
      <sharedItems containsString="0" containsBlank="1" containsNumber="1" containsInteger="1" minValue="38" maxValue="3750"/>
    </cacheField>
    <cacheField name="old price" numFmtId="2">
      <sharedItems containsString="0" containsBlank="1" containsNumber="1" containsInteger="1" minValue="80" maxValue="6143"/>
    </cacheField>
    <cacheField name="Discount" numFmtId="0">
      <sharedItems containsString="0" containsBlank="1" containsNumber="1" minValue="0.01" maxValue="0.64" count="47">
        <n v="0.49"/>
        <n v="0.24"/>
        <n v="0.35"/>
        <n v="0.34"/>
        <n v="0.41"/>
        <n v="0.27"/>
        <n v="0.25"/>
        <n v="0.3"/>
        <n v="0.45"/>
        <n v="0.22"/>
        <n v="0.52"/>
        <n v="0.09"/>
        <n v="0.47"/>
        <n v="0.23"/>
        <n v="0.55000000000000004"/>
        <n v="0.53"/>
        <n v="0.32"/>
        <n v="0.2"/>
        <n v="0.18"/>
        <n v="0.54"/>
        <n v="0.48"/>
        <n v="0.33"/>
        <n v="0.5"/>
        <n v="0.37"/>
        <n v="0.43"/>
        <n v="0.42"/>
        <n v="0.13"/>
        <n v="0.39"/>
        <n v="0.28999999999999998"/>
        <n v="0.26"/>
        <n v="0.19"/>
        <n v="0.51"/>
        <n v="0.46"/>
        <n v="0.38"/>
        <n v="0.4"/>
        <n v="0.21"/>
        <n v="0.64"/>
        <n v="0.61"/>
        <n v="0.36"/>
        <n v="0.14000000000000001"/>
        <n v="0.11"/>
        <n v="0.08"/>
        <n v="0.04"/>
        <n v="0.03"/>
        <n v="0.02"/>
        <n v="0.01"/>
        <m/>
      </sharedItems>
    </cacheField>
    <cacheField name="Absolute discount" numFmtId="2">
      <sharedItems containsSemiMixedTypes="0" containsString="0" containsNumber="1" containsInteger="1" minValue="-2585" maxValue="0"/>
    </cacheField>
    <cacheField name="Review" numFmtId="0">
      <sharedItems containsString="0" containsBlank="1" containsNumber="1" containsInteger="1" minValue="1" maxValue="69"/>
    </cacheField>
    <cacheField name="Rating" numFmtId="0">
      <sharedItems containsString="0" containsBlank="1" containsNumber="1" minValue="2" maxValue="5" count="23">
        <n v="2.8"/>
        <n v="4.5999999999999996"/>
        <n v="4.7"/>
        <n v="4.3"/>
        <n v="4.5"/>
        <n v="4.0999999999999996"/>
        <n v="2.6"/>
        <n v="2.9"/>
        <n v="2.7"/>
        <n v="4"/>
        <n v="4.4000000000000004"/>
        <n v="2.1"/>
        <n v="3.3"/>
        <n v="3.8"/>
        <n v="4.8"/>
        <n v="3"/>
        <n v="4.2"/>
        <n v="2.2999999999999998"/>
        <n v="2.2000000000000002"/>
        <n v="2.5"/>
        <n v="5"/>
        <n v="2"/>
        <m/>
      </sharedItems>
    </cacheField>
    <cacheField name="qualitative rating" numFmtId="0">
      <sharedItems/>
    </cacheField>
    <cacheField name="discount percentag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5">
  <r>
    <x v="0"/>
    <n v="445"/>
    <n v="873"/>
    <x v="0"/>
    <n v="-428"/>
    <n v="69"/>
    <x v="0"/>
    <s v="Poor"/>
    <s v="High Discount"/>
  </r>
  <r>
    <x v="1"/>
    <n v="2319"/>
    <n v="3032"/>
    <x v="1"/>
    <n v="-713"/>
    <n v="55"/>
    <x v="1"/>
    <s v="Excellent,&quot;"/>
    <s v="Medium discount"/>
  </r>
  <r>
    <x v="2"/>
    <n v="420"/>
    <n v="647"/>
    <x v="2"/>
    <n v="-227"/>
    <n v="49"/>
    <x v="1"/>
    <s v="Excellent,&quot;"/>
    <s v="Medium discount"/>
  </r>
  <r>
    <x v="3"/>
    <n v="998"/>
    <n v="1966"/>
    <x v="0"/>
    <n v="-968"/>
    <n v="44"/>
    <x v="1"/>
    <s v="Excellent,&quot;"/>
    <s v="High Discount"/>
  </r>
  <r>
    <x v="4"/>
    <n v="990"/>
    <n v="1500"/>
    <x v="3"/>
    <n v="-510"/>
    <n v="39"/>
    <x v="2"/>
    <s v="Excellent,&quot;"/>
    <s v="Medium discount"/>
  </r>
  <r>
    <x v="5"/>
    <n v="389"/>
    <n v="656"/>
    <x v="4"/>
    <n v="-267"/>
    <n v="36"/>
    <x v="3"/>
    <s v="Excellent,&quot;"/>
    <s v="High Discount"/>
  </r>
  <r>
    <x v="6"/>
    <n v="1980"/>
    <n v="2699"/>
    <x v="5"/>
    <n v="-719"/>
    <n v="32"/>
    <x v="4"/>
    <s v="Excellent,&quot;"/>
    <s v="Medium discount"/>
  </r>
  <r>
    <x v="7"/>
    <n v="2199"/>
    <n v="2923"/>
    <x v="6"/>
    <n v="-724"/>
    <n v="24"/>
    <x v="1"/>
    <s v="Excellent,&quot;"/>
    <s v="Medium discount"/>
  </r>
  <r>
    <x v="8"/>
    <n v="1758"/>
    <n v="2499"/>
    <x v="7"/>
    <n v="-741"/>
    <n v="20"/>
    <x v="5"/>
    <s v="Excellent,&quot;"/>
    <s v="Medium discount"/>
  </r>
  <r>
    <x v="9"/>
    <n v="1940"/>
    <n v="2650"/>
    <x v="5"/>
    <n v="-710"/>
    <n v="20"/>
    <x v="2"/>
    <s v="Excellent,&quot;"/>
    <s v="Medium discount"/>
  </r>
  <r>
    <x v="10"/>
    <n v="382"/>
    <n v="700"/>
    <x v="8"/>
    <n v="-318"/>
    <n v="17"/>
    <x v="6"/>
    <s v="Poor"/>
    <s v="High Discount"/>
  </r>
  <r>
    <x v="11"/>
    <n v="1220"/>
    <n v="1555"/>
    <x v="9"/>
    <n v="-335"/>
    <n v="16"/>
    <x v="7"/>
    <s v="Poor"/>
    <s v="Medium discount"/>
  </r>
  <r>
    <x v="12"/>
    <n v="325"/>
    <n v="680"/>
    <x v="10"/>
    <n v="-355"/>
    <n v="15"/>
    <x v="8"/>
    <s v="Poor"/>
    <s v="High Discount"/>
  </r>
  <r>
    <x v="13"/>
    <n v="2999"/>
    <n v="3290"/>
    <x v="11"/>
    <n v="-291"/>
    <n v="15"/>
    <x v="9"/>
    <s v="Average"/>
    <s v="low Discount"/>
  </r>
  <r>
    <x v="14"/>
    <n v="527"/>
    <n v="999"/>
    <x v="12"/>
    <n v="-472"/>
    <n v="14"/>
    <x v="5"/>
    <s v="Excellent,&quot;"/>
    <s v="High Discount"/>
  </r>
  <r>
    <x v="15"/>
    <n v="1650"/>
    <n v="2150"/>
    <x v="13"/>
    <n v="-500"/>
    <n v="14"/>
    <x v="10"/>
    <s v="Excellent,&quot;"/>
    <s v="Medium discount"/>
  </r>
  <r>
    <x v="16"/>
    <n v="2115"/>
    <n v="4700"/>
    <x v="14"/>
    <n v="-2585"/>
    <n v="13"/>
    <x v="11"/>
    <s v="Poor"/>
    <s v="High Discount"/>
  </r>
  <r>
    <x v="17"/>
    <n v="38"/>
    <n v="80"/>
    <x v="15"/>
    <n v="-42"/>
    <n v="13"/>
    <x v="12"/>
    <s v="Average"/>
    <s v="High Discount"/>
  </r>
  <r>
    <x v="18"/>
    <n v="1350"/>
    <n v="1990"/>
    <x v="16"/>
    <n v="-640"/>
    <n v="13"/>
    <x v="13"/>
    <s v="Average"/>
    <s v="Medium discount"/>
  </r>
  <r>
    <x v="19"/>
    <n v="552"/>
    <n v="1035"/>
    <x v="12"/>
    <n v="-483"/>
    <n v="12"/>
    <x v="14"/>
    <s v="Excellent,&quot;"/>
    <s v="High Discount"/>
  </r>
  <r>
    <x v="20"/>
    <n v="980"/>
    <n v="1490"/>
    <x v="3"/>
    <n v="-510"/>
    <n v="12"/>
    <x v="2"/>
    <s v="Excellent,&quot;"/>
    <s v="Medium discount"/>
  </r>
  <r>
    <x v="21"/>
    <n v="799"/>
    <n v="999"/>
    <x v="17"/>
    <n v="-200"/>
    <n v="12"/>
    <x v="5"/>
    <s v="Excellent,&quot;"/>
    <s v="Medium discount"/>
  </r>
  <r>
    <x v="22"/>
    <n v="2880"/>
    <n v="3520"/>
    <x v="18"/>
    <n v="-640"/>
    <n v="12"/>
    <x v="13"/>
    <s v="Average"/>
    <s v="low Discount"/>
  </r>
  <r>
    <x v="23"/>
    <n v="458"/>
    <n v="986"/>
    <x v="19"/>
    <n v="-528"/>
    <n v="10"/>
    <x v="15"/>
    <s v="Average"/>
    <s v="High Discount"/>
  </r>
  <r>
    <x v="24"/>
    <n v="185"/>
    <n v="382"/>
    <x v="10"/>
    <n v="-197"/>
    <n v="9"/>
    <x v="3"/>
    <s v="Excellent,&quot;"/>
    <s v="High Discount"/>
  </r>
  <r>
    <x v="25"/>
    <n v="1820"/>
    <n v="3490"/>
    <x v="20"/>
    <n v="-1670"/>
    <n v="9"/>
    <x v="3"/>
    <s v="Excellent,&quot;"/>
    <s v="High Discount"/>
  </r>
  <r>
    <x v="26"/>
    <n v="1680"/>
    <n v="2499"/>
    <x v="21"/>
    <n v="-819"/>
    <n v="9"/>
    <x v="16"/>
    <s v="Excellent,&quot;"/>
    <s v="Medium discount"/>
  </r>
  <r>
    <x v="27"/>
    <n v="2048"/>
    <n v="4500"/>
    <x v="19"/>
    <n v="-2452"/>
    <n v="7"/>
    <x v="3"/>
    <s v="Excellent,&quot;"/>
    <s v="High Discount"/>
  </r>
  <r>
    <x v="28"/>
    <n v="1000"/>
    <n v="2000"/>
    <x v="22"/>
    <n v="-1000"/>
    <n v="7"/>
    <x v="17"/>
    <s v="Poor"/>
    <s v="High Discount"/>
  </r>
  <r>
    <x v="29"/>
    <n v="1570"/>
    <n v="2988"/>
    <x v="12"/>
    <n v="-1418"/>
    <n v="7"/>
    <x v="11"/>
    <s v="Poor"/>
    <s v="High Discount"/>
  </r>
  <r>
    <x v="30"/>
    <n v="1580"/>
    <n v="2499"/>
    <x v="23"/>
    <n v="-919"/>
    <n v="7"/>
    <x v="2"/>
    <s v="Excellent,&quot;"/>
    <s v="Medium discount"/>
  </r>
  <r>
    <x v="31"/>
    <n v="968"/>
    <n v="1814"/>
    <x v="12"/>
    <n v="-846"/>
    <n v="6"/>
    <x v="18"/>
    <s v="Poor"/>
    <s v="High Discount"/>
  </r>
  <r>
    <x v="32"/>
    <n v="990"/>
    <n v="1814"/>
    <x v="8"/>
    <n v="-824"/>
    <n v="6"/>
    <x v="18"/>
    <s v="Poor"/>
    <s v="High Discount"/>
  </r>
  <r>
    <x v="33"/>
    <n v="345"/>
    <n v="602"/>
    <x v="24"/>
    <n v="-257"/>
    <n v="6"/>
    <x v="17"/>
    <s v="Poor"/>
    <s v="High Discount"/>
  </r>
  <r>
    <x v="34"/>
    <n v="501"/>
    <n v="860"/>
    <x v="25"/>
    <n v="-359"/>
    <n v="6"/>
    <x v="4"/>
    <s v="Excellent,&quot;"/>
    <s v="High Discount"/>
  </r>
  <r>
    <x v="35"/>
    <n v="880"/>
    <n v="1350"/>
    <x v="2"/>
    <n v="-470"/>
    <n v="6"/>
    <x v="9"/>
    <s v="Average"/>
    <s v="Medium discount"/>
  </r>
  <r>
    <x v="36"/>
    <n v="2170"/>
    <n v="2500"/>
    <x v="26"/>
    <n v="-330"/>
    <n v="6"/>
    <x v="19"/>
    <s v="Poor"/>
    <s v="low Discount"/>
  </r>
  <r>
    <x v="37"/>
    <n v="1274"/>
    <n v="2800"/>
    <x v="14"/>
    <n v="-1526"/>
    <n v="5"/>
    <x v="14"/>
    <s v="Excellent,&quot;"/>
    <s v="High Discount"/>
  </r>
  <r>
    <x v="38"/>
    <n v="1600"/>
    <n v="2929"/>
    <x v="8"/>
    <n v="-1329"/>
    <n v="5"/>
    <x v="13"/>
    <s v="Average"/>
    <s v="High Discount"/>
  </r>
  <r>
    <x v="39"/>
    <n v="509"/>
    <n v="899"/>
    <x v="24"/>
    <n v="-390"/>
    <n v="5"/>
    <x v="15"/>
    <s v="Average"/>
    <s v="High Discount"/>
  </r>
  <r>
    <x v="40"/>
    <n v="3750"/>
    <n v="6143"/>
    <x v="27"/>
    <n v="-2393"/>
    <n v="5"/>
    <x v="15"/>
    <s v="Average"/>
    <s v="Medium discount"/>
  </r>
  <r>
    <x v="41"/>
    <n v="2300"/>
    <n v="3240"/>
    <x v="28"/>
    <n v="-940"/>
    <n v="5"/>
    <x v="15"/>
    <s v="Average"/>
    <s v="Medium discount"/>
  </r>
  <r>
    <x v="42"/>
    <n v="1740"/>
    <n v="2356"/>
    <x v="29"/>
    <n v="-616"/>
    <n v="5"/>
    <x v="14"/>
    <s v="Excellent,&quot;"/>
    <s v="Medium discount"/>
  </r>
  <r>
    <x v="43"/>
    <n v="2999"/>
    <n v="3699"/>
    <x v="30"/>
    <n v="-700"/>
    <n v="5"/>
    <x v="1"/>
    <s v="Excellent,&quot;"/>
    <s v="low Discount"/>
  </r>
  <r>
    <x v="44"/>
    <n v="2025"/>
    <n v="3971"/>
    <x v="0"/>
    <n v="-1946"/>
    <n v="3"/>
    <x v="20"/>
    <s v="Excellent,&quot;"/>
    <s v="High Discount"/>
  </r>
  <r>
    <x v="45"/>
    <n v="171"/>
    <n v="360"/>
    <x v="15"/>
    <n v="-189"/>
    <n v="2"/>
    <x v="20"/>
    <s v="Excellent,&quot;"/>
    <s v="High Discount"/>
  </r>
  <r>
    <x v="46"/>
    <n v="332"/>
    <n v="684"/>
    <x v="31"/>
    <n v="-352"/>
    <n v="2"/>
    <x v="20"/>
    <s v="Excellent,&quot;"/>
    <s v="High Discount"/>
  </r>
  <r>
    <x v="47"/>
    <n v="195"/>
    <n v="360"/>
    <x v="32"/>
    <n v="-165"/>
    <n v="2"/>
    <x v="20"/>
    <s v="Excellent,&quot;"/>
    <s v="High Discount"/>
  </r>
  <r>
    <x v="48"/>
    <n v="950"/>
    <n v="1525"/>
    <x v="33"/>
    <n v="-575"/>
    <n v="2"/>
    <x v="4"/>
    <s v="Excellent,&quot;"/>
    <s v="Medium discount"/>
  </r>
  <r>
    <x v="49"/>
    <n v="1980"/>
    <n v="3200"/>
    <x v="33"/>
    <n v="-1220"/>
    <n v="2"/>
    <x v="4"/>
    <s v="Excellent,&quot;"/>
    <s v="Medium discount"/>
  </r>
  <r>
    <x v="50"/>
    <n v="988"/>
    <n v="1580"/>
    <x v="23"/>
    <n v="-592"/>
    <n v="2"/>
    <x v="9"/>
    <s v="Average"/>
    <s v="Medium discount"/>
  </r>
  <r>
    <x v="51"/>
    <n v="450"/>
    <n v="900"/>
    <x v="22"/>
    <n v="-450"/>
    <n v="1"/>
    <x v="21"/>
    <s v="Poor"/>
    <s v="High Discount"/>
  </r>
  <r>
    <x v="52"/>
    <n v="979"/>
    <n v="1920"/>
    <x v="0"/>
    <n v="-941"/>
    <n v="1"/>
    <x v="20"/>
    <s v="Excellent,&quot;"/>
    <s v="High Discount"/>
  </r>
  <r>
    <x v="53"/>
    <n v="330"/>
    <n v="647"/>
    <x v="0"/>
    <n v="-317"/>
    <n v="1"/>
    <x v="9"/>
    <s v="Average"/>
    <s v="High Discount"/>
  </r>
  <r>
    <x v="54"/>
    <n v="1189"/>
    <n v="2199"/>
    <x v="32"/>
    <n v="-1010"/>
    <n v="1"/>
    <x v="15"/>
    <s v="Average"/>
    <s v="High Discount"/>
  </r>
  <r>
    <x v="55"/>
    <n v="1620"/>
    <n v="2690"/>
    <x v="34"/>
    <n v="-1070"/>
    <n v="1"/>
    <x v="20"/>
    <s v="Excellent,&quot;"/>
    <s v="Medium discount"/>
  </r>
  <r>
    <x v="56"/>
    <n v="3640"/>
    <n v="4588"/>
    <x v="35"/>
    <n v="-948"/>
    <n v="1"/>
    <x v="20"/>
    <s v="Excellent,&quot;"/>
    <s v="Medium discount"/>
  </r>
  <r>
    <x v="57"/>
    <n v="199"/>
    <n v="553"/>
    <x v="36"/>
    <n v="-354"/>
    <m/>
    <x v="22"/>
    <s v="Poor"/>
    <s v="High Discount"/>
  </r>
  <r>
    <x v="58"/>
    <n v="199"/>
    <n v="504"/>
    <x v="37"/>
    <n v="-305"/>
    <m/>
    <x v="22"/>
    <s v="Poor"/>
    <s v="High Discount"/>
  </r>
  <r>
    <x v="59"/>
    <n v="399"/>
    <n v="896"/>
    <x v="14"/>
    <n v="-497"/>
    <m/>
    <x v="22"/>
    <s v="Poor"/>
    <s v="High Discount"/>
  </r>
  <r>
    <x v="60"/>
    <n v="238"/>
    <n v="476"/>
    <x v="22"/>
    <n v="-238"/>
    <m/>
    <x v="22"/>
    <s v="Poor"/>
    <s v="High Discount"/>
  </r>
  <r>
    <x v="61"/>
    <n v="999"/>
    <n v="2000"/>
    <x v="22"/>
    <n v="-1001"/>
    <m/>
    <x v="22"/>
    <s v="Poor"/>
    <s v="High Discount"/>
  </r>
  <r>
    <x v="62"/>
    <n v="299"/>
    <n v="600"/>
    <x v="22"/>
    <n v="-301"/>
    <m/>
    <x v="22"/>
    <s v="Poor"/>
    <s v="High Discount"/>
  </r>
  <r>
    <x v="63"/>
    <n v="850"/>
    <n v="1700"/>
    <x v="22"/>
    <n v="-850"/>
    <m/>
    <x v="22"/>
    <s v="Poor"/>
    <s v="High Discount"/>
  </r>
  <r>
    <x v="64"/>
    <n v="1200"/>
    <n v="2400"/>
    <x v="22"/>
    <n v="-1200"/>
    <m/>
    <x v="22"/>
    <s v="Poor"/>
    <s v="High Discount"/>
  </r>
  <r>
    <x v="65"/>
    <n v="475"/>
    <n v="931"/>
    <x v="0"/>
    <n v="-456"/>
    <m/>
    <x v="22"/>
    <s v="Poor"/>
    <s v="High Discount"/>
  </r>
  <r>
    <x v="66"/>
    <n v="671"/>
    <n v="1316"/>
    <x v="0"/>
    <n v="-645"/>
    <m/>
    <x v="22"/>
    <s v="Poor"/>
    <s v="High Discount"/>
  </r>
  <r>
    <x v="67"/>
    <n v="799"/>
    <n v="1567"/>
    <x v="0"/>
    <n v="-768"/>
    <m/>
    <x v="22"/>
    <s v="Poor"/>
    <s v="High Discount"/>
  </r>
  <r>
    <x v="68"/>
    <n v="230"/>
    <n v="450"/>
    <x v="0"/>
    <n v="-220"/>
    <m/>
    <x v="22"/>
    <s v="Poor"/>
    <s v="High Discount"/>
  </r>
  <r>
    <x v="58"/>
    <n v="176"/>
    <n v="345"/>
    <x v="0"/>
    <n v="-169"/>
    <m/>
    <x v="22"/>
    <s v="Poor"/>
    <s v="High Discount"/>
  </r>
  <r>
    <x v="69"/>
    <n v="274"/>
    <n v="537"/>
    <x v="0"/>
    <n v="-263"/>
    <m/>
    <x v="22"/>
    <s v="Poor"/>
    <s v="High Discount"/>
  </r>
  <r>
    <x v="67"/>
    <n v="657"/>
    <n v="1288"/>
    <x v="0"/>
    <n v="-631"/>
    <m/>
    <x v="22"/>
    <s v="Poor"/>
    <s v="High Discount"/>
  </r>
  <r>
    <x v="70"/>
    <n v="248"/>
    <n v="486"/>
    <x v="0"/>
    <n v="-238"/>
    <m/>
    <x v="22"/>
    <s v="Poor"/>
    <s v="High Discount"/>
  </r>
  <r>
    <x v="71"/>
    <n v="525"/>
    <n v="1029"/>
    <x v="0"/>
    <n v="-504"/>
    <m/>
    <x v="22"/>
    <s v="Poor"/>
    <s v="High Discount"/>
  </r>
  <r>
    <x v="72"/>
    <n v="699"/>
    <n v="1343"/>
    <x v="20"/>
    <n v="-644"/>
    <m/>
    <x v="22"/>
    <s v="Poor"/>
    <s v="High Discount"/>
  </r>
  <r>
    <x v="73"/>
    <n v="1300"/>
    <n v="2500"/>
    <x v="20"/>
    <n v="-1200"/>
    <m/>
    <x v="22"/>
    <s v="Poor"/>
    <s v="High Discount"/>
  </r>
  <r>
    <x v="74"/>
    <n v="105"/>
    <n v="200"/>
    <x v="20"/>
    <n v="-95"/>
    <m/>
    <x v="22"/>
    <s v="Poor"/>
    <s v="High Discount"/>
  </r>
  <r>
    <x v="75"/>
    <n v="790"/>
    <n v="1485"/>
    <x v="12"/>
    <n v="-695"/>
    <m/>
    <x v="22"/>
    <s v="Poor"/>
    <s v="High Discount"/>
  </r>
  <r>
    <x v="76"/>
    <n v="899"/>
    <n v="1699"/>
    <x v="12"/>
    <n v="-800"/>
    <m/>
    <x v="22"/>
    <s v="Poor"/>
    <s v="High Discount"/>
  </r>
  <r>
    <x v="77"/>
    <n v="169"/>
    <n v="320"/>
    <x v="12"/>
    <n v="-151"/>
    <m/>
    <x v="22"/>
    <s v="Poor"/>
    <s v="High Discount"/>
  </r>
  <r>
    <x v="78"/>
    <n v="2200"/>
    <n v="4080"/>
    <x v="32"/>
    <n v="-1880"/>
    <m/>
    <x v="22"/>
    <s v="Poor"/>
    <s v="High Discount"/>
  </r>
  <r>
    <x v="59"/>
    <n v="499"/>
    <n v="900"/>
    <x v="8"/>
    <n v="-401"/>
    <m/>
    <x v="22"/>
    <s v="Poor"/>
    <s v="High Discount"/>
  </r>
  <r>
    <x v="79"/>
    <n v="690"/>
    <n v="1200"/>
    <x v="24"/>
    <n v="-510"/>
    <m/>
    <x v="22"/>
    <s v="Poor"/>
    <s v="High Discount"/>
  </r>
  <r>
    <x v="80"/>
    <n v="630"/>
    <n v="1100"/>
    <x v="24"/>
    <n v="-470"/>
    <m/>
    <x v="22"/>
    <s v="Poor"/>
    <s v="High Discount"/>
  </r>
  <r>
    <x v="81"/>
    <n v="1860"/>
    <n v="3220"/>
    <x v="25"/>
    <n v="-1360"/>
    <m/>
    <x v="22"/>
    <s v="Poor"/>
    <s v="High Discount"/>
  </r>
  <r>
    <x v="82"/>
    <n v="610"/>
    <n v="1060"/>
    <x v="25"/>
    <n v="-450"/>
    <m/>
    <x v="22"/>
    <s v="Poor"/>
    <s v="High Discount"/>
  </r>
  <r>
    <x v="83"/>
    <n v="1080"/>
    <n v="1874"/>
    <x v="25"/>
    <n v="-794"/>
    <m/>
    <x v="22"/>
    <s v="Poor"/>
    <s v="High Discount"/>
  </r>
  <r>
    <x v="84"/>
    <n v="799"/>
    <n v="1343"/>
    <x v="4"/>
    <n v="-544"/>
    <m/>
    <x v="22"/>
    <s v="Poor"/>
    <s v="High Discount"/>
  </r>
  <r>
    <x v="85"/>
    <n v="1420"/>
    <n v="2420"/>
    <x v="4"/>
    <n v="-1000"/>
    <m/>
    <x v="22"/>
    <s v="Poor"/>
    <s v="High Discount"/>
  </r>
  <r>
    <x v="86"/>
    <n v="2750"/>
    <n v="4471"/>
    <x v="33"/>
    <n v="-1721"/>
    <m/>
    <x v="22"/>
    <s v="Poor"/>
    <s v="Medium discount"/>
  </r>
  <r>
    <x v="87"/>
    <n v="1200"/>
    <n v="1950"/>
    <x v="33"/>
    <n v="-750"/>
    <m/>
    <x v="22"/>
    <s v="Poor"/>
    <s v="Medium discount"/>
  </r>
  <r>
    <x v="88"/>
    <n v="1460"/>
    <n v="2290"/>
    <x v="38"/>
    <n v="-830"/>
    <m/>
    <x v="22"/>
    <s v="Poor"/>
    <s v="Medium discount"/>
  </r>
  <r>
    <x v="89"/>
    <n v="1150"/>
    <n v="1737"/>
    <x v="3"/>
    <n v="-587"/>
    <m/>
    <x v="22"/>
    <s v="Poor"/>
    <s v="Medium discount"/>
  </r>
  <r>
    <x v="90"/>
    <n v="1190"/>
    <n v="1810"/>
    <x v="3"/>
    <n v="-620"/>
    <m/>
    <x v="22"/>
    <s v="Poor"/>
    <s v="Medium discount"/>
  </r>
  <r>
    <x v="91"/>
    <n v="1190"/>
    <n v="1785"/>
    <x v="21"/>
    <n v="-595"/>
    <m/>
    <x v="22"/>
    <s v="Poor"/>
    <s v="Medium discount"/>
  </r>
  <r>
    <x v="92"/>
    <n v="2799"/>
    <n v="3810"/>
    <x v="5"/>
    <n v="-1011"/>
    <m/>
    <x v="22"/>
    <s v="Poor"/>
    <s v="Medium discount"/>
  </r>
  <r>
    <x v="93"/>
    <n v="198"/>
    <n v="260"/>
    <x v="1"/>
    <n v="-62"/>
    <m/>
    <x v="22"/>
    <s v="Poor"/>
    <s v="Medium discount"/>
  </r>
  <r>
    <x v="94"/>
    <n v="299"/>
    <n v="384"/>
    <x v="9"/>
    <n v="-85"/>
    <m/>
    <x v="22"/>
    <s v="Poor"/>
    <s v="Medium discount"/>
  </r>
  <r>
    <x v="95"/>
    <n v="1466"/>
    <n v="1699"/>
    <x v="39"/>
    <n v="-233"/>
    <m/>
    <x v="22"/>
    <s v="Poor"/>
    <s v="low Discount"/>
  </r>
  <r>
    <x v="96"/>
    <n v="1468"/>
    <n v="1699"/>
    <x v="39"/>
    <n v="-231"/>
    <m/>
    <x v="22"/>
    <s v="Poor"/>
    <s v="low Discount"/>
  </r>
  <r>
    <x v="97"/>
    <n v="799"/>
    <n v="900"/>
    <x v="40"/>
    <n v="-101"/>
    <m/>
    <x v="22"/>
    <s v="Poor"/>
    <s v="low Discount"/>
  </r>
  <r>
    <x v="98"/>
    <n v="1526"/>
    <n v="1660"/>
    <x v="41"/>
    <n v="-134"/>
    <m/>
    <x v="22"/>
    <s v="Poor"/>
    <s v="low Discount"/>
  </r>
  <r>
    <x v="99"/>
    <n v="1732"/>
    <n v="1799"/>
    <x v="42"/>
    <n v="-67"/>
    <m/>
    <x v="22"/>
    <s v="Poor"/>
    <s v="low Discount"/>
  </r>
  <r>
    <x v="100"/>
    <n v="3546"/>
    <n v="3699"/>
    <x v="42"/>
    <n v="-153"/>
    <m/>
    <x v="22"/>
    <s v="Poor"/>
    <s v="low Discount"/>
  </r>
  <r>
    <x v="101"/>
    <n v="1459"/>
    <n v="1499"/>
    <x v="43"/>
    <n v="-40"/>
    <m/>
    <x v="22"/>
    <s v="Poor"/>
    <s v="low Discount"/>
  </r>
  <r>
    <x v="102"/>
    <n v="2132"/>
    <n v="2169"/>
    <x v="44"/>
    <n v="-37"/>
    <m/>
    <x v="22"/>
    <s v="Poor"/>
    <s v="low Discount"/>
  </r>
  <r>
    <x v="103"/>
    <n v="1660"/>
    <n v="1699"/>
    <x v="44"/>
    <n v="-39"/>
    <m/>
    <x v="22"/>
    <s v="Poor"/>
    <s v="low Discount"/>
  </r>
  <r>
    <x v="104"/>
    <n v="1666"/>
    <n v="1699"/>
    <x v="44"/>
    <n v="-33"/>
    <m/>
    <x v="22"/>
    <s v="Poor"/>
    <s v="low Discount"/>
  </r>
  <r>
    <x v="105"/>
    <n v="1462"/>
    <n v="1499"/>
    <x v="44"/>
    <n v="-37"/>
    <m/>
    <x v="22"/>
    <s v="Poor"/>
    <s v="low Discount"/>
  </r>
  <r>
    <x v="106"/>
    <n v="1658"/>
    <n v="1699"/>
    <x v="44"/>
    <n v="-41"/>
    <m/>
    <x v="22"/>
    <s v="Poor"/>
    <s v="low Discount"/>
  </r>
  <r>
    <x v="107"/>
    <n v="1768"/>
    <n v="1799"/>
    <x v="44"/>
    <n v="-31"/>
    <m/>
    <x v="22"/>
    <s v="Poor"/>
    <s v="low Discount"/>
  </r>
  <r>
    <x v="108"/>
    <n v="1875"/>
    <n v="1899"/>
    <x v="45"/>
    <n v="-24"/>
    <m/>
    <x v="22"/>
    <s v="Poor"/>
    <s v="low Discount"/>
  </r>
  <r>
    <x v="109"/>
    <m/>
    <m/>
    <x v="46"/>
    <n v="0"/>
    <m/>
    <x v="22"/>
    <s v="Poor"/>
    <s v="low Discount"/>
  </r>
  <r>
    <x v="109"/>
    <m/>
    <m/>
    <x v="46"/>
    <n v="0"/>
    <m/>
    <x v="22"/>
    <s v="Poor"/>
    <s v="low Discount"/>
  </r>
  <r>
    <x v="109"/>
    <m/>
    <m/>
    <x v="46"/>
    <n v="0"/>
    <m/>
    <x v="22"/>
    <s v="Poor"/>
    <s v="low Discoun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8" dataPosition="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9">
  <location ref="A3:D9" firstHeaderRow="0" firstDataRow="1" firstDataCol="1"/>
  <pivotFields count="9">
    <pivotField axis="axisRow" showAll="0" sortType="descending">
      <items count="111">
        <item x="49"/>
        <item x="4"/>
        <item x="48"/>
        <item x="18"/>
        <item x="20"/>
        <item h="1" x="0"/>
        <item h="1" x="92"/>
        <item h="1" x="38"/>
        <item h="1" x="1"/>
        <item h="1" x="93"/>
        <item h="1" x="104"/>
        <item h="1" x="13"/>
        <item h="1" x="108"/>
        <item h="1" x="64"/>
        <item h="1" x="87"/>
        <item h="1" x="75"/>
        <item h="1" x="40"/>
        <item h="1" x="28"/>
        <item h="1" x="3"/>
        <item h="1" x="79"/>
        <item h="1" x="17"/>
        <item h="1" x="70"/>
        <item h="1" x="19"/>
        <item h="1" x="65"/>
        <item h="1" x="81"/>
        <item h="1" x="36"/>
        <item h="1" x="8"/>
        <item h="1" x="6"/>
        <item h="1" x="9"/>
        <item h="1" x="88"/>
        <item h="1" x="16"/>
        <item h="1" x="57"/>
        <item h="1" x="76"/>
        <item h="1" x="91"/>
        <item h="1" x="68"/>
        <item h="1" x="31"/>
        <item h="1" x="83"/>
        <item h="1" x="85"/>
        <item h="1" x="10"/>
        <item h="1" x="67"/>
        <item h="1" x="46"/>
        <item h="1" x="32"/>
        <item h="1" x="71"/>
        <item h="1" x="82"/>
        <item h="1" x="52"/>
        <item h="1" x="77"/>
        <item h="1" x="62"/>
        <item h="1" x="66"/>
        <item h="1" x="69"/>
        <item h="1" x="90"/>
        <item h="1" x="61"/>
        <item h="1" x="72"/>
        <item h="1" x="45"/>
        <item h="1" x="58"/>
        <item h="1" x="99"/>
        <item h="1" x="84"/>
        <item h="1" x="50"/>
        <item h="1" x="55"/>
        <item h="1" x="29"/>
        <item h="1" x="2"/>
        <item h="1" x="24"/>
        <item h="1" x="15"/>
        <item h="1" x="21"/>
        <item h="1" x="53"/>
        <item h="1" x="12"/>
        <item h="1" x="56"/>
        <item h="1" x="41"/>
        <item h="1" x="27"/>
        <item h="1" x="44"/>
        <item h="1" x="34"/>
        <item h="1" x="37"/>
        <item h="1" x="86"/>
        <item h="1" x="25"/>
        <item h="1" x="35"/>
        <item h="1" x="89"/>
        <item h="1" x="43"/>
        <item h="1" x="54"/>
        <item h="1" x="14"/>
        <item h="1" x="100"/>
        <item h="1" x="60"/>
        <item h="1" x="26"/>
        <item h="1" x="80"/>
        <item h="1" x="78"/>
        <item h="1" x="101"/>
        <item h="1" x="23"/>
        <item h="1" x="95"/>
        <item h="1" x="97"/>
        <item h="1" x="47"/>
        <item h="1" x="103"/>
        <item h="1" x="94"/>
        <item h="1" x="42"/>
        <item h="1" x="7"/>
        <item h="1" x="105"/>
        <item h="1" x="22"/>
        <item h="1" x="73"/>
        <item h="1" x="5"/>
        <item h="1" x="74"/>
        <item h="1" x="102"/>
        <item h="1" x="106"/>
        <item h="1" x="59"/>
        <item h="1" x="107"/>
        <item h="1" x="11"/>
        <item h="1" x="63"/>
        <item h="1" x="98"/>
        <item h="1" x="51"/>
        <item h="1" x="96"/>
        <item h="1" x="33"/>
        <item h="1" x="30"/>
        <item h="1" x="39"/>
        <item h="1" x="109"/>
        <item t="default"/>
      </items>
      <autoSortScope>
        <pivotArea dataOnly="0" outline="0" fieldPosition="0">
          <references count="1">
            <reference field="4294967294" count="1" selected="0">
              <x v="2"/>
            </reference>
          </references>
        </pivotArea>
      </autoSortScope>
    </pivotField>
    <pivotField showAll="0"/>
    <pivotField showAll="0"/>
    <pivotField dataField="1" showAll="0">
      <items count="48">
        <item x="45"/>
        <item x="44"/>
        <item x="43"/>
        <item x="42"/>
        <item x="41"/>
        <item x="11"/>
        <item x="40"/>
        <item x="26"/>
        <item x="39"/>
        <item x="18"/>
        <item x="30"/>
        <item x="17"/>
        <item x="35"/>
        <item x="9"/>
        <item x="13"/>
        <item x="1"/>
        <item x="6"/>
        <item x="29"/>
        <item x="5"/>
        <item x="28"/>
        <item x="7"/>
        <item x="16"/>
        <item x="21"/>
        <item x="3"/>
        <item x="2"/>
        <item x="38"/>
        <item x="23"/>
        <item x="33"/>
        <item x="27"/>
        <item x="34"/>
        <item x="4"/>
        <item x="25"/>
        <item x="24"/>
        <item x="8"/>
        <item x="32"/>
        <item x="12"/>
        <item x="20"/>
        <item x="0"/>
        <item x="22"/>
        <item x="31"/>
        <item x="10"/>
        <item x="15"/>
        <item x="19"/>
        <item x="14"/>
        <item x="37"/>
        <item x="36"/>
        <item x="46"/>
        <item t="default"/>
      </items>
    </pivotField>
    <pivotField numFmtId="2" showAll="0"/>
    <pivotField dataField="1" showAll="0"/>
    <pivotField dataField="1" showAll="0">
      <items count="24">
        <item x="21"/>
        <item x="11"/>
        <item x="18"/>
        <item x="17"/>
        <item x="19"/>
        <item x="6"/>
        <item x="8"/>
        <item x="0"/>
        <item x="7"/>
        <item x="15"/>
        <item x="12"/>
        <item x="13"/>
        <item x="9"/>
        <item x="5"/>
        <item x="16"/>
        <item x="3"/>
        <item x="10"/>
        <item x="4"/>
        <item x="1"/>
        <item x="2"/>
        <item x="14"/>
        <item x="20"/>
        <item x="22"/>
        <item t="default"/>
      </items>
    </pivotField>
    <pivotField showAll="0"/>
    <pivotField showAll="0"/>
  </pivotFields>
  <rowFields count="1">
    <field x="0"/>
  </rowFields>
  <rowItems count="6">
    <i>
      <x v="1"/>
    </i>
    <i>
      <x v="3"/>
    </i>
    <i>
      <x v="4"/>
    </i>
    <i>
      <x/>
    </i>
    <i>
      <x v="2"/>
    </i>
    <i t="grand">
      <x/>
    </i>
  </rowItems>
  <colFields count="1">
    <field x="-2"/>
  </colFields>
  <colItems count="3">
    <i>
      <x/>
    </i>
    <i i="1">
      <x v="1"/>
    </i>
    <i i="2">
      <x v="2"/>
    </i>
  </colItems>
  <dataFields count="3">
    <dataField name="Average of Discount" fld="3" subtotal="average" baseField="0" baseItem="1"/>
    <dataField name="Average of Rating" fld="6" subtotal="average" baseField="0" baseItem="0"/>
    <dataField name="Average of Review" fld="5" subtotal="average" baseField="0" baseItem="0"/>
  </dataFields>
  <formats count="9">
    <format dxfId="0">
      <pivotArea type="all" dataOnly="0" outline="0" fieldPosition="0"/>
    </format>
    <format dxfId="1">
      <pivotArea outline="0" collapsedLevelsAreSubtotals="1" fieldPosition="0"/>
    </format>
    <format dxfId="2">
      <pivotArea field="0" type="button" dataOnly="0" labelOnly="1" outline="0" axis="axisRow" fieldPosition="0"/>
    </format>
    <format dxfId="3">
      <pivotArea dataOnly="0" labelOnly="1" fieldPosition="0">
        <references count="1">
          <reference field="0" count="0"/>
        </references>
      </pivotArea>
    </format>
    <format dxfId="4">
      <pivotArea dataOnly="0" labelOnly="1" grandRow="1" outline="0" fieldPosition="0"/>
    </format>
    <format dxfId="5">
      <pivotArea dataOnly="0" labelOnly="1" outline="0" fieldPosition="0">
        <references count="1">
          <reference field="4294967294" count="3">
            <x v="0"/>
            <x v="1"/>
            <x v="2"/>
          </reference>
        </references>
      </pivotArea>
    </format>
    <format dxfId="6">
      <pivotArea outline="0" collapsedLevelsAreSubtotals="1" fieldPosition="0">
        <references count="1">
          <reference field="4294967294" count="1" selected="0">
            <x v="2"/>
          </reference>
        </references>
      </pivotArea>
    </format>
    <format dxfId="7">
      <pivotArea dataOnly="0" labelOnly="1" outline="0" fieldPosition="0">
        <references count="1">
          <reference field="4294967294" count="1">
            <x v="2"/>
          </reference>
        </references>
      </pivotArea>
    </format>
    <format dxfId="8">
      <pivotArea field="0" grandRow="1" outline="0" collapsedLevelsAreSubtotals="1" axis="axisRow" fieldPosition="0">
        <references count="1">
          <reference field="4294967294" count="1" selected="0">
            <x v="2"/>
          </reference>
        </references>
      </pivotArea>
    </format>
  </formats>
  <chartFormats count="1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 chart="25" format="2" series="1">
      <pivotArea type="data" outline="0" fieldPosition="0">
        <references count="1">
          <reference field="4294967294" count="1" selected="0">
            <x v="2"/>
          </reference>
        </references>
      </pivotArea>
    </chartFormat>
    <chartFormat chart="39" format="0" series="1">
      <pivotArea type="data" outline="0" fieldPosition="0">
        <references count="1">
          <reference field="4294967294" count="1" selected="0">
            <x v="0"/>
          </reference>
        </references>
      </pivotArea>
    </chartFormat>
    <chartFormat chart="39" format="1" series="1">
      <pivotArea type="data" outline="0" fieldPosition="0">
        <references count="1">
          <reference field="4294967294" count="1" selected="0">
            <x v="1"/>
          </reference>
        </references>
      </pivotArea>
    </chartFormat>
    <chartFormat chart="39" format="2" series="1">
      <pivotArea type="data" outline="0" fieldPosition="0">
        <references count="1">
          <reference field="4294967294" count="1" selected="0">
            <x v="2"/>
          </reference>
        </references>
      </pivotArea>
    </chartFormat>
    <chartFormat chart="50" format="0" series="1">
      <pivotArea type="data" outline="0" fieldPosition="0">
        <references count="1">
          <reference field="4294967294" count="1" selected="0">
            <x v="0"/>
          </reference>
        </references>
      </pivotArea>
    </chartFormat>
    <chartFormat chart="50" format="1" series="1">
      <pivotArea type="data" outline="0" fieldPosition="0">
        <references count="1">
          <reference field="4294967294" count="1" selected="0">
            <x v="1"/>
          </reference>
        </references>
      </pivotArea>
    </chartFormat>
    <chartFormat chart="50" format="2" series="1">
      <pivotArea type="data" outline="0" fieldPosition="0">
        <references count="1">
          <reference field="4294967294" count="1" selected="0">
            <x v="2"/>
          </reference>
        </references>
      </pivotArea>
    </chartFormat>
    <chartFormat chart="55" format="0" series="1">
      <pivotArea type="data" outline="0" fieldPosition="0">
        <references count="1">
          <reference field="4294967294" count="1" selected="0">
            <x v="0"/>
          </reference>
        </references>
      </pivotArea>
    </chartFormat>
    <chartFormat chart="55" format="1" series="1">
      <pivotArea type="data" outline="0" fieldPosition="0">
        <references count="1">
          <reference field="4294967294" count="1" selected="0">
            <x v="1"/>
          </reference>
        </references>
      </pivotArea>
    </chartFormat>
    <chartFormat chart="55" format="2" series="1">
      <pivotArea type="data" outline="0" fieldPosition="0">
        <references count="1">
          <reference field="4294967294" count="1" selected="0">
            <x v="2"/>
          </reference>
        </references>
      </pivotArea>
    </chartFormat>
    <chartFormat chart="58" format="3" series="1">
      <pivotArea type="data" outline="0" fieldPosition="0">
        <references count="1">
          <reference field="4294967294" count="1" selected="0">
            <x v="0"/>
          </reference>
        </references>
      </pivotArea>
    </chartFormat>
    <chartFormat chart="58" format="4" series="1">
      <pivotArea type="data" outline="0" fieldPosition="0">
        <references count="1">
          <reference field="4294967294" count="1" selected="0">
            <x v="1"/>
          </reference>
        </references>
      </pivotArea>
    </chartFormat>
    <chartFormat chart="58"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18" name="PivotTable6"/>
  </pivotTables>
  <data>
    <tabular pivotCacheId="1">
      <items count="110">
        <i x="49" s="1"/>
        <i x="4" s="1"/>
        <i x="48" s="1"/>
        <i x="18" s="1"/>
        <i x="20" s="1"/>
        <i x="0"/>
        <i x="92"/>
        <i x="38"/>
        <i x="1"/>
        <i x="93"/>
        <i x="104"/>
        <i x="13"/>
        <i x="108"/>
        <i x="64"/>
        <i x="87"/>
        <i x="75"/>
        <i x="40"/>
        <i x="28"/>
        <i x="3"/>
        <i x="79"/>
        <i x="17"/>
        <i x="70"/>
        <i x="19"/>
        <i x="65"/>
        <i x="81"/>
        <i x="36"/>
        <i x="8"/>
        <i x="6"/>
        <i x="9"/>
        <i x="88"/>
        <i x="16"/>
        <i x="57"/>
        <i x="76"/>
        <i x="91"/>
        <i x="68"/>
        <i x="31"/>
        <i x="83"/>
        <i x="85"/>
        <i x="10"/>
        <i x="67"/>
        <i x="46"/>
        <i x="32"/>
        <i x="71"/>
        <i x="82"/>
        <i x="52"/>
        <i x="77"/>
        <i x="62"/>
        <i x="66"/>
        <i x="69"/>
        <i x="90"/>
        <i x="61"/>
        <i x="72"/>
        <i x="45"/>
        <i x="58"/>
        <i x="99"/>
        <i x="84"/>
        <i x="50"/>
        <i x="55"/>
        <i x="29"/>
        <i x="2"/>
        <i x="24"/>
        <i x="15"/>
        <i x="21"/>
        <i x="53"/>
        <i x="12"/>
        <i x="56"/>
        <i x="41"/>
        <i x="27"/>
        <i x="44"/>
        <i x="34"/>
        <i x="37"/>
        <i x="86"/>
        <i x="25"/>
        <i x="35"/>
        <i x="89"/>
        <i x="43"/>
        <i x="54"/>
        <i x="14"/>
        <i x="100"/>
        <i x="60"/>
        <i x="26"/>
        <i x="80"/>
        <i x="78"/>
        <i x="101"/>
        <i x="23"/>
        <i x="95"/>
        <i x="97"/>
        <i x="47"/>
        <i x="103"/>
        <i x="94"/>
        <i x="42"/>
        <i x="7"/>
        <i x="105"/>
        <i x="22"/>
        <i x="73"/>
        <i x="5"/>
        <i x="74"/>
        <i x="102"/>
        <i x="106"/>
        <i x="59"/>
        <i x="107"/>
        <i x="11"/>
        <i x="63"/>
        <i x="98"/>
        <i x="51"/>
        <i x="96"/>
        <i x="33"/>
        <i x="30"/>
        <i x="39"/>
        <i x="10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iscount" sourceName="Discount">
  <pivotTables>
    <pivotTable tabId="18" name="PivotTable6"/>
  </pivotTables>
  <data>
    <tabular pivotCacheId="1">
      <items count="47">
        <i x="16" s="1"/>
        <i x="3" s="1"/>
        <i x="33" s="1"/>
        <i x="45" s="1" nd="1"/>
        <i x="44" s="1" nd="1"/>
        <i x="43" s="1" nd="1"/>
        <i x="42" s="1" nd="1"/>
        <i x="41" s="1" nd="1"/>
        <i x="11" s="1" nd="1"/>
        <i x="40" s="1" nd="1"/>
        <i x="26" s="1" nd="1"/>
        <i x="39" s="1" nd="1"/>
        <i x="18" s="1" nd="1"/>
        <i x="30" s="1" nd="1"/>
        <i x="17" s="1" nd="1"/>
        <i x="35" s="1" nd="1"/>
        <i x="9" s="1" nd="1"/>
        <i x="13" s="1" nd="1"/>
        <i x="1" s="1" nd="1"/>
        <i x="6" s="1" nd="1"/>
        <i x="29" s="1" nd="1"/>
        <i x="5" s="1" nd="1"/>
        <i x="28" s="1" nd="1"/>
        <i x="7" s="1" nd="1"/>
        <i x="21" s="1" nd="1"/>
        <i x="2" s="1" nd="1"/>
        <i x="38" s="1" nd="1"/>
        <i x="23" s="1" nd="1"/>
        <i x="27" s="1" nd="1"/>
        <i x="34" s="1" nd="1"/>
        <i x="4" s="1" nd="1"/>
        <i x="25" s="1" nd="1"/>
        <i x="24" s="1" nd="1"/>
        <i x="8" s="1" nd="1"/>
        <i x="32" s="1" nd="1"/>
        <i x="12" s="1" nd="1"/>
        <i x="20" s="1" nd="1"/>
        <i x="0" s="1" nd="1"/>
        <i x="22" s="1" nd="1"/>
        <i x="31" s="1" nd="1"/>
        <i x="10" s="1" nd="1"/>
        <i x="15" s="1" nd="1"/>
        <i x="19" s="1" nd="1"/>
        <i x="14" s="1" nd="1"/>
        <i x="37" s="1" nd="1"/>
        <i x="36" s="1" nd="1"/>
        <i x="4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ating" sourceName="Rating">
  <pivotTables>
    <pivotTable tabId="18" name="PivotTable6"/>
  </pivotTables>
  <data>
    <tabular pivotCacheId="1">
      <items count="23">
        <i x="13" s="1"/>
        <i x="4" s="1"/>
        <i x="2" s="1"/>
        <i x="21" s="1" nd="1"/>
        <i x="11" s="1" nd="1"/>
        <i x="18" s="1" nd="1"/>
        <i x="17" s="1" nd="1"/>
        <i x="19" s="1" nd="1"/>
        <i x="6" s="1" nd="1"/>
        <i x="8" s="1" nd="1"/>
        <i x="0" s="1" nd="1"/>
        <i x="7" s="1" nd="1"/>
        <i x="15" s="1" nd="1"/>
        <i x="12" s="1" nd="1"/>
        <i x="9" s="1" nd="1"/>
        <i x="5" s="1" nd="1"/>
        <i x="16" s="1" nd="1"/>
        <i x="3" s="1" nd="1"/>
        <i x="10" s="1" nd="1"/>
        <i x="1" s="1" nd="1"/>
        <i x="14" s="1" nd="1"/>
        <i x="20" s="1" nd="1"/>
        <i x="2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startItem="40" rowHeight="241300"/>
  <slicer name="Discount" cache="Slicer_Discount" caption="Discount" rowHeight="241300"/>
  <slicer name="Rating" cache="Slicer_Rating" caption="Rating" rowHeight="241300"/>
</slicers>
</file>

<file path=xl/tables/table1.xml><?xml version="1.0" encoding="utf-8"?>
<table xmlns="http://schemas.openxmlformats.org/spreadsheetml/2006/main" id="5" name="Table5" displayName="Table5" ref="A1:I2" totalsRowShown="0">
  <autoFilter ref="A1:I2"/>
  <tableColumns count="9">
    <tableColumn id="1" name="Product"/>
    <tableColumn id="2" name="Current price"/>
    <tableColumn id="3" name="old price"/>
    <tableColumn id="4" name="Discount"/>
    <tableColumn id="5" name="Absolute discount"/>
    <tableColumn id="6" name="Review"/>
    <tableColumn id="7" name="Rating"/>
    <tableColumn id="8" name="qualitative rating"/>
    <tableColumn id="9" name="discount percentage"/>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I116" totalsRowShown="0" headerRowDxfId="61" headerRowBorderDxfId="59" tableBorderDxfId="60" totalsRowBorderDxfId="58">
  <sortState ref="A2:I116">
    <sortCondition descending="1" ref="F2:F116"/>
  </sortState>
  <tableColumns count="9">
    <tableColumn id="1" name="Product" dataDxfId="57"/>
    <tableColumn id="2" name="Current price" dataDxfId="56"/>
    <tableColumn id="3" name="old price" dataDxfId="55"/>
    <tableColumn id="4" name="Discount" dataDxfId="54"/>
    <tableColumn id="8" name="Absolute discount" dataDxfId="36">
      <calculatedColumnFormula>B2-C2</calculatedColumnFormula>
    </tableColumn>
    <tableColumn id="5" name="Review" dataDxfId="53"/>
    <tableColumn id="6" name="Rating" dataDxfId="37"/>
    <tableColumn id="10" name="qualitative rating" dataDxfId="38">
      <calculatedColumnFormula>IF(G2&lt;3,"Poor",IF(AND(G2&gt;=3,G2&lt;=4),"Average",IF(G2&gt;4,"Excellent,""")))</calculatedColumnFormula>
    </tableColumn>
    <tableColumn id="11" name="discount percentage" dataDxfId="52">
      <calculatedColumnFormula>IF(D2&lt;20%,"low Discount",IF(AND(D2&gt;=20%,D2&lt;=40%),"Medium discount",IF(D2&gt;40%,"High Discount","")))</calculatedColumnFormula>
    </tableColumn>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0"/>
  <sheetViews>
    <sheetView tabSelected="1" topLeftCell="A22" workbookViewId="0">
      <selection activeCell="B38" sqref="B38"/>
    </sheetView>
  </sheetViews>
  <sheetFormatPr defaultRowHeight="15" x14ac:dyDescent="0.25"/>
  <cols>
    <col min="1" max="1" width="68.140625" customWidth="1"/>
    <col min="2" max="2" width="19" customWidth="1"/>
    <col min="3" max="3" width="16.7109375" customWidth="1"/>
    <col min="4" max="4" width="17.85546875" customWidth="1"/>
    <col min="5" max="5" width="68.28515625" bestFit="1" customWidth="1"/>
    <col min="6" max="6" width="51.7109375" bestFit="1" customWidth="1"/>
    <col min="7" max="7" width="11.28515625" bestFit="1" customWidth="1"/>
  </cols>
  <sheetData>
    <row r="2" spans="1:6" x14ac:dyDescent="0.25">
      <c r="A2" s="1"/>
      <c r="B2" s="1"/>
      <c r="C2" s="4"/>
      <c r="D2" s="1"/>
      <c r="E2" s="16"/>
      <c r="F2" s="16"/>
    </row>
    <row r="3" spans="1:6" x14ac:dyDescent="0.25">
      <c r="A3" s="13" t="s">
        <v>126</v>
      </c>
      <c r="B3" s="1" t="s">
        <v>129</v>
      </c>
      <c r="C3" s="1" t="s">
        <v>134</v>
      </c>
      <c r="D3" s="1" t="s">
        <v>135</v>
      </c>
    </row>
    <row r="4" spans="1:6" x14ac:dyDescent="0.25">
      <c r="A4" s="14" t="s">
        <v>16</v>
      </c>
      <c r="B4" s="15">
        <v>0.34</v>
      </c>
      <c r="C4" s="15">
        <v>4.7</v>
      </c>
      <c r="D4" s="15">
        <v>39</v>
      </c>
    </row>
    <row r="5" spans="1:6" x14ac:dyDescent="0.25">
      <c r="A5" s="14" t="s">
        <v>32</v>
      </c>
      <c r="B5" s="15">
        <v>0.32</v>
      </c>
      <c r="C5" s="15">
        <v>3.8</v>
      </c>
      <c r="D5" s="15">
        <v>13</v>
      </c>
    </row>
    <row r="6" spans="1:6" x14ac:dyDescent="0.25">
      <c r="A6" s="14" t="s">
        <v>35</v>
      </c>
      <c r="B6" s="15">
        <v>0.34</v>
      </c>
      <c r="C6" s="15">
        <v>4.7</v>
      </c>
      <c r="D6" s="15">
        <v>12</v>
      </c>
    </row>
    <row r="7" spans="1:6" x14ac:dyDescent="0.25">
      <c r="A7" s="14" t="s">
        <v>42</v>
      </c>
      <c r="B7" s="15">
        <v>0.38</v>
      </c>
      <c r="C7" s="15">
        <v>4.5</v>
      </c>
      <c r="D7" s="15">
        <v>2</v>
      </c>
    </row>
    <row r="8" spans="1:6" x14ac:dyDescent="0.25">
      <c r="A8" s="14" t="s">
        <v>5</v>
      </c>
      <c r="B8" s="15">
        <v>0.38</v>
      </c>
      <c r="C8" s="15">
        <v>4.5</v>
      </c>
      <c r="D8" s="15">
        <v>2</v>
      </c>
      <c r="E8" s="16"/>
      <c r="F8" s="16"/>
    </row>
    <row r="9" spans="1:6" x14ac:dyDescent="0.25">
      <c r="A9" s="14" t="s">
        <v>127</v>
      </c>
      <c r="B9" s="15">
        <v>0.35200000000000004</v>
      </c>
      <c r="C9" s="15">
        <v>4.4399999999999995</v>
      </c>
      <c r="D9" s="15">
        <v>13.6</v>
      </c>
      <c r="E9" s="16"/>
      <c r="F9" s="16"/>
    </row>
    <row r="10" spans="1:6" x14ac:dyDescent="0.25">
      <c r="D10" s="16"/>
      <c r="E10" s="16"/>
      <c r="F10" s="1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I7" sqref="I7"/>
    </sheetView>
  </sheetViews>
  <sheetFormatPr defaultRowHeight="15" x14ac:dyDescent="0.25"/>
  <cols>
    <col min="1" max="1" width="10" customWidth="1"/>
    <col min="2" max="2" width="14.7109375" customWidth="1"/>
    <col min="3" max="4" width="10.85546875" customWidth="1"/>
    <col min="5" max="5" width="19.140625" customWidth="1"/>
    <col min="6" max="6" width="9.7109375" customWidth="1"/>
    <col min="8" max="8" width="18.28515625" customWidth="1"/>
    <col min="9" max="9" width="21.140625" customWidth="1"/>
  </cols>
  <sheetData>
    <row r="1" spans="1:9" x14ac:dyDescent="0.25">
      <c r="A1" t="s">
        <v>0</v>
      </c>
      <c r="B1" t="s">
        <v>1</v>
      </c>
      <c r="C1" t="s">
        <v>2</v>
      </c>
      <c r="D1" t="s">
        <v>3</v>
      </c>
      <c r="E1" t="s">
        <v>114</v>
      </c>
      <c r="F1" t="s">
        <v>4</v>
      </c>
      <c r="G1" t="s">
        <v>128</v>
      </c>
      <c r="H1" t="s">
        <v>115</v>
      </c>
      <c r="I1" t="s">
        <v>116</v>
      </c>
    </row>
    <row r="2" spans="1:9" x14ac:dyDescent="0.25">
      <c r="A2" t="s">
        <v>32</v>
      </c>
      <c r="B2">
        <v>1350</v>
      </c>
      <c r="C2">
        <v>1990</v>
      </c>
      <c r="D2">
        <v>0.32</v>
      </c>
      <c r="E2">
        <v>-640</v>
      </c>
      <c r="F2">
        <v>13</v>
      </c>
      <c r="G2">
        <v>3.8</v>
      </c>
      <c r="H2" t="s">
        <v>133</v>
      </c>
      <c r="I2" t="s">
        <v>132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topLeftCell="B1" workbookViewId="0">
      <selection activeCell="H10" sqref="H10"/>
    </sheetView>
  </sheetViews>
  <sheetFormatPr defaultRowHeight="15" x14ac:dyDescent="0.25"/>
  <cols>
    <col min="1" max="1" width="72.5703125" customWidth="1"/>
    <col min="2" max="2" width="14.7109375" style="12" customWidth="1"/>
    <col min="3" max="3" width="10.85546875" style="12" customWidth="1"/>
    <col min="4" max="4" width="11.28515625" customWidth="1"/>
    <col min="5" max="5" width="17.140625" style="12" customWidth="1"/>
    <col min="6" max="6" width="12" customWidth="1"/>
    <col min="7" max="7" width="13.140625" style="12" customWidth="1"/>
    <col min="8" max="8" width="15.7109375" customWidth="1"/>
    <col min="9" max="9" width="18.42578125" customWidth="1"/>
    <col min="11" max="11" width="20.5703125" customWidth="1"/>
  </cols>
  <sheetData>
    <row r="1" spans="1:13" x14ac:dyDescent="0.25">
      <c r="A1" s="5" t="s">
        <v>0</v>
      </c>
      <c r="B1" s="11" t="s">
        <v>1</v>
      </c>
      <c r="C1" s="11" t="s">
        <v>2</v>
      </c>
      <c r="D1" s="6" t="s">
        <v>3</v>
      </c>
      <c r="E1" s="11" t="s">
        <v>114</v>
      </c>
      <c r="F1" s="6" t="s">
        <v>4</v>
      </c>
      <c r="G1" s="19" t="s">
        <v>128</v>
      </c>
      <c r="H1" s="6" t="s">
        <v>115</v>
      </c>
      <c r="I1" s="6" t="s">
        <v>116</v>
      </c>
      <c r="K1" s="18" t="s">
        <v>118</v>
      </c>
    </row>
    <row r="2" spans="1:13" x14ac:dyDescent="0.25">
      <c r="A2" s="3" t="s">
        <v>65</v>
      </c>
      <c r="B2" s="9">
        <v>445</v>
      </c>
      <c r="C2" s="9">
        <v>873</v>
      </c>
      <c r="D2" s="2">
        <v>0.49</v>
      </c>
      <c r="E2" s="9">
        <f t="shared" ref="E2:E65" si="0">B2-C2</f>
        <v>-428</v>
      </c>
      <c r="F2" s="1">
        <v>69</v>
      </c>
      <c r="G2" s="20">
        <v>2.8</v>
      </c>
      <c r="H2" s="6" t="str">
        <f t="shared" ref="H2:H65" si="1">IF(G2&lt;3,"Poor",IF(AND(G2&gt;=3,G2&lt;=4),"Average",IF(G2&gt;4,"Excellent,""")))</f>
        <v>Poor</v>
      </c>
      <c r="I2" s="6" t="str">
        <f t="shared" ref="I2:I65" si="2">IF(D2&lt;20%,"low Discount",IF(AND(D2&gt;=20%,D2&lt;=40%),"Medium discount",IF(D2&gt;40%,"High Discount","")))</f>
        <v>High Discount</v>
      </c>
      <c r="K2">
        <f>AVERAGE(B:B)</f>
        <v>1188.5</v>
      </c>
    </row>
    <row r="3" spans="1:13" x14ac:dyDescent="0.25">
      <c r="A3" s="3" t="s">
        <v>11</v>
      </c>
      <c r="B3" s="9">
        <v>2319</v>
      </c>
      <c r="C3" s="9">
        <v>3032</v>
      </c>
      <c r="D3" s="2">
        <v>0.24</v>
      </c>
      <c r="E3" s="9">
        <f t="shared" si="0"/>
        <v>-713</v>
      </c>
      <c r="F3" s="1">
        <v>55</v>
      </c>
      <c r="G3" s="20">
        <v>4.5999999999999996</v>
      </c>
      <c r="H3" s="1" t="str">
        <f t="shared" si="1"/>
        <v>Excellent,"</v>
      </c>
      <c r="I3" s="1" t="str">
        <f t="shared" si="2"/>
        <v>Medium discount</v>
      </c>
    </row>
    <row r="4" spans="1:13" x14ac:dyDescent="0.25">
      <c r="A4" s="3" t="s">
        <v>30</v>
      </c>
      <c r="B4" s="9">
        <v>420</v>
      </c>
      <c r="C4" s="9">
        <v>647</v>
      </c>
      <c r="D4" s="2">
        <v>0.35</v>
      </c>
      <c r="E4" s="9">
        <f t="shared" si="0"/>
        <v>-227</v>
      </c>
      <c r="F4" s="1">
        <v>49</v>
      </c>
      <c r="G4" s="20">
        <v>4.5999999999999996</v>
      </c>
      <c r="H4" s="1" t="str">
        <f t="shared" si="1"/>
        <v>Excellent,"</v>
      </c>
      <c r="I4" s="1" t="str">
        <f t="shared" si="2"/>
        <v>Medium discount</v>
      </c>
      <c r="K4" s="18" t="s">
        <v>121</v>
      </c>
    </row>
    <row r="5" spans="1:13" x14ac:dyDescent="0.25">
      <c r="A5" s="3" t="s">
        <v>24</v>
      </c>
      <c r="B5" s="9">
        <v>998</v>
      </c>
      <c r="C5" s="9">
        <v>1966</v>
      </c>
      <c r="D5" s="2">
        <v>0.49</v>
      </c>
      <c r="E5" s="9">
        <f t="shared" si="0"/>
        <v>-968</v>
      </c>
      <c r="F5" s="1">
        <v>44</v>
      </c>
      <c r="G5" s="20">
        <v>4.5999999999999996</v>
      </c>
      <c r="H5" s="1" t="str">
        <f t="shared" si="1"/>
        <v>Excellent,"</v>
      </c>
      <c r="I5" s="1" t="str">
        <f t="shared" si="2"/>
        <v>High Discount</v>
      </c>
      <c r="K5">
        <f>AVERAGE(B:B)</f>
        <v>1188.5</v>
      </c>
    </row>
    <row r="6" spans="1:13" x14ac:dyDescent="0.25">
      <c r="A6" s="3" t="s">
        <v>16</v>
      </c>
      <c r="B6" s="9">
        <v>990</v>
      </c>
      <c r="C6" s="9">
        <v>1500</v>
      </c>
      <c r="D6" s="2">
        <v>0.34</v>
      </c>
      <c r="E6" s="9">
        <f t="shared" si="0"/>
        <v>-510</v>
      </c>
      <c r="F6" s="1">
        <v>39</v>
      </c>
      <c r="G6" s="20">
        <v>4.7</v>
      </c>
      <c r="H6" s="1" t="str">
        <f t="shared" si="1"/>
        <v>Excellent,"</v>
      </c>
      <c r="I6" s="1" t="str">
        <f t="shared" si="2"/>
        <v>Medium discount</v>
      </c>
    </row>
    <row r="7" spans="1:13" x14ac:dyDescent="0.25">
      <c r="A7" s="3" t="s">
        <v>41</v>
      </c>
      <c r="B7" s="9">
        <v>389</v>
      </c>
      <c r="C7" s="9">
        <v>656</v>
      </c>
      <c r="D7" s="2">
        <v>0.41</v>
      </c>
      <c r="E7" s="9">
        <f t="shared" si="0"/>
        <v>-267</v>
      </c>
      <c r="F7" s="1">
        <v>36</v>
      </c>
      <c r="G7" s="20">
        <v>4.3</v>
      </c>
      <c r="H7" s="1" t="str">
        <f t="shared" si="1"/>
        <v>Excellent,"</v>
      </c>
      <c r="I7" s="1" t="str">
        <f t="shared" si="2"/>
        <v>High Discount</v>
      </c>
      <c r="K7" s="18" t="s">
        <v>117</v>
      </c>
    </row>
    <row r="8" spans="1:13" x14ac:dyDescent="0.25">
      <c r="A8" s="3" t="s">
        <v>38</v>
      </c>
      <c r="B8" s="9">
        <v>1980</v>
      </c>
      <c r="C8" s="9">
        <v>2699</v>
      </c>
      <c r="D8" s="2">
        <v>0.27</v>
      </c>
      <c r="E8" s="9">
        <f t="shared" si="0"/>
        <v>-719</v>
      </c>
      <c r="F8" s="1">
        <v>32</v>
      </c>
      <c r="G8" s="20">
        <v>4.5</v>
      </c>
      <c r="H8" s="1" t="str">
        <f t="shared" si="1"/>
        <v>Excellent,"</v>
      </c>
      <c r="I8" s="1" t="str">
        <f t="shared" si="2"/>
        <v>Medium discount</v>
      </c>
      <c r="K8" s="12">
        <f>AVERAGE(C:C)</f>
        <v>1815.5714285714287</v>
      </c>
    </row>
    <row r="9" spans="1:13" x14ac:dyDescent="0.25">
      <c r="A9" s="3" t="s">
        <v>7</v>
      </c>
      <c r="B9" s="9">
        <v>2199</v>
      </c>
      <c r="C9" s="9">
        <v>2923</v>
      </c>
      <c r="D9" s="2">
        <v>0.25</v>
      </c>
      <c r="E9" s="9">
        <f t="shared" si="0"/>
        <v>-724</v>
      </c>
      <c r="F9" s="1">
        <v>24</v>
      </c>
      <c r="G9" s="20">
        <v>4.5999999999999996</v>
      </c>
      <c r="H9" s="1" t="str">
        <f t="shared" si="1"/>
        <v>Excellent,"</v>
      </c>
      <c r="I9" s="1" t="str">
        <f t="shared" si="2"/>
        <v>Medium discount</v>
      </c>
    </row>
    <row r="10" spans="1:13" x14ac:dyDescent="0.25">
      <c r="A10" s="3" t="s">
        <v>33</v>
      </c>
      <c r="B10" s="9">
        <v>1758</v>
      </c>
      <c r="C10" s="9">
        <v>2499</v>
      </c>
      <c r="D10" s="2">
        <v>0.3</v>
      </c>
      <c r="E10" s="9">
        <f t="shared" si="0"/>
        <v>-741</v>
      </c>
      <c r="F10" s="1">
        <v>20</v>
      </c>
      <c r="G10" s="20">
        <v>4.0999999999999996</v>
      </c>
      <c r="H10" s="1" t="str">
        <f t="shared" si="1"/>
        <v>Excellent,"</v>
      </c>
      <c r="I10" s="1" t="str">
        <f t="shared" si="2"/>
        <v>Medium discount</v>
      </c>
      <c r="K10" s="18" t="s">
        <v>119</v>
      </c>
    </row>
    <row r="11" spans="1:13" x14ac:dyDescent="0.25">
      <c r="A11" s="3" t="s">
        <v>37</v>
      </c>
      <c r="B11" s="9">
        <v>1940</v>
      </c>
      <c r="C11" s="9">
        <v>2650</v>
      </c>
      <c r="D11" s="2">
        <v>0.27</v>
      </c>
      <c r="E11" s="9">
        <f t="shared" si="0"/>
        <v>-710</v>
      </c>
      <c r="F11" s="1">
        <v>20</v>
      </c>
      <c r="G11" s="20">
        <v>4.7</v>
      </c>
      <c r="H11" s="1" t="str">
        <f t="shared" si="1"/>
        <v>Excellent,"</v>
      </c>
      <c r="I11" s="1" t="str">
        <f t="shared" si="2"/>
        <v>Medium discount</v>
      </c>
      <c r="K11">
        <f>AVERAGE(D:D)</f>
        <v>0.36776785714285726</v>
      </c>
    </row>
    <row r="12" spans="1:13" x14ac:dyDescent="0.25">
      <c r="A12" s="3" t="s">
        <v>71</v>
      </c>
      <c r="B12" s="9">
        <v>382</v>
      </c>
      <c r="C12" s="9">
        <v>700</v>
      </c>
      <c r="D12" s="2">
        <v>0.45</v>
      </c>
      <c r="E12" s="9">
        <f t="shared" si="0"/>
        <v>-318</v>
      </c>
      <c r="F12" s="1">
        <v>17</v>
      </c>
      <c r="G12" s="20">
        <v>2.6</v>
      </c>
      <c r="H12" s="1" t="str">
        <f t="shared" si="1"/>
        <v>Poor</v>
      </c>
      <c r="I12" s="1" t="str">
        <f t="shared" si="2"/>
        <v>High Discount</v>
      </c>
    </row>
    <row r="13" spans="1:13" x14ac:dyDescent="0.25">
      <c r="A13" s="3" t="s">
        <v>67</v>
      </c>
      <c r="B13" s="9">
        <v>1220</v>
      </c>
      <c r="C13" s="9">
        <v>1555</v>
      </c>
      <c r="D13" s="2">
        <v>0.22</v>
      </c>
      <c r="E13" s="9">
        <f t="shared" si="0"/>
        <v>-335</v>
      </c>
      <c r="F13" s="1">
        <v>16</v>
      </c>
      <c r="G13" s="20">
        <v>2.9</v>
      </c>
      <c r="H13" s="1" t="str">
        <f t="shared" si="1"/>
        <v>Poor</v>
      </c>
      <c r="I13" s="1" t="str">
        <f t="shared" si="2"/>
        <v>Medium discount</v>
      </c>
      <c r="K13" s="18" t="s">
        <v>120</v>
      </c>
    </row>
    <row r="14" spans="1:13" x14ac:dyDescent="0.25">
      <c r="A14" s="3" t="s">
        <v>66</v>
      </c>
      <c r="B14" s="9">
        <v>325</v>
      </c>
      <c r="C14" s="9">
        <v>680</v>
      </c>
      <c r="D14" s="2">
        <v>0.52</v>
      </c>
      <c r="E14" s="9">
        <f t="shared" si="0"/>
        <v>-355</v>
      </c>
      <c r="F14" s="1">
        <v>15</v>
      </c>
      <c r="G14" s="20">
        <v>2.7</v>
      </c>
      <c r="H14" s="1" t="str">
        <f t="shared" si="1"/>
        <v>Poor</v>
      </c>
      <c r="I14" s="1" t="str">
        <f t="shared" si="2"/>
        <v>High Discount</v>
      </c>
      <c r="K14">
        <f>AVERAGE(G:G)</f>
        <v>3.8894736842105266</v>
      </c>
    </row>
    <row r="15" spans="1:13" x14ac:dyDescent="0.25">
      <c r="A15" s="3" t="s">
        <v>10</v>
      </c>
      <c r="B15" s="9">
        <v>2999</v>
      </c>
      <c r="C15" s="9">
        <v>3290</v>
      </c>
      <c r="D15" s="2">
        <v>0.09</v>
      </c>
      <c r="E15" s="9">
        <f t="shared" si="0"/>
        <v>-291</v>
      </c>
      <c r="F15" s="1">
        <v>15</v>
      </c>
      <c r="G15" s="20">
        <v>4</v>
      </c>
      <c r="H15" s="1" t="str">
        <f t="shared" si="1"/>
        <v>Average</v>
      </c>
      <c r="I15" s="1" t="str">
        <f t="shared" si="2"/>
        <v>low Discount</v>
      </c>
    </row>
    <row r="16" spans="1:13" x14ac:dyDescent="0.25">
      <c r="A16" s="3" t="s">
        <v>6</v>
      </c>
      <c r="B16" s="9">
        <v>527</v>
      </c>
      <c r="C16" s="9">
        <v>999</v>
      </c>
      <c r="D16" s="2">
        <v>0.47</v>
      </c>
      <c r="E16" s="9">
        <f t="shared" si="0"/>
        <v>-472</v>
      </c>
      <c r="F16" s="1">
        <v>14</v>
      </c>
      <c r="G16" s="20">
        <v>4.0999999999999996</v>
      </c>
      <c r="H16" s="1" t="str">
        <f t="shared" si="1"/>
        <v>Excellent,"</v>
      </c>
      <c r="I16" s="1" t="str">
        <f t="shared" si="2"/>
        <v>High Discount</v>
      </c>
      <c r="K16" s="18" t="s">
        <v>122</v>
      </c>
      <c r="L16" s="17" t="s">
        <v>124</v>
      </c>
      <c r="M16" s="17"/>
    </row>
    <row r="17" spans="1:13" x14ac:dyDescent="0.25">
      <c r="A17" s="3" t="s">
        <v>28</v>
      </c>
      <c r="B17" s="9">
        <v>1650</v>
      </c>
      <c r="C17" s="9">
        <v>2150</v>
      </c>
      <c r="D17" s="2">
        <v>0.23</v>
      </c>
      <c r="E17" s="9">
        <f t="shared" si="0"/>
        <v>-500</v>
      </c>
      <c r="F17" s="1">
        <v>14</v>
      </c>
      <c r="G17" s="20">
        <v>4.4000000000000004</v>
      </c>
      <c r="H17" s="1" t="str">
        <f t="shared" si="1"/>
        <v>Excellent,"</v>
      </c>
      <c r="I17" s="1" t="str">
        <f t="shared" si="2"/>
        <v>Medium discount</v>
      </c>
      <c r="K17">
        <f>MAX(B:B)</f>
        <v>3750</v>
      </c>
      <c r="L17" s="17" t="str">
        <f>INDEX(A:A,MATCH(MAX(B:B),B:B,0))</f>
        <v>32PCS Portable Cordless Drill Set With Cyclic Battery Drive -26 Variable Speed</v>
      </c>
      <c r="M17" s="17"/>
    </row>
    <row r="18" spans="1:13" x14ac:dyDescent="0.25">
      <c r="A18" s="3" t="s">
        <v>64</v>
      </c>
      <c r="B18" s="9">
        <v>2115</v>
      </c>
      <c r="C18" s="9">
        <v>4700</v>
      </c>
      <c r="D18" s="2">
        <v>0.55000000000000004</v>
      </c>
      <c r="E18" s="9">
        <f t="shared" si="0"/>
        <v>-2585</v>
      </c>
      <c r="F18" s="1">
        <v>13</v>
      </c>
      <c r="G18" s="20">
        <v>2.1</v>
      </c>
      <c r="H18" s="1" t="str">
        <f t="shared" si="1"/>
        <v>Poor</v>
      </c>
      <c r="I18" s="1" t="str">
        <f t="shared" si="2"/>
        <v>High Discount</v>
      </c>
      <c r="L18" s="17"/>
      <c r="M18" s="17"/>
    </row>
    <row r="19" spans="1:13" x14ac:dyDescent="0.25">
      <c r="A19" s="3" t="s">
        <v>25</v>
      </c>
      <c r="B19" s="9">
        <v>38</v>
      </c>
      <c r="C19" s="9">
        <v>80</v>
      </c>
      <c r="D19" s="2">
        <v>0.53</v>
      </c>
      <c r="E19" s="9">
        <f t="shared" si="0"/>
        <v>-42</v>
      </c>
      <c r="F19" s="1">
        <v>13</v>
      </c>
      <c r="G19" s="20">
        <v>3.3</v>
      </c>
      <c r="H19" s="1" t="str">
        <f t="shared" si="1"/>
        <v>Average</v>
      </c>
      <c r="I19" s="1" t="str">
        <f t="shared" si="2"/>
        <v>High Discount</v>
      </c>
      <c r="K19" s="18" t="s">
        <v>123</v>
      </c>
      <c r="L19" s="17" t="s">
        <v>125</v>
      </c>
      <c r="M19" s="17"/>
    </row>
    <row r="20" spans="1:13" x14ac:dyDescent="0.25">
      <c r="A20" s="3" t="s">
        <v>32</v>
      </c>
      <c r="B20" s="9">
        <v>1350</v>
      </c>
      <c r="C20" s="9">
        <v>1990</v>
      </c>
      <c r="D20" s="2">
        <v>0.32</v>
      </c>
      <c r="E20" s="9">
        <f t="shared" si="0"/>
        <v>-640</v>
      </c>
      <c r="F20" s="1">
        <v>13</v>
      </c>
      <c r="G20" s="20">
        <v>3.8</v>
      </c>
      <c r="H20" s="1" t="str">
        <f t="shared" si="1"/>
        <v>Average</v>
      </c>
      <c r="I20" s="1" t="str">
        <f t="shared" si="2"/>
        <v>Medium discount</v>
      </c>
      <c r="K20">
        <f>MIN(B:B)</f>
        <v>38</v>
      </c>
      <c r="L20" s="17" t="str">
        <f>INDEX(A:A,MATCH(MIN(B:B),B:B,0))</f>
        <v>3PCS Single Head Knitting Crochet Sweater Needle Set</v>
      </c>
      <c r="M20" s="17"/>
    </row>
    <row r="21" spans="1:13" x14ac:dyDescent="0.25">
      <c r="A21" s="3" t="s">
        <v>17</v>
      </c>
      <c r="B21" s="9">
        <v>552</v>
      </c>
      <c r="C21" s="9">
        <v>1035</v>
      </c>
      <c r="D21" s="2">
        <v>0.47</v>
      </c>
      <c r="E21" s="9">
        <f t="shared" si="0"/>
        <v>-483</v>
      </c>
      <c r="F21" s="1">
        <v>12</v>
      </c>
      <c r="G21" s="20">
        <v>4.8</v>
      </c>
      <c r="H21" s="1" t="str">
        <f t="shared" si="1"/>
        <v>Excellent,"</v>
      </c>
      <c r="I21" s="1" t="str">
        <f t="shared" si="2"/>
        <v>High Discount</v>
      </c>
      <c r="L21" s="17"/>
      <c r="M21" s="17"/>
    </row>
    <row r="22" spans="1:13" x14ac:dyDescent="0.25">
      <c r="A22" s="3" t="s">
        <v>35</v>
      </c>
      <c r="B22" s="9">
        <v>980</v>
      </c>
      <c r="C22" s="9">
        <v>1490</v>
      </c>
      <c r="D22" s="2">
        <v>0.34</v>
      </c>
      <c r="E22" s="9">
        <f t="shared" si="0"/>
        <v>-510</v>
      </c>
      <c r="F22" s="1">
        <v>12</v>
      </c>
      <c r="G22" s="20">
        <v>4.7</v>
      </c>
      <c r="H22" s="1" t="str">
        <f t="shared" si="1"/>
        <v>Excellent,"</v>
      </c>
      <c r="I22" s="1" t="str">
        <f t="shared" si="2"/>
        <v>Medium discount</v>
      </c>
      <c r="L22" s="17"/>
      <c r="M22" s="17"/>
    </row>
    <row r="23" spans="1:13" x14ac:dyDescent="0.25">
      <c r="A23" s="3" t="s">
        <v>15</v>
      </c>
      <c r="B23" s="9">
        <v>799</v>
      </c>
      <c r="C23" s="9">
        <v>999</v>
      </c>
      <c r="D23" s="2">
        <v>0.2</v>
      </c>
      <c r="E23" s="9">
        <f t="shared" si="0"/>
        <v>-200</v>
      </c>
      <c r="F23" s="1">
        <v>12</v>
      </c>
      <c r="G23" s="20">
        <v>4.0999999999999996</v>
      </c>
      <c r="H23" s="1" t="str">
        <f t="shared" si="1"/>
        <v>Excellent,"</v>
      </c>
      <c r="I23" s="1" t="str">
        <f t="shared" si="2"/>
        <v>Medium discount</v>
      </c>
      <c r="K23">
        <f>CORREL(F:F,D:D)</f>
        <v>-0.13682272428088296</v>
      </c>
      <c r="L23" s="17" t="s">
        <v>130</v>
      </c>
      <c r="M23" s="17"/>
    </row>
    <row r="24" spans="1:13" x14ac:dyDescent="0.25">
      <c r="A24" s="3" t="s">
        <v>31</v>
      </c>
      <c r="B24" s="9">
        <v>2880</v>
      </c>
      <c r="C24" s="9">
        <v>3520</v>
      </c>
      <c r="D24" s="2">
        <v>0.18</v>
      </c>
      <c r="E24" s="9">
        <f t="shared" si="0"/>
        <v>-640</v>
      </c>
      <c r="F24" s="1">
        <v>12</v>
      </c>
      <c r="G24" s="20">
        <v>3.8</v>
      </c>
      <c r="H24" s="1" t="str">
        <f t="shared" si="1"/>
        <v>Average</v>
      </c>
      <c r="I24" s="1" t="str">
        <f t="shared" si="2"/>
        <v>low Discount</v>
      </c>
      <c r="L24" s="17"/>
      <c r="M24" s="17"/>
    </row>
    <row r="25" spans="1:13" x14ac:dyDescent="0.25">
      <c r="A25" s="3" t="s">
        <v>63</v>
      </c>
      <c r="B25" s="9">
        <v>458</v>
      </c>
      <c r="C25" s="9">
        <v>986</v>
      </c>
      <c r="D25" s="2">
        <v>0.54</v>
      </c>
      <c r="E25" s="9">
        <f t="shared" si="0"/>
        <v>-528</v>
      </c>
      <c r="F25" s="1">
        <v>10</v>
      </c>
      <c r="G25" s="20">
        <v>3</v>
      </c>
      <c r="H25" s="1" t="str">
        <f t="shared" si="1"/>
        <v>Average</v>
      </c>
      <c r="I25" s="1" t="str">
        <f t="shared" si="2"/>
        <v>High Discount</v>
      </c>
      <c r="K25">
        <f>CORREL(G:G,F:F)</f>
        <v>5.7209035119876454E-2</v>
      </c>
      <c r="L25" s="17" t="s">
        <v>131</v>
      </c>
      <c r="M25" s="17"/>
    </row>
    <row r="26" spans="1:13" x14ac:dyDescent="0.25">
      <c r="A26" s="3" t="s">
        <v>34</v>
      </c>
      <c r="B26" s="9">
        <v>185</v>
      </c>
      <c r="C26" s="9">
        <v>382</v>
      </c>
      <c r="D26" s="2">
        <v>0.52</v>
      </c>
      <c r="E26" s="9">
        <f t="shared" si="0"/>
        <v>-197</v>
      </c>
      <c r="F26" s="1">
        <v>9</v>
      </c>
      <c r="G26" s="20">
        <v>4.3</v>
      </c>
      <c r="H26" s="1" t="str">
        <f t="shared" si="1"/>
        <v>Excellent,"</v>
      </c>
      <c r="I26" s="1" t="str">
        <f t="shared" si="2"/>
        <v>High Discount</v>
      </c>
      <c r="L26" s="17"/>
      <c r="M26" s="17"/>
    </row>
    <row r="27" spans="1:13" x14ac:dyDescent="0.25">
      <c r="A27" s="3" t="s">
        <v>36</v>
      </c>
      <c r="B27" s="9">
        <v>1820</v>
      </c>
      <c r="C27" s="9">
        <v>3490</v>
      </c>
      <c r="D27" s="2">
        <v>0.48</v>
      </c>
      <c r="E27" s="9">
        <f t="shared" si="0"/>
        <v>-1670</v>
      </c>
      <c r="F27" s="1">
        <v>9</v>
      </c>
      <c r="G27" s="20">
        <v>4.3</v>
      </c>
      <c r="H27" s="1" t="str">
        <f t="shared" si="1"/>
        <v>Excellent,"</v>
      </c>
      <c r="I27" s="1" t="str">
        <f t="shared" si="2"/>
        <v>High Discount</v>
      </c>
    </row>
    <row r="28" spans="1:13" x14ac:dyDescent="0.25">
      <c r="A28" s="3" t="s">
        <v>19</v>
      </c>
      <c r="B28" s="9">
        <v>1680</v>
      </c>
      <c r="C28" s="9">
        <v>2499</v>
      </c>
      <c r="D28" s="2">
        <v>0.33</v>
      </c>
      <c r="E28" s="9">
        <f t="shared" si="0"/>
        <v>-819</v>
      </c>
      <c r="F28" s="1">
        <v>9</v>
      </c>
      <c r="G28" s="20">
        <v>4.2</v>
      </c>
      <c r="H28" s="1" t="str">
        <f t="shared" si="1"/>
        <v>Excellent,"</v>
      </c>
      <c r="I28" s="1" t="str">
        <f t="shared" si="2"/>
        <v>Medium discount</v>
      </c>
    </row>
    <row r="29" spans="1:13" x14ac:dyDescent="0.25">
      <c r="A29" s="3" t="s">
        <v>29</v>
      </c>
      <c r="B29" s="9">
        <v>2048</v>
      </c>
      <c r="C29" s="9">
        <v>4500</v>
      </c>
      <c r="D29" s="2">
        <v>0.54</v>
      </c>
      <c r="E29" s="9">
        <f t="shared" si="0"/>
        <v>-2452</v>
      </c>
      <c r="F29" s="1">
        <v>7</v>
      </c>
      <c r="G29" s="20">
        <v>4.3</v>
      </c>
      <c r="H29" s="1" t="str">
        <f t="shared" si="1"/>
        <v>Excellent,"</v>
      </c>
      <c r="I29" s="1" t="str">
        <f t="shared" si="2"/>
        <v>High Discount</v>
      </c>
    </row>
    <row r="30" spans="1:13" x14ac:dyDescent="0.25">
      <c r="A30" s="3" t="s">
        <v>69</v>
      </c>
      <c r="B30" s="9">
        <v>1000</v>
      </c>
      <c r="C30" s="9">
        <v>2000</v>
      </c>
      <c r="D30" s="2">
        <v>0.5</v>
      </c>
      <c r="E30" s="9">
        <f t="shared" si="0"/>
        <v>-1000</v>
      </c>
      <c r="F30" s="1">
        <v>7</v>
      </c>
      <c r="G30" s="20">
        <v>2.2999999999999998</v>
      </c>
      <c r="H30" s="1" t="str">
        <f t="shared" si="1"/>
        <v>Poor</v>
      </c>
      <c r="I30" s="1" t="str">
        <f t="shared" si="2"/>
        <v>High Discount</v>
      </c>
    </row>
    <row r="31" spans="1:13" x14ac:dyDescent="0.25">
      <c r="A31" s="3" t="s">
        <v>76</v>
      </c>
      <c r="B31" s="9">
        <v>1570</v>
      </c>
      <c r="C31" s="9">
        <v>2988</v>
      </c>
      <c r="D31" s="2">
        <v>0.47</v>
      </c>
      <c r="E31" s="9">
        <f t="shared" si="0"/>
        <v>-1418</v>
      </c>
      <c r="F31" s="1">
        <v>7</v>
      </c>
      <c r="G31" s="20">
        <v>2.1</v>
      </c>
      <c r="H31" s="1" t="str">
        <f t="shared" si="1"/>
        <v>Poor</v>
      </c>
      <c r="I31" s="1" t="str">
        <f t="shared" si="2"/>
        <v>High Discount</v>
      </c>
    </row>
    <row r="32" spans="1:13" x14ac:dyDescent="0.25">
      <c r="A32" s="3" t="s">
        <v>8</v>
      </c>
      <c r="B32" s="9">
        <v>1580</v>
      </c>
      <c r="C32" s="9">
        <v>2499</v>
      </c>
      <c r="D32" s="2">
        <v>0.37</v>
      </c>
      <c r="E32" s="9">
        <f t="shared" si="0"/>
        <v>-919</v>
      </c>
      <c r="F32" s="1">
        <v>7</v>
      </c>
      <c r="G32" s="20">
        <v>4.7</v>
      </c>
      <c r="H32" s="1" t="str">
        <f t="shared" si="1"/>
        <v>Excellent,"</v>
      </c>
      <c r="I32" s="1" t="str">
        <f t="shared" si="2"/>
        <v>Medium discount</v>
      </c>
    </row>
    <row r="33" spans="1:9" x14ac:dyDescent="0.25">
      <c r="A33" s="3" t="s">
        <v>75</v>
      </c>
      <c r="B33" s="9">
        <v>968</v>
      </c>
      <c r="C33" s="9">
        <v>1814</v>
      </c>
      <c r="D33" s="2">
        <v>0.47</v>
      </c>
      <c r="E33" s="9">
        <f t="shared" si="0"/>
        <v>-846</v>
      </c>
      <c r="F33" s="1">
        <v>6</v>
      </c>
      <c r="G33" s="20">
        <v>2.2000000000000002</v>
      </c>
      <c r="H33" s="1" t="str">
        <f t="shared" si="1"/>
        <v>Poor</v>
      </c>
      <c r="I33" s="1" t="str">
        <f t="shared" si="2"/>
        <v>High Discount</v>
      </c>
    </row>
    <row r="34" spans="1:9" x14ac:dyDescent="0.25">
      <c r="A34" s="3" t="s">
        <v>68</v>
      </c>
      <c r="B34" s="9">
        <v>990</v>
      </c>
      <c r="C34" s="9">
        <v>1814</v>
      </c>
      <c r="D34" s="2">
        <v>0.45</v>
      </c>
      <c r="E34" s="9">
        <f t="shared" si="0"/>
        <v>-824</v>
      </c>
      <c r="F34" s="1">
        <v>6</v>
      </c>
      <c r="G34" s="20">
        <v>2.2000000000000002</v>
      </c>
      <c r="H34" s="1" t="str">
        <f t="shared" si="1"/>
        <v>Poor</v>
      </c>
      <c r="I34" s="1" t="str">
        <f t="shared" si="2"/>
        <v>High Discount</v>
      </c>
    </row>
    <row r="35" spans="1:9" x14ac:dyDescent="0.25">
      <c r="A35" s="3" t="s">
        <v>73</v>
      </c>
      <c r="B35" s="9">
        <v>345</v>
      </c>
      <c r="C35" s="9">
        <v>602</v>
      </c>
      <c r="D35" s="2">
        <v>0.43</v>
      </c>
      <c r="E35" s="9">
        <f t="shared" si="0"/>
        <v>-257</v>
      </c>
      <c r="F35" s="1">
        <v>6</v>
      </c>
      <c r="G35" s="20">
        <v>2.2999999999999998</v>
      </c>
      <c r="H35" s="1" t="str">
        <f t="shared" si="1"/>
        <v>Poor</v>
      </c>
      <c r="I35" s="1" t="str">
        <f t="shared" si="2"/>
        <v>High Discount</v>
      </c>
    </row>
    <row r="36" spans="1:9" x14ac:dyDescent="0.25">
      <c r="A36" s="3" t="s">
        <v>18</v>
      </c>
      <c r="B36" s="9">
        <v>501</v>
      </c>
      <c r="C36" s="9">
        <v>860</v>
      </c>
      <c r="D36" s="2">
        <v>0.42</v>
      </c>
      <c r="E36" s="9">
        <f t="shared" si="0"/>
        <v>-359</v>
      </c>
      <c r="F36" s="1">
        <v>6</v>
      </c>
      <c r="G36" s="20">
        <v>4.5</v>
      </c>
      <c r="H36" s="1" t="str">
        <f t="shared" si="1"/>
        <v>Excellent,"</v>
      </c>
      <c r="I36" s="1" t="str">
        <f t="shared" si="2"/>
        <v>High Discount</v>
      </c>
    </row>
    <row r="37" spans="1:9" x14ac:dyDescent="0.25">
      <c r="A37" s="3" t="s">
        <v>27</v>
      </c>
      <c r="B37" s="9">
        <v>880</v>
      </c>
      <c r="C37" s="9">
        <v>1350</v>
      </c>
      <c r="D37" s="2">
        <v>0.35</v>
      </c>
      <c r="E37" s="9">
        <f t="shared" si="0"/>
        <v>-470</v>
      </c>
      <c r="F37" s="1">
        <v>6</v>
      </c>
      <c r="G37" s="20">
        <v>4</v>
      </c>
      <c r="H37" s="1" t="str">
        <f t="shared" si="1"/>
        <v>Average</v>
      </c>
      <c r="I37" s="1" t="str">
        <f t="shared" si="2"/>
        <v>Medium discount</v>
      </c>
    </row>
    <row r="38" spans="1:9" x14ac:dyDescent="0.25">
      <c r="A38" s="3" t="s">
        <v>62</v>
      </c>
      <c r="B38" s="9">
        <v>2170</v>
      </c>
      <c r="C38" s="9">
        <v>2500</v>
      </c>
      <c r="D38" s="2">
        <v>0.13</v>
      </c>
      <c r="E38" s="9">
        <f t="shared" si="0"/>
        <v>-330</v>
      </c>
      <c r="F38" s="1">
        <v>6</v>
      </c>
      <c r="G38" s="20">
        <v>2.5</v>
      </c>
      <c r="H38" s="1" t="str">
        <f t="shared" si="1"/>
        <v>Poor</v>
      </c>
      <c r="I38" s="1" t="str">
        <f t="shared" si="2"/>
        <v>low Discount</v>
      </c>
    </row>
    <row r="39" spans="1:9" x14ac:dyDescent="0.25">
      <c r="A39" s="3" t="s">
        <v>13</v>
      </c>
      <c r="B39" s="9">
        <v>1274</v>
      </c>
      <c r="C39" s="9">
        <v>2800</v>
      </c>
      <c r="D39" s="2">
        <v>0.55000000000000004</v>
      </c>
      <c r="E39" s="9">
        <f t="shared" si="0"/>
        <v>-1526</v>
      </c>
      <c r="F39" s="1">
        <v>5</v>
      </c>
      <c r="G39" s="20">
        <v>4.8</v>
      </c>
      <c r="H39" s="1" t="str">
        <f t="shared" si="1"/>
        <v>Excellent,"</v>
      </c>
      <c r="I39" s="1" t="str">
        <f t="shared" si="2"/>
        <v>High Discount</v>
      </c>
    </row>
    <row r="40" spans="1:9" x14ac:dyDescent="0.25">
      <c r="A40" s="3" t="s">
        <v>14</v>
      </c>
      <c r="B40" s="9">
        <v>1600</v>
      </c>
      <c r="C40" s="9">
        <v>2929</v>
      </c>
      <c r="D40" s="2">
        <v>0.45</v>
      </c>
      <c r="E40" s="9">
        <f t="shared" si="0"/>
        <v>-1329</v>
      </c>
      <c r="F40" s="1">
        <v>5</v>
      </c>
      <c r="G40" s="20">
        <v>3.8</v>
      </c>
      <c r="H40" s="1" t="str">
        <f t="shared" si="1"/>
        <v>Average</v>
      </c>
      <c r="I40" s="1" t="str">
        <f t="shared" si="2"/>
        <v>High Discount</v>
      </c>
    </row>
    <row r="41" spans="1:9" x14ac:dyDescent="0.25">
      <c r="A41" s="3" t="s">
        <v>74</v>
      </c>
      <c r="B41" s="9">
        <v>509</v>
      </c>
      <c r="C41" s="9">
        <v>899</v>
      </c>
      <c r="D41" s="2">
        <v>0.43</v>
      </c>
      <c r="E41" s="9">
        <f t="shared" si="0"/>
        <v>-390</v>
      </c>
      <c r="F41" s="1">
        <v>5</v>
      </c>
      <c r="G41" s="20">
        <v>3</v>
      </c>
      <c r="H41" s="1" t="str">
        <f t="shared" si="1"/>
        <v>Average</v>
      </c>
      <c r="I41" s="1" t="str">
        <f t="shared" si="2"/>
        <v>High Discount</v>
      </c>
    </row>
    <row r="42" spans="1:9" x14ac:dyDescent="0.25">
      <c r="A42" s="3" t="s">
        <v>70</v>
      </c>
      <c r="B42" s="9">
        <v>3750</v>
      </c>
      <c r="C42" s="9">
        <v>6143</v>
      </c>
      <c r="D42" s="2">
        <v>0.39</v>
      </c>
      <c r="E42" s="9">
        <f t="shared" si="0"/>
        <v>-2393</v>
      </c>
      <c r="F42" s="1">
        <v>5</v>
      </c>
      <c r="G42" s="20">
        <v>3</v>
      </c>
      <c r="H42" s="1" t="str">
        <f t="shared" si="1"/>
        <v>Average</v>
      </c>
      <c r="I42" s="1" t="str">
        <f t="shared" si="2"/>
        <v>Medium discount</v>
      </c>
    </row>
    <row r="43" spans="1:9" x14ac:dyDescent="0.25">
      <c r="A43" s="3" t="s">
        <v>72</v>
      </c>
      <c r="B43" s="9">
        <v>2300</v>
      </c>
      <c r="C43" s="9">
        <v>3240</v>
      </c>
      <c r="D43" s="2">
        <v>0.28999999999999998</v>
      </c>
      <c r="E43" s="9">
        <f t="shared" si="0"/>
        <v>-940</v>
      </c>
      <c r="F43" s="1">
        <v>5</v>
      </c>
      <c r="G43" s="20">
        <v>3</v>
      </c>
      <c r="H43" s="1" t="str">
        <f t="shared" si="1"/>
        <v>Average</v>
      </c>
      <c r="I43" s="1" t="str">
        <f t="shared" si="2"/>
        <v>Medium discount</v>
      </c>
    </row>
    <row r="44" spans="1:9" x14ac:dyDescent="0.25">
      <c r="A44" s="3" t="s">
        <v>9</v>
      </c>
      <c r="B44" s="9">
        <v>1740</v>
      </c>
      <c r="C44" s="9">
        <v>2356</v>
      </c>
      <c r="D44" s="2">
        <v>0.26</v>
      </c>
      <c r="E44" s="9">
        <f t="shared" si="0"/>
        <v>-616</v>
      </c>
      <c r="F44" s="1">
        <v>5</v>
      </c>
      <c r="G44" s="20">
        <v>4.8</v>
      </c>
      <c r="H44" s="1" t="str">
        <f t="shared" si="1"/>
        <v>Excellent,"</v>
      </c>
      <c r="I44" s="1" t="str">
        <f t="shared" si="2"/>
        <v>Medium discount</v>
      </c>
    </row>
    <row r="45" spans="1:9" x14ac:dyDescent="0.25">
      <c r="A45" s="3" t="s">
        <v>23</v>
      </c>
      <c r="B45" s="9">
        <v>2999</v>
      </c>
      <c r="C45" s="9">
        <v>3699</v>
      </c>
      <c r="D45" s="2">
        <v>0.19</v>
      </c>
      <c r="E45" s="9">
        <f t="shared" si="0"/>
        <v>-700</v>
      </c>
      <c r="F45" s="1">
        <v>5</v>
      </c>
      <c r="G45" s="20">
        <v>4.5999999999999996</v>
      </c>
      <c r="H45" s="1" t="str">
        <f t="shared" si="1"/>
        <v>Excellent,"</v>
      </c>
      <c r="I45" s="1" t="str">
        <f t="shared" si="2"/>
        <v>low Discount</v>
      </c>
    </row>
    <row r="46" spans="1:9" x14ac:dyDescent="0.25">
      <c r="A46" s="3" t="s">
        <v>22</v>
      </c>
      <c r="B46" s="9">
        <v>2025</v>
      </c>
      <c r="C46" s="9">
        <v>3971</v>
      </c>
      <c r="D46" s="2">
        <v>0.49</v>
      </c>
      <c r="E46" s="9">
        <f t="shared" si="0"/>
        <v>-1946</v>
      </c>
      <c r="F46" s="1">
        <v>3</v>
      </c>
      <c r="G46" s="20">
        <v>5</v>
      </c>
      <c r="H46" s="1" t="str">
        <f t="shared" si="1"/>
        <v>Excellent,"</v>
      </c>
      <c r="I46" s="1" t="str">
        <f t="shared" si="2"/>
        <v>High Discount</v>
      </c>
    </row>
    <row r="47" spans="1:9" x14ac:dyDescent="0.25">
      <c r="A47" s="3" t="s">
        <v>40</v>
      </c>
      <c r="B47" s="9">
        <v>171</v>
      </c>
      <c r="C47" s="9">
        <v>360</v>
      </c>
      <c r="D47" s="2">
        <v>0.53</v>
      </c>
      <c r="E47" s="9">
        <f t="shared" si="0"/>
        <v>-189</v>
      </c>
      <c r="F47" s="1">
        <v>2</v>
      </c>
      <c r="G47" s="20">
        <v>5</v>
      </c>
      <c r="H47" s="1" t="str">
        <f t="shared" si="1"/>
        <v>Excellent,"</v>
      </c>
      <c r="I47" s="1" t="str">
        <f t="shared" si="2"/>
        <v>High Discount</v>
      </c>
    </row>
    <row r="48" spans="1:9" x14ac:dyDescent="0.25">
      <c r="A48" s="3" t="s">
        <v>20</v>
      </c>
      <c r="B48" s="9">
        <v>332</v>
      </c>
      <c r="C48" s="9">
        <v>684</v>
      </c>
      <c r="D48" s="2">
        <v>0.51</v>
      </c>
      <c r="E48" s="9">
        <f t="shared" si="0"/>
        <v>-352</v>
      </c>
      <c r="F48" s="1">
        <v>2</v>
      </c>
      <c r="G48" s="20">
        <v>5</v>
      </c>
      <c r="H48" s="1" t="str">
        <f t="shared" si="1"/>
        <v>Excellent,"</v>
      </c>
      <c r="I48" s="1" t="str">
        <f t="shared" si="2"/>
        <v>High Discount</v>
      </c>
    </row>
    <row r="49" spans="1:9" x14ac:dyDescent="0.25">
      <c r="A49" s="3" t="s">
        <v>21</v>
      </c>
      <c r="B49" s="9">
        <v>195</v>
      </c>
      <c r="C49" s="9">
        <v>360</v>
      </c>
      <c r="D49" s="2">
        <v>0.46</v>
      </c>
      <c r="E49" s="9">
        <f t="shared" si="0"/>
        <v>-165</v>
      </c>
      <c r="F49" s="1">
        <v>2</v>
      </c>
      <c r="G49" s="20">
        <v>5</v>
      </c>
      <c r="H49" s="1" t="str">
        <f t="shared" si="1"/>
        <v>Excellent,"</v>
      </c>
      <c r="I49" s="1" t="str">
        <f t="shared" si="2"/>
        <v>High Discount</v>
      </c>
    </row>
    <row r="50" spans="1:9" x14ac:dyDescent="0.25">
      <c r="A50" s="3" t="s">
        <v>5</v>
      </c>
      <c r="B50" s="9">
        <v>950</v>
      </c>
      <c r="C50" s="9">
        <v>1525</v>
      </c>
      <c r="D50" s="2">
        <v>0.38</v>
      </c>
      <c r="E50" s="9">
        <f t="shared" si="0"/>
        <v>-575</v>
      </c>
      <c r="F50" s="1">
        <v>2</v>
      </c>
      <c r="G50" s="20">
        <v>4.5</v>
      </c>
      <c r="H50" s="1" t="str">
        <f t="shared" si="1"/>
        <v>Excellent,"</v>
      </c>
      <c r="I50" s="1" t="str">
        <f t="shared" si="2"/>
        <v>Medium discount</v>
      </c>
    </row>
    <row r="51" spans="1:9" x14ac:dyDescent="0.25">
      <c r="A51" s="3" t="s">
        <v>42</v>
      </c>
      <c r="B51" s="9">
        <v>1980</v>
      </c>
      <c r="C51" s="9">
        <v>3200</v>
      </c>
      <c r="D51" s="2">
        <v>0.38</v>
      </c>
      <c r="E51" s="9">
        <f t="shared" si="0"/>
        <v>-1220</v>
      </c>
      <c r="F51" s="1">
        <v>2</v>
      </c>
      <c r="G51" s="20">
        <v>4.5</v>
      </c>
      <c r="H51" s="1" t="str">
        <f t="shared" si="1"/>
        <v>Excellent,"</v>
      </c>
      <c r="I51" s="1" t="str">
        <f t="shared" si="2"/>
        <v>Medium discount</v>
      </c>
    </row>
    <row r="52" spans="1:9" x14ac:dyDescent="0.25">
      <c r="A52" s="3" t="s">
        <v>12</v>
      </c>
      <c r="B52" s="9">
        <v>988</v>
      </c>
      <c r="C52" s="9">
        <v>1580</v>
      </c>
      <c r="D52" s="2">
        <v>0.37</v>
      </c>
      <c r="E52" s="9">
        <f t="shared" si="0"/>
        <v>-592</v>
      </c>
      <c r="F52" s="1">
        <v>2</v>
      </c>
      <c r="G52" s="20">
        <v>4</v>
      </c>
      <c r="H52" s="1" t="str">
        <f t="shared" si="1"/>
        <v>Average</v>
      </c>
      <c r="I52" s="1" t="str">
        <f t="shared" si="2"/>
        <v>Medium discount</v>
      </c>
    </row>
    <row r="53" spans="1:9" x14ac:dyDescent="0.25">
      <c r="A53" s="3" t="s">
        <v>111</v>
      </c>
      <c r="B53" s="9">
        <v>450</v>
      </c>
      <c r="C53" s="9">
        <v>900</v>
      </c>
      <c r="D53" s="2">
        <v>0.5</v>
      </c>
      <c r="E53" s="9">
        <f t="shared" si="0"/>
        <v>-450</v>
      </c>
      <c r="F53" s="1">
        <v>1</v>
      </c>
      <c r="G53" s="20">
        <v>2</v>
      </c>
      <c r="H53" s="1" t="str">
        <f t="shared" si="1"/>
        <v>Poor</v>
      </c>
      <c r="I53" s="1" t="str">
        <f t="shared" si="2"/>
        <v>High Discount</v>
      </c>
    </row>
    <row r="54" spans="1:9" x14ac:dyDescent="0.25">
      <c r="A54" s="3" t="s">
        <v>82</v>
      </c>
      <c r="B54" s="9">
        <v>979</v>
      </c>
      <c r="C54" s="9">
        <v>1920</v>
      </c>
      <c r="D54" s="2">
        <v>0.49</v>
      </c>
      <c r="E54" s="9">
        <f t="shared" si="0"/>
        <v>-941</v>
      </c>
      <c r="F54" s="1">
        <v>1</v>
      </c>
      <c r="G54" s="20">
        <v>5</v>
      </c>
      <c r="H54" s="1" t="str">
        <f t="shared" si="1"/>
        <v>Excellent,"</v>
      </c>
      <c r="I54" s="1" t="str">
        <f t="shared" si="2"/>
        <v>High Discount</v>
      </c>
    </row>
    <row r="55" spans="1:9" x14ac:dyDescent="0.25">
      <c r="A55" s="3" t="s">
        <v>85</v>
      </c>
      <c r="B55" s="9">
        <v>330</v>
      </c>
      <c r="C55" s="9">
        <v>647</v>
      </c>
      <c r="D55" s="2">
        <v>0.49</v>
      </c>
      <c r="E55" s="9">
        <f t="shared" si="0"/>
        <v>-317</v>
      </c>
      <c r="F55" s="1">
        <v>1</v>
      </c>
      <c r="G55" s="20">
        <v>4</v>
      </c>
      <c r="H55" s="1" t="str">
        <f t="shared" si="1"/>
        <v>Average</v>
      </c>
      <c r="I55" s="1" t="str">
        <f t="shared" si="2"/>
        <v>High Discount</v>
      </c>
    </row>
    <row r="56" spans="1:9" x14ac:dyDescent="0.25">
      <c r="A56" s="3" t="s">
        <v>81</v>
      </c>
      <c r="B56" s="9">
        <v>1189</v>
      </c>
      <c r="C56" s="9">
        <v>2199</v>
      </c>
      <c r="D56" s="2">
        <v>0.46</v>
      </c>
      <c r="E56" s="9">
        <f t="shared" si="0"/>
        <v>-1010</v>
      </c>
      <c r="F56" s="1">
        <v>1</v>
      </c>
      <c r="G56" s="20">
        <v>3</v>
      </c>
      <c r="H56" s="1" t="str">
        <f t="shared" si="1"/>
        <v>Average</v>
      </c>
      <c r="I56" s="1" t="str">
        <f t="shared" si="2"/>
        <v>High Discount</v>
      </c>
    </row>
    <row r="57" spans="1:9" x14ac:dyDescent="0.25">
      <c r="A57" s="3" t="s">
        <v>39</v>
      </c>
      <c r="B57" s="9">
        <v>1620</v>
      </c>
      <c r="C57" s="9">
        <v>2690</v>
      </c>
      <c r="D57" s="2">
        <v>0.4</v>
      </c>
      <c r="E57" s="9">
        <f t="shared" si="0"/>
        <v>-1070</v>
      </c>
      <c r="F57" s="1">
        <v>1</v>
      </c>
      <c r="G57" s="20">
        <v>5</v>
      </c>
      <c r="H57" s="1" t="str">
        <f t="shared" si="1"/>
        <v>Excellent,"</v>
      </c>
      <c r="I57" s="1" t="str">
        <f t="shared" si="2"/>
        <v>Medium discount</v>
      </c>
    </row>
    <row r="58" spans="1:9" x14ac:dyDescent="0.25">
      <c r="A58" s="3" t="s">
        <v>102</v>
      </c>
      <c r="B58" s="9">
        <v>3640</v>
      </c>
      <c r="C58" s="9">
        <v>4588</v>
      </c>
      <c r="D58" s="2">
        <v>0.21</v>
      </c>
      <c r="E58" s="9">
        <f t="shared" si="0"/>
        <v>-948</v>
      </c>
      <c r="F58" s="1">
        <v>1</v>
      </c>
      <c r="G58" s="20">
        <v>5</v>
      </c>
      <c r="H58" s="1" t="str">
        <f t="shared" si="1"/>
        <v>Excellent,"</v>
      </c>
      <c r="I58" s="1" t="str">
        <f t="shared" si="2"/>
        <v>Medium discount</v>
      </c>
    </row>
    <row r="59" spans="1:9" x14ac:dyDescent="0.25">
      <c r="A59" s="3" t="s">
        <v>110</v>
      </c>
      <c r="B59" s="9">
        <v>199</v>
      </c>
      <c r="C59" s="9">
        <v>553</v>
      </c>
      <c r="D59" s="2">
        <v>0.64</v>
      </c>
      <c r="E59" s="9">
        <f t="shared" si="0"/>
        <v>-354</v>
      </c>
      <c r="F59" s="1"/>
      <c r="G59" s="20"/>
      <c r="H59" s="1" t="str">
        <f t="shared" si="1"/>
        <v>Poor</v>
      </c>
      <c r="I59" s="1" t="str">
        <f t="shared" si="2"/>
        <v>High Discount</v>
      </c>
    </row>
    <row r="60" spans="1:9" x14ac:dyDescent="0.25">
      <c r="A60" s="3" t="s">
        <v>52</v>
      </c>
      <c r="B60" s="9">
        <v>199</v>
      </c>
      <c r="C60" s="9">
        <v>504</v>
      </c>
      <c r="D60" s="2">
        <v>0.61</v>
      </c>
      <c r="E60" s="9">
        <f t="shared" si="0"/>
        <v>-305</v>
      </c>
      <c r="F60" s="1"/>
      <c r="G60" s="20"/>
      <c r="H60" s="1" t="str">
        <f t="shared" si="1"/>
        <v>Poor</v>
      </c>
      <c r="I60" s="1" t="str">
        <f t="shared" si="2"/>
        <v>High Discount</v>
      </c>
    </row>
    <row r="61" spans="1:9" x14ac:dyDescent="0.25">
      <c r="A61" s="3" t="s">
        <v>58</v>
      </c>
      <c r="B61" s="9">
        <v>399</v>
      </c>
      <c r="C61" s="9">
        <v>896</v>
      </c>
      <c r="D61" s="2">
        <v>0.55000000000000004</v>
      </c>
      <c r="E61" s="9">
        <f t="shared" si="0"/>
        <v>-497</v>
      </c>
      <c r="F61" s="1"/>
      <c r="G61" s="20"/>
      <c r="H61" s="1" t="str">
        <f t="shared" si="1"/>
        <v>Poor</v>
      </c>
      <c r="I61" s="1" t="str">
        <f t="shared" si="2"/>
        <v>High Discount</v>
      </c>
    </row>
    <row r="62" spans="1:9" x14ac:dyDescent="0.25">
      <c r="A62" s="3" t="s">
        <v>45</v>
      </c>
      <c r="B62" s="9">
        <v>238</v>
      </c>
      <c r="C62" s="9">
        <v>476</v>
      </c>
      <c r="D62" s="2">
        <v>0.5</v>
      </c>
      <c r="E62" s="9">
        <f t="shared" si="0"/>
        <v>-238</v>
      </c>
      <c r="F62" s="1"/>
      <c r="G62" s="20"/>
      <c r="H62" s="1" t="str">
        <f t="shared" si="1"/>
        <v>Poor</v>
      </c>
      <c r="I62" s="1" t="str">
        <f t="shared" si="2"/>
        <v>High Discount</v>
      </c>
    </row>
    <row r="63" spans="1:9" x14ac:dyDescent="0.25">
      <c r="A63" s="3" t="s">
        <v>48</v>
      </c>
      <c r="B63" s="9">
        <v>999</v>
      </c>
      <c r="C63" s="9">
        <v>2000</v>
      </c>
      <c r="D63" s="2">
        <v>0.5</v>
      </c>
      <c r="E63" s="9">
        <f t="shared" si="0"/>
        <v>-1001</v>
      </c>
      <c r="F63" s="1"/>
      <c r="G63" s="20"/>
      <c r="H63" s="1" t="str">
        <f t="shared" si="1"/>
        <v>Poor</v>
      </c>
      <c r="I63" s="1" t="str">
        <f t="shared" si="2"/>
        <v>High Discount</v>
      </c>
    </row>
    <row r="64" spans="1:9" x14ac:dyDescent="0.25">
      <c r="A64" s="3" t="s">
        <v>53</v>
      </c>
      <c r="B64" s="9">
        <v>299</v>
      </c>
      <c r="C64" s="9">
        <v>600</v>
      </c>
      <c r="D64" s="2">
        <v>0.5</v>
      </c>
      <c r="E64" s="9">
        <f t="shared" si="0"/>
        <v>-301</v>
      </c>
      <c r="F64" s="1"/>
      <c r="G64" s="20"/>
      <c r="H64" s="1" t="str">
        <f t="shared" si="1"/>
        <v>Poor</v>
      </c>
      <c r="I64" s="1" t="str">
        <f t="shared" si="2"/>
        <v>High Discount</v>
      </c>
    </row>
    <row r="65" spans="1:9" x14ac:dyDescent="0.25">
      <c r="A65" s="3" t="s">
        <v>91</v>
      </c>
      <c r="B65" s="9">
        <v>850</v>
      </c>
      <c r="C65" s="9">
        <v>1700</v>
      </c>
      <c r="D65" s="2">
        <v>0.5</v>
      </c>
      <c r="E65" s="9">
        <f t="shared" si="0"/>
        <v>-850</v>
      </c>
      <c r="F65" s="1"/>
      <c r="G65" s="20"/>
      <c r="H65" s="1" t="str">
        <f t="shared" si="1"/>
        <v>Poor</v>
      </c>
      <c r="I65" s="1" t="str">
        <f t="shared" si="2"/>
        <v>High Discount</v>
      </c>
    </row>
    <row r="66" spans="1:9" x14ac:dyDescent="0.25">
      <c r="A66" s="3" t="s">
        <v>95</v>
      </c>
      <c r="B66" s="9">
        <v>1200</v>
      </c>
      <c r="C66" s="9">
        <v>2400</v>
      </c>
      <c r="D66" s="2">
        <v>0.5</v>
      </c>
      <c r="E66" s="9">
        <f t="shared" ref="E66:E116" si="3">B66-C66</f>
        <v>-1200</v>
      </c>
      <c r="F66" s="1"/>
      <c r="G66" s="20"/>
      <c r="H66" s="1" t="str">
        <f t="shared" ref="H66:H116" si="4">IF(G66&lt;3,"Poor",IF(AND(G66&gt;=3,G66&lt;=4),"Average",IF(G66&gt;4,"Excellent,""")))</f>
        <v>Poor</v>
      </c>
      <c r="I66" s="1" t="str">
        <f t="shared" ref="I66:I116" si="5">IF(D66&lt;20%,"low Discount",IF(AND(D66&gt;=20%,D66&lt;=40%),"Medium discount",IF(D66&gt;40%,"High Discount","")))</f>
        <v>High Discount</v>
      </c>
    </row>
    <row r="67" spans="1:9" x14ac:dyDescent="0.25">
      <c r="A67" s="3" t="s">
        <v>44</v>
      </c>
      <c r="B67" s="9">
        <v>475</v>
      </c>
      <c r="C67" s="9">
        <v>931</v>
      </c>
      <c r="D67" s="2">
        <v>0.49</v>
      </c>
      <c r="E67" s="9">
        <f t="shared" si="3"/>
        <v>-456</v>
      </c>
      <c r="F67" s="1"/>
      <c r="G67" s="20"/>
      <c r="H67" s="1" t="str">
        <f t="shared" si="4"/>
        <v>Poor</v>
      </c>
      <c r="I67" s="1" t="str">
        <f t="shared" si="5"/>
        <v>High Discount</v>
      </c>
    </row>
    <row r="68" spans="1:9" x14ac:dyDescent="0.25">
      <c r="A68" s="3" t="s">
        <v>50</v>
      </c>
      <c r="B68" s="9">
        <v>671</v>
      </c>
      <c r="C68" s="9">
        <v>1316</v>
      </c>
      <c r="D68" s="2">
        <v>0.49</v>
      </c>
      <c r="E68" s="9">
        <f t="shared" si="3"/>
        <v>-645</v>
      </c>
      <c r="F68" s="1"/>
      <c r="G68" s="20"/>
      <c r="H68" s="1" t="str">
        <f t="shared" si="4"/>
        <v>Poor</v>
      </c>
      <c r="I68" s="1" t="str">
        <f t="shared" si="5"/>
        <v>High Discount</v>
      </c>
    </row>
    <row r="69" spans="1:9" x14ac:dyDescent="0.25">
      <c r="A69" s="3" t="s">
        <v>60</v>
      </c>
      <c r="B69" s="9">
        <v>799</v>
      </c>
      <c r="C69" s="9">
        <v>1567</v>
      </c>
      <c r="D69" s="2">
        <v>0.49</v>
      </c>
      <c r="E69" s="9">
        <f t="shared" si="3"/>
        <v>-768</v>
      </c>
      <c r="F69" s="1"/>
      <c r="G69" s="20"/>
      <c r="H69" s="1" t="str">
        <f t="shared" si="4"/>
        <v>Poor</v>
      </c>
      <c r="I69" s="1" t="str">
        <f t="shared" si="5"/>
        <v>High Discount</v>
      </c>
    </row>
    <row r="70" spans="1:9" x14ac:dyDescent="0.25">
      <c r="A70" s="3" t="s">
        <v>80</v>
      </c>
      <c r="B70" s="9">
        <v>230</v>
      </c>
      <c r="C70" s="9">
        <v>450</v>
      </c>
      <c r="D70" s="2">
        <v>0.49</v>
      </c>
      <c r="E70" s="9">
        <f t="shared" si="3"/>
        <v>-220</v>
      </c>
      <c r="F70" s="1"/>
      <c r="G70" s="20"/>
      <c r="H70" s="1" t="str">
        <f t="shared" si="4"/>
        <v>Poor</v>
      </c>
      <c r="I70" s="1" t="str">
        <f t="shared" si="5"/>
        <v>High Discount</v>
      </c>
    </row>
    <row r="71" spans="1:9" x14ac:dyDescent="0.25">
      <c r="A71" s="3" t="s">
        <v>52</v>
      </c>
      <c r="B71" s="9">
        <v>176</v>
      </c>
      <c r="C71" s="9">
        <v>345</v>
      </c>
      <c r="D71" s="2">
        <v>0.49</v>
      </c>
      <c r="E71" s="9">
        <f t="shared" si="3"/>
        <v>-169</v>
      </c>
      <c r="F71" s="1"/>
      <c r="G71" s="20"/>
      <c r="H71" s="1" t="str">
        <f t="shared" si="4"/>
        <v>Poor</v>
      </c>
      <c r="I71" s="1" t="str">
        <f t="shared" si="5"/>
        <v>High Discount</v>
      </c>
    </row>
    <row r="72" spans="1:9" x14ac:dyDescent="0.25">
      <c r="A72" s="3" t="s">
        <v>87</v>
      </c>
      <c r="B72" s="9">
        <v>274</v>
      </c>
      <c r="C72" s="9">
        <v>537</v>
      </c>
      <c r="D72" s="2">
        <v>0.49</v>
      </c>
      <c r="E72" s="9">
        <f t="shared" si="3"/>
        <v>-263</v>
      </c>
      <c r="F72" s="1"/>
      <c r="G72" s="20"/>
      <c r="H72" s="1" t="str">
        <f t="shared" si="4"/>
        <v>Poor</v>
      </c>
      <c r="I72" s="1" t="str">
        <f t="shared" si="5"/>
        <v>High Discount</v>
      </c>
    </row>
    <row r="73" spans="1:9" x14ac:dyDescent="0.25">
      <c r="A73" s="3" t="s">
        <v>60</v>
      </c>
      <c r="B73" s="9">
        <v>657</v>
      </c>
      <c r="C73" s="9">
        <v>1288</v>
      </c>
      <c r="D73" s="2">
        <v>0.49</v>
      </c>
      <c r="E73" s="9">
        <f t="shared" si="3"/>
        <v>-631</v>
      </c>
      <c r="F73" s="1"/>
      <c r="G73" s="20"/>
      <c r="H73" s="1" t="str">
        <f t="shared" si="4"/>
        <v>Poor</v>
      </c>
      <c r="I73" s="1" t="str">
        <f t="shared" si="5"/>
        <v>High Discount</v>
      </c>
    </row>
    <row r="74" spans="1:9" x14ac:dyDescent="0.25">
      <c r="A74" s="3" t="s">
        <v>98</v>
      </c>
      <c r="B74" s="9">
        <v>248</v>
      </c>
      <c r="C74" s="9">
        <v>486</v>
      </c>
      <c r="D74" s="2">
        <v>0.49</v>
      </c>
      <c r="E74" s="9">
        <f t="shared" si="3"/>
        <v>-238</v>
      </c>
      <c r="F74" s="1"/>
      <c r="G74" s="20"/>
      <c r="H74" s="1" t="str">
        <f t="shared" si="4"/>
        <v>Poor</v>
      </c>
      <c r="I74" s="1" t="str">
        <f t="shared" si="5"/>
        <v>High Discount</v>
      </c>
    </row>
    <row r="75" spans="1:9" x14ac:dyDescent="0.25">
      <c r="A75" s="3" t="s">
        <v>100</v>
      </c>
      <c r="B75" s="9">
        <v>525</v>
      </c>
      <c r="C75" s="9">
        <v>1029</v>
      </c>
      <c r="D75" s="2">
        <v>0.49</v>
      </c>
      <c r="E75" s="9">
        <f t="shared" si="3"/>
        <v>-504</v>
      </c>
      <c r="F75" s="1"/>
      <c r="G75" s="20"/>
      <c r="H75" s="1" t="str">
        <f t="shared" si="4"/>
        <v>Poor</v>
      </c>
      <c r="I75" s="1" t="str">
        <f t="shared" si="5"/>
        <v>High Discount</v>
      </c>
    </row>
    <row r="76" spans="1:9" x14ac:dyDescent="0.25">
      <c r="A76" s="3" t="s">
        <v>59</v>
      </c>
      <c r="B76" s="9">
        <v>699</v>
      </c>
      <c r="C76" s="9">
        <v>1343</v>
      </c>
      <c r="D76" s="2">
        <v>0.48</v>
      </c>
      <c r="E76" s="9">
        <f t="shared" si="3"/>
        <v>-644</v>
      </c>
      <c r="F76" s="1"/>
      <c r="G76" s="20"/>
      <c r="H76" s="1" t="str">
        <f t="shared" si="4"/>
        <v>Poor</v>
      </c>
      <c r="I76" s="1" t="str">
        <f t="shared" si="5"/>
        <v>High Discount</v>
      </c>
    </row>
    <row r="77" spans="1:9" x14ac:dyDescent="0.25">
      <c r="A77" s="3" t="s">
        <v>92</v>
      </c>
      <c r="B77" s="9">
        <v>1300</v>
      </c>
      <c r="C77" s="9">
        <v>2500</v>
      </c>
      <c r="D77" s="2">
        <v>0.48</v>
      </c>
      <c r="E77" s="9">
        <f t="shared" si="3"/>
        <v>-1200</v>
      </c>
      <c r="F77" s="1"/>
      <c r="G77" s="20"/>
      <c r="H77" s="1" t="str">
        <f t="shared" si="4"/>
        <v>Poor</v>
      </c>
      <c r="I77" s="1" t="str">
        <f t="shared" si="5"/>
        <v>High Discount</v>
      </c>
    </row>
    <row r="78" spans="1:9" x14ac:dyDescent="0.25">
      <c r="A78" s="3" t="s">
        <v>93</v>
      </c>
      <c r="B78" s="9">
        <v>105</v>
      </c>
      <c r="C78" s="9">
        <v>200</v>
      </c>
      <c r="D78" s="2">
        <v>0.48</v>
      </c>
      <c r="E78" s="9">
        <f t="shared" si="3"/>
        <v>-95</v>
      </c>
      <c r="F78" s="1"/>
      <c r="G78" s="20"/>
      <c r="H78" s="1" t="str">
        <f t="shared" si="4"/>
        <v>Poor</v>
      </c>
      <c r="I78" s="1" t="str">
        <f t="shared" si="5"/>
        <v>High Discount</v>
      </c>
    </row>
    <row r="79" spans="1:9" x14ac:dyDescent="0.25">
      <c r="A79" s="3" t="s">
        <v>77</v>
      </c>
      <c r="B79" s="9">
        <v>790</v>
      </c>
      <c r="C79" s="9">
        <v>1485</v>
      </c>
      <c r="D79" s="2">
        <v>0.47</v>
      </c>
      <c r="E79" s="9">
        <f t="shared" si="3"/>
        <v>-695</v>
      </c>
      <c r="F79" s="1"/>
      <c r="G79" s="20"/>
      <c r="H79" s="1" t="str">
        <f t="shared" si="4"/>
        <v>Poor</v>
      </c>
      <c r="I79" s="1" t="str">
        <f t="shared" si="5"/>
        <v>High Discount</v>
      </c>
    </row>
    <row r="80" spans="1:9" x14ac:dyDescent="0.25">
      <c r="A80" s="3" t="s">
        <v>94</v>
      </c>
      <c r="B80" s="9">
        <v>899</v>
      </c>
      <c r="C80" s="9">
        <v>1699</v>
      </c>
      <c r="D80" s="2">
        <v>0.47</v>
      </c>
      <c r="E80" s="9">
        <f t="shared" si="3"/>
        <v>-800</v>
      </c>
      <c r="F80" s="1"/>
      <c r="G80" s="20"/>
      <c r="H80" s="1" t="str">
        <f t="shared" si="4"/>
        <v>Poor</v>
      </c>
      <c r="I80" s="1" t="str">
        <f t="shared" si="5"/>
        <v>High Discount</v>
      </c>
    </row>
    <row r="81" spans="1:9" x14ac:dyDescent="0.25">
      <c r="A81" s="3" t="s">
        <v>112</v>
      </c>
      <c r="B81" s="9">
        <v>169</v>
      </c>
      <c r="C81" s="9">
        <v>320</v>
      </c>
      <c r="D81" s="2">
        <v>0.47</v>
      </c>
      <c r="E81" s="9">
        <f t="shared" si="3"/>
        <v>-151</v>
      </c>
      <c r="F81" s="1"/>
      <c r="G81" s="20"/>
      <c r="H81" s="1" t="str">
        <f t="shared" si="4"/>
        <v>Poor</v>
      </c>
      <c r="I81" s="1" t="str">
        <f t="shared" si="5"/>
        <v>High Discount</v>
      </c>
    </row>
    <row r="82" spans="1:9" x14ac:dyDescent="0.25">
      <c r="A82" s="3" t="s">
        <v>113</v>
      </c>
      <c r="B82" s="9">
        <v>2200</v>
      </c>
      <c r="C82" s="9">
        <v>4080</v>
      </c>
      <c r="D82" s="2">
        <v>0.46</v>
      </c>
      <c r="E82" s="9">
        <f t="shared" si="3"/>
        <v>-1880</v>
      </c>
      <c r="F82" s="1"/>
      <c r="G82" s="20"/>
      <c r="H82" s="1" t="str">
        <f t="shared" si="4"/>
        <v>Poor</v>
      </c>
      <c r="I82" s="1" t="str">
        <f t="shared" si="5"/>
        <v>High Discount</v>
      </c>
    </row>
    <row r="83" spans="1:9" x14ac:dyDescent="0.25">
      <c r="A83" s="3" t="s">
        <v>58</v>
      </c>
      <c r="B83" s="9">
        <v>499</v>
      </c>
      <c r="C83" s="9">
        <v>900</v>
      </c>
      <c r="D83" s="2">
        <v>0.45</v>
      </c>
      <c r="E83" s="9">
        <f t="shared" si="3"/>
        <v>-401</v>
      </c>
      <c r="F83" s="1"/>
      <c r="G83" s="20"/>
      <c r="H83" s="1" t="str">
        <f t="shared" si="4"/>
        <v>Poor</v>
      </c>
      <c r="I83" s="1" t="str">
        <f t="shared" si="5"/>
        <v>High Discount</v>
      </c>
    </row>
    <row r="84" spans="1:9" x14ac:dyDescent="0.25">
      <c r="A84" s="3" t="s">
        <v>78</v>
      </c>
      <c r="B84" s="9">
        <v>690</v>
      </c>
      <c r="C84" s="9">
        <v>1200</v>
      </c>
      <c r="D84" s="2">
        <v>0.43</v>
      </c>
      <c r="E84" s="9">
        <f t="shared" si="3"/>
        <v>-510</v>
      </c>
      <c r="F84" s="1"/>
      <c r="G84" s="20"/>
      <c r="H84" s="1" t="str">
        <f t="shared" si="4"/>
        <v>Poor</v>
      </c>
      <c r="I84" s="1" t="str">
        <f t="shared" si="5"/>
        <v>High Discount</v>
      </c>
    </row>
    <row r="85" spans="1:9" x14ac:dyDescent="0.25">
      <c r="A85" s="3" t="s">
        <v>90</v>
      </c>
      <c r="B85" s="9">
        <v>630</v>
      </c>
      <c r="C85" s="9">
        <v>1100</v>
      </c>
      <c r="D85" s="2">
        <v>0.43</v>
      </c>
      <c r="E85" s="9">
        <f t="shared" si="3"/>
        <v>-470</v>
      </c>
      <c r="F85" s="1"/>
      <c r="G85" s="20"/>
      <c r="H85" s="1" t="str">
        <f t="shared" si="4"/>
        <v>Poor</v>
      </c>
      <c r="I85" s="1" t="str">
        <f t="shared" si="5"/>
        <v>High Discount</v>
      </c>
    </row>
    <row r="86" spans="1:9" x14ac:dyDescent="0.25">
      <c r="A86" s="3" t="s">
        <v>26</v>
      </c>
      <c r="B86" s="9">
        <v>1860</v>
      </c>
      <c r="C86" s="9">
        <v>3220</v>
      </c>
      <c r="D86" s="2">
        <v>0.42</v>
      </c>
      <c r="E86" s="9">
        <f t="shared" si="3"/>
        <v>-1360</v>
      </c>
      <c r="F86" s="1"/>
      <c r="G86" s="20"/>
      <c r="H86" s="1" t="str">
        <f t="shared" si="4"/>
        <v>Poor</v>
      </c>
      <c r="I86" s="1" t="str">
        <f t="shared" si="5"/>
        <v>High Discount</v>
      </c>
    </row>
    <row r="87" spans="1:9" x14ac:dyDescent="0.25">
      <c r="A87" s="3" t="s">
        <v>46</v>
      </c>
      <c r="B87" s="9">
        <v>610</v>
      </c>
      <c r="C87" s="9">
        <v>1060</v>
      </c>
      <c r="D87" s="2">
        <v>0.42</v>
      </c>
      <c r="E87" s="9">
        <f t="shared" si="3"/>
        <v>-450</v>
      </c>
      <c r="F87" s="1"/>
      <c r="G87" s="20"/>
      <c r="H87" s="1" t="str">
        <f t="shared" si="4"/>
        <v>Poor</v>
      </c>
      <c r="I87" s="1" t="str">
        <f t="shared" si="5"/>
        <v>High Discount</v>
      </c>
    </row>
    <row r="88" spans="1:9" x14ac:dyDescent="0.25">
      <c r="A88" s="3" t="s">
        <v>101</v>
      </c>
      <c r="B88" s="9">
        <v>1080</v>
      </c>
      <c r="C88" s="9">
        <v>1874</v>
      </c>
      <c r="D88" s="2">
        <v>0.42</v>
      </c>
      <c r="E88" s="9">
        <f t="shared" si="3"/>
        <v>-794</v>
      </c>
      <c r="F88" s="1"/>
      <c r="G88" s="20"/>
      <c r="H88" s="1" t="str">
        <f t="shared" si="4"/>
        <v>Poor</v>
      </c>
      <c r="I88" s="1" t="str">
        <f t="shared" si="5"/>
        <v>High Discount</v>
      </c>
    </row>
    <row r="89" spans="1:9" x14ac:dyDescent="0.25">
      <c r="A89" s="3" t="s">
        <v>57</v>
      </c>
      <c r="B89" s="9">
        <v>799</v>
      </c>
      <c r="C89" s="9">
        <v>1343</v>
      </c>
      <c r="D89" s="2">
        <v>0.41</v>
      </c>
      <c r="E89" s="9">
        <f t="shared" si="3"/>
        <v>-544</v>
      </c>
      <c r="F89" s="1"/>
      <c r="G89" s="20"/>
      <c r="H89" s="1" t="str">
        <f t="shared" si="4"/>
        <v>Poor</v>
      </c>
      <c r="I89" s="1" t="str">
        <f t="shared" si="5"/>
        <v>High Discount</v>
      </c>
    </row>
    <row r="90" spans="1:9" x14ac:dyDescent="0.25">
      <c r="A90" s="3" t="s">
        <v>103</v>
      </c>
      <c r="B90" s="9">
        <v>1420</v>
      </c>
      <c r="C90" s="9">
        <v>2420</v>
      </c>
      <c r="D90" s="2">
        <v>0.41</v>
      </c>
      <c r="E90" s="9">
        <f t="shared" si="3"/>
        <v>-1000</v>
      </c>
      <c r="F90" s="1"/>
      <c r="G90" s="20"/>
      <c r="H90" s="1" t="str">
        <f t="shared" si="4"/>
        <v>Poor</v>
      </c>
      <c r="I90" s="1" t="str">
        <f t="shared" si="5"/>
        <v>High Discount</v>
      </c>
    </row>
    <row r="91" spans="1:9" x14ac:dyDescent="0.25">
      <c r="A91" s="3" t="s">
        <v>43</v>
      </c>
      <c r="B91" s="9">
        <v>2750</v>
      </c>
      <c r="C91" s="9">
        <v>4471</v>
      </c>
      <c r="D91" s="2">
        <v>0.38</v>
      </c>
      <c r="E91" s="9">
        <f t="shared" si="3"/>
        <v>-1721</v>
      </c>
      <c r="F91" s="1"/>
      <c r="G91" s="20"/>
      <c r="H91" s="1" t="str">
        <f t="shared" si="4"/>
        <v>Poor</v>
      </c>
      <c r="I91" s="1" t="str">
        <f t="shared" si="5"/>
        <v>Medium discount</v>
      </c>
    </row>
    <row r="92" spans="1:9" x14ac:dyDescent="0.25">
      <c r="A92" s="3" t="s">
        <v>51</v>
      </c>
      <c r="B92" s="9">
        <v>1200</v>
      </c>
      <c r="C92" s="9">
        <v>1950</v>
      </c>
      <c r="D92" s="2">
        <v>0.38</v>
      </c>
      <c r="E92" s="9">
        <f t="shared" si="3"/>
        <v>-750</v>
      </c>
      <c r="F92" s="1"/>
      <c r="G92" s="20"/>
      <c r="H92" s="1" t="str">
        <f t="shared" si="4"/>
        <v>Poor</v>
      </c>
      <c r="I92" s="1" t="str">
        <f t="shared" si="5"/>
        <v>Medium discount</v>
      </c>
    </row>
    <row r="93" spans="1:9" x14ac:dyDescent="0.25">
      <c r="A93" s="3" t="s">
        <v>83</v>
      </c>
      <c r="B93" s="9">
        <v>1460</v>
      </c>
      <c r="C93" s="9">
        <v>2290</v>
      </c>
      <c r="D93" s="2">
        <v>0.36</v>
      </c>
      <c r="E93" s="9">
        <f t="shared" si="3"/>
        <v>-830</v>
      </c>
      <c r="F93" s="1"/>
      <c r="G93" s="20"/>
      <c r="H93" s="1" t="str">
        <f t="shared" si="4"/>
        <v>Poor</v>
      </c>
      <c r="I93" s="1" t="str">
        <f t="shared" si="5"/>
        <v>Medium discount</v>
      </c>
    </row>
    <row r="94" spans="1:9" x14ac:dyDescent="0.25">
      <c r="A94" s="3" t="s">
        <v>106</v>
      </c>
      <c r="B94" s="9">
        <v>1150</v>
      </c>
      <c r="C94" s="9">
        <v>1737</v>
      </c>
      <c r="D94" s="2">
        <v>0.34</v>
      </c>
      <c r="E94" s="9">
        <f t="shared" si="3"/>
        <v>-587</v>
      </c>
      <c r="F94" s="1"/>
      <c r="G94" s="20"/>
      <c r="H94" s="1" t="str">
        <f t="shared" si="4"/>
        <v>Poor</v>
      </c>
      <c r="I94" s="1" t="str">
        <f t="shared" si="5"/>
        <v>Medium discount</v>
      </c>
    </row>
    <row r="95" spans="1:9" x14ac:dyDescent="0.25">
      <c r="A95" s="3" t="s">
        <v>107</v>
      </c>
      <c r="B95" s="9">
        <v>1190</v>
      </c>
      <c r="C95" s="9">
        <v>1810</v>
      </c>
      <c r="D95" s="2">
        <v>0.34</v>
      </c>
      <c r="E95" s="9">
        <f t="shared" si="3"/>
        <v>-620</v>
      </c>
      <c r="F95" s="1"/>
      <c r="G95" s="20"/>
      <c r="H95" s="1" t="str">
        <f t="shared" si="4"/>
        <v>Poor</v>
      </c>
      <c r="I95" s="1" t="str">
        <f t="shared" si="5"/>
        <v>Medium discount</v>
      </c>
    </row>
    <row r="96" spans="1:9" x14ac:dyDescent="0.25">
      <c r="A96" s="3" t="s">
        <v>49</v>
      </c>
      <c r="B96" s="9">
        <v>1190</v>
      </c>
      <c r="C96" s="9">
        <v>1785</v>
      </c>
      <c r="D96" s="2">
        <v>0.33</v>
      </c>
      <c r="E96" s="9">
        <f t="shared" si="3"/>
        <v>-595</v>
      </c>
      <c r="F96" s="1"/>
      <c r="G96" s="20"/>
      <c r="H96" s="1" t="str">
        <f t="shared" si="4"/>
        <v>Poor</v>
      </c>
      <c r="I96" s="1" t="str">
        <f t="shared" si="5"/>
        <v>Medium discount</v>
      </c>
    </row>
    <row r="97" spans="1:9" x14ac:dyDescent="0.25">
      <c r="A97" s="3" t="s">
        <v>61</v>
      </c>
      <c r="B97" s="9">
        <v>2799</v>
      </c>
      <c r="C97" s="9">
        <v>3810</v>
      </c>
      <c r="D97" s="2">
        <v>0.27</v>
      </c>
      <c r="E97" s="9">
        <f t="shared" si="3"/>
        <v>-1011</v>
      </c>
      <c r="F97" s="1"/>
      <c r="G97" s="20"/>
      <c r="H97" s="1" t="str">
        <f t="shared" si="4"/>
        <v>Poor</v>
      </c>
      <c r="I97" s="1" t="str">
        <f t="shared" si="5"/>
        <v>Medium discount</v>
      </c>
    </row>
    <row r="98" spans="1:9" x14ac:dyDescent="0.25">
      <c r="A98" s="3" t="s">
        <v>105</v>
      </c>
      <c r="B98" s="9">
        <v>198</v>
      </c>
      <c r="C98" s="9">
        <v>260</v>
      </c>
      <c r="D98" s="2">
        <v>0.24</v>
      </c>
      <c r="E98" s="9">
        <f t="shared" si="3"/>
        <v>-62</v>
      </c>
      <c r="F98" s="1"/>
      <c r="G98" s="20"/>
      <c r="H98" s="1" t="str">
        <f t="shared" si="4"/>
        <v>Poor</v>
      </c>
      <c r="I98" s="1" t="str">
        <f t="shared" si="5"/>
        <v>Medium discount</v>
      </c>
    </row>
    <row r="99" spans="1:9" x14ac:dyDescent="0.25">
      <c r="A99" s="3" t="s">
        <v>55</v>
      </c>
      <c r="B99" s="9">
        <v>299</v>
      </c>
      <c r="C99" s="9">
        <v>384</v>
      </c>
      <c r="D99" s="2">
        <v>0.22</v>
      </c>
      <c r="E99" s="9">
        <f t="shared" si="3"/>
        <v>-85</v>
      </c>
      <c r="F99" s="1"/>
      <c r="G99" s="20"/>
      <c r="H99" s="1" t="str">
        <f t="shared" si="4"/>
        <v>Poor</v>
      </c>
      <c r="I99" s="1" t="str">
        <f t="shared" si="5"/>
        <v>Medium discount</v>
      </c>
    </row>
    <row r="100" spans="1:9" x14ac:dyDescent="0.25">
      <c r="A100" s="3" t="s">
        <v>86</v>
      </c>
      <c r="B100" s="9">
        <v>1466</v>
      </c>
      <c r="C100" s="9">
        <v>1699</v>
      </c>
      <c r="D100" s="2">
        <v>0.14000000000000001</v>
      </c>
      <c r="E100" s="9">
        <f t="shared" si="3"/>
        <v>-233</v>
      </c>
      <c r="F100" s="1"/>
      <c r="G100" s="20"/>
      <c r="H100" s="1" t="str">
        <f t="shared" si="4"/>
        <v>Poor</v>
      </c>
      <c r="I100" s="1" t="str">
        <f t="shared" si="5"/>
        <v>low Discount</v>
      </c>
    </row>
    <row r="101" spans="1:9" x14ac:dyDescent="0.25">
      <c r="A101" s="3" t="s">
        <v>89</v>
      </c>
      <c r="B101" s="9">
        <v>1468</v>
      </c>
      <c r="C101" s="9">
        <v>1699</v>
      </c>
      <c r="D101" s="2">
        <v>0.14000000000000001</v>
      </c>
      <c r="E101" s="9">
        <f t="shared" si="3"/>
        <v>-231</v>
      </c>
      <c r="F101" s="1"/>
      <c r="G101" s="20"/>
      <c r="H101" s="1" t="str">
        <f t="shared" si="4"/>
        <v>Poor</v>
      </c>
      <c r="I101" s="1" t="str">
        <f t="shared" si="5"/>
        <v>low Discount</v>
      </c>
    </row>
    <row r="102" spans="1:9" x14ac:dyDescent="0.25">
      <c r="A102" s="3" t="s">
        <v>88</v>
      </c>
      <c r="B102" s="9">
        <v>799</v>
      </c>
      <c r="C102" s="9">
        <v>900</v>
      </c>
      <c r="D102" s="2">
        <v>0.11</v>
      </c>
      <c r="E102" s="9">
        <f t="shared" si="3"/>
        <v>-101</v>
      </c>
      <c r="F102" s="1"/>
      <c r="G102" s="20"/>
      <c r="H102" s="1" t="str">
        <f t="shared" si="4"/>
        <v>Poor</v>
      </c>
      <c r="I102" s="1" t="str">
        <f t="shared" si="5"/>
        <v>low Discount</v>
      </c>
    </row>
    <row r="103" spans="1:9" x14ac:dyDescent="0.25">
      <c r="A103" s="3" t="s">
        <v>96</v>
      </c>
      <c r="B103" s="9">
        <v>1526</v>
      </c>
      <c r="C103" s="9">
        <v>1660</v>
      </c>
      <c r="D103" s="2">
        <v>0.08</v>
      </c>
      <c r="E103" s="9">
        <f t="shared" si="3"/>
        <v>-134</v>
      </c>
      <c r="F103" s="1"/>
      <c r="G103" s="20"/>
      <c r="H103" s="1" t="str">
        <f t="shared" si="4"/>
        <v>Poor</v>
      </c>
      <c r="I103" s="1" t="str">
        <f t="shared" si="5"/>
        <v>low Discount</v>
      </c>
    </row>
    <row r="104" spans="1:9" x14ac:dyDescent="0.25">
      <c r="A104" s="3" t="s">
        <v>79</v>
      </c>
      <c r="B104" s="9">
        <v>1732</v>
      </c>
      <c r="C104" s="9">
        <v>1799</v>
      </c>
      <c r="D104" s="2">
        <v>0.04</v>
      </c>
      <c r="E104" s="9">
        <f t="shared" si="3"/>
        <v>-67</v>
      </c>
      <c r="F104" s="1"/>
      <c r="G104" s="20"/>
      <c r="H104" s="1" t="str">
        <f t="shared" si="4"/>
        <v>Poor</v>
      </c>
      <c r="I104" s="1" t="str">
        <f t="shared" si="5"/>
        <v>low Discount</v>
      </c>
    </row>
    <row r="105" spans="1:9" x14ac:dyDescent="0.25">
      <c r="A105" s="3" t="s">
        <v>99</v>
      </c>
      <c r="B105" s="9">
        <v>3546</v>
      </c>
      <c r="C105" s="9">
        <v>3699</v>
      </c>
      <c r="D105" s="2">
        <v>0.04</v>
      </c>
      <c r="E105" s="9">
        <f t="shared" si="3"/>
        <v>-153</v>
      </c>
      <c r="F105" s="1"/>
      <c r="G105" s="20"/>
      <c r="H105" s="1" t="str">
        <f t="shared" si="4"/>
        <v>Poor</v>
      </c>
      <c r="I105" s="1" t="str">
        <f t="shared" si="5"/>
        <v>low Discount</v>
      </c>
    </row>
    <row r="106" spans="1:9" x14ac:dyDescent="0.25">
      <c r="A106" s="3" t="s">
        <v>56</v>
      </c>
      <c r="B106" s="9">
        <v>1459</v>
      </c>
      <c r="C106" s="9">
        <v>1499</v>
      </c>
      <c r="D106" s="2">
        <v>0.03</v>
      </c>
      <c r="E106" s="9">
        <f t="shared" si="3"/>
        <v>-40</v>
      </c>
      <c r="F106" s="1"/>
      <c r="G106" s="20"/>
      <c r="H106" s="1" t="str">
        <f t="shared" si="4"/>
        <v>Poor</v>
      </c>
      <c r="I106" s="1" t="str">
        <f t="shared" si="5"/>
        <v>low Discount</v>
      </c>
    </row>
    <row r="107" spans="1:9" x14ac:dyDescent="0.25">
      <c r="A107" s="3" t="s">
        <v>47</v>
      </c>
      <c r="B107" s="9">
        <v>2132</v>
      </c>
      <c r="C107" s="9">
        <v>2169</v>
      </c>
      <c r="D107" s="2">
        <v>0.02</v>
      </c>
      <c r="E107" s="9">
        <f t="shared" si="3"/>
        <v>-37</v>
      </c>
      <c r="F107" s="1"/>
      <c r="G107" s="20"/>
      <c r="H107" s="1" t="str">
        <f t="shared" si="4"/>
        <v>Poor</v>
      </c>
      <c r="I107" s="1" t="str">
        <f t="shared" si="5"/>
        <v>low Discount</v>
      </c>
    </row>
    <row r="108" spans="1:9" x14ac:dyDescent="0.25">
      <c r="A108" s="3" t="s">
        <v>54</v>
      </c>
      <c r="B108" s="9">
        <v>1660</v>
      </c>
      <c r="C108" s="9">
        <v>1699</v>
      </c>
      <c r="D108" s="2">
        <v>0.02</v>
      </c>
      <c r="E108" s="9">
        <f t="shared" si="3"/>
        <v>-39</v>
      </c>
      <c r="F108" s="1"/>
      <c r="G108" s="20"/>
      <c r="H108" s="1" t="str">
        <f t="shared" si="4"/>
        <v>Poor</v>
      </c>
      <c r="I108" s="1" t="str">
        <f t="shared" si="5"/>
        <v>low Discount</v>
      </c>
    </row>
    <row r="109" spans="1:9" x14ac:dyDescent="0.25">
      <c r="A109" s="3" t="s">
        <v>84</v>
      </c>
      <c r="B109" s="9">
        <v>1666</v>
      </c>
      <c r="C109" s="9">
        <v>1699</v>
      </c>
      <c r="D109" s="2">
        <v>0.02</v>
      </c>
      <c r="E109" s="9">
        <f t="shared" si="3"/>
        <v>-33</v>
      </c>
      <c r="F109" s="1"/>
      <c r="G109" s="20"/>
      <c r="H109" s="1" t="str">
        <f t="shared" si="4"/>
        <v>Poor</v>
      </c>
      <c r="I109" s="1" t="str">
        <f t="shared" si="5"/>
        <v>low Discount</v>
      </c>
    </row>
    <row r="110" spans="1:9" x14ac:dyDescent="0.25">
      <c r="A110" s="3" t="s">
        <v>97</v>
      </c>
      <c r="B110" s="9">
        <v>1462</v>
      </c>
      <c r="C110" s="9">
        <v>1499</v>
      </c>
      <c r="D110" s="2">
        <v>0.02</v>
      </c>
      <c r="E110" s="9">
        <f t="shared" si="3"/>
        <v>-37</v>
      </c>
      <c r="F110" s="1"/>
      <c r="G110" s="20"/>
      <c r="H110" s="1" t="str">
        <f t="shared" si="4"/>
        <v>Poor</v>
      </c>
      <c r="I110" s="1" t="str">
        <f t="shared" si="5"/>
        <v>low Discount</v>
      </c>
    </row>
    <row r="111" spans="1:9" x14ac:dyDescent="0.25">
      <c r="A111" s="3" t="s">
        <v>108</v>
      </c>
      <c r="B111" s="9">
        <v>1658</v>
      </c>
      <c r="C111" s="9">
        <v>1699</v>
      </c>
      <c r="D111" s="2">
        <v>0.02</v>
      </c>
      <c r="E111" s="9">
        <f t="shared" si="3"/>
        <v>-41</v>
      </c>
      <c r="F111" s="1"/>
      <c r="G111" s="20"/>
      <c r="H111" s="1" t="str">
        <f t="shared" si="4"/>
        <v>Poor</v>
      </c>
      <c r="I111" s="1" t="str">
        <f t="shared" si="5"/>
        <v>low Discount</v>
      </c>
    </row>
    <row r="112" spans="1:9" x14ac:dyDescent="0.25">
      <c r="A112" s="3" t="s">
        <v>109</v>
      </c>
      <c r="B112" s="9">
        <v>1768</v>
      </c>
      <c r="C112" s="9">
        <v>1799</v>
      </c>
      <c r="D112" s="2">
        <v>0.02</v>
      </c>
      <c r="E112" s="9">
        <f t="shared" si="3"/>
        <v>-31</v>
      </c>
      <c r="F112" s="1"/>
      <c r="G112" s="20"/>
      <c r="H112" s="1" t="str">
        <f t="shared" si="4"/>
        <v>Poor</v>
      </c>
      <c r="I112" s="1" t="str">
        <f t="shared" si="5"/>
        <v>low Discount</v>
      </c>
    </row>
    <row r="113" spans="1:9" x14ac:dyDescent="0.25">
      <c r="A113" s="3" t="s">
        <v>104</v>
      </c>
      <c r="B113" s="9">
        <v>1875</v>
      </c>
      <c r="C113" s="9">
        <v>1899</v>
      </c>
      <c r="D113" s="2">
        <v>0.01</v>
      </c>
      <c r="E113" s="9">
        <f t="shared" si="3"/>
        <v>-24</v>
      </c>
      <c r="F113" s="1"/>
      <c r="G113" s="20"/>
      <c r="H113" s="1" t="str">
        <f t="shared" si="4"/>
        <v>Poor</v>
      </c>
      <c r="I113" s="1" t="str">
        <f t="shared" si="5"/>
        <v>low Discount</v>
      </c>
    </row>
    <row r="114" spans="1:9" x14ac:dyDescent="0.25">
      <c r="A114" s="3"/>
      <c r="B114" s="9"/>
      <c r="C114" s="9"/>
      <c r="D114" s="1"/>
      <c r="E114" s="9">
        <f t="shared" si="3"/>
        <v>0</v>
      </c>
      <c r="F114" s="1"/>
      <c r="G114" s="20"/>
      <c r="H114" s="1" t="str">
        <f t="shared" si="4"/>
        <v>Poor</v>
      </c>
      <c r="I114" s="1" t="str">
        <f t="shared" si="5"/>
        <v>low Discount</v>
      </c>
    </row>
    <row r="115" spans="1:9" x14ac:dyDescent="0.25">
      <c r="A115" s="3"/>
      <c r="B115" s="9"/>
      <c r="C115" s="9"/>
      <c r="D115" s="1"/>
      <c r="E115" s="9">
        <f t="shared" si="3"/>
        <v>0</v>
      </c>
      <c r="F115" s="1"/>
      <c r="G115" s="20"/>
      <c r="H115" s="1" t="str">
        <f t="shared" si="4"/>
        <v>Poor</v>
      </c>
      <c r="I115" s="1" t="str">
        <f t="shared" si="5"/>
        <v>low Discount</v>
      </c>
    </row>
    <row r="116" spans="1:9" x14ac:dyDescent="0.25">
      <c r="A116" s="7"/>
      <c r="B116" s="10"/>
      <c r="C116" s="10"/>
      <c r="D116" s="8"/>
      <c r="E116" s="10">
        <f t="shared" si="3"/>
        <v>0</v>
      </c>
      <c r="F116" s="8"/>
      <c r="G116" s="21"/>
      <c r="H116" s="8" t="str">
        <f t="shared" si="4"/>
        <v>Poor</v>
      </c>
      <c r="I116" s="8" t="str">
        <f t="shared" si="5"/>
        <v>low Discount</v>
      </c>
    </row>
  </sheetData>
  <conditionalFormatting sqref="A1:G113">
    <cfRule type="containsBlanks" dxfId="51" priority="13">
      <formula>LEN(TRIM(A1))=0</formula>
    </cfRule>
    <cfRule type="containsBlanks" dxfId="50" priority="14">
      <formula>LEN(TRIM(A1))=0</formula>
    </cfRule>
  </conditionalFormatting>
  <conditionalFormatting sqref="A1:G116">
    <cfRule type="containsBlanks" dxfId="49" priority="8">
      <formula>LEN(TRIM(A1))=0</formula>
    </cfRule>
    <cfRule type="expression" dxfId="48" priority="10">
      <formula>"ISBLANK"</formula>
    </cfRule>
    <cfRule type="expression" dxfId="47" priority="11">
      <formula>"ISBLANK(A1)"</formula>
    </cfRule>
    <cfRule type="containsBlanks" dxfId="46" priority="12">
      <formula>LEN(TRIM(A1))=0</formula>
    </cfRule>
  </conditionalFormatting>
  <conditionalFormatting sqref="A5">
    <cfRule type="containsBlanks" dxfId="45" priority="9">
      <formula>LEN(TRIM(A5))=0</formula>
    </cfRule>
  </conditionalFormatting>
  <conditionalFormatting sqref="D19">
    <cfRule type="colorScale" priority="7">
      <colorScale>
        <cfvo type="min"/>
        <cfvo type="percentile" val="50"/>
        <cfvo type="max"/>
        <color rgb="FF63BE7B"/>
        <color rgb="FFFFEB84"/>
        <color rgb="FFF8696B"/>
      </colorScale>
    </cfRule>
  </conditionalFormatting>
  <conditionalFormatting sqref="D2:D116">
    <cfRule type="aboveAverage" dxfId="44" priority="6"/>
    <cfRule type="aboveAverage" dxfId="43" priority="5"/>
    <cfRule type="cellIs" dxfId="42" priority="3" operator="greaterThan">
      <formula>0.4</formula>
    </cfRule>
  </conditionalFormatting>
  <conditionalFormatting sqref="D18">
    <cfRule type="cellIs" dxfId="41" priority="4" operator="greaterThan">
      <formula>0.55</formula>
    </cfRule>
  </conditionalFormatting>
  <conditionalFormatting sqref="G2:G116">
    <cfRule type="cellIs" dxfId="39" priority="2" operator="lessThan">
      <formula>2</formula>
    </cfRule>
    <cfRule type="cellIs" dxfId="40" priority="1" operator="lessThan">
      <formula>3</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DISCOUNT AND RATING</vt:lpstr>
      <vt:lpstr>Sheet14</vt:lpstr>
      <vt:lpstr>Excel Jumia MY PROJECT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dc:creator>
  <cp:lastModifiedBy>leno</cp:lastModifiedBy>
  <dcterms:created xsi:type="dcterms:W3CDTF">2025-06-13T18:23:21Z</dcterms:created>
  <dcterms:modified xsi:type="dcterms:W3CDTF">2025-06-14T15:10:39Z</dcterms:modified>
</cp:coreProperties>
</file>