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1944464-4175-459E-B2C5-CAAAA99DBC2B}" xr6:coauthVersionLast="47" xr6:coauthVersionMax="47" xr10:uidLastSave="{00000000-0000-0000-0000-000000000000}"/>
  <bookViews>
    <workbookView xWindow="-110" yWindow="-110" windowWidth="19420" windowHeight="11620" activeTab="7" xr2:uid="{2574030E-C2BC-497E-B95E-A2FD63CBF9FE}"/>
  </bookViews>
  <sheets>
    <sheet name="Q1" sheetId="1" r:id="rId1"/>
    <sheet name="Q2" sheetId="2" r:id="rId2"/>
    <sheet name="Q3" sheetId="3" r:id="rId3"/>
    <sheet name="Q4" sheetId="4" r:id="rId4"/>
    <sheet name="Q5" sheetId="5" r:id="rId5"/>
    <sheet name="Q6" sheetId="6" r:id="rId6"/>
    <sheet name="Q7" sheetId="7" r:id="rId7"/>
    <sheet name="Q8"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16" i="8" l="1"/>
  <c r="B18" i="8"/>
  <c r="B9" i="8"/>
  <c r="B12" i="8"/>
  <c r="B13" i="8" s="1"/>
  <c r="B17" i="2"/>
  <c r="B10" i="7"/>
  <c r="B15" i="5"/>
  <c r="B14" i="5"/>
  <c r="B12" i="5"/>
  <c r="B11" i="5"/>
  <c r="B7" i="5"/>
  <c r="B10" i="4"/>
  <c r="B11" i="4"/>
  <c r="B3" i="4"/>
  <c r="B8" i="4"/>
  <c r="B7" i="4"/>
  <c r="B6" i="4"/>
  <c r="B11" i="1"/>
  <c r="B9" i="1"/>
  <c r="B8" i="1"/>
  <c r="B13" i="3"/>
  <c r="B12" i="3"/>
  <c r="B9" i="3"/>
  <c r="B7" i="3"/>
</calcChain>
</file>

<file path=xl/sharedStrings.xml><?xml version="1.0" encoding="utf-8"?>
<sst xmlns="http://schemas.openxmlformats.org/spreadsheetml/2006/main" count="76" uniqueCount="61">
  <si>
    <t>Nomenclature</t>
  </si>
  <si>
    <t>P: Rent</t>
  </si>
  <si>
    <t>Mean(µ)</t>
  </si>
  <si>
    <t>Deviation(σ)</t>
  </si>
  <si>
    <t>The Rent Ranges between 1250 &amp; 1750</t>
  </si>
  <si>
    <t>Formula:</t>
  </si>
  <si>
    <t>P(X&lt;1750)-P(X&lt;250)=NORMDIST(1750,1500,250,TRUE)-NORMDIST(250,1500,250,TRUE)</t>
  </si>
  <si>
    <t>Range(X)</t>
  </si>
  <si>
    <t>%Rents in city between 1250&amp;1750</t>
  </si>
  <si>
    <t>Given Data</t>
  </si>
  <si>
    <t>Standard Deviation(s)</t>
  </si>
  <si>
    <t>No of Sample:(n)</t>
  </si>
  <si>
    <t>Mean (x)</t>
  </si>
  <si>
    <t xml:space="preserve">Alpha </t>
  </si>
  <si>
    <t>df</t>
  </si>
  <si>
    <t xml:space="preserve">t </t>
  </si>
  <si>
    <t>for 95 % Confindence Interval</t>
  </si>
  <si>
    <t>Mean weight Loss</t>
  </si>
  <si>
    <t>The 95% confidence interval for the average weight loss of customers between 11.0055 and 13.9945 pounds</t>
  </si>
  <si>
    <t>Mean (m)</t>
  </si>
  <si>
    <t>Standard Deviation</t>
  </si>
  <si>
    <t>z</t>
  </si>
  <si>
    <t>P(X&gt;20)</t>
  </si>
  <si>
    <t>1-Cumulative Probability Value of z</t>
  </si>
  <si>
    <t>Cumulative Probability of z value</t>
  </si>
  <si>
    <t>15.8655 % Of returns were greater than 20%</t>
  </si>
  <si>
    <t xml:space="preserve">No of Samples </t>
  </si>
  <si>
    <t>Alpha</t>
  </si>
  <si>
    <t>t</t>
  </si>
  <si>
    <t>The 95% confidence Interval for the average salary of CFA Chartholder between $145819.35 and $170180.65</t>
  </si>
  <si>
    <t>Confidence Interval</t>
  </si>
  <si>
    <t>Cumulative Value</t>
  </si>
  <si>
    <t>No of Samples (n)</t>
  </si>
  <si>
    <t>Confidence Interval (CI)</t>
  </si>
  <si>
    <t>Alpha (a)</t>
  </si>
  <si>
    <t xml:space="preserve">Cumulative Value </t>
  </si>
  <si>
    <t>Respondants  r</t>
  </si>
  <si>
    <t>r(1-r)/n</t>
  </si>
  <si>
    <t>sq(r(1-r)/n)</t>
  </si>
  <si>
    <t>The 90% Confidence Interval for the proportion of Americans felt good opportunities matter most between 35.91% and 38.08%</t>
  </si>
  <si>
    <t>Significance Level</t>
  </si>
  <si>
    <t>Mean x</t>
  </si>
  <si>
    <t>Midwest Increase</t>
  </si>
  <si>
    <t>He Conclude that the average increase in home prices in the West is greater than 
the increase in the Midwest</t>
  </si>
  <si>
    <t xml:space="preserve">Given Data </t>
  </si>
  <si>
    <t xml:space="preserve">The parameter of down payment of home buyers from their retirement accounts. An economist is concerned that the percentage of millennials who will dip into their retirement accounts to fund of 0.20 proportion. We construct the competing hypotheses as  </t>
  </si>
  <si>
    <t>H0:p=0.20</t>
  </si>
  <si>
    <t>Ha:p!=0.20</t>
  </si>
  <si>
    <t xml:space="preserve">p0= </t>
  </si>
  <si>
    <t>P</t>
  </si>
  <si>
    <t>n</t>
  </si>
  <si>
    <t xml:space="preserve">Compute the p value as </t>
  </si>
  <si>
    <t>2P(Z&lt;=z)</t>
  </si>
  <si>
    <t>Because of P value of 1.97 is greater than 0.05 , we conclude that economist's concern is not justifiable when we considering null Hypothesis</t>
  </si>
  <si>
    <t xml:space="preserve">Given Data  </t>
  </si>
  <si>
    <t xml:space="preserve">"I am going to get the majority of the votes to win this election." 
• "I suspect that your 10 -inch pizzas are, on average, less than 10 inches in size." 
• "I will have to fine the company because its tablets do not contain an average of 250 mg 
of ibuprofen as advertised." </t>
  </si>
  <si>
    <r>
      <t>HA:</t>
    </r>
    <r>
      <rPr>
        <sz val="11"/>
        <color theme="1"/>
        <rFont val="Calibri"/>
        <family val="2"/>
      </rPr>
      <t>µ&gt;µ0</t>
    </r>
  </si>
  <si>
    <t>Right tall probability: P(Tdf&gt;=tdf)</t>
  </si>
  <si>
    <r>
      <t>Ha:</t>
    </r>
    <r>
      <rPr>
        <sz val="11"/>
        <color theme="1"/>
        <rFont val="Calibri"/>
        <family val="2"/>
      </rPr>
      <t>µ&lt;µ0</t>
    </r>
  </si>
  <si>
    <t>left tall probability: P(Tdf&lt;=Taf)</t>
  </si>
  <si>
    <t>Reject the null Hypothesis if the P value &lt; Alpha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</si>
</sst>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6"/>
      <color theme="1"/>
      <name val="Calibri"/>
      <family val="2"/>
      <scheme val="minor"/>
    </font>
    <font>
      <sz val="16"/>
      <color theme="1"/>
      <name val="Calibri"/>
      <family val="2"/>
    </font>
    <font>
      <sz val="18"/>
      <color theme="9" tint="-0.499984740745262"/>
      <name val="Times New Roman"/>
      <family val="1"/>
    </font>
    <font>
      <sz val="20"/>
      <color theme="9" tint="-0.499984740745262"/>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3" fillId="0" borderId="0" xfId="0" applyFont="1"/>
    <xf numFmtId="0" fontId="1" fillId="0" borderId="0" xfId="0" applyFont="1"/>
    <xf numFmtId="0" fontId="4" fillId="0" borderId="0" xfId="0" applyFont="1"/>
    <xf numFmtId="0" fontId="0" fillId="0" borderId="0" xfId="0" applyNumberFormat="1"/>
    <xf numFmtId="0" fontId="4" fillId="0" borderId="0" xfId="0" applyFont="1" applyAlignment="1"/>
    <xf numFmtId="0" fontId="0" fillId="0" borderId="0" xfId="0" applyAlignment="1">
      <alignment wrapText="1"/>
    </xf>
    <xf numFmtId="0" fontId="0" fillId="0" borderId="0" xfId="0" applyAlignment="1">
      <alignment horizontal="lef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3E46D-B964-41E0-895D-E7327857703C}">
  <dimension ref="A1:B14"/>
  <sheetViews>
    <sheetView workbookViewId="0">
      <selection activeCell="B20" sqref="B20"/>
    </sheetView>
  </sheetViews>
  <sheetFormatPr defaultRowHeight="14.5" x14ac:dyDescent="0.35"/>
  <cols>
    <col min="1" max="1" width="19.6328125" customWidth="1"/>
    <col min="2" max="2" width="35.54296875" customWidth="1"/>
  </cols>
  <sheetData>
    <row r="1" spans="1:2" x14ac:dyDescent="0.35">
      <c r="A1" t="s">
        <v>9</v>
      </c>
    </row>
    <row r="3" spans="1:2" x14ac:dyDescent="0.35">
      <c r="A3" t="s">
        <v>19</v>
      </c>
      <c r="B3">
        <v>8</v>
      </c>
    </row>
    <row r="4" spans="1:2" x14ac:dyDescent="0.35">
      <c r="A4" t="s">
        <v>20</v>
      </c>
      <c r="B4">
        <v>12</v>
      </c>
    </row>
    <row r="5" spans="1:2" x14ac:dyDescent="0.35">
      <c r="B5">
        <v>20</v>
      </c>
    </row>
    <row r="8" spans="1:2" x14ac:dyDescent="0.35">
      <c r="A8" t="s">
        <v>21</v>
      </c>
      <c r="B8">
        <f>(B5-B3)/B4</f>
        <v>1</v>
      </c>
    </row>
    <row r="9" spans="1:2" x14ac:dyDescent="0.35">
      <c r="A9" t="s">
        <v>24</v>
      </c>
      <c r="B9">
        <f>_xlfn.NORM.S.DIST(1,TRUE)</f>
        <v>0.84134474606854304</v>
      </c>
    </row>
    <row r="10" spans="1:2" x14ac:dyDescent="0.35">
      <c r="A10" t="s">
        <v>22</v>
      </c>
      <c r="B10" t="s">
        <v>23</v>
      </c>
    </row>
    <row r="11" spans="1:2" x14ac:dyDescent="0.35">
      <c r="A11" t="s">
        <v>22</v>
      </c>
      <c r="B11">
        <f>1-B9</f>
        <v>0.15865525393145696</v>
      </c>
    </row>
    <row r="14" spans="1:2" ht="23" x14ac:dyDescent="0.5">
      <c r="A14" s="4"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DB426-C5E3-44CD-9914-199D7FE3D5B4}">
  <dimension ref="A1:F17"/>
  <sheetViews>
    <sheetView workbookViewId="0">
      <selection activeCell="A19" sqref="A19"/>
    </sheetView>
  </sheetViews>
  <sheetFormatPr defaultRowHeight="14.5" x14ac:dyDescent="0.35"/>
  <cols>
    <col min="1" max="1" width="73.36328125" bestFit="1" customWidth="1"/>
    <col min="2" max="2" width="11.26953125" bestFit="1" customWidth="1"/>
    <col min="3" max="3" width="16.81640625" customWidth="1"/>
  </cols>
  <sheetData>
    <row r="1" spans="1:6" s="1" customFormat="1" ht="21" x14ac:dyDescent="0.5">
      <c r="A1" s="1" t="s">
        <v>7</v>
      </c>
      <c r="B1" s="2" t="s">
        <v>2</v>
      </c>
      <c r="C1" s="2" t="s">
        <v>3</v>
      </c>
    </row>
    <row r="2" spans="1:6" x14ac:dyDescent="0.35">
      <c r="A2">
        <v>1750</v>
      </c>
      <c r="B2">
        <v>1500</v>
      </c>
      <c r="C2">
        <v>250</v>
      </c>
    </row>
    <row r="3" spans="1:6" x14ac:dyDescent="0.35">
      <c r="F3" t="s">
        <v>4</v>
      </c>
    </row>
    <row r="7" spans="1:6" x14ac:dyDescent="0.35">
      <c r="F7" s="3" t="s">
        <v>0</v>
      </c>
    </row>
    <row r="8" spans="1:6" x14ac:dyDescent="0.35">
      <c r="F8" t="s">
        <v>1</v>
      </c>
    </row>
    <row r="13" spans="1:6" x14ac:dyDescent="0.35">
      <c r="A13" t="s">
        <v>5</v>
      </c>
    </row>
    <row r="15" spans="1:6" x14ac:dyDescent="0.35">
      <c r="A15" t="s">
        <v>6</v>
      </c>
    </row>
    <row r="17" spans="1:2" ht="23" x14ac:dyDescent="0.5">
      <c r="A17" s="4" t="s">
        <v>8</v>
      </c>
      <c r="B17" s="4">
        <f>NORMDIST(1750,1500,250,TRUE)-NORMDIST(250,1500,250,TRUE)</f>
        <v>0.84134445941697111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61493-F80E-4CD5-B2B2-53B6B960E1CC}">
  <dimension ref="A1:C16"/>
  <sheetViews>
    <sheetView topLeftCell="A2" zoomScale="112" zoomScaleNormal="112" workbookViewId="0">
      <selection activeCell="B6" sqref="B6"/>
    </sheetView>
  </sheetViews>
  <sheetFormatPr defaultRowHeight="14.5" x14ac:dyDescent="0.35"/>
  <cols>
    <col min="1" max="1" width="36.90625" customWidth="1"/>
    <col min="2" max="2" width="8.26953125" customWidth="1"/>
  </cols>
  <sheetData>
    <row r="1" spans="1:3" x14ac:dyDescent="0.35">
      <c r="A1" t="s">
        <v>9</v>
      </c>
    </row>
    <row r="3" spans="1:3" x14ac:dyDescent="0.35">
      <c r="A3" t="s">
        <v>11</v>
      </c>
      <c r="B3">
        <v>18</v>
      </c>
    </row>
    <row r="4" spans="1:3" x14ac:dyDescent="0.35">
      <c r="A4" t="s">
        <v>10</v>
      </c>
      <c r="B4">
        <v>9.1999999999999993</v>
      </c>
    </row>
    <row r="5" spans="1:3" x14ac:dyDescent="0.35">
      <c r="A5" t="s">
        <v>12</v>
      </c>
      <c r="B5">
        <v>12.5</v>
      </c>
    </row>
    <row r="6" spans="1:3" x14ac:dyDescent="0.35">
      <c r="A6" t="s">
        <v>13</v>
      </c>
      <c r="B6">
        <v>0.5</v>
      </c>
      <c r="C6" t="s">
        <v>16</v>
      </c>
    </row>
    <row r="7" spans="1:3" x14ac:dyDescent="0.35">
      <c r="A7" t="s">
        <v>14</v>
      </c>
      <c r="B7">
        <f>B3-1</f>
        <v>17</v>
      </c>
    </row>
    <row r="9" spans="1:3" x14ac:dyDescent="0.35">
      <c r="A9" t="s">
        <v>15</v>
      </c>
      <c r="B9">
        <f>_xlfn.T.INV((B6/2),B7)</f>
        <v>-0.68919507515393985</v>
      </c>
    </row>
    <row r="12" spans="1:3" x14ac:dyDescent="0.35">
      <c r="A12" t="s">
        <v>17</v>
      </c>
      <c r="B12">
        <f>B5+B9*((B4/SQRT(B3)))</f>
        <v>11.005507498981382</v>
      </c>
    </row>
    <row r="13" spans="1:3" x14ac:dyDescent="0.35">
      <c r="A13" t="s">
        <v>17</v>
      </c>
      <c r="B13">
        <f>B5-B9*((B4/SQRT(B3)))</f>
        <v>13.994492501018618</v>
      </c>
    </row>
    <row r="16" spans="1:3" ht="23" x14ac:dyDescent="0.5">
      <c r="A16" s="4" t="s">
        <v>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9A858-0FEB-4BCA-B4C1-A2597D454479}">
  <dimension ref="A1:C14"/>
  <sheetViews>
    <sheetView workbookViewId="0">
      <selection activeCell="A4" sqref="A4"/>
    </sheetView>
  </sheetViews>
  <sheetFormatPr defaultRowHeight="14.5" x14ac:dyDescent="0.35"/>
  <cols>
    <col min="1" max="1" width="16.453125" customWidth="1"/>
    <col min="2" max="2" width="10.453125" bestFit="1" customWidth="1"/>
  </cols>
  <sheetData>
    <row r="1" spans="1:3" x14ac:dyDescent="0.35">
      <c r="A1" t="s">
        <v>9</v>
      </c>
    </row>
    <row r="3" spans="1:3" x14ac:dyDescent="0.35">
      <c r="A3" t="s">
        <v>19</v>
      </c>
      <c r="B3">
        <f>158000</f>
        <v>158000</v>
      </c>
    </row>
    <row r="4" spans="1:3" x14ac:dyDescent="0.35">
      <c r="A4" t="s">
        <v>20</v>
      </c>
      <c r="B4">
        <v>36000</v>
      </c>
    </row>
    <row r="5" spans="1:3" x14ac:dyDescent="0.35">
      <c r="A5" t="s">
        <v>26</v>
      </c>
      <c r="B5">
        <v>36</v>
      </c>
    </row>
    <row r="6" spans="1:3" x14ac:dyDescent="0.35">
      <c r="A6" t="s">
        <v>27</v>
      </c>
      <c r="B6">
        <f>1-0.95</f>
        <v>5.0000000000000044E-2</v>
      </c>
      <c r="C6" t="s">
        <v>16</v>
      </c>
    </row>
    <row r="7" spans="1:3" x14ac:dyDescent="0.35">
      <c r="A7" t="s">
        <v>14</v>
      </c>
      <c r="B7">
        <f>B5-1</f>
        <v>35</v>
      </c>
    </row>
    <row r="8" spans="1:3" x14ac:dyDescent="0.35">
      <c r="A8" t="s">
        <v>28</v>
      </c>
      <c r="B8">
        <f>_xlfn.T.INV((B6/2),B7)</f>
        <v>-2.0301079282503438</v>
      </c>
    </row>
    <row r="10" spans="1:3" x14ac:dyDescent="0.35">
      <c r="B10">
        <f>B3+((B8)*(B4/SQRT(B5)))</f>
        <v>145819.35243049794</v>
      </c>
    </row>
    <row r="11" spans="1:3" x14ac:dyDescent="0.35">
      <c r="B11">
        <f>B3-((B8)*(B4/SQRT(B5)))</f>
        <v>170180.64756950206</v>
      </c>
    </row>
    <row r="14" spans="1:3" ht="23" x14ac:dyDescent="0.5">
      <c r="A14" s="4" t="s">
        <v>29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FC66A-85F2-4ED2-9F93-1D68AAEB40BC}">
  <dimension ref="A1:B17"/>
  <sheetViews>
    <sheetView topLeftCell="A2" workbookViewId="0">
      <selection activeCell="D24" sqref="D24"/>
    </sheetView>
  </sheetViews>
  <sheetFormatPr defaultRowHeight="14.5" x14ac:dyDescent="0.35"/>
  <cols>
    <col min="1" max="1" width="22.81640625" customWidth="1"/>
  </cols>
  <sheetData>
    <row r="1" spans="1:2" x14ac:dyDescent="0.35">
      <c r="A1" t="s">
        <v>9</v>
      </c>
    </row>
    <row r="3" spans="1:2" x14ac:dyDescent="0.35">
      <c r="A3" t="s">
        <v>32</v>
      </c>
      <c r="B3">
        <v>5324</v>
      </c>
    </row>
    <row r="4" spans="1:2" x14ac:dyDescent="0.35">
      <c r="A4" t="s">
        <v>36</v>
      </c>
      <c r="B4">
        <v>0.37</v>
      </c>
    </row>
    <row r="5" spans="1:2" x14ac:dyDescent="0.35">
      <c r="A5" t="s">
        <v>33</v>
      </c>
      <c r="B5">
        <v>90</v>
      </c>
    </row>
    <row r="6" spans="1:2" x14ac:dyDescent="0.35">
      <c r="A6" t="s">
        <v>34</v>
      </c>
      <c r="B6">
        <v>0.1</v>
      </c>
    </row>
    <row r="7" spans="1:2" x14ac:dyDescent="0.35">
      <c r="A7" t="s">
        <v>35</v>
      </c>
      <c r="B7">
        <f>_xlfn.NORM.S.INV(B6/2)</f>
        <v>-1.6448536269514726</v>
      </c>
    </row>
    <row r="11" spans="1:2" x14ac:dyDescent="0.35">
      <c r="A11" t="s">
        <v>37</v>
      </c>
      <c r="B11">
        <f>(B4*((1-B4)/B3))</f>
        <v>4.378287002253944E-5</v>
      </c>
    </row>
    <row r="12" spans="1:2" x14ac:dyDescent="0.35">
      <c r="A12" t="s">
        <v>38</v>
      </c>
      <c r="B12">
        <f>SQRT(B11)</f>
        <v>6.6168625512805874E-3</v>
      </c>
    </row>
    <row r="14" spans="1:2" x14ac:dyDescent="0.35">
      <c r="B14">
        <f>B4+(B7*B12)</f>
        <v>0.35911622963348677</v>
      </c>
    </row>
    <row r="15" spans="1:2" x14ac:dyDescent="0.35">
      <c r="B15">
        <f>B4-(B7*B12)</f>
        <v>0.38088377036651322</v>
      </c>
    </row>
    <row r="17" spans="1:1" ht="23" x14ac:dyDescent="0.5">
      <c r="A17" s="4" t="s">
        <v>39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0650D-B5E0-414E-8120-80FBECEC331C}">
  <dimension ref="A1:A17"/>
  <sheetViews>
    <sheetView workbookViewId="0">
      <selection activeCell="A20" sqref="A20"/>
    </sheetView>
  </sheetViews>
  <sheetFormatPr defaultRowHeight="14.5" x14ac:dyDescent="0.35"/>
  <cols>
    <col min="1" max="1" width="112.1796875" customWidth="1"/>
  </cols>
  <sheetData>
    <row r="1" spans="1:1" x14ac:dyDescent="0.35">
      <c r="A1" t="s">
        <v>54</v>
      </c>
    </row>
    <row r="3" spans="1:1" ht="35.5" customHeight="1" x14ac:dyDescent="0.35">
      <c r="A3" s="7" t="s">
        <v>55</v>
      </c>
    </row>
    <row r="6" spans="1:1" x14ac:dyDescent="0.35">
      <c r="A6" t="s">
        <v>56</v>
      </c>
    </row>
    <row r="7" spans="1:1" x14ac:dyDescent="0.35">
      <c r="A7" t="s">
        <v>57</v>
      </c>
    </row>
    <row r="10" spans="1:1" x14ac:dyDescent="0.35">
      <c r="A10" t="s">
        <v>58</v>
      </c>
    </row>
    <row r="11" spans="1:1" x14ac:dyDescent="0.35">
      <c r="A11" t="s">
        <v>59</v>
      </c>
    </row>
    <row r="17" spans="1:1" x14ac:dyDescent="0.35">
      <c r="A17" t="s">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9F35-EE8C-40B8-B757-49A6598D7380}">
  <dimension ref="A1:B15"/>
  <sheetViews>
    <sheetView workbookViewId="0">
      <selection activeCell="F19" sqref="F19"/>
    </sheetView>
  </sheetViews>
  <sheetFormatPr defaultRowHeight="14.5" x14ac:dyDescent="0.35"/>
  <cols>
    <col min="1" max="1" width="16.81640625" bestFit="1" customWidth="1"/>
  </cols>
  <sheetData>
    <row r="1" spans="1:2" x14ac:dyDescent="0.35">
      <c r="A1" t="s">
        <v>9</v>
      </c>
    </row>
    <row r="2" spans="1:2" x14ac:dyDescent="0.35">
      <c r="A2" t="s">
        <v>26</v>
      </c>
      <c r="B2">
        <v>36</v>
      </c>
    </row>
    <row r="3" spans="1:2" x14ac:dyDescent="0.35">
      <c r="A3" t="s">
        <v>41</v>
      </c>
      <c r="B3" s="5">
        <v>0.7</v>
      </c>
    </row>
    <row r="4" spans="1:2" x14ac:dyDescent="0.35">
      <c r="A4" t="s">
        <v>20</v>
      </c>
      <c r="B4">
        <v>2</v>
      </c>
    </row>
    <row r="5" spans="1:2" x14ac:dyDescent="0.35">
      <c r="A5" t="s">
        <v>40</v>
      </c>
      <c r="B5" s="5">
        <v>0.05</v>
      </c>
    </row>
    <row r="6" spans="1:2" x14ac:dyDescent="0.35">
      <c r="A6" t="s">
        <v>30</v>
      </c>
      <c r="B6" s="5">
        <v>0.95</v>
      </c>
    </row>
    <row r="7" spans="1:2" x14ac:dyDescent="0.35">
      <c r="A7" t="s">
        <v>42</v>
      </c>
      <c r="B7" s="5">
        <v>6.6</v>
      </c>
    </row>
    <row r="8" spans="1:2" x14ac:dyDescent="0.35">
      <c r="A8" s="5"/>
    </row>
    <row r="10" spans="1:2" x14ac:dyDescent="0.35">
      <c r="A10" t="s">
        <v>28</v>
      </c>
      <c r="B10">
        <f>(B3-B7)/(B4/SQRT(B2))</f>
        <v>-17.7</v>
      </c>
    </row>
    <row r="14" spans="1:2" ht="23" x14ac:dyDescent="0.5">
      <c r="A14" s="6" t="s">
        <v>43</v>
      </c>
    </row>
    <row r="15" spans="1:2" x14ac:dyDescent="0.35">
      <c r="A15"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39912-754B-452E-B048-32723232D359}">
  <dimension ref="A1:C22"/>
  <sheetViews>
    <sheetView tabSelected="1" workbookViewId="0">
      <selection activeCell="C16" sqref="C16"/>
    </sheetView>
  </sheetViews>
  <sheetFormatPr defaultRowHeight="14.5" x14ac:dyDescent="0.35"/>
  <cols>
    <col min="1" max="1" width="115.1796875" customWidth="1"/>
  </cols>
  <sheetData>
    <row r="1" spans="1:3" x14ac:dyDescent="0.35">
      <c r="A1" t="s">
        <v>44</v>
      </c>
    </row>
    <row r="2" spans="1:3" ht="29" x14ac:dyDescent="0.35">
      <c r="A2" s="8" t="s">
        <v>45</v>
      </c>
    </row>
    <row r="4" spans="1:3" x14ac:dyDescent="0.35">
      <c r="A4" t="s">
        <v>46</v>
      </c>
    </row>
    <row r="5" spans="1:3" x14ac:dyDescent="0.35">
      <c r="A5" t="s">
        <v>47</v>
      </c>
    </row>
    <row r="8" spans="1:3" x14ac:dyDescent="0.35">
      <c r="A8" t="s">
        <v>48</v>
      </c>
      <c r="B8">
        <v>0.2</v>
      </c>
    </row>
    <row r="9" spans="1:3" x14ac:dyDescent="0.35">
      <c r="A9" t="s">
        <v>49</v>
      </c>
      <c r="B9">
        <f>50/190</f>
        <v>0.26315789473684209</v>
      </c>
    </row>
    <row r="10" spans="1:3" x14ac:dyDescent="0.35">
      <c r="A10" t="s">
        <v>50</v>
      </c>
      <c r="B10">
        <v>190</v>
      </c>
    </row>
    <row r="12" spans="1:3" x14ac:dyDescent="0.35">
      <c r="B12">
        <f>SQRT(B8*(1-B8)/B10)</f>
        <v>2.9019050004400471E-2</v>
      </c>
    </row>
    <row r="13" spans="1:3" x14ac:dyDescent="0.35">
      <c r="A13" t="s">
        <v>21</v>
      </c>
      <c r="B13">
        <f>(B9-B8)/(B12)</f>
        <v>2.1764287503300337</v>
      </c>
    </row>
    <row r="14" spans="1:3" x14ac:dyDescent="0.35">
      <c r="A14" t="s">
        <v>14</v>
      </c>
      <c r="B14">
        <v>189</v>
      </c>
    </row>
    <row r="16" spans="1:3" ht="26" x14ac:dyDescent="0.6">
      <c r="A16" t="s">
        <v>51</v>
      </c>
      <c r="B16" t="s">
        <v>52</v>
      </c>
      <c r="C16" s="9">
        <f>2*B18</f>
        <v>1.9692366790855806</v>
      </c>
    </row>
    <row r="18" spans="1:2" x14ac:dyDescent="0.35">
      <c r="A18" t="s">
        <v>31</v>
      </c>
      <c r="B18">
        <f>_xlfn.T.DIST(B13,189,TRUE)</f>
        <v>0.98461833954279032</v>
      </c>
    </row>
    <row r="22" spans="1:2" x14ac:dyDescent="0.35">
      <c r="A22"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Q1</vt:lpstr>
      <vt:lpstr>Q2</vt:lpstr>
      <vt:lpstr>Q3</vt:lpstr>
      <vt:lpstr>Q4</vt:lpstr>
      <vt:lpstr>Q5</vt:lpstr>
      <vt:lpstr>Q6</vt:lpstr>
      <vt:lpstr>Q7</vt:lpstr>
      <vt:lpstr>Q8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Venu Dodda</dc:creator>
  <cp:lastModifiedBy>Venu Dodda</cp:lastModifiedBy>
  <dcterms:created xsi:type="dcterms:W3CDTF">2022-09-25T18:00:38Z</dcterms:created>
  <dcterms:modified xsi:type="dcterms:W3CDTF">2022-09-28T04:47:41Z</dcterms:modified>
</cp:coreProperties>
</file>