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<sst xmlns="http://schemas.openxmlformats.org/spreadsheetml/2006/main" count="51" uniqueCount="43">
  <si>
    <t>Cost Example AntMiner S19J Pro (Bitcoin Miner)</t>
  </si>
  <si>
    <t>Energy Side</t>
  </si>
  <si>
    <t>Cost of Electricity</t>
  </si>
  <si>
    <t>$/Kwh</t>
  </si>
  <si>
    <t>House Heat Req.**</t>
  </si>
  <si>
    <t>Kwh/day</t>
  </si>
  <si>
    <t>Cost of ASIC</t>
  </si>
  <si>
    <t>$</t>
  </si>
  <si>
    <t>Heat from ASIC</t>
  </si>
  <si>
    <t>ASIC Power</t>
  </si>
  <si>
    <t>W</t>
  </si>
  <si>
    <t>Heating Offset</t>
  </si>
  <si>
    <t>$/Day</t>
  </si>
  <si>
    <t>Revenue</t>
  </si>
  <si>
    <t>$/Day/(TH/s)</t>
  </si>
  <si>
    <t>Heating Offset %</t>
  </si>
  <si>
    <t>%</t>
  </si>
  <si>
    <t xml:space="preserve">ASIC </t>
  </si>
  <si>
    <t>TH/s</t>
  </si>
  <si>
    <t>H.O. Per Month</t>
  </si>
  <si>
    <t>$/Mo.</t>
  </si>
  <si>
    <t>Resistance H Per Mo.</t>
  </si>
  <si>
    <t>Monthly Income</t>
  </si>
  <si>
    <t>E. Cost</t>
  </si>
  <si>
    <t>Equip Cost ovr 6yr*</t>
  </si>
  <si>
    <t>Monthly Net:</t>
  </si>
  <si>
    <t>**Estimate Resistance heat</t>
  </si>
  <si>
    <t>*Interest rate 6%/yr</t>
  </si>
  <si>
    <t>Cost to heat house with Geothermal Heat pump</t>
  </si>
  <si>
    <t>6years</t>
  </si>
  <si>
    <t>initial Heatpump cost^</t>
  </si>
  <si>
    <t xml:space="preserve">Ext. Equip.Cost </t>
  </si>
  <si>
    <t>nominal interest rate</t>
  </si>
  <si>
    <t>Monthly heat $</t>
  </si>
  <si>
    <t>Mntly, 20 year payoff</t>
  </si>
  <si>
    <t>Heating Months</t>
  </si>
  <si>
    <t>total:</t>
  </si>
  <si>
    <t>Cost to heat house with Resistance Heat</t>
  </si>
  <si>
    <t>Revenue From Mining Rig</t>
  </si>
  <si>
    <t>Monthly Net</t>
  </si>
  <si>
    <t>^Credit for Air Conditioning</t>
  </si>
  <si>
    <t>6 yr. Cost Savings:</t>
  </si>
  <si>
    <t>TotalHeatHeatPump - TotalResistanceHeat + TotalMiningRevenue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</si>
</sst>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3.75"/>
    <col customWidth="1" min="3" max="3" width="10.63"/>
    <col customWidth="1" min="6" max="6" width="1.88"/>
    <col customWidth="1" min="7" max="7" width="16.75"/>
    <col customWidth="1" min="8" max="8" width="8.25"/>
    <col customWidth="1" min="9" max="9" width="7.0"/>
    <col customWidth="1" min="10" max="10" width="5.5"/>
    <col customWidth="1" min="11" max="11" width="7.0"/>
  </cols>
  <sheetData>
    <row r="1">
      <c r="A1" s="1" t="s">
        <v>0</v>
      </c>
      <c r="G1" s="1" t="s">
        <v>1</v>
      </c>
    </row>
    <row r="3">
      <c r="A3" s="1" t="s">
        <v>2</v>
      </c>
      <c r="B3" s="1">
        <v>0.1</v>
      </c>
      <c r="C3" s="1" t="s">
        <v>3</v>
      </c>
      <c r="G3" s="1" t="s">
        <v>4</v>
      </c>
      <c r="H3" s="1">
        <f>3*1800/30</f>
        <v>180</v>
      </c>
      <c r="I3" s="1" t="s">
        <v>5</v>
      </c>
    </row>
    <row r="4">
      <c r="A4" s="1" t="s">
        <v>6</v>
      </c>
      <c r="B4" s="1">
        <v>9255.0</v>
      </c>
      <c r="C4" s="1" t="s">
        <v>7</v>
      </c>
      <c r="G4" s="1" t="s">
        <v>8</v>
      </c>
      <c r="H4" s="1">
        <v>3.0</v>
      </c>
      <c r="I4" s="1">
        <v>24.0</v>
      </c>
      <c r="J4" s="2">
        <f>H4*I4</f>
        <v>72</v>
      </c>
      <c r="K4" s="1" t="s">
        <v>5</v>
      </c>
    </row>
    <row r="5">
      <c r="A5" s="1" t="s">
        <v>9</v>
      </c>
      <c r="B5" s="1">
        <v>3000.0</v>
      </c>
      <c r="C5" s="1" t="s">
        <v>10</v>
      </c>
      <c r="G5" s="1" t="s">
        <v>11</v>
      </c>
      <c r="H5" s="3">
        <f>J4*B3</f>
        <v>7.2</v>
      </c>
      <c r="K5" s="1" t="s">
        <v>12</v>
      </c>
    </row>
    <row r="6">
      <c r="A6" s="1" t="s">
        <v>13</v>
      </c>
      <c r="B6" s="1">
        <v>0.2</v>
      </c>
      <c r="C6" s="1" t="s">
        <v>14</v>
      </c>
      <c r="G6" s="1" t="s">
        <v>15</v>
      </c>
      <c r="H6" s="2">
        <f>J4/H3</f>
        <v>0.4</v>
      </c>
      <c r="K6" s="1" t="s">
        <v>16</v>
      </c>
    </row>
    <row r="7">
      <c r="A7" s="1" t="s">
        <v>17</v>
      </c>
      <c r="B7" s="1">
        <v>100.0</v>
      </c>
      <c r="C7" s="1" t="s">
        <v>18</v>
      </c>
      <c r="G7" s="1" t="s">
        <v>19</v>
      </c>
      <c r="H7" s="3">
        <f>H5*B9</f>
        <v>219.15</v>
      </c>
      <c r="K7" s="1" t="s">
        <v>20</v>
      </c>
    </row>
    <row r="8">
      <c r="G8" s="1" t="s">
        <v>21</v>
      </c>
      <c r="H8" s="3">
        <f>540-H7</f>
        <v>320.85</v>
      </c>
      <c r="K8" s="1" t="s">
        <v>20</v>
      </c>
    </row>
    <row r="9">
      <c r="A9" s="1" t="s">
        <v>22</v>
      </c>
      <c r="B9" s="1">
        <f>365.25/12</f>
        <v>30.4375</v>
      </c>
      <c r="C9" s="2">
        <f>B6</f>
        <v>0.2</v>
      </c>
      <c r="D9" s="2">
        <f>B7</f>
        <v>100</v>
      </c>
      <c r="E9" s="3">
        <f t="shared" ref="E9:E10" si="1">B9*C9*D9</f>
        <v>608.75</v>
      </c>
    </row>
    <row r="10">
      <c r="A10" s="1" t="s">
        <v>23</v>
      </c>
      <c r="B10" s="2">
        <f>B3</f>
        <v>0.1</v>
      </c>
      <c r="C10" s="2">
        <f>B9*24</f>
        <v>730.5</v>
      </c>
      <c r="D10" s="1">
        <v>3.0</v>
      </c>
      <c r="E10" s="3">
        <f t="shared" si="1"/>
        <v>219.15</v>
      </c>
    </row>
    <row r="11">
      <c r="A11" s="1" t="s">
        <v>24</v>
      </c>
      <c r="E11" s="4">
        <v>153.0</v>
      </c>
    </row>
    <row r="12">
      <c r="A12" s="1" t="s">
        <v>25</v>
      </c>
      <c r="E12" s="3">
        <f>E9-E10-E11</f>
        <v>236.6</v>
      </c>
    </row>
    <row r="13">
      <c r="G13" s="1" t="s">
        <v>26</v>
      </c>
    </row>
    <row r="14">
      <c r="A14" s="1" t="s">
        <v>27</v>
      </c>
    </row>
    <row r="17">
      <c r="A17" s="1" t="s">
        <v>28</v>
      </c>
      <c r="D17" s="1" t="s">
        <v>29</v>
      </c>
    </row>
    <row r="18">
      <c r="A18" s="1" t="s">
        <v>30</v>
      </c>
      <c r="B18" s="4">
        <v>12000.0</v>
      </c>
      <c r="D18" s="1" t="s">
        <v>31</v>
      </c>
      <c r="E18" s="3">
        <f>86*12*6</f>
        <v>6192</v>
      </c>
    </row>
    <row r="19">
      <c r="A19" s="1" t="s">
        <v>32</v>
      </c>
      <c r="B19" s="1">
        <v>0.06</v>
      </c>
      <c r="D19" s="1" t="s">
        <v>33</v>
      </c>
      <c r="E19" s="4">
        <v>180.0</v>
      </c>
    </row>
    <row r="20">
      <c r="A20" s="1" t="s">
        <v>34</v>
      </c>
      <c r="B20" s="4">
        <v>86.0</v>
      </c>
      <c r="D20" s="1" t="s">
        <v>35</v>
      </c>
      <c r="E20" s="5">
        <v>30.0</v>
      </c>
    </row>
    <row r="21">
      <c r="D21" s="1" t="s">
        <v>36</v>
      </c>
      <c r="E21" s="3">
        <f>E18+(E19*E20)</f>
        <v>11592</v>
      </c>
    </row>
    <row r="22">
      <c r="A22" s="1"/>
      <c r="C22" s="1"/>
      <c r="E22" s="3"/>
    </row>
    <row r="23">
      <c r="E23" s="3"/>
    </row>
    <row r="24">
      <c r="A24" s="1" t="s">
        <v>37</v>
      </c>
      <c r="D24" s="1" t="s">
        <v>31</v>
      </c>
      <c r="E24" s="4">
        <v>0.0</v>
      </c>
    </row>
    <row r="25">
      <c r="D25" s="1" t="s">
        <v>33</v>
      </c>
      <c r="E25" s="4">
        <v>320.85</v>
      </c>
    </row>
    <row r="26">
      <c r="D26" s="1" t="s">
        <v>35</v>
      </c>
      <c r="E26" s="5">
        <v>30.0</v>
      </c>
    </row>
    <row r="27">
      <c r="D27" s="1" t="s">
        <v>36</v>
      </c>
      <c r="E27" s="4">
        <f>E25*E26</f>
        <v>9625.5</v>
      </c>
    </row>
    <row r="28">
      <c r="E28" s="3"/>
    </row>
    <row r="29">
      <c r="A29" s="1" t="s">
        <v>38</v>
      </c>
      <c r="D29" s="1" t="s">
        <v>39</v>
      </c>
      <c r="E29" s="4">
        <v>236.6</v>
      </c>
    </row>
    <row r="30">
      <c r="D30" s="1" t="s">
        <v>35</v>
      </c>
      <c r="E30" s="5">
        <v>30.0</v>
      </c>
    </row>
    <row r="31">
      <c r="D31" s="1" t="s">
        <v>36</v>
      </c>
      <c r="E31" s="3">
        <f>E29*E30</f>
        <v>7098</v>
      </c>
    </row>
    <row r="33">
      <c r="A33" s="1" t="s">
        <v>40</v>
      </c>
      <c r="C33" s="4">
        <v>6000.0</v>
      </c>
    </row>
    <row r="36">
      <c r="A36" s="1" t="s">
        <v>41</v>
      </c>
    </row>
    <row r="37">
      <c r="A37" s="1" t="s">
        <v>42</v>
      </c>
      <c r="E37" s="3">
        <f>E21-E27+E31</f>
        <v>9064.5</v>
      </c>
    </row>
  </sheetData>
  <drawing r:id="rId1"/>
</worksheet>
</file>