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 codeName="ThisWorkbook"/>
  <xr:revisionPtr revIDLastSave="0" documentId="13_ncr:1_{7027CDA7-3653-42E4-800D-1BA0DC477644}" xr6:coauthVersionLast="47" xr6:coauthVersionMax="47" xr10:uidLastSave="{00000000-0000-0000-0000-000000000000}"/>
  <bookViews>
    <workbookView xWindow="-110" yWindow="-110" windowWidth="29600" windowHeight="21100" xr2:uid="{00000000-000D-0000-FFFF-FFFF00000000}"/>
  </bookViews>
  <sheets>
    <sheet name="Home" sheetId="1" r:id="rId1"/>
    <sheet name="Data" sheetId="2" r:id="rId2"/>
  </sheets>
  <definedNames>
    <definedName name="_xlnm._FilterDatabase" localSheetId="0" hidden="1">Home!$A$1:$C$22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N13" i="1"/>
  <c r="I13" i="1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B22" i="1" l="1"/>
  <c r="E25" i="1" s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3" i="2"/>
  <c r="B20" i="2"/>
  <c r="B19" i="2" l="1"/>
  <c r="B2" i="2"/>
  <c r="B3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K19" i="2"/>
  <c r="G19" i="2"/>
  <c r="K1" i="2" l="1"/>
  <c r="G1" i="2"/>
  <c r="B1" i="2"/>
</calcChain>
</file>

<file path=xl/sharedStrings.xml><?xml version="1.0" encoding="utf-8"?>
<sst xmlns="http://schemas.openxmlformats.org/spreadsheetml/2006/main" count="308" uniqueCount="101">
  <si>
    <t>组件高</t>
    <phoneticPr fontId="1" type="noConversion"/>
  </si>
  <si>
    <t>组件南北间隙</t>
    <phoneticPr fontId="1" type="noConversion"/>
  </si>
  <si>
    <t>组件东西间隙</t>
    <phoneticPr fontId="1" type="noConversion"/>
  </si>
  <si>
    <t>檩条南北向间距</t>
    <phoneticPr fontId="1" type="noConversion"/>
  </si>
  <si>
    <t>立柱1</t>
    <phoneticPr fontId="1" type="noConversion"/>
  </si>
  <si>
    <t>立柱抱箍离地距离</t>
    <phoneticPr fontId="1" type="noConversion"/>
  </si>
  <si>
    <t>组件厚</t>
    <phoneticPr fontId="1" type="noConversion"/>
  </si>
  <si>
    <t>mm</t>
  </si>
  <si>
    <t>mm</t>
    <phoneticPr fontId="1" type="noConversion"/>
  </si>
  <si>
    <t>立柱规格</t>
    <phoneticPr fontId="1" type="noConversion"/>
  </si>
  <si>
    <t>基础规格</t>
    <phoneticPr fontId="1" type="noConversion"/>
  </si>
  <si>
    <t>基础露头</t>
    <phoneticPr fontId="1" type="noConversion"/>
  </si>
  <si>
    <t>左斜撑长度</t>
    <phoneticPr fontId="1" type="noConversion"/>
  </si>
  <si>
    <t>右斜撑长度</t>
    <phoneticPr fontId="1" type="noConversion"/>
  </si>
  <si>
    <t>左斜撑孔边距</t>
    <phoneticPr fontId="1" type="noConversion"/>
  </si>
  <si>
    <t>右斜撑孔边距</t>
    <phoneticPr fontId="1" type="noConversion"/>
  </si>
  <si>
    <t>基础埋深</t>
    <phoneticPr fontId="1" type="noConversion"/>
  </si>
  <si>
    <t>立柱数量</t>
    <phoneticPr fontId="1" type="noConversion"/>
  </si>
  <si>
    <t>立柱2</t>
    <phoneticPr fontId="1" type="noConversion"/>
  </si>
  <si>
    <t>组件宽</t>
    <phoneticPr fontId="1" type="noConversion"/>
  </si>
  <si>
    <t>组件数量 (南北)</t>
    <phoneticPr fontId="1" type="noConversion"/>
  </si>
  <si>
    <t>组件数量 (东西)</t>
    <phoneticPr fontId="1" type="noConversion"/>
  </si>
  <si>
    <t>摆放角度</t>
    <phoneticPr fontId="1" type="noConversion"/>
  </si>
  <si>
    <t>°</t>
    <phoneticPr fontId="1" type="noConversion"/>
  </si>
  <si>
    <t>最小离地高度</t>
    <phoneticPr fontId="1" type="noConversion"/>
  </si>
  <si>
    <t>立柱南北跨距</t>
    <phoneticPr fontId="1" type="noConversion"/>
  </si>
  <si>
    <t>斜梁低端与檩托直线距离</t>
    <phoneticPr fontId="1" type="noConversion"/>
  </si>
  <si>
    <t>斜梁高端与檩条直线距离</t>
    <phoneticPr fontId="1" type="noConversion"/>
  </si>
  <si>
    <t>檩条宽度</t>
    <phoneticPr fontId="1" type="noConversion"/>
  </si>
  <si>
    <t>檩条高度</t>
    <phoneticPr fontId="1" type="noConversion"/>
  </si>
  <si>
    <t>檩托宽度</t>
    <phoneticPr fontId="1" type="noConversion"/>
  </si>
  <si>
    <t>檩托高度</t>
    <phoneticPr fontId="1" type="noConversion"/>
  </si>
  <si>
    <t>立柱与斜梁连接形式</t>
    <phoneticPr fontId="1" type="noConversion"/>
  </si>
  <si>
    <t>抱箍最左边孔到立柱中心线距离</t>
    <phoneticPr fontId="1" type="noConversion"/>
  </si>
  <si>
    <t>抱箍最右边孔到立柱中心线距离</t>
    <phoneticPr fontId="1" type="noConversion"/>
  </si>
  <si>
    <t>C80x40x15</t>
    <phoneticPr fontId="1" type="noConversion"/>
  </si>
  <si>
    <t>立柱与基础连接形式</t>
    <phoneticPr fontId="1" type="noConversion"/>
  </si>
  <si>
    <t>基础宽度</t>
    <phoneticPr fontId="1" type="noConversion"/>
  </si>
  <si>
    <t>mm</t>
    <phoneticPr fontId="1" type="noConversion"/>
  </si>
  <si>
    <t>φ60x1.5</t>
    <phoneticPr fontId="1" type="noConversion"/>
  </si>
  <si>
    <t>钢桩埋深</t>
    <phoneticPr fontId="1" type="noConversion"/>
  </si>
  <si>
    <t>法兰板厚度</t>
  </si>
  <si>
    <t>法兰板厚度</t>
    <phoneticPr fontId="1" type="noConversion"/>
  </si>
  <si>
    <t>二次灌浆预留高度</t>
  </si>
  <si>
    <t>二次灌浆预留高度</t>
    <phoneticPr fontId="1" type="noConversion"/>
  </si>
  <si>
    <t>U型螺栓孔距</t>
    <phoneticPr fontId="1" type="noConversion"/>
  </si>
  <si>
    <t>组件宽</t>
  </si>
  <si>
    <t>组件高</t>
  </si>
  <si>
    <t>组件厚</t>
  </si>
  <si>
    <t>组件数量 (南北)</t>
  </si>
  <si>
    <t>组件数量 (东西)</t>
  </si>
  <si>
    <t>组件南北间隙</t>
  </si>
  <si>
    <t>组件东西间隙</t>
  </si>
  <si>
    <t>摆放角度</t>
  </si>
  <si>
    <t>最小离地高度</t>
  </si>
  <si>
    <t>檩条南北向间距</t>
  </si>
  <si>
    <t>檩条宽度</t>
  </si>
  <si>
    <t>檩条高度</t>
  </si>
  <si>
    <t>檩托宽度</t>
  </si>
  <si>
    <t>檩托高度</t>
  </si>
  <si>
    <t>立柱数量</t>
  </si>
  <si>
    <t>立柱南北跨距</t>
  </si>
  <si>
    <t>斜梁低端与檩托直线距离</t>
  </si>
  <si>
    <t>斜梁高端与檩条直线距离</t>
  </si>
  <si>
    <t>斜梁高度</t>
    <phoneticPr fontId="1" type="noConversion"/>
  </si>
  <si>
    <t>立柱类型</t>
    <phoneticPr fontId="1" type="noConversion"/>
  </si>
  <si>
    <t>斜撑类型</t>
    <phoneticPr fontId="1" type="noConversion"/>
  </si>
  <si>
    <t>C型钢</t>
  </si>
  <si>
    <t>檩托形式</t>
    <phoneticPr fontId="1" type="noConversion"/>
  </si>
  <si>
    <t>立柱东西跨距</t>
    <phoneticPr fontId="1" type="noConversion"/>
  </si>
  <si>
    <t>组件从左到右</t>
    <phoneticPr fontId="1" type="noConversion"/>
  </si>
  <si>
    <t>末段悬挑</t>
    <phoneticPr fontId="1" type="noConversion"/>
  </si>
  <si>
    <t>首段悬挑</t>
    <phoneticPr fontId="1" type="noConversion"/>
  </si>
  <si>
    <t>跨距1</t>
    <phoneticPr fontId="1" type="noConversion"/>
  </si>
  <si>
    <t>跨距2</t>
    <phoneticPr fontId="1" type="noConversion"/>
  </si>
  <si>
    <t>跨距3</t>
  </si>
  <si>
    <t>跨距4</t>
  </si>
  <si>
    <t>跨距5</t>
  </si>
  <si>
    <t>跨距6</t>
  </si>
  <si>
    <t>跨距7</t>
  </si>
  <si>
    <t>跨距8</t>
  </si>
  <si>
    <t>跨距9</t>
  </si>
  <si>
    <t>跨距10</t>
  </si>
  <si>
    <t>跨距11</t>
  </si>
  <si>
    <t>跨距12</t>
  </si>
  <si>
    <t>跨距13</t>
  </si>
  <si>
    <t>跨距14</t>
  </si>
  <si>
    <t>跨距15</t>
  </si>
  <si>
    <t>跨距16</t>
  </si>
  <si>
    <t>跨距17</t>
  </si>
  <si>
    <t>跨距18</t>
  </si>
  <si>
    <t>跨距19</t>
  </si>
  <si>
    <t>跨距20</t>
  </si>
  <si>
    <t>立柱东西跨距 (不包括檩条末端余量)</t>
    <phoneticPr fontId="1" type="noConversion"/>
  </si>
  <si>
    <t>檩条檩托总高度</t>
    <phoneticPr fontId="1" type="noConversion"/>
  </si>
  <si>
    <t>mm</t>
    <phoneticPr fontId="1" type="noConversion"/>
  </si>
  <si>
    <t>单立柱填0,双立柱填大于0</t>
    <phoneticPr fontId="1" type="noConversion"/>
  </si>
  <si>
    <t>φ60x1.5</t>
    <phoneticPr fontId="1" type="noConversion"/>
  </si>
  <si>
    <t>铰链</t>
  </si>
  <si>
    <t>连续叶片螺旋桩</t>
  </si>
  <si>
    <t>无压块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</si>
</sst>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bgColor rgb="FFFFFF00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5"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微软雅黑">
      <a:majorFont>
        <a:latin typeface="微软雅黑"/>
        <a:ea typeface="微软雅黑"/>
        <a:cs typeface=""/>
      </a:majorFont>
      <a:minorFont>
        <a:latin typeface="微软雅黑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6"/>
  <sheetViews>
    <sheetView tabSelected="1" zoomScaleNormal="100" workbookViewId="0">
      <selection activeCell="N28" sqref="N28"/>
    </sheetView>
  </sheetViews>
  <sheetFormatPr defaultColWidth="8.84375" defaultRowHeight="16.5" x14ac:dyDescent="0.45"/>
  <cols>
    <col min="1" max="1" width="20.53515625" style="5" bestFit="1" customWidth="1"/>
    <col min="2" max="2" width="6.53515625" style="6" bestFit="1" customWidth="1"/>
    <col min="3" max="3" width="4.69140625" style="6" bestFit="1" customWidth="1"/>
    <col min="4" max="4" width="8" style="6" bestFit="1" customWidth="1"/>
    <col min="5" max="5" width="9.53515625" style="6" customWidth="1"/>
    <col min="6" max="6" width="4.69140625" style="6" customWidth="1"/>
    <col min="7" max="7" width="8.84375" style="6"/>
    <col min="8" max="8" width="5.84375" style="6" bestFit="1" customWidth="1"/>
    <col min="9" max="9" width="26.3046875" style="5" bestFit="1" customWidth="1"/>
    <col min="10" max="10" width="13.53515625" style="6" bestFit="1" customWidth="1"/>
    <col min="11" max="11" width="4.69140625" style="6" bestFit="1" customWidth="1"/>
    <col min="12" max="12" width="4.69140625" style="6" customWidth="1"/>
    <col min="13" max="13" width="5.84375" style="6" bestFit="1" customWidth="1"/>
    <col min="14" max="14" width="26.3046875" style="5" bestFit="1" customWidth="1"/>
    <col min="15" max="15" width="19" style="6" bestFit="1" customWidth="1"/>
    <col min="16" max="16" width="4.69140625" style="6" bestFit="1" customWidth="1"/>
    <col min="17" max="21" width="8.84375" style="6"/>
    <col min="22" max="22" width="10.4609375" style="6" bestFit="1" customWidth="1"/>
    <col min="23" max="16384" width="8.84375" style="6"/>
  </cols>
  <sheetData>
    <row r="1" spans="1:22" ht="17" thickTop="1" x14ac:dyDescent="0.45">
      <c r="A1" s="8" t="s">
        <v>19</v>
      </c>
      <c r="B1" s="19">
        <v>1133</v>
      </c>
      <c r="C1" s="9" t="s">
        <v>8</v>
      </c>
      <c r="H1" s="26" t="s">
        <v>4</v>
      </c>
      <c r="I1" s="16" t="s">
        <v>5</v>
      </c>
      <c r="J1" s="19">
        <v>500</v>
      </c>
      <c r="K1" s="9" t="s">
        <v>8</v>
      </c>
      <c r="M1" s="26" t="s">
        <v>18</v>
      </c>
      <c r="N1" s="16" t="s">
        <v>5</v>
      </c>
      <c r="O1" s="19">
        <v>500</v>
      </c>
      <c r="P1" s="9" t="s">
        <v>8</v>
      </c>
    </row>
    <row r="2" spans="1:22" x14ac:dyDescent="0.45">
      <c r="A2" s="10" t="s">
        <v>0</v>
      </c>
      <c r="B2" s="20">
        <v>2256</v>
      </c>
      <c r="C2" s="12" t="s">
        <v>8</v>
      </c>
      <c r="H2" s="27"/>
      <c r="I2" s="17" t="s">
        <v>33</v>
      </c>
      <c r="J2" s="20">
        <v>155</v>
      </c>
      <c r="K2" s="12" t="s">
        <v>8</v>
      </c>
      <c r="M2" s="27"/>
      <c r="N2" s="17" t="s">
        <v>33</v>
      </c>
      <c r="O2" s="20">
        <v>155</v>
      </c>
      <c r="P2" s="12" t="s">
        <v>8</v>
      </c>
    </row>
    <row r="3" spans="1:22" x14ac:dyDescent="0.45">
      <c r="A3" s="10" t="s">
        <v>6</v>
      </c>
      <c r="B3" s="20">
        <v>35</v>
      </c>
      <c r="C3" s="12" t="s">
        <v>8</v>
      </c>
      <c r="H3" s="27"/>
      <c r="I3" s="17" t="s">
        <v>34</v>
      </c>
      <c r="J3" s="20">
        <v>155</v>
      </c>
      <c r="K3" s="12" t="s">
        <v>8</v>
      </c>
      <c r="M3" s="27"/>
      <c r="N3" s="17" t="s">
        <v>34</v>
      </c>
      <c r="O3" s="20">
        <v>155</v>
      </c>
      <c r="P3" s="12" t="s">
        <v>8</v>
      </c>
    </row>
    <row r="4" spans="1:22" x14ac:dyDescent="0.45">
      <c r="A4" s="10" t="s">
        <v>20</v>
      </c>
      <c r="B4" s="20">
        <v>3</v>
      </c>
      <c r="C4" s="12"/>
      <c r="H4" s="27"/>
      <c r="I4" s="17" t="s">
        <v>9</v>
      </c>
      <c r="J4" s="20" t="s">
        <v>97</v>
      </c>
      <c r="K4" s="12"/>
      <c r="M4" s="27"/>
      <c r="N4" s="17" t="s">
        <v>9</v>
      </c>
      <c r="O4" s="20" t="s">
        <v>39</v>
      </c>
      <c r="P4" s="12"/>
      <c r="U4" s="6" t="s">
        <v>39</v>
      </c>
      <c r="V4" s="6" t="s">
        <v>35</v>
      </c>
    </row>
    <row r="5" spans="1:22" x14ac:dyDescent="0.45">
      <c r="A5" s="10" t="s">
        <v>21</v>
      </c>
      <c r="B5" s="20">
        <v>28</v>
      </c>
      <c r="C5" s="12"/>
      <c r="H5" s="27"/>
      <c r="I5" s="17" t="s">
        <v>32</v>
      </c>
      <c r="J5" s="20" t="s">
        <v>98</v>
      </c>
      <c r="K5" s="12"/>
      <c r="M5" s="27"/>
      <c r="N5" s="17" t="s">
        <v>32</v>
      </c>
      <c r="O5" s="20" t="s">
        <v>98</v>
      </c>
      <c r="P5" s="12"/>
    </row>
    <row r="6" spans="1:22" x14ac:dyDescent="0.45">
      <c r="A6" s="10" t="s">
        <v>1</v>
      </c>
      <c r="B6" s="20">
        <v>20</v>
      </c>
      <c r="C6" s="12" t="s">
        <v>8</v>
      </c>
      <c r="H6" s="27"/>
      <c r="I6" s="17" t="s">
        <v>36</v>
      </c>
      <c r="J6" s="20" t="s">
        <v>99</v>
      </c>
      <c r="K6" s="12"/>
      <c r="M6" s="27"/>
      <c r="N6" s="17" t="s">
        <v>36</v>
      </c>
      <c r="O6" s="20" t="s">
        <v>99</v>
      </c>
      <c r="P6" s="12"/>
    </row>
    <row r="7" spans="1:22" x14ac:dyDescent="0.45">
      <c r="A7" s="10" t="s">
        <v>2</v>
      </c>
      <c r="B7" s="20">
        <v>20</v>
      </c>
      <c r="C7" s="12" t="s">
        <v>8</v>
      </c>
      <c r="H7" s="27"/>
      <c r="I7" s="17" t="s">
        <v>42</v>
      </c>
      <c r="J7" s="20">
        <v>10</v>
      </c>
      <c r="K7" s="12" t="s">
        <v>38</v>
      </c>
      <c r="M7" s="27"/>
      <c r="N7" s="17" t="s">
        <v>42</v>
      </c>
      <c r="O7" s="20">
        <v>10</v>
      </c>
      <c r="P7" s="12" t="s">
        <v>38</v>
      </c>
      <c r="Q7" s="7"/>
    </row>
    <row r="8" spans="1:22" x14ac:dyDescent="0.45">
      <c r="A8" s="10" t="s">
        <v>22</v>
      </c>
      <c r="B8" s="20">
        <v>15</v>
      </c>
      <c r="C8" s="12" t="s">
        <v>23</v>
      </c>
      <c r="H8" s="27"/>
      <c r="I8" s="17" t="s">
        <v>44</v>
      </c>
      <c r="J8" s="20">
        <v>20</v>
      </c>
      <c r="K8" s="12" t="s">
        <v>38</v>
      </c>
      <c r="M8" s="27"/>
      <c r="N8" s="17" t="s">
        <v>44</v>
      </c>
      <c r="O8" s="20">
        <v>20</v>
      </c>
      <c r="P8" s="12" t="s">
        <v>38</v>
      </c>
    </row>
    <row r="9" spans="1:22" x14ac:dyDescent="0.45">
      <c r="A9" s="10" t="s">
        <v>24</v>
      </c>
      <c r="B9" s="20">
        <v>800</v>
      </c>
      <c r="C9" s="12" t="s">
        <v>8</v>
      </c>
      <c r="H9" s="27"/>
      <c r="I9" s="17" t="s">
        <v>45</v>
      </c>
      <c r="J9" s="20">
        <v>140</v>
      </c>
      <c r="K9" s="12" t="s">
        <v>38</v>
      </c>
      <c r="M9" s="27"/>
      <c r="N9" s="17" t="s">
        <v>45</v>
      </c>
      <c r="O9" s="20">
        <v>140</v>
      </c>
      <c r="P9" s="12" t="s">
        <v>38</v>
      </c>
    </row>
    <row r="10" spans="1:22" x14ac:dyDescent="0.45">
      <c r="A10" s="10" t="s">
        <v>3</v>
      </c>
      <c r="B10" s="20">
        <v>1200</v>
      </c>
      <c r="C10" s="12" t="s">
        <v>8</v>
      </c>
      <c r="H10" s="27"/>
      <c r="I10" s="17" t="s">
        <v>37</v>
      </c>
      <c r="J10" s="20">
        <v>76</v>
      </c>
      <c r="K10" s="12" t="s">
        <v>38</v>
      </c>
      <c r="M10" s="27"/>
      <c r="N10" s="17" t="s">
        <v>37</v>
      </c>
      <c r="O10" s="20">
        <v>89</v>
      </c>
      <c r="P10" s="12" t="s">
        <v>38</v>
      </c>
    </row>
    <row r="11" spans="1:22" x14ac:dyDescent="0.45">
      <c r="A11" s="10" t="s">
        <v>28</v>
      </c>
      <c r="B11" s="20">
        <v>50</v>
      </c>
      <c r="C11" s="12" t="s">
        <v>8</v>
      </c>
      <c r="H11" s="27"/>
      <c r="I11" s="17" t="s">
        <v>11</v>
      </c>
      <c r="J11" s="20">
        <v>200</v>
      </c>
      <c r="K11" s="12" t="s">
        <v>8</v>
      </c>
      <c r="M11" s="27"/>
      <c r="N11" s="17" t="s">
        <v>11</v>
      </c>
      <c r="O11" s="20">
        <v>200</v>
      </c>
      <c r="P11" s="12" t="s">
        <v>8</v>
      </c>
    </row>
    <row r="12" spans="1:22" x14ac:dyDescent="0.45">
      <c r="A12" s="10" t="s">
        <v>29</v>
      </c>
      <c r="B12" s="20">
        <v>80</v>
      </c>
      <c r="C12" s="12" t="s">
        <v>8</v>
      </c>
      <c r="H12" s="27"/>
      <c r="I12" s="17" t="s">
        <v>16</v>
      </c>
      <c r="J12" s="20">
        <v>1200</v>
      </c>
      <c r="K12" s="12" t="s">
        <v>8</v>
      </c>
      <c r="M12" s="27"/>
      <c r="N12" s="17" t="s">
        <v>16</v>
      </c>
      <c r="O12" s="20">
        <v>1500</v>
      </c>
      <c r="P12" s="12" t="s">
        <v>8</v>
      </c>
    </row>
    <row r="13" spans="1:22" x14ac:dyDescent="0.45">
      <c r="A13" s="10" t="s">
        <v>30</v>
      </c>
      <c r="B13" s="20">
        <v>50</v>
      </c>
      <c r="C13" s="12" t="s">
        <v>8</v>
      </c>
      <c r="H13" s="27"/>
      <c r="I13" s="17" t="str">
        <f xml:space="preserve"> IF(OR(J6 = "连续叶片螺旋桩", J6 = "大叶片螺旋桩"), "螺旋桩可调范围", "钢桩埋深")</f>
        <v>螺旋桩可调范围</v>
      </c>
      <c r="J13" s="20">
        <v>150</v>
      </c>
      <c r="K13" s="12" t="s">
        <v>38</v>
      </c>
      <c r="M13" s="27"/>
      <c r="N13" s="17" t="str">
        <f xml:space="preserve"> IF(OR(O6 = "连续叶片螺旋桩", O6 = "大叶片螺旋桩"), "螺旋桩可调范围", "钢桩埋深")</f>
        <v>螺旋桩可调范围</v>
      </c>
      <c r="O13" s="20">
        <v>150</v>
      </c>
      <c r="P13" s="12" t="s">
        <v>38</v>
      </c>
    </row>
    <row r="14" spans="1:22" x14ac:dyDescent="0.45">
      <c r="A14" s="10" t="s">
        <v>31</v>
      </c>
      <c r="B14" s="20">
        <v>75</v>
      </c>
      <c r="C14" s="12" t="s">
        <v>8</v>
      </c>
      <c r="H14" s="27"/>
      <c r="I14" s="17" t="s">
        <v>12</v>
      </c>
      <c r="J14" s="20">
        <v>800</v>
      </c>
      <c r="K14" s="12" t="s">
        <v>8</v>
      </c>
      <c r="M14" s="27"/>
      <c r="N14" s="17" t="s">
        <v>12</v>
      </c>
      <c r="O14" s="20">
        <v>1800</v>
      </c>
      <c r="P14" s="12" t="s">
        <v>8</v>
      </c>
    </row>
    <row r="15" spans="1:22" x14ac:dyDescent="0.45">
      <c r="A15" s="10" t="s">
        <v>17</v>
      </c>
      <c r="B15" s="20">
        <v>2</v>
      </c>
      <c r="C15" s="12"/>
      <c r="H15" s="27"/>
      <c r="I15" s="17" t="s">
        <v>14</v>
      </c>
      <c r="J15" s="22">
        <v>30</v>
      </c>
      <c r="K15" s="12" t="s">
        <v>8</v>
      </c>
      <c r="M15" s="27"/>
      <c r="N15" s="17" t="s">
        <v>14</v>
      </c>
      <c r="O15" s="22">
        <v>30</v>
      </c>
      <c r="P15" s="12" t="s">
        <v>8</v>
      </c>
    </row>
    <row r="16" spans="1:22" x14ac:dyDescent="0.45">
      <c r="A16" s="10" t="s">
        <v>25</v>
      </c>
      <c r="B16" s="20">
        <v>3600</v>
      </c>
      <c r="C16" s="12" t="s">
        <v>8</v>
      </c>
      <c r="D16" s="5" t="s">
        <v>96</v>
      </c>
      <c r="H16" s="27"/>
      <c r="I16" s="17" t="s">
        <v>13</v>
      </c>
      <c r="J16" s="20">
        <v>1500</v>
      </c>
      <c r="K16" s="12" t="s">
        <v>8</v>
      </c>
      <c r="M16" s="27"/>
      <c r="N16" s="17" t="s">
        <v>13</v>
      </c>
      <c r="O16" s="20">
        <v>1800</v>
      </c>
      <c r="P16" s="12" t="s">
        <v>8</v>
      </c>
    </row>
    <row r="17" spans="1:16" x14ac:dyDescent="0.45">
      <c r="A17" s="10" t="s">
        <v>26</v>
      </c>
      <c r="B17" s="20">
        <v>80</v>
      </c>
      <c r="C17" s="12" t="s">
        <v>8</v>
      </c>
      <c r="H17" s="27"/>
      <c r="I17" s="17" t="s">
        <v>15</v>
      </c>
      <c r="J17" s="22">
        <v>30</v>
      </c>
      <c r="K17" s="12" t="s">
        <v>8</v>
      </c>
      <c r="M17" s="27"/>
      <c r="N17" s="17" t="s">
        <v>15</v>
      </c>
      <c r="O17" s="22">
        <v>30</v>
      </c>
      <c r="P17" s="12" t="s">
        <v>8</v>
      </c>
    </row>
    <row r="18" spans="1:16" ht="17" thickBot="1" x14ac:dyDescent="0.5">
      <c r="A18" s="10" t="s">
        <v>27</v>
      </c>
      <c r="B18" s="20">
        <v>80</v>
      </c>
      <c r="C18" s="12" t="s">
        <v>8</v>
      </c>
      <c r="H18" s="28"/>
      <c r="I18" s="18" t="s">
        <v>66</v>
      </c>
      <c r="J18" s="21" t="s">
        <v>67</v>
      </c>
      <c r="K18" s="15"/>
      <c r="M18" s="28"/>
      <c r="N18" s="18" t="s">
        <v>66</v>
      </c>
      <c r="O18" s="21" t="s">
        <v>67</v>
      </c>
      <c r="P18" s="15"/>
    </row>
    <row r="19" spans="1:16" ht="17" thickTop="1" x14ac:dyDescent="0.45">
      <c r="A19" s="10" t="s">
        <v>64</v>
      </c>
      <c r="B19" s="20">
        <v>80</v>
      </c>
      <c r="C19" s="12" t="s">
        <v>38</v>
      </c>
    </row>
    <row r="20" spans="1:16" x14ac:dyDescent="0.45">
      <c r="A20" s="10" t="s">
        <v>68</v>
      </c>
      <c r="B20" s="20" t="s">
        <v>100</v>
      </c>
      <c r="C20" s="12"/>
    </row>
    <row r="21" spans="1:16" x14ac:dyDescent="0.45">
      <c r="A21" s="23" t="s">
        <v>94</v>
      </c>
      <c r="B21" s="25">
        <f xml:space="preserve"> B14 - 25 + B12 / 2</f>
        <v>90</v>
      </c>
      <c r="C21" s="24" t="s">
        <v>95</v>
      </c>
    </row>
    <row r="22" spans="1:16" ht="17" thickBot="1" x14ac:dyDescent="0.5">
      <c r="A22" s="13" t="s">
        <v>70</v>
      </c>
      <c r="B22" s="14">
        <f xml:space="preserve"> B1 * B5 + B7 * (B5 - 1)</f>
        <v>32264</v>
      </c>
      <c r="C22" s="15" t="s">
        <v>8</v>
      </c>
    </row>
    <row r="23" spans="1:16" ht="17.5" thickTop="1" thickBot="1" x14ac:dyDescent="0.5"/>
    <row r="24" spans="1:16" ht="17" thickTop="1" x14ac:dyDescent="0.45">
      <c r="A24" s="26" t="s">
        <v>93</v>
      </c>
      <c r="B24" s="29"/>
      <c r="C24" s="29"/>
      <c r="D24" s="29"/>
      <c r="E24" s="29"/>
      <c r="F24" s="30"/>
    </row>
    <row r="25" spans="1:16" x14ac:dyDescent="0.45">
      <c r="A25" s="10" t="s">
        <v>72</v>
      </c>
      <c r="B25" s="20">
        <v>832</v>
      </c>
      <c r="C25" s="11" t="s">
        <v>8</v>
      </c>
      <c r="D25" s="11" t="s">
        <v>71</v>
      </c>
      <c r="E25" s="11">
        <f xml:space="preserve"> B22 - SUM(B25:B45)</f>
        <v>832</v>
      </c>
      <c r="F25" s="12" t="s">
        <v>8</v>
      </c>
    </row>
    <row r="26" spans="1:16" x14ac:dyDescent="0.45">
      <c r="A26" s="10" t="s">
        <v>73</v>
      </c>
      <c r="B26" s="20">
        <v>3600</v>
      </c>
      <c r="C26" s="11" t="s">
        <v>8</v>
      </c>
      <c r="D26" s="11"/>
      <c r="E26" s="11"/>
      <c r="F26" s="12"/>
    </row>
    <row r="27" spans="1:16" x14ac:dyDescent="0.45">
      <c r="A27" s="10" t="s">
        <v>74</v>
      </c>
      <c r="B27" s="20">
        <v>3900</v>
      </c>
      <c r="C27" s="11" t="s">
        <v>8</v>
      </c>
      <c r="D27" s="11"/>
      <c r="E27" s="11"/>
      <c r="F27" s="12"/>
    </row>
    <row r="28" spans="1:16" x14ac:dyDescent="0.45">
      <c r="A28" s="10" t="s">
        <v>75</v>
      </c>
      <c r="B28" s="20">
        <v>3900</v>
      </c>
      <c r="C28" s="11" t="s">
        <v>8</v>
      </c>
      <c r="D28" s="11"/>
      <c r="E28" s="11"/>
      <c r="F28" s="12"/>
    </row>
    <row r="29" spans="1:16" x14ac:dyDescent="0.45">
      <c r="A29" s="10" t="s">
        <v>76</v>
      </c>
      <c r="B29" s="20">
        <v>3900</v>
      </c>
      <c r="C29" s="11" t="s">
        <v>8</v>
      </c>
      <c r="D29" s="11"/>
      <c r="E29" s="11"/>
      <c r="F29" s="12"/>
    </row>
    <row r="30" spans="1:16" x14ac:dyDescent="0.45">
      <c r="A30" s="10" t="s">
        <v>77</v>
      </c>
      <c r="B30" s="20">
        <v>3900</v>
      </c>
      <c r="C30" s="11" t="s">
        <v>8</v>
      </c>
      <c r="D30" s="11"/>
      <c r="E30" s="11"/>
      <c r="F30" s="12"/>
    </row>
    <row r="31" spans="1:16" x14ac:dyDescent="0.45">
      <c r="A31" s="10" t="s">
        <v>78</v>
      </c>
      <c r="B31" s="20">
        <v>3900</v>
      </c>
      <c r="C31" s="11" t="s">
        <v>8</v>
      </c>
      <c r="D31" s="11"/>
      <c r="E31" s="11"/>
      <c r="F31" s="12"/>
    </row>
    <row r="32" spans="1:16" x14ac:dyDescent="0.45">
      <c r="A32" s="10" t="s">
        <v>79</v>
      </c>
      <c r="B32" s="20">
        <v>3900</v>
      </c>
      <c r="C32" s="11" t="s">
        <v>8</v>
      </c>
      <c r="D32" s="11"/>
      <c r="E32" s="11"/>
      <c r="F32" s="12"/>
    </row>
    <row r="33" spans="1:6" x14ac:dyDescent="0.45">
      <c r="A33" s="10" t="s">
        <v>80</v>
      </c>
      <c r="B33" s="20">
        <v>3600</v>
      </c>
      <c r="C33" s="11" t="s">
        <v>8</v>
      </c>
      <c r="D33" s="11"/>
      <c r="E33" s="11"/>
      <c r="F33" s="12"/>
    </row>
    <row r="34" spans="1:6" x14ac:dyDescent="0.45">
      <c r="A34" s="10" t="s">
        <v>81</v>
      </c>
      <c r="B34" s="20"/>
      <c r="C34" s="11" t="s">
        <v>8</v>
      </c>
      <c r="D34" s="11"/>
      <c r="E34" s="11"/>
      <c r="F34" s="12"/>
    </row>
    <row r="35" spans="1:6" x14ac:dyDescent="0.45">
      <c r="A35" s="10" t="s">
        <v>82</v>
      </c>
      <c r="B35" s="20"/>
      <c r="C35" s="11" t="s">
        <v>8</v>
      </c>
      <c r="D35" s="11"/>
      <c r="E35" s="11"/>
      <c r="F35" s="12"/>
    </row>
    <row r="36" spans="1:6" x14ac:dyDescent="0.45">
      <c r="A36" s="10" t="s">
        <v>83</v>
      </c>
      <c r="B36" s="20"/>
      <c r="C36" s="11" t="s">
        <v>8</v>
      </c>
      <c r="D36" s="11"/>
      <c r="E36" s="11"/>
      <c r="F36" s="12"/>
    </row>
    <row r="37" spans="1:6" x14ac:dyDescent="0.45">
      <c r="A37" s="10" t="s">
        <v>84</v>
      </c>
      <c r="B37" s="20"/>
      <c r="C37" s="11" t="s">
        <v>8</v>
      </c>
      <c r="D37" s="11"/>
      <c r="E37" s="11"/>
      <c r="F37" s="12"/>
    </row>
    <row r="38" spans="1:6" x14ac:dyDescent="0.45">
      <c r="A38" s="10" t="s">
        <v>85</v>
      </c>
      <c r="B38" s="20"/>
      <c r="C38" s="11" t="s">
        <v>8</v>
      </c>
      <c r="D38" s="11"/>
      <c r="E38" s="11"/>
      <c r="F38" s="12"/>
    </row>
    <row r="39" spans="1:6" x14ac:dyDescent="0.45">
      <c r="A39" s="10" t="s">
        <v>86</v>
      </c>
      <c r="B39" s="20"/>
      <c r="C39" s="11" t="s">
        <v>8</v>
      </c>
      <c r="D39" s="11"/>
      <c r="E39" s="11"/>
      <c r="F39" s="12"/>
    </row>
    <row r="40" spans="1:6" x14ac:dyDescent="0.45">
      <c r="A40" s="10" t="s">
        <v>87</v>
      </c>
      <c r="B40" s="20"/>
      <c r="C40" s="11" t="s">
        <v>8</v>
      </c>
      <c r="D40" s="11"/>
      <c r="E40" s="11"/>
      <c r="F40" s="12"/>
    </row>
    <row r="41" spans="1:6" x14ac:dyDescent="0.45">
      <c r="A41" s="10" t="s">
        <v>88</v>
      </c>
      <c r="B41" s="20"/>
      <c r="C41" s="11" t="s">
        <v>8</v>
      </c>
      <c r="D41" s="11"/>
      <c r="E41" s="11"/>
      <c r="F41" s="12"/>
    </row>
    <row r="42" spans="1:6" x14ac:dyDescent="0.45">
      <c r="A42" s="10" t="s">
        <v>89</v>
      </c>
      <c r="B42" s="20"/>
      <c r="C42" s="11" t="s">
        <v>8</v>
      </c>
      <c r="D42" s="11"/>
      <c r="E42" s="11"/>
      <c r="F42" s="12"/>
    </row>
    <row r="43" spans="1:6" x14ac:dyDescent="0.45">
      <c r="A43" s="10" t="s">
        <v>90</v>
      </c>
      <c r="B43" s="20"/>
      <c r="C43" s="11" t="s">
        <v>8</v>
      </c>
      <c r="D43" s="11"/>
      <c r="E43" s="11"/>
      <c r="F43" s="12"/>
    </row>
    <row r="44" spans="1:6" x14ac:dyDescent="0.45">
      <c r="A44" s="10" t="s">
        <v>91</v>
      </c>
      <c r="B44" s="20"/>
      <c r="C44" s="11" t="s">
        <v>8</v>
      </c>
      <c r="D44" s="11"/>
      <c r="E44" s="11"/>
      <c r="F44" s="12"/>
    </row>
    <row r="45" spans="1:6" ht="17" thickBot="1" x14ac:dyDescent="0.5">
      <c r="A45" s="13" t="s">
        <v>92</v>
      </c>
      <c r="B45" s="21"/>
      <c r="C45" s="14" t="s">
        <v>8</v>
      </c>
      <c r="D45" s="14"/>
      <c r="E45" s="14"/>
      <c r="F45" s="15"/>
    </row>
    <row r="46" spans="1:6" ht="17" thickTop="1" x14ac:dyDescent="0.45"/>
  </sheetData>
  <mergeCells count="3">
    <mergeCell ref="H1:H18"/>
    <mergeCell ref="M1:M18"/>
    <mergeCell ref="A24:F24"/>
  </mergeCells>
  <phoneticPr fontId="1" type="noConversion"/>
  <conditionalFormatting sqref="B16">
    <cfRule type="expression" dxfId="14" priority="21">
      <formula xml:space="preserve"> OR(AND($B$15 = 1, $B$16 &lt;&gt; 0),AND($B$15 = 2, $B$16 = 0))</formula>
    </cfRule>
  </conditionalFormatting>
  <conditionalFormatting sqref="J4">
    <cfRule type="expression" dxfId="13" priority="20">
      <formula xml:space="preserve"> AND(LEFT($J$4, 1) &lt;&gt; "φ", LEFT($J$4, 1) &lt;&gt; "C")</formula>
    </cfRule>
  </conditionalFormatting>
  <conditionalFormatting sqref="J7:J9">
    <cfRule type="expression" dxfId="12" priority="7">
      <formula xml:space="preserve"> OR($J$6 = "连续叶片螺旋桩", $J$6 = "大叶片螺旋桩")</formula>
    </cfRule>
    <cfRule type="expression" dxfId="11" priority="10">
      <formula>$J$6 = "混凝土钢桩"</formula>
    </cfRule>
  </conditionalFormatting>
  <conditionalFormatting sqref="J7:J12">
    <cfRule type="expression" dxfId="10" priority="11">
      <formula>$J$6 = "锤入钢桩"</formula>
    </cfRule>
  </conditionalFormatting>
  <conditionalFormatting sqref="J8 J13">
    <cfRule type="expression" dxfId="9" priority="9">
      <formula>$J$6 = "混凝土法兰板"</formula>
    </cfRule>
  </conditionalFormatting>
  <conditionalFormatting sqref="J13">
    <cfRule type="expression" dxfId="8" priority="8">
      <formula>$J$6 = "混凝土法兰板二次灌浆"</formula>
    </cfRule>
  </conditionalFormatting>
  <conditionalFormatting sqref="M1:P12 M13 O13:P13 M14:P18">
    <cfRule type="expression" dxfId="7" priority="1">
      <formula>$B$15=1</formula>
    </cfRule>
  </conditionalFormatting>
  <conditionalFormatting sqref="O4">
    <cfRule type="expression" dxfId="6" priority="18">
      <formula xml:space="preserve"> AND(LEFT($O$4, 1) &lt;&gt; "φ", LEFT($O$4, 1) &lt;&gt; "C")</formula>
    </cfRule>
    <cfRule type="expression" dxfId="5" priority="19">
      <formula xml:space="preserve"> AND(LEFT($J$4, 1) &lt;&gt; "φ", LEFT($J$4, 1) &lt;&gt; "C")</formula>
    </cfRule>
  </conditionalFormatting>
  <conditionalFormatting sqref="O7:O9">
    <cfRule type="expression" dxfId="4" priority="2">
      <formula>OR($O$6 = "连续叶片螺旋桩",$O$6 = "大叶片螺旋桩")</formula>
    </cfRule>
    <cfRule type="expression" dxfId="3" priority="5">
      <formula>$O$6 = "混凝土钢桩"</formula>
    </cfRule>
  </conditionalFormatting>
  <conditionalFormatting sqref="O7:O12">
    <cfRule type="expression" dxfId="2" priority="6">
      <formula>$O$6 = "锤入钢桩"</formula>
    </cfRule>
  </conditionalFormatting>
  <conditionalFormatting sqref="O8 O13">
    <cfRule type="expression" dxfId="1" priority="4">
      <formula>$O$6 = "混凝土法兰板"</formula>
    </cfRule>
  </conditionalFormatting>
  <conditionalFormatting sqref="O13">
    <cfRule type="expression" dxfId="0" priority="3">
      <formula>$O$6 = "混凝土法兰板二次灌浆"</formula>
    </cfRule>
  </conditionalFormatting>
  <dataValidations disablePrompts="1" count="5">
    <dataValidation type="list" allowBlank="1" showInputMessage="1" showErrorMessage="1" sqref="B15" xr:uid="{4E43099C-1FA1-4F5B-A1C3-C6D4FD80E9F3}">
      <formula1>"1,2"</formula1>
    </dataValidation>
    <dataValidation type="list" allowBlank="1" showInputMessage="1" showErrorMessage="1" sqref="J5 O5" xr:uid="{C3D55DF8-7380-4CE9-AE57-AAD12A6A47BF}">
      <formula1>"直连,T型连接件,铰链"</formula1>
    </dataValidation>
    <dataValidation type="list" allowBlank="1" showInputMessage="1" showErrorMessage="1" sqref="J6 O6" xr:uid="{8927DE5C-9DBB-4004-881B-0182F4AFED05}">
      <formula1>"锤入钢桩,混凝土钢桩,混凝土法兰板,混凝土法兰板二次灌浆,连续叶片螺旋桩,大叶片螺旋桩"</formula1>
    </dataValidation>
    <dataValidation type="list" allowBlank="1" showInputMessage="1" showErrorMessage="1" sqref="J18 O18" xr:uid="{6BFDD91B-6244-4699-9329-67911146866E}">
      <formula1>"C型钢,圆管"</formula1>
    </dataValidation>
    <dataValidation type="list" allowBlank="1" showInputMessage="1" showErrorMessage="1" sqref="B20" xr:uid="{07197D8B-4BBD-43E5-BBD1-3C36E869C0FD}">
      <formula1>"有压块,无压块"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8FA9-7BDC-447F-A823-FD196D058F7F}">
  <sheetPr codeName="Sheet2"/>
  <dimension ref="A1:L43"/>
  <sheetViews>
    <sheetView workbookViewId="0">
      <selection activeCell="G19" sqref="G19"/>
    </sheetView>
  </sheetViews>
  <sheetFormatPr defaultRowHeight="16.5" x14ac:dyDescent="0.45"/>
  <cols>
    <col min="1" max="1" width="20.84375" bestFit="1" customWidth="1"/>
    <col min="2" max="2" width="8.84375" style="2"/>
    <col min="3" max="3" width="4.69140625" bestFit="1" customWidth="1"/>
    <col min="5" max="5" width="5.84375" bestFit="1" customWidth="1"/>
    <col min="6" max="6" width="24.4609375" bestFit="1" customWidth="1"/>
    <col min="7" max="7" width="19" bestFit="1" customWidth="1"/>
    <col min="8" max="8" width="4.69140625" bestFit="1" customWidth="1"/>
    <col min="9" max="9" width="5.84375" bestFit="1" customWidth="1"/>
    <col min="10" max="10" width="24.4609375" bestFit="1" customWidth="1"/>
    <col min="11" max="11" width="19" bestFit="1" customWidth="1"/>
    <col min="12" max="12" width="4.69140625" bestFit="1" customWidth="1"/>
  </cols>
  <sheetData>
    <row r="1" spans="1:12" x14ac:dyDescent="0.45">
      <c r="A1" s="3" t="s">
        <v>46</v>
      </c>
      <c r="B1" s="2">
        <f>Home!B1</f>
        <v>1133</v>
      </c>
      <c r="C1" s="2" t="s">
        <v>8</v>
      </c>
      <c r="E1" s="1" t="s">
        <v>4</v>
      </c>
      <c r="F1" s="3" t="s">
        <v>5</v>
      </c>
      <c r="G1" s="2">
        <f>Home!J1</f>
        <v>500</v>
      </c>
      <c r="H1" s="2" t="s">
        <v>8</v>
      </c>
      <c r="I1" s="1" t="s">
        <v>18</v>
      </c>
      <c r="J1" s="3" t="s">
        <v>5</v>
      </c>
      <c r="K1" s="2">
        <f>Home!O1</f>
        <v>500</v>
      </c>
      <c r="L1" s="2" t="s">
        <v>8</v>
      </c>
    </row>
    <row r="2" spans="1:12" x14ac:dyDescent="0.45">
      <c r="A2" s="3" t="s">
        <v>47</v>
      </c>
      <c r="B2" s="2">
        <f>Home!B2</f>
        <v>2256</v>
      </c>
      <c r="C2" s="2" t="s">
        <v>8</v>
      </c>
      <c r="E2" s="1"/>
      <c r="F2" s="3" t="s">
        <v>33</v>
      </c>
      <c r="G2" s="2">
        <f>Home!J2</f>
        <v>155</v>
      </c>
      <c r="H2" s="2" t="s">
        <v>8</v>
      </c>
      <c r="I2" s="1"/>
      <c r="J2" s="3" t="s">
        <v>33</v>
      </c>
      <c r="K2" s="2">
        <f>Home!O2</f>
        <v>155</v>
      </c>
      <c r="L2" s="2" t="s">
        <v>8</v>
      </c>
    </row>
    <row r="3" spans="1:12" x14ac:dyDescent="0.45">
      <c r="A3" s="3" t="s">
        <v>48</v>
      </c>
      <c r="B3" s="2">
        <f>Home!B3</f>
        <v>35</v>
      </c>
      <c r="C3" s="2" t="s">
        <v>8</v>
      </c>
      <c r="E3" s="1"/>
      <c r="F3" s="3" t="s">
        <v>34</v>
      </c>
      <c r="G3" s="2">
        <f>Home!J3</f>
        <v>155</v>
      </c>
      <c r="H3" s="2" t="s">
        <v>8</v>
      </c>
      <c r="I3" s="1"/>
      <c r="J3" s="3" t="s">
        <v>34</v>
      </c>
      <c r="K3" s="2">
        <f>Home!O3</f>
        <v>155</v>
      </c>
      <c r="L3" s="2" t="s">
        <v>8</v>
      </c>
    </row>
    <row r="4" spans="1:12" x14ac:dyDescent="0.45">
      <c r="A4" s="3" t="s">
        <v>49</v>
      </c>
      <c r="B4" s="2">
        <f>Home!B4</f>
        <v>3</v>
      </c>
      <c r="C4" s="2"/>
      <c r="E4" s="1"/>
      <c r="F4" s="3" t="s">
        <v>9</v>
      </c>
      <c r="G4" s="2" t="str">
        <f>Home!J4</f>
        <v>φ60x1.5</v>
      </c>
      <c r="H4" s="2"/>
      <c r="I4" s="1"/>
      <c r="J4" s="3" t="s">
        <v>9</v>
      </c>
      <c r="K4" s="2" t="str">
        <f>Home!O4</f>
        <v>φ60x1.5</v>
      </c>
      <c r="L4" s="2"/>
    </row>
    <row r="5" spans="1:12" x14ac:dyDescent="0.45">
      <c r="A5" s="3" t="s">
        <v>50</v>
      </c>
      <c r="B5" s="2">
        <f>Home!B5</f>
        <v>28</v>
      </c>
      <c r="C5" s="2"/>
      <c r="E5" s="1"/>
      <c r="F5" s="3" t="s">
        <v>32</v>
      </c>
      <c r="G5" s="2" t="str">
        <f>Home!J5</f>
        <v>铰链</v>
      </c>
      <c r="H5" s="2"/>
      <c r="I5" s="1"/>
      <c r="J5" s="3" t="s">
        <v>32</v>
      </c>
      <c r="K5" s="2" t="str">
        <f>Home!O5</f>
        <v>铰链</v>
      </c>
      <c r="L5" s="2"/>
    </row>
    <row r="6" spans="1:12" x14ac:dyDescent="0.45">
      <c r="A6" s="3" t="s">
        <v>51</v>
      </c>
      <c r="B6" s="2">
        <v>20</v>
      </c>
      <c r="C6" s="2" t="s">
        <v>8</v>
      </c>
      <c r="E6" s="1"/>
      <c r="F6" s="3" t="s">
        <v>36</v>
      </c>
      <c r="G6" s="2" t="str">
        <f>Home!J6</f>
        <v>连续叶片螺旋桩</v>
      </c>
      <c r="H6" s="2"/>
      <c r="I6" s="1"/>
      <c r="J6" s="3" t="s">
        <v>36</v>
      </c>
      <c r="K6" s="2" t="str">
        <f>Home!O6</f>
        <v>连续叶片螺旋桩</v>
      </c>
      <c r="L6" s="2"/>
    </row>
    <row r="7" spans="1:12" x14ac:dyDescent="0.45">
      <c r="A7" s="3" t="s">
        <v>52</v>
      </c>
      <c r="B7" s="2">
        <f>Home!B7</f>
        <v>20</v>
      </c>
      <c r="C7" s="2" t="s">
        <v>8</v>
      </c>
      <c r="E7" s="1"/>
      <c r="F7" s="3" t="s">
        <v>41</v>
      </c>
      <c r="G7" s="2">
        <f>Home!J7</f>
        <v>10</v>
      </c>
      <c r="H7" s="2" t="s">
        <v>7</v>
      </c>
      <c r="I7" s="1"/>
      <c r="J7" s="3" t="s">
        <v>41</v>
      </c>
      <c r="K7" s="2">
        <f>Home!O7</f>
        <v>10</v>
      </c>
      <c r="L7" s="2" t="s">
        <v>7</v>
      </c>
    </row>
    <row r="8" spans="1:12" x14ac:dyDescent="0.45">
      <c r="A8" s="3" t="s">
        <v>53</v>
      </c>
      <c r="B8" s="2">
        <f>Home!B8</f>
        <v>15</v>
      </c>
      <c r="C8" s="2" t="s">
        <v>23</v>
      </c>
      <c r="E8" s="1"/>
      <c r="F8" s="3" t="s">
        <v>43</v>
      </c>
      <c r="G8" s="2">
        <f>Home!J8</f>
        <v>20</v>
      </c>
      <c r="H8" s="2" t="s">
        <v>7</v>
      </c>
      <c r="I8" s="1"/>
      <c r="J8" s="3" t="s">
        <v>43</v>
      </c>
      <c r="K8" s="2">
        <f>Home!O8</f>
        <v>20</v>
      </c>
      <c r="L8" s="2" t="s">
        <v>7</v>
      </c>
    </row>
    <row r="9" spans="1:12" x14ac:dyDescent="0.45">
      <c r="A9" s="3" t="s">
        <v>54</v>
      </c>
      <c r="B9" s="2">
        <f>Home!B9</f>
        <v>800</v>
      </c>
      <c r="C9" s="2" t="s">
        <v>8</v>
      </c>
      <c r="E9" s="1"/>
      <c r="F9" s="3" t="s">
        <v>45</v>
      </c>
      <c r="G9" s="2">
        <f>Home!J9</f>
        <v>140</v>
      </c>
      <c r="H9" s="2" t="s">
        <v>7</v>
      </c>
      <c r="I9" s="1"/>
      <c r="J9" s="3" t="s">
        <v>45</v>
      </c>
      <c r="K9" s="2">
        <f>Home!O9</f>
        <v>140</v>
      </c>
      <c r="L9" s="2" t="s">
        <v>7</v>
      </c>
    </row>
    <row r="10" spans="1:12" x14ac:dyDescent="0.45">
      <c r="A10" s="3" t="s">
        <v>55</v>
      </c>
      <c r="B10" s="2">
        <f>Home!B10</f>
        <v>1200</v>
      </c>
      <c r="C10" s="2" t="s">
        <v>8</v>
      </c>
      <c r="E10" s="1"/>
      <c r="F10" s="3" t="s">
        <v>37</v>
      </c>
      <c r="G10" s="2">
        <f>Home!J10</f>
        <v>76</v>
      </c>
      <c r="H10" s="2" t="s">
        <v>38</v>
      </c>
      <c r="I10" s="1"/>
      <c r="J10" s="3" t="s">
        <v>10</v>
      </c>
      <c r="K10" s="2">
        <f>Home!O10</f>
        <v>89</v>
      </c>
      <c r="L10" s="2" t="s">
        <v>38</v>
      </c>
    </row>
    <row r="11" spans="1:12" x14ac:dyDescent="0.45">
      <c r="A11" s="3" t="s">
        <v>56</v>
      </c>
      <c r="B11" s="2">
        <f>Home!B11</f>
        <v>50</v>
      </c>
      <c r="C11" s="2" t="s">
        <v>8</v>
      </c>
      <c r="F11" s="3" t="s">
        <v>11</v>
      </c>
      <c r="G11" s="2">
        <f>Home!J11</f>
        <v>200</v>
      </c>
      <c r="H11" s="2" t="s">
        <v>8</v>
      </c>
      <c r="I11" s="1"/>
      <c r="J11" s="3" t="s">
        <v>11</v>
      </c>
      <c r="K11" s="2">
        <f>Home!O11</f>
        <v>200</v>
      </c>
      <c r="L11" s="2" t="s">
        <v>8</v>
      </c>
    </row>
    <row r="12" spans="1:12" x14ac:dyDescent="0.45">
      <c r="A12" s="3" t="s">
        <v>57</v>
      </c>
      <c r="B12" s="2">
        <f>Home!B12</f>
        <v>80</v>
      </c>
      <c r="C12" s="2" t="s">
        <v>8</v>
      </c>
      <c r="F12" s="3" t="s">
        <v>16</v>
      </c>
      <c r="G12" s="2">
        <f>Home!J12</f>
        <v>1200</v>
      </c>
      <c r="H12" s="2" t="s">
        <v>8</v>
      </c>
      <c r="I12" s="1"/>
      <c r="J12" s="3" t="s">
        <v>16</v>
      </c>
      <c r="K12" s="2">
        <f>Home!O12</f>
        <v>1500</v>
      </c>
      <c r="L12" s="2" t="s">
        <v>8</v>
      </c>
    </row>
    <row r="13" spans="1:12" x14ac:dyDescent="0.45">
      <c r="A13" s="3" t="s">
        <v>58</v>
      </c>
      <c r="B13" s="2">
        <f>Home!B13</f>
        <v>50</v>
      </c>
      <c r="C13" s="2" t="s">
        <v>8</v>
      </c>
      <c r="F13" s="3" t="s">
        <v>40</v>
      </c>
      <c r="G13" s="2">
        <f>Home!J13</f>
        <v>150</v>
      </c>
      <c r="H13" s="2" t="s">
        <v>7</v>
      </c>
      <c r="I13" s="1"/>
      <c r="J13" s="3" t="s">
        <v>40</v>
      </c>
      <c r="K13" s="2">
        <f>Home!O13</f>
        <v>150</v>
      </c>
      <c r="L13" s="2" t="s">
        <v>7</v>
      </c>
    </row>
    <row r="14" spans="1:12" x14ac:dyDescent="0.45">
      <c r="A14" s="3" t="s">
        <v>59</v>
      </c>
      <c r="B14" s="2">
        <f>Home!B14</f>
        <v>75</v>
      </c>
      <c r="C14" s="2" t="s">
        <v>8</v>
      </c>
      <c r="F14" s="3" t="s">
        <v>12</v>
      </c>
      <c r="G14" s="2">
        <f>Home!J14</f>
        <v>800</v>
      </c>
      <c r="H14" s="2" t="s">
        <v>8</v>
      </c>
      <c r="I14" s="1"/>
      <c r="J14" s="3" t="s">
        <v>12</v>
      </c>
      <c r="K14" s="2">
        <f>Home!O14</f>
        <v>1800</v>
      </c>
      <c r="L14" s="2" t="s">
        <v>8</v>
      </c>
    </row>
    <row r="15" spans="1:12" x14ac:dyDescent="0.45">
      <c r="A15" s="3" t="s">
        <v>60</v>
      </c>
      <c r="B15" s="2">
        <f>Home!B15</f>
        <v>2</v>
      </c>
      <c r="C15" s="2"/>
      <c r="F15" s="3" t="s">
        <v>14</v>
      </c>
      <c r="G15" s="2">
        <f>Home!J15</f>
        <v>30</v>
      </c>
      <c r="H15" s="2" t="s">
        <v>8</v>
      </c>
      <c r="I15" s="1"/>
      <c r="J15" s="3" t="s">
        <v>14</v>
      </c>
      <c r="K15" s="2">
        <f>Home!O15</f>
        <v>30</v>
      </c>
      <c r="L15" s="2" t="s">
        <v>8</v>
      </c>
    </row>
    <row r="16" spans="1:12" x14ac:dyDescent="0.45">
      <c r="A16" s="3" t="s">
        <v>61</v>
      </c>
      <c r="B16" s="2">
        <f>Home!B16</f>
        <v>3600</v>
      </c>
      <c r="C16" s="2" t="s">
        <v>8</v>
      </c>
      <c r="F16" s="3" t="s">
        <v>13</v>
      </c>
      <c r="G16" s="2">
        <f>Home!J16</f>
        <v>1500</v>
      </c>
      <c r="H16" s="2" t="s">
        <v>8</v>
      </c>
      <c r="I16" s="1"/>
      <c r="J16" s="3" t="s">
        <v>13</v>
      </c>
      <c r="K16" s="2">
        <f>Home!O16</f>
        <v>1800</v>
      </c>
      <c r="L16" s="2" t="s">
        <v>8</v>
      </c>
    </row>
    <row r="17" spans="1:12" x14ac:dyDescent="0.45">
      <c r="A17" s="3" t="s">
        <v>62</v>
      </c>
      <c r="B17" s="2">
        <f>Home!B17</f>
        <v>80</v>
      </c>
      <c r="C17" s="2" t="s">
        <v>8</v>
      </c>
      <c r="F17" s="3" t="s">
        <v>15</v>
      </c>
      <c r="G17" s="2">
        <f>Home!J17</f>
        <v>30</v>
      </c>
      <c r="H17" s="2" t="s">
        <v>8</v>
      </c>
      <c r="J17" s="3" t="s">
        <v>15</v>
      </c>
      <c r="K17" s="2">
        <f>Home!O17</f>
        <v>30</v>
      </c>
      <c r="L17" s="2" t="s">
        <v>8</v>
      </c>
    </row>
    <row r="18" spans="1:12" x14ac:dyDescent="0.45">
      <c r="A18" s="3" t="s">
        <v>63</v>
      </c>
      <c r="B18" s="2">
        <f>Home!B18</f>
        <v>80</v>
      </c>
      <c r="C18" s="2" t="s">
        <v>8</v>
      </c>
      <c r="F18" s="3" t="s">
        <v>66</v>
      </c>
      <c r="G18" s="2" t="str">
        <f>Home!J18</f>
        <v>C型钢</v>
      </c>
      <c r="J18" s="3" t="s">
        <v>66</v>
      </c>
      <c r="K18" s="2" t="str">
        <f>Home!O18</f>
        <v>C型钢</v>
      </c>
    </row>
    <row r="19" spans="1:12" x14ac:dyDescent="0.45">
      <c r="A19" s="3" t="s">
        <v>64</v>
      </c>
      <c r="B19" s="2">
        <f>Home!B19</f>
        <v>80</v>
      </c>
      <c r="C19" s="2" t="s">
        <v>38</v>
      </c>
      <c r="F19" s="3" t="s">
        <v>65</v>
      </c>
      <c r="G19" s="4" t="str">
        <f>IF(LEFT(G4, 1) = "C", "C型钢", IF(LEFT(G4,1) = "φ", "圆管"))</f>
        <v>圆管</v>
      </c>
      <c r="J19" s="3" t="s">
        <v>65</v>
      </c>
      <c r="K19" s="4" t="str">
        <f>IF(LEFT(K4, 1) = "C", "C型钢", IF(LEFT(K4,1) = "φ", "圆管"))</f>
        <v>圆管</v>
      </c>
    </row>
    <row r="20" spans="1:12" x14ac:dyDescent="0.45">
      <c r="A20" s="3" t="s">
        <v>68</v>
      </c>
      <c r="B20" s="2" t="str">
        <f>Home!B20</f>
        <v>无压块</v>
      </c>
    </row>
    <row r="22" spans="1:12" x14ac:dyDescent="0.45">
      <c r="A22" s="31" t="s">
        <v>69</v>
      </c>
      <c r="B22" s="31"/>
      <c r="C22" s="31"/>
    </row>
    <row r="23" spans="1:12" x14ac:dyDescent="0.45">
      <c r="A23" s="3" t="s">
        <v>72</v>
      </c>
      <c r="B23" s="2">
        <f>Home!B25</f>
        <v>832</v>
      </c>
      <c r="C23" s="2" t="s">
        <v>8</v>
      </c>
    </row>
    <row r="24" spans="1:12" x14ac:dyDescent="0.45">
      <c r="A24" s="3" t="s">
        <v>73</v>
      </c>
      <c r="B24" s="2">
        <f>Home!B26</f>
        <v>3600</v>
      </c>
      <c r="C24" s="2" t="s">
        <v>8</v>
      </c>
    </row>
    <row r="25" spans="1:12" x14ac:dyDescent="0.45">
      <c r="A25" s="3" t="s">
        <v>74</v>
      </c>
      <c r="B25" s="2">
        <f>Home!B27</f>
        <v>3900</v>
      </c>
      <c r="C25" s="2" t="s">
        <v>8</v>
      </c>
    </row>
    <row r="26" spans="1:12" x14ac:dyDescent="0.45">
      <c r="A26" s="3" t="s">
        <v>75</v>
      </c>
      <c r="B26" s="2">
        <f>Home!B28</f>
        <v>3900</v>
      </c>
      <c r="C26" s="2" t="s">
        <v>8</v>
      </c>
    </row>
    <row r="27" spans="1:12" x14ac:dyDescent="0.45">
      <c r="A27" s="3" t="s">
        <v>76</v>
      </c>
      <c r="B27" s="2">
        <f>Home!B29</f>
        <v>3900</v>
      </c>
      <c r="C27" s="2" t="s">
        <v>8</v>
      </c>
    </row>
    <row r="28" spans="1:12" x14ac:dyDescent="0.45">
      <c r="A28" s="3" t="s">
        <v>77</v>
      </c>
      <c r="B28" s="2">
        <f>Home!B30</f>
        <v>3900</v>
      </c>
      <c r="C28" s="2" t="s">
        <v>8</v>
      </c>
    </row>
    <row r="29" spans="1:12" x14ac:dyDescent="0.45">
      <c r="A29" s="3" t="s">
        <v>78</v>
      </c>
      <c r="B29" s="2">
        <f>Home!B31</f>
        <v>3900</v>
      </c>
      <c r="C29" s="2" t="s">
        <v>8</v>
      </c>
    </row>
    <row r="30" spans="1:12" x14ac:dyDescent="0.45">
      <c r="A30" s="3" t="s">
        <v>79</v>
      </c>
      <c r="B30" s="2">
        <f>Home!B32</f>
        <v>3900</v>
      </c>
      <c r="C30" s="2" t="s">
        <v>8</v>
      </c>
    </row>
    <row r="31" spans="1:12" x14ac:dyDescent="0.45">
      <c r="A31" s="3" t="s">
        <v>80</v>
      </c>
      <c r="B31" s="2">
        <f>Home!B33</f>
        <v>3600</v>
      </c>
      <c r="C31" s="2" t="s">
        <v>8</v>
      </c>
    </row>
    <row r="32" spans="1:12" x14ac:dyDescent="0.45">
      <c r="A32" s="3" t="s">
        <v>81</v>
      </c>
      <c r="B32" s="2">
        <f>Home!B34</f>
        <v>0</v>
      </c>
      <c r="C32" s="2" t="s">
        <v>8</v>
      </c>
    </row>
    <row r="33" spans="1:3" x14ac:dyDescent="0.45">
      <c r="A33" s="3" t="s">
        <v>82</v>
      </c>
      <c r="B33" s="2">
        <f>Home!B35</f>
        <v>0</v>
      </c>
      <c r="C33" s="2" t="s">
        <v>8</v>
      </c>
    </row>
    <row r="34" spans="1:3" x14ac:dyDescent="0.45">
      <c r="A34" s="3" t="s">
        <v>83</v>
      </c>
      <c r="B34" s="2">
        <f>Home!B36</f>
        <v>0</v>
      </c>
      <c r="C34" s="2" t="s">
        <v>8</v>
      </c>
    </row>
    <row r="35" spans="1:3" x14ac:dyDescent="0.45">
      <c r="A35" s="3" t="s">
        <v>84</v>
      </c>
      <c r="B35" s="2">
        <f>Home!B37</f>
        <v>0</v>
      </c>
      <c r="C35" s="2" t="s">
        <v>8</v>
      </c>
    </row>
    <row r="36" spans="1:3" x14ac:dyDescent="0.45">
      <c r="A36" s="3" t="s">
        <v>85</v>
      </c>
      <c r="B36" s="2">
        <f>Home!B38</f>
        <v>0</v>
      </c>
      <c r="C36" s="2" t="s">
        <v>8</v>
      </c>
    </row>
    <row r="37" spans="1:3" x14ac:dyDescent="0.45">
      <c r="A37" s="3" t="s">
        <v>86</v>
      </c>
      <c r="B37" s="2">
        <f>Home!B39</f>
        <v>0</v>
      </c>
      <c r="C37" s="2" t="s">
        <v>8</v>
      </c>
    </row>
    <row r="38" spans="1:3" x14ac:dyDescent="0.45">
      <c r="A38" s="3" t="s">
        <v>87</v>
      </c>
      <c r="B38" s="2">
        <f>Home!B40</f>
        <v>0</v>
      </c>
      <c r="C38" s="2" t="s">
        <v>8</v>
      </c>
    </row>
    <row r="39" spans="1:3" x14ac:dyDescent="0.45">
      <c r="A39" s="3" t="s">
        <v>88</v>
      </c>
      <c r="B39" s="2">
        <f>Home!B41</f>
        <v>0</v>
      </c>
      <c r="C39" s="2" t="s">
        <v>8</v>
      </c>
    </row>
    <row r="40" spans="1:3" x14ac:dyDescent="0.45">
      <c r="A40" s="3" t="s">
        <v>89</v>
      </c>
      <c r="B40" s="2">
        <f>Home!B42</f>
        <v>0</v>
      </c>
      <c r="C40" s="2" t="s">
        <v>8</v>
      </c>
    </row>
    <row r="41" spans="1:3" x14ac:dyDescent="0.45">
      <c r="A41" s="3" t="s">
        <v>90</v>
      </c>
      <c r="B41" s="2">
        <f>Home!B43</f>
        <v>0</v>
      </c>
      <c r="C41" s="2" t="s">
        <v>8</v>
      </c>
    </row>
    <row r="42" spans="1:3" x14ac:dyDescent="0.45">
      <c r="A42" s="3" t="s">
        <v>91</v>
      </c>
      <c r="B42" s="2">
        <f>Home!B44</f>
        <v>0</v>
      </c>
      <c r="C42" s="2" t="s">
        <v>8</v>
      </c>
    </row>
    <row r="43" spans="1:3" x14ac:dyDescent="0.45">
      <c r="A43" s="3" t="s">
        <v>92</v>
      </c>
      <c r="B43" s="2">
        <f>Home!B45</f>
        <v>0</v>
      </c>
      <c r="C43" s="2" t="s">
        <v>8</v>
      </c>
    </row>
  </sheetData>
  <mergeCells count="1">
    <mergeCell ref="A22:C2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2024-03-22T08:31:52Z</dcterms:modified>
</cp:coreProperties>
</file>